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I\Desktop\"/>
    </mc:Choice>
  </mc:AlternateContent>
  <bookViews>
    <workbookView xWindow="0" yWindow="0" windowWidth="20490" windowHeight="7110" activeTab="7"/>
  </bookViews>
  <sheets>
    <sheet name="800" sheetId="1" r:id="rId1"/>
    <sheet name="900" sheetId="2" r:id="rId2"/>
    <sheet name="1000" sheetId="3" r:id="rId3"/>
    <sheet name="1120" sheetId="4" r:id="rId4"/>
    <sheet name="1250" sheetId="5" r:id="rId5"/>
    <sheet name="1400" sheetId="6" r:id="rId6"/>
    <sheet name="1600" sheetId="7" r:id="rId7"/>
    <sheet name="1600S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8" l="1"/>
  <c r="K60" i="8" s="1"/>
  <c r="K8" i="8"/>
  <c r="G8" i="8"/>
  <c r="G47" i="7"/>
  <c r="K60" i="7" s="1"/>
  <c r="K8" i="7"/>
  <c r="G8" i="7"/>
  <c r="K47" i="6"/>
  <c r="G47" i="6"/>
  <c r="K60" i="6" s="1"/>
  <c r="G8" i="6"/>
  <c r="K8" i="6" s="1"/>
  <c r="K60" i="5"/>
  <c r="G47" i="5"/>
  <c r="K47" i="5" s="1"/>
  <c r="G8" i="5"/>
  <c r="K8" i="5" s="1"/>
  <c r="G47" i="4"/>
  <c r="K60" i="4" s="1"/>
  <c r="K8" i="4"/>
  <c r="G8" i="4"/>
  <c r="G47" i="3"/>
  <c r="K60" i="3" s="1"/>
  <c r="K8" i="3"/>
  <c r="G8" i="3"/>
  <c r="G47" i="2"/>
  <c r="K60" i="2" s="1"/>
  <c r="G8" i="2"/>
  <c r="K8" i="2" s="1"/>
  <c r="P68" i="1"/>
  <c r="Q68" i="1" s="1"/>
  <c r="R68" i="1" s="1"/>
  <c r="P67" i="1"/>
  <c r="Q67" i="1" s="1"/>
  <c r="R67" i="1" s="1"/>
  <c r="N67" i="1"/>
  <c r="P66" i="1"/>
  <c r="Q66" i="1" s="1"/>
  <c r="R66" i="1" s="1"/>
  <c r="Q65" i="1"/>
  <c r="R65" i="1" s="1"/>
  <c r="P65" i="1"/>
  <c r="P64" i="1"/>
  <c r="Q64" i="1" s="1"/>
  <c r="R64" i="1" s="1"/>
  <c r="P63" i="1"/>
  <c r="Q63" i="1" s="1"/>
  <c r="R63" i="1" s="1"/>
  <c r="P62" i="1"/>
  <c r="Q62" i="1" s="1"/>
  <c r="R62" i="1" s="1"/>
  <c r="Q61" i="1"/>
  <c r="R61" i="1" s="1"/>
  <c r="P61" i="1"/>
  <c r="P60" i="1"/>
  <c r="Q60" i="1" s="1"/>
  <c r="R60" i="1" s="1"/>
  <c r="O59" i="1"/>
  <c r="P59" i="1" s="1"/>
  <c r="Q59" i="1" s="1"/>
  <c r="R59" i="1" s="1"/>
  <c r="N59" i="1"/>
  <c r="P58" i="1"/>
  <c r="Q58" i="1" s="1"/>
  <c r="R58" i="1" s="1"/>
  <c r="N58" i="1"/>
  <c r="P57" i="1"/>
  <c r="Q57" i="1" s="1"/>
  <c r="R57" i="1" s="1"/>
  <c r="N57" i="1"/>
  <c r="P56" i="1"/>
  <c r="Q56" i="1" s="1"/>
  <c r="R56" i="1" s="1"/>
  <c r="N56" i="1"/>
  <c r="P55" i="1"/>
  <c r="Q55" i="1" s="1"/>
  <c r="R55" i="1" s="1"/>
  <c r="N55" i="1"/>
  <c r="P54" i="1"/>
  <c r="Q54" i="1" s="1"/>
  <c r="R54" i="1" s="1"/>
  <c r="N54" i="1"/>
  <c r="P53" i="1"/>
  <c r="Q53" i="1" s="1"/>
  <c r="R53" i="1" s="1"/>
  <c r="N53" i="1"/>
  <c r="P52" i="1"/>
  <c r="Q52" i="1" s="1"/>
  <c r="R52" i="1" s="1"/>
  <c r="N52" i="1"/>
  <c r="P51" i="1"/>
  <c r="Q51" i="1" s="1"/>
  <c r="R51" i="1" s="1"/>
  <c r="N51" i="1"/>
  <c r="P50" i="1"/>
  <c r="Q50" i="1" s="1"/>
  <c r="R50" i="1" s="1"/>
  <c r="N50" i="1"/>
  <c r="P49" i="1"/>
  <c r="Q49" i="1" s="1"/>
  <c r="R49" i="1" s="1"/>
  <c r="N49" i="1"/>
  <c r="P48" i="1"/>
  <c r="Q48" i="1" s="1"/>
  <c r="R48" i="1" s="1"/>
  <c r="N48" i="1"/>
  <c r="P47" i="1"/>
  <c r="Q47" i="1" s="1"/>
  <c r="R47" i="1" s="1"/>
  <c r="N47" i="1"/>
  <c r="G47" i="1"/>
  <c r="K60" i="1" s="1"/>
  <c r="K8" i="1"/>
  <c r="G8" i="1"/>
  <c r="K47" i="7" l="1"/>
  <c r="K47" i="8"/>
  <c r="K47" i="4"/>
  <c r="K47" i="3"/>
  <c r="K47" i="2"/>
  <c r="K47" i="1"/>
</calcChain>
</file>

<file path=xl/sharedStrings.xml><?xml version="1.0" encoding="utf-8"?>
<sst xmlns="http://schemas.openxmlformats.org/spreadsheetml/2006/main" count="1888" uniqueCount="168">
  <si>
    <t>محصول</t>
  </si>
  <si>
    <t>زیرمحصول</t>
  </si>
  <si>
    <t>مجموعه</t>
  </si>
  <si>
    <t>قطعه</t>
  </si>
  <si>
    <t>فرآیند</t>
  </si>
  <si>
    <t>کد محصول</t>
  </si>
  <si>
    <t>نوع محصول</t>
  </si>
  <si>
    <t>تعداد در سفارش</t>
  </si>
  <si>
    <t>کد زیر محصول</t>
  </si>
  <si>
    <t>شرح</t>
  </si>
  <si>
    <t>تعداد در محصول</t>
  </si>
  <si>
    <t>کد مجموعه</t>
  </si>
  <si>
    <t>تعداد در
زیر محصول</t>
  </si>
  <si>
    <t>تعداد در
سفارش</t>
  </si>
  <si>
    <t>شمارنده</t>
  </si>
  <si>
    <t>مشخصات</t>
  </si>
  <si>
    <t>تعداد در زیر محصول</t>
  </si>
  <si>
    <t>مقدار خالص</t>
  </si>
  <si>
    <t>واحد</t>
  </si>
  <si>
    <t>نفر ساعت</t>
  </si>
  <si>
    <t>01</t>
  </si>
  <si>
    <t>80</t>
  </si>
  <si>
    <t>شیپوری</t>
  </si>
  <si>
    <t>1</t>
  </si>
  <si>
    <t xml:space="preserve">رینگ </t>
  </si>
  <si>
    <t>Kg</t>
  </si>
  <si>
    <t>-</t>
  </si>
  <si>
    <t>2</t>
  </si>
  <si>
    <t xml:space="preserve">فلنج  </t>
  </si>
  <si>
    <t>3</t>
  </si>
  <si>
    <t>مخروطی</t>
  </si>
  <si>
    <t>4</t>
  </si>
  <si>
    <t>پایه</t>
  </si>
  <si>
    <t>5</t>
  </si>
  <si>
    <t>صفحه</t>
  </si>
  <si>
    <t>6</t>
  </si>
  <si>
    <t>صفحه اتصال</t>
  </si>
  <si>
    <t>7</t>
  </si>
  <si>
    <t>سیخک</t>
  </si>
  <si>
    <t>4x160x60</t>
  </si>
  <si>
    <t>8</t>
  </si>
  <si>
    <t xml:space="preserve">پیچ  </t>
  </si>
  <si>
    <t>M16x40</t>
  </si>
  <si>
    <t>Pcs</t>
  </si>
  <si>
    <t>9</t>
  </si>
  <si>
    <t>مهره کاسه نمد دار</t>
  </si>
  <si>
    <t xml:space="preserve">M16 </t>
  </si>
  <si>
    <t>90</t>
  </si>
  <si>
    <t>10</t>
  </si>
  <si>
    <t>11</t>
  </si>
  <si>
    <t>12</t>
  </si>
  <si>
    <t>14</t>
  </si>
  <si>
    <t>16</t>
  </si>
  <si>
    <t>6S</t>
  </si>
  <si>
    <t>02</t>
  </si>
  <si>
    <t>فن</t>
  </si>
  <si>
    <t>پره</t>
  </si>
  <si>
    <t>پنج پره</t>
  </si>
  <si>
    <t>توپی چدنی</t>
  </si>
  <si>
    <t>مغزی</t>
  </si>
  <si>
    <t>مچی</t>
  </si>
  <si>
    <t>پیچ دو سر حدیده</t>
  </si>
  <si>
    <t>پیچ یک سوم حدیده</t>
  </si>
  <si>
    <t>مهره کاسه نمدی</t>
  </si>
  <si>
    <t>واشر تخت</t>
  </si>
  <si>
    <t>13</t>
  </si>
  <si>
    <t>پیچ آلن مغزی</t>
  </si>
  <si>
    <t>اتصالات</t>
  </si>
  <si>
    <t>پیچ اتصال موتور</t>
  </si>
  <si>
    <t>By Motor Design</t>
  </si>
  <si>
    <t>مهره اتصال موتور</t>
  </si>
  <si>
    <t>واشر فنری اتصال موتور</t>
  </si>
  <si>
    <t>واشر تخت اتصال موتور</t>
  </si>
  <si>
    <t>پیچ سر شفت موتور</t>
  </si>
  <si>
    <t>واشر فنری سر شفت موتور</t>
  </si>
  <si>
    <t>واشر استپ سر پره فن</t>
  </si>
  <si>
    <t>قالپاق</t>
  </si>
  <si>
    <t>الکتروموتور</t>
  </si>
  <si>
    <t>By Design</t>
  </si>
  <si>
    <t>3x365x2532</t>
  </si>
  <si>
    <t>4x780x237</t>
  </si>
  <si>
    <t>2.5x1000x320</t>
  </si>
  <si>
    <t>6x320x230</t>
  </si>
  <si>
    <t>6x770x320</t>
  </si>
  <si>
    <t>6x160x160</t>
  </si>
  <si>
    <t>1000</t>
  </si>
  <si>
    <t>900</t>
  </si>
  <si>
    <t>800</t>
  </si>
  <si>
    <t>3x365x2846</t>
  </si>
  <si>
    <t>4x871x276</t>
  </si>
  <si>
    <t>2.5x1250x365</t>
  </si>
  <si>
    <t>6x400x270</t>
  </si>
  <si>
    <t>6x860x400</t>
  </si>
  <si>
    <t>L=272</t>
  </si>
  <si>
    <t>کوچک</t>
  </si>
  <si>
    <t>Ø390,Thk=4</t>
  </si>
  <si>
    <t>OD=105,ID=20,H=65</t>
  </si>
  <si>
    <t>M8x100</t>
  </si>
  <si>
    <t>M10x80</t>
  </si>
  <si>
    <t>M8</t>
  </si>
  <si>
    <t>M10</t>
  </si>
  <si>
    <t>8x20</t>
  </si>
  <si>
    <t>10x20</t>
  </si>
  <si>
    <t>M12x20</t>
  </si>
  <si>
    <t>Ø410</t>
  </si>
  <si>
    <t>L=297</t>
  </si>
  <si>
    <t>Ø425,Thk=4</t>
  </si>
  <si>
    <t>OD=125,ID=75,H=45</t>
  </si>
  <si>
    <t>Ø430</t>
  </si>
  <si>
    <t>3x365x3160</t>
  </si>
  <si>
    <t>4x782x197</t>
  </si>
  <si>
    <t>2.5x1250x362</t>
  </si>
  <si>
    <t>6x490x301</t>
  </si>
  <si>
    <t>6x964x490</t>
  </si>
  <si>
    <t>L=333</t>
  </si>
  <si>
    <t>متوسط</t>
  </si>
  <si>
    <t>Ø480,Thk=4</t>
  </si>
  <si>
    <t>OD=115,ID=20,H=85</t>
  </si>
  <si>
    <t>OD=152,ID=90,H=76.5</t>
  </si>
  <si>
    <t>M8x120</t>
  </si>
  <si>
    <t>M10x100</t>
  </si>
  <si>
    <t>8x30</t>
  </si>
  <si>
    <t>10x30</t>
  </si>
  <si>
    <t>M16x25</t>
  </si>
  <si>
    <t>Ø450</t>
  </si>
  <si>
    <t>3x365x3537</t>
  </si>
  <si>
    <t>4x866x215</t>
  </si>
  <si>
    <t>2.5x1250x350</t>
  </si>
  <si>
    <t>8x550x440</t>
  </si>
  <si>
    <t>8x710x440</t>
  </si>
  <si>
    <t>8x160x160</t>
  </si>
  <si>
    <t>1120</t>
  </si>
  <si>
    <t>3x365x3945</t>
  </si>
  <si>
    <t>4x960x233</t>
  </si>
  <si>
    <t>2.5x1250x341</t>
  </si>
  <si>
    <t>8x660x440</t>
  </si>
  <si>
    <t>L=375</t>
  </si>
  <si>
    <t>Ø530,Thk=4</t>
  </si>
  <si>
    <t>Ø500</t>
  </si>
  <si>
    <t>3x365x4416</t>
  </si>
  <si>
    <t>4x1064x256</t>
  </si>
  <si>
    <t>2.5x1250x325</t>
  </si>
  <si>
    <t>8x795x440</t>
  </si>
  <si>
    <t>L=480</t>
  </si>
  <si>
    <t>Ø580,Thk=4</t>
  </si>
  <si>
    <t>Ø550</t>
  </si>
  <si>
    <t>1400</t>
  </si>
  <si>
    <t>1250</t>
  </si>
  <si>
    <t>3x415x5045</t>
  </si>
  <si>
    <t>4x1200x284</t>
  </si>
  <si>
    <t>2.5x1250x300</t>
  </si>
  <si>
    <t>10x915x500</t>
  </si>
  <si>
    <t>10x830x500</t>
  </si>
  <si>
    <t>10x160x160</t>
  </si>
  <si>
    <t>Ø650,Thk=5</t>
  </si>
  <si>
    <t>Ø620</t>
  </si>
  <si>
    <t>1600</t>
  </si>
  <si>
    <t>1600S</t>
  </si>
  <si>
    <t>L=486</t>
  </si>
  <si>
    <t>بزرگ</t>
  </si>
  <si>
    <t>Ø650,Thk=6</t>
  </si>
  <si>
    <t>OD=167,ID=17,H=115</t>
  </si>
  <si>
    <t>OD=210,ID=138,H=100</t>
  </si>
  <si>
    <t>M10x170</t>
  </si>
  <si>
    <t>M12x150</t>
  </si>
  <si>
    <t>M12</t>
  </si>
  <si>
    <t>12x40</t>
  </si>
  <si>
    <t>M20x28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</si>
</sst>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8"/>
      <color theme="1"/>
      <name val="B Nazanin"/>
      <charset val="178"/>
    </font>
    <font>
      <sz val="9"/>
      <name val="B Nazanin"/>
      <charset val="178"/>
    </font>
    <font>
      <b/>
      <sz val="9"/>
      <name val="B Nazanin"/>
      <charset val="178"/>
    </font>
    <font>
      <sz val="9"/>
      <color theme="1"/>
      <name val="B Nazanin"/>
      <charset val="178"/>
    </font>
    <font>
      <sz val="8"/>
      <name val="B Nazanin"/>
      <charset val="178"/>
    </font>
    <font>
      <sz val="10"/>
      <name val="B Nazanin"/>
      <charset val="178"/>
    </font>
    <font>
      <sz val="8"/>
      <color theme="1"/>
      <name val="B Nazanin"/>
      <charset val="178"/>
    </font>
    <font>
      <sz val="9"/>
      <color theme="1"/>
      <name val="Calibri"/>
      <family val="2"/>
      <scheme val="minor"/>
    </font>
    <font>
      <b/>
      <sz val="9"/>
      <color theme="1"/>
      <name val="B Nazanin"/>
      <charset val="178"/>
    </font>
    <font>
      <sz val="10"/>
      <color theme="1"/>
      <name val="B Nazanin"/>
      <charset val="178"/>
    </font>
    <font>
      <sz val="10"/>
      <color theme="1"/>
      <name val="Calibri"/>
      <family val="2"/>
      <scheme val="minor"/>
    </font>
    <font>
      <sz val="11"/>
      <color theme="1"/>
      <name val="B Nazanin"/>
      <charset val="178"/>
    </font>
    <font>
      <sz val="6"/>
      <color theme="1"/>
      <name val="B Nazanin"/>
      <charset val="178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49" fontId="2" fillId="3" borderId="7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textRotation="90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49" fontId="3" fillId="0" borderId="7" xfId="0" quotePrefix="1" applyNumberFormat="1" applyFont="1" applyFill="1" applyBorder="1" applyAlignment="1">
      <alignment horizontal="center" vertical="center" wrapText="1"/>
    </xf>
    <xf numFmtId="49" fontId="4" fillId="0" borderId="9" xfId="0" quotePrefix="1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49" fontId="3" fillId="0" borderId="9" xfId="0" quotePrefix="1" applyNumberFormat="1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9" xfId="0" quotePrefix="1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49" fontId="3" fillId="0" borderId="16" xfId="0" quotePrefix="1" applyNumberFormat="1" applyFont="1" applyFill="1" applyBorder="1" applyAlignment="1">
      <alignment horizontal="center" vertical="center" wrapText="1"/>
    </xf>
    <xf numFmtId="49" fontId="4" fillId="0" borderId="10" xfId="0" quotePrefix="1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49" fontId="3" fillId="0" borderId="10" xfId="0" quotePrefix="1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 wrapText="1"/>
    </xf>
    <xf numFmtId="0" fontId="6" fillId="0" borderId="10" xfId="0" quotePrefix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49" fontId="3" fillId="0" borderId="20" xfId="0" quotePrefix="1" applyNumberFormat="1" applyFont="1" applyFill="1" applyBorder="1" applyAlignment="1">
      <alignment horizontal="center" vertical="center" wrapText="1"/>
    </xf>
    <xf numFmtId="49" fontId="4" fillId="0" borderId="21" xfId="0" quotePrefix="1" applyNumberFormat="1" applyFont="1" applyFill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/>
    </xf>
    <xf numFmtId="49" fontId="3" fillId="0" borderId="21" xfId="0" quotePrefix="1" applyNumberFormat="1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 wrapText="1"/>
    </xf>
    <xf numFmtId="0" fontId="3" fillId="0" borderId="21" xfId="0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 wrapText="1"/>
    </xf>
    <xf numFmtId="0" fontId="6" fillId="0" borderId="21" xfId="0" quotePrefix="1" applyFont="1" applyFill="1" applyBorder="1" applyAlignment="1">
      <alignment horizontal="center" vertical="center" wrapText="1"/>
    </xf>
    <xf numFmtId="49" fontId="3" fillId="0" borderId="22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49" fontId="10" fillId="3" borderId="7" xfId="0" applyNumberFormat="1" applyFont="1" applyFill="1" applyBorder="1" applyAlignment="1">
      <alignment horizontal="center" vertical="center" wrapText="1"/>
    </xf>
    <xf numFmtId="49" fontId="10" fillId="3" borderId="8" xfId="0" applyNumberFormat="1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49" fontId="10" fillId="3" borderId="10" xfId="0" applyNumberFormat="1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 wrapText="1"/>
    </xf>
    <xf numFmtId="49" fontId="10" fillId="3" borderId="9" xfId="0" applyNumberFormat="1" applyFont="1" applyFill="1" applyBorder="1" applyAlignment="1">
      <alignment horizontal="center" vertical="center" wrapText="1"/>
    </xf>
    <xf numFmtId="49" fontId="10" fillId="3" borderId="9" xfId="0" applyNumberFormat="1" applyFont="1" applyFill="1" applyBorder="1" applyAlignment="1">
      <alignment horizontal="center" vertical="center" textRotation="90"/>
    </xf>
    <xf numFmtId="0" fontId="10" fillId="3" borderId="9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/>
    </xf>
    <xf numFmtId="49" fontId="5" fillId="0" borderId="25" xfId="0" applyNumberFormat="1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14" fillId="0" borderId="26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/>
    </xf>
    <xf numFmtId="49" fontId="5" fillId="0" borderId="10" xfId="0" applyNumberFormat="1" applyFont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3" fillId="0" borderId="17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/>
    </xf>
    <xf numFmtId="49" fontId="0" fillId="0" borderId="21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3" fillId="0" borderId="21" xfId="0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76199</xdr:colOff>
      <xdr:row>17</xdr:row>
      <xdr:rowOff>17390</xdr:rowOff>
    </xdr:from>
    <xdr:to>
      <xdr:col>9</xdr:col>
      <xdr:colOff>392181</xdr:colOff>
      <xdr:row>21</xdr:row>
      <xdr:rowOff>76200</xdr:rowOff>
    </xdr:to>
    <xdr:sp macro="" textlink="">
      <xdr:nvSpPr>
        <xdr:cNvPr id="2" name="Rounded Rectangle 1"/>
        <xdr:cNvSpPr>
          <a:spLocks noChangeAspect="1"/>
        </xdr:cNvSpPr>
      </xdr:nvSpPr>
      <xdr:spPr>
        <a:xfrm>
          <a:off x="76199" y="3579740"/>
          <a:ext cx="426885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10</xdr:col>
      <xdr:colOff>19054</xdr:colOff>
      <xdr:row>17</xdr:row>
      <xdr:rowOff>17390</xdr:rowOff>
    </xdr:from>
    <xdr:to>
      <xdr:col>12</xdr:col>
      <xdr:colOff>810871</xdr:colOff>
      <xdr:row>21</xdr:row>
      <xdr:rowOff>76200</xdr:rowOff>
    </xdr:to>
    <xdr:sp macro="" textlink="">
      <xdr:nvSpPr>
        <xdr:cNvPr id="3" name="Rounded Rectangle 2"/>
        <xdr:cNvSpPr>
          <a:spLocks noChangeAspect="1"/>
        </xdr:cNvSpPr>
      </xdr:nvSpPr>
      <xdr:spPr>
        <a:xfrm>
          <a:off x="4371979" y="3579740"/>
          <a:ext cx="151571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836962</xdr:colOff>
      <xdr:row>17</xdr:row>
      <xdr:rowOff>17391</xdr:rowOff>
    </xdr:from>
    <xdr:to>
      <xdr:col>13</xdr:col>
      <xdr:colOff>838895</xdr:colOff>
      <xdr:row>21</xdr:row>
      <xdr:rowOff>66675</xdr:rowOff>
    </xdr:to>
    <xdr:sp macro="" textlink="">
      <xdr:nvSpPr>
        <xdr:cNvPr id="4" name="Rounded Rectangle 3"/>
        <xdr:cNvSpPr>
          <a:spLocks noChangeAspect="1"/>
        </xdr:cNvSpPr>
      </xdr:nvSpPr>
      <xdr:spPr>
        <a:xfrm>
          <a:off x="5913787" y="3579741"/>
          <a:ext cx="1106833" cy="81128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Warehouse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                                                                                                                        Production</a:t>
          </a:r>
          <a:endParaRPr lang="en-US" sz="800">
            <a:effectLst/>
          </a:endParaRPr>
        </a:p>
      </xdr:txBody>
    </xdr:sp>
    <xdr:clientData/>
  </xdr:twoCellAnchor>
  <xdr:twoCellAnchor editAs="absolute">
    <xdr:from>
      <xdr:col>12</xdr:col>
      <xdr:colOff>932894</xdr:colOff>
      <xdr:row>17</xdr:row>
      <xdr:rowOff>87774</xdr:rowOff>
    </xdr:from>
    <xdr:to>
      <xdr:col>12</xdr:col>
      <xdr:colOff>1042622</xdr:colOff>
      <xdr:row>18</xdr:row>
      <xdr:rowOff>7002</xdr:rowOff>
    </xdr:to>
    <xdr:sp macro="" textlink="">
      <xdr:nvSpPr>
        <xdr:cNvPr id="5" name="Flowchart: Connector 4"/>
        <xdr:cNvSpPr/>
      </xdr:nvSpPr>
      <xdr:spPr>
        <a:xfrm>
          <a:off x="6009719" y="3650124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939941</xdr:colOff>
      <xdr:row>18</xdr:row>
      <xdr:rowOff>34015</xdr:rowOff>
    </xdr:from>
    <xdr:to>
      <xdr:col>12</xdr:col>
      <xdr:colOff>1049669</xdr:colOff>
      <xdr:row>18</xdr:row>
      <xdr:rowOff>143743</xdr:rowOff>
    </xdr:to>
    <xdr:sp macro="" textlink="">
      <xdr:nvSpPr>
        <xdr:cNvPr id="6" name="Flowchart: Connector 5"/>
        <xdr:cNvSpPr>
          <a:spLocks noChangeAspect="1"/>
        </xdr:cNvSpPr>
      </xdr:nvSpPr>
      <xdr:spPr>
        <a:xfrm>
          <a:off x="6016766" y="3786865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947268</xdr:colOff>
      <xdr:row>18</xdr:row>
      <xdr:rowOff>166152</xdr:rowOff>
    </xdr:from>
    <xdr:to>
      <xdr:col>12</xdr:col>
      <xdr:colOff>1056996</xdr:colOff>
      <xdr:row>19</xdr:row>
      <xdr:rowOff>85380</xdr:rowOff>
    </xdr:to>
    <xdr:sp macro="" textlink="">
      <xdr:nvSpPr>
        <xdr:cNvPr id="7" name="Flowchart: Connector 6"/>
        <xdr:cNvSpPr/>
      </xdr:nvSpPr>
      <xdr:spPr>
        <a:xfrm>
          <a:off x="6024093" y="3919002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954597</xdr:colOff>
      <xdr:row>19</xdr:row>
      <xdr:rowOff>115116</xdr:rowOff>
    </xdr:from>
    <xdr:to>
      <xdr:col>12</xdr:col>
      <xdr:colOff>1064325</xdr:colOff>
      <xdr:row>20</xdr:row>
      <xdr:rowOff>34344</xdr:rowOff>
    </xdr:to>
    <xdr:sp macro="" textlink="">
      <xdr:nvSpPr>
        <xdr:cNvPr id="8" name="Flowchart: Connector 7"/>
        <xdr:cNvSpPr/>
      </xdr:nvSpPr>
      <xdr:spPr>
        <a:xfrm>
          <a:off x="6031422" y="405846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959198</xdr:colOff>
      <xdr:row>20</xdr:row>
      <xdr:rowOff>56754</xdr:rowOff>
    </xdr:from>
    <xdr:to>
      <xdr:col>12</xdr:col>
      <xdr:colOff>1068926</xdr:colOff>
      <xdr:row>20</xdr:row>
      <xdr:rowOff>166482</xdr:rowOff>
    </xdr:to>
    <xdr:sp macro="" textlink="">
      <xdr:nvSpPr>
        <xdr:cNvPr id="9" name="Flowchart: Connector 8"/>
        <xdr:cNvSpPr>
          <a:spLocks noChangeAspect="1"/>
        </xdr:cNvSpPr>
      </xdr:nvSpPr>
      <xdr:spPr>
        <a:xfrm>
          <a:off x="6036023" y="4190604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0</xdr:colOff>
      <xdr:row>0</xdr:row>
      <xdr:rowOff>8281</xdr:rowOff>
    </xdr:from>
    <xdr:to>
      <xdr:col>4</xdr:col>
      <xdr:colOff>9525</xdr:colOff>
      <xdr:row>1</xdr:row>
      <xdr:rowOff>165652</xdr:rowOff>
    </xdr:to>
    <xdr:sp macro="" textlink="">
      <xdr:nvSpPr>
        <xdr:cNvPr id="10" name="TextBox 9"/>
        <xdr:cNvSpPr txBox="1"/>
      </xdr:nvSpPr>
      <xdr:spPr>
        <a:xfrm>
          <a:off x="0" y="8281"/>
          <a:ext cx="151447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Order No.: 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4</xdr:col>
      <xdr:colOff>0</xdr:colOff>
      <xdr:row>3</xdr:row>
      <xdr:rowOff>140411</xdr:rowOff>
    </xdr:to>
    <xdr:sp macro="" textlink="">
      <xdr:nvSpPr>
        <xdr:cNvPr id="11" name="TextBox 10"/>
        <xdr:cNvSpPr txBox="1"/>
      </xdr:nvSpPr>
      <xdr:spPr>
        <a:xfrm>
          <a:off x="0" y="364439"/>
          <a:ext cx="150495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Axial Fan</a:t>
          </a:r>
          <a:endParaRPr lang="en-US" sz="1050"/>
        </a:p>
      </xdr:txBody>
    </xdr:sp>
    <xdr:clientData/>
  </xdr:twoCellAnchor>
  <xdr:twoCellAnchor editAs="absolute">
    <xdr:from>
      <xdr:col>4</xdr:col>
      <xdr:colOff>9525</xdr:colOff>
      <xdr:row>1</xdr:row>
      <xdr:rowOff>173926</xdr:rowOff>
    </xdr:from>
    <xdr:to>
      <xdr:col>7</xdr:col>
      <xdr:colOff>196294</xdr:colOff>
      <xdr:row>3</xdr:row>
      <xdr:rowOff>140398</xdr:rowOff>
    </xdr:to>
    <xdr:sp macro="" textlink="">
      <xdr:nvSpPr>
        <xdr:cNvPr id="12" name="TextBox 11"/>
        <xdr:cNvSpPr txBox="1"/>
      </xdr:nvSpPr>
      <xdr:spPr>
        <a:xfrm>
          <a:off x="1514475" y="364426"/>
          <a:ext cx="1596469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Sub-Product: Fan Casing</a:t>
          </a:r>
        </a:p>
      </xdr:txBody>
    </xdr:sp>
    <xdr:clientData/>
  </xdr:twoCellAnchor>
  <xdr:twoCellAnchor editAs="absolute">
    <xdr:from>
      <xdr:col>7</xdr:col>
      <xdr:colOff>204564</xdr:colOff>
      <xdr:row>0</xdr:row>
      <xdr:rowOff>8279</xdr:rowOff>
    </xdr:from>
    <xdr:to>
      <xdr:col>10</xdr:col>
      <xdr:colOff>160666</xdr:colOff>
      <xdr:row>1</xdr:row>
      <xdr:rowOff>165251</xdr:rowOff>
    </xdr:to>
    <xdr:sp macro="" textlink="">
      <xdr:nvSpPr>
        <xdr:cNvPr id="13" name="TextBox 12"/>
        <xdr:cNvSpPr txBox="1"/>
      </xdr:nvSpPr>
      <xdr:spPr>
        <a:xfrm>
          <a:off x="3119214" y="8279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Station: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4</xdr:col>
      <xdr:colOff>9525</xdr:colOff>
      <xdr:row>0</xdr:row>
      <xdr:rowOff>8279</xdr:rowOff>
    </xdr:from>
    <xdr:to>
      <xdr:col>7</xdr:col>
      <xdr:colOff>196296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1514475" y="8279"/>
          <a:ext cx="159647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Client: </a:t>
          </a:r>
          <a:r>
            <a:rPr lang="en-US" sz="1000" baseline="0"/>
            <a:t> --</a:t>
          </a:r>
          <a:endParaRPr lang="en-US" sz="10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168953</xdr:colOff>
      <xdr:row>0</xdr:row>
      <xdr:rowOff>8279</xdr:rowOff>
    </xdr:from>
    <xdr:to>
      <xdr:col>14</xdr:col>
      <xdr:colOff>120161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4521878" y="8279"/>
          <a:ext cx="2989683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Doc. No.:  BOM- 01 01 00</a:t>
          </a:r>
        </a:p>
      </xdr:txBody>
    </xdr:sp>
    <xdr:clientData/>
  </xdr:twoCellAnchor>
  <xdr:twoCellAnchor editAs="absolute">
    <xdr:from>
      <xdr:col>7</xdr:col>
      <xdr:colOff>207873</xdr:colOff>
      <xdr:row>1</xdr:row>
      <xdr:rowOff>167712</xdr:rowOff>
    </xdr:from>
    <xdr:to>
      <xdr:col>10</xdr:col>
      <xdr:colOff>163975</xdr:colOff>
      <xdr:row>3</xdr:row>
      <xdr:rowOff>142875</xdr:rowOff>
    </xdr:to>
    <xdr:sp macro="" textlink="">
      <xdr:nvSpPr>
        <xdr:cNvPr id="16" name="TextBox 15"/>
        <xdr:cNvSpPr txBox="1"/>
      </xdr:nvSpPr>
      <xdr:spPr>
        <a:xfrm>
          <a:off x="3122523" y="358212"/>
          <a:ext cx="1394377" cy="35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Sheet</a:t>
          </a:r>
          <a:r>
            <a:rPr lang="en-US" sz="1000" baseline="0"/>
            <a:t> No.:  1 of 2</a:t>
          </a:r>
          <a:endParaRPr lang="en-US" sz="1000"/>
        </a:p>
      </xdr:txBody>
    </xdr:sp>
    <xdr:clientData/>
  </xdr:twoCellAnchor>
  <xdr:twoCellAnchor editAs="absolute">
    <xdr:from>
      <xdr:col>10</xdr:col>
      <xdr:colOff>172264</xdr:colOff>
      <xdr:row>1</xdr:row>
      <xdr:rowOff>167727</xdr:rowOff>
    </xdr:from>
    <xdr:to>
      <xdr:col>12</xdr:col>
      <xdr:colOff>951740</xdr:colOff>
      <xdr:row>3</xdr:row>
      <xdr:rowOff>142875</xdr:rowOff>
    </xdr:to>
    <xdr:sp macro="" textlink="">
      <xdr:nvSpPr>
        <xdr:cNvPr id="17" name="TextBox 16"/>
        <xdr:cNvSpPr txBox="1"/>
      </xdr:nvSpPr>
      <xdr:spPr>
        <a:xfrm>
          <a:off x="4525189" y="358227"/>
          <a:ext cx="1503376" cy="356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Rev.: 02</a:t>
          </a:r>
        </a:p>
      </xdr:txBody>
    </xdr:sp>
    <xdr:clientData/>
  </xdr:twoCellAnchor>
  <xdr:twoCellAnchor editAs="absolute">
    <xdr:from>
      <xdr:col>12</xdr:col>
      <xdr:colOff>953734</xdr:colOff>
      <xdr:row>1</xdr:row>
      <xdr:rowOff>162751</xdr:rowOff>
    </xdr:from>
    <xdr:to>
      <xdr:col>14</xdr:col>
      <xdr:colOff>119821</xdr:colOff>
      <xdr:row>3</xdr:row>
      <xdr:rowOff>142875</xdr:rowOff>
    </xdr:to>
    <xdr:sp macro="" textlink="">
      <xdr:nvSpPr>
        <xdr:cNvPr id="18" name="TextBox 17"/>
        <xdr:cNvSpPr txBox="1">
          <a:spLocks/>
        </xdr:cNvSpPr>
      </xdr:nvSpPr>
      <xdr:spPr>
        <a:xfrm>
          <a:off x="6030559" y="353251"/>
          <a:ext cx="1480662" cy="361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Date: --</a:t>
          </a:r>
        </a:p>
      </xdr:txBody>
    </xdr:sp>
    <xdr:clientData/>
  </xdr:twoCellAnchor>
  <xdr:twoCellAnchor editAs="absolute">
    <xdr:from>
      <xdr:col>14</xdr:col>
      <xdr:colOff>177311</xdr:colOff>
      <xdr:row>0</xdr:row>
      <xdr:rowOff>38100</xdr:rowOff>
    </xdr:from>
    <xdr:to>
      <xdr:col>16</xdr:col>
      <xdr:colOff>103798</xdr:colOff>
      <xdr:row>3</xdr:row>
      <xdr:rowOff>106680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8711" y="38100"/>
          <a:ext cx="717062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39</xdr:row>
      <xdr:rowOff>28577</xdr:rowOff>
    </xdr:from>
    <xdr:to>
      <xdr:col>4</xdr:col>
      <xdr:colOff>47625</xdr:colOff>
      <xdr:row>40</xdr:row>
      <xdr:rowOff>185948</xdr:rowOff>
    </xdr:to>
    <xdr:sp macro="" textlink="">
      <xdr:nvSpPr>
        <xdr:cNvPr id="20" name="TextBox 19"/>
        <xdr:cNvSpPr txBox="1"/>
      </xdr:nvSpPr>
      <xdr:spPr>
        <a:xfrm>
          <a:off x="38100" y="6257927"/>
          <a:ext cx="151447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Order No.: --</a:t>
          </a:r>
        </a:p>
      </xdr:txBody>
    </xdr:sp>
    <xdr:clientData/>
  </xdr:twoCellAnchor>
  <xdr:twoCellAnchor editAs="absolute">
    <xdr:from>
      <xdr:col>0</xdr:col>
      <xdr:colOff>38100</xdr:colOff>
      <xdr:row>41</xdr:row>
      <xdr:rowOff>3735</xdr:rowOff>
    </xdr:from>
    <xdr:to>
      <xdr:col>4</xdr:col>
      <xdr:colOff>38100</xdr:colOff>
      <xdr:row>42</xdr:row>
      <xdr:rowOff>160707</xdr:rowOff>
    </xdr:to>
    <xdr:sp macro="" textlink="">
      <xdr:nvSpPr>
        <xdr:cNvPr id="21" name="TextBox 20"/>
        <xdr:cNvSpPr txBox="1"/>
      </xdr:nvSpPr>
      <xdr:spPr>
        <a:xfrm>
          <a:off x="38100" y="6614085"/>
          <a:ext cx="150495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Axial Fan</a:t>
          </a:r>
          <a:endParaRPr lang="en-US" sz="1050"/>
        </a:p>
      </xdr:txBody>
    </xdr:sp>
    <xdr:clientData/>
  </xdr:twoCellAnchor>
  <xdr:twoCellAnchor editAs="absolute">
    <xdr:from>
      <xdr:col>4</xdr:col>
      <xdr:colOff>47625</xdr:colOff>
      <xdr:row>41</xdr:row>
      <xdr:rowOff>3722</xdr:rowOff>
    </xdr:from>
    <xdr:to>
      <xdr:col>7</xdr:col>
      <xdr:colOff>234394</xdr:colOff>
      <xdr:row>42</xdr:row>
      <xdr:rowOff>160694</xdr:rowOff>
    </xdr:to>
    <xdr:sp macro="" textlink="">
      <xdr:nvSpPr>
        <xdr:cNvPr id="22" name="TextBox 21"/>
        <xdr:cNvSpPr txBox="1"/>
      </xdr:nvSpPr>
      <xdr:spPr>
        <a:xfrm>
          <a:off x="1552575" y="6614072"/>
          <a:ext cx="1596469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Sub-Product: Fan </a:t>
          </a:r>
        </a:p>
      </xdr:txBody>
    </xdr:sp>
    <xdr:clientData/>
  </xdr:twoCellAnchor>
  <xdr:twoCellAnchor editAs="absolute">
    <xdr:from>
      <xdr:col>7</xdr:col>
      <xdr:colOff>242664</xdr:colOff>
      <xdr:row>39</xdr:row>
      <xdr:rowOff>28575</xdr:rowOff>
    </xdr:from>
    <xdr:to>
      <xdr:col>10</xdr:col>
      <xdr:colOff>198766</xdr:colOff>
      <xdr:row>40</xdr:row>
      <xdr:rowOff>185547</xdr:rowOff>
    </xdr:to>
    <xdr:sp macro="" textlink="">
      <xdr:nvSpPr>
        <xdr:cNvPr id="23" name="TextBox 22"/>
        <xdr:cNvSpPr txBox="1"/>
      </xdr:nvSpPr>
      <xdr:spPr>
        <a:xfrm>
          <a:off x="3157314" y="6257925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Station: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4</xdr:col>
      <xdr:colOff>47625</xdr:colOff>
      <xdr:row>39</xdr:row>
      <xdr:rowOff>28575</xdr:rowOff>
    </xdr:from>
    <xdr:to>
      <xdr:col>7</xdr:col>
      <xdr:colOff>234396</xdr:colOff>
      <xdr:row>40</xdr:row>
      <xdr:rowOff>185547</xdr:rowOff>
    </xdr:to>
    <xdr:sp macro="" textlink="">
      <xdr:nvSpPr>
        <xdr:cNvPr id="24" name="TextBox 23"/>
        <xdr:cNvSpPr txBox="1"/>
      </xdr:nvSpPr>
      <xdr:spPr>
        <a:xfrm>
          <a:off x="1552575" y="6257925"/>
          <a:ext cx="159647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Client: --</a:t>
          </a:r>
          <a:endParaRPr lang="en-US" sz="10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207053</xdr:colOff>
      <xdr:row>39</xdr:row>
      <xdr:rowOff>28575</xdr:rowOff>
    </xdr:from>
    <xdr:to>
      <xdr:col>14</xdr:col>
      <xdr:colOff>158261</xdr:colOff>
      <xdr:row>40</xdr:row>
      <xdr:rowOff>185547</xdr:rowOff>
    </xdr:to>
    <xdr:sp macro="" textlink="">
      <xdr:nvSpPr>
        <xdr:cNvPr id="25" name="TextBox 24"/>
        <xdr:cNvSpPr txBox="1"/>
      </xdr:nvSpPr>
      <xdr:spPr>
        <a:xfrm>
          <a:off x="4559978" y="6257925"/>
          <a:ext cx="2989683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Doc. No.:  BOM- 01 01 00</a:t>
          </a:r>
        </a:p>
      </xdr:txBody>
    </xdr:sp>
    <xdr:clientData/>
  </xdr:twoCellAnchor>
  <xdr:twoCellAnchor editAs="absolute">
    <xdr:from>
      <xdr:col>7</xdr:col>
      <xdr:colOff>245973</xdr:colOff>
      <xdr:row>40</xdr:row>
      <xdr:rowOff>188008</xdr:rowOff>
    </xdr:from>
    <xdr:to>
      <xdr:col>10</xdr:col>
      <xdr:colOff>202075</xdr:colOff>
      <xdr:row>42</xdr:row>
      <xdr:rowOff>163171</xdr:rowOff>
    </xdr:to>
    <xdr:sp macro="" textlink="">
      <xdr:nvSpPr>
        <xdr:cNvPr id="26" name="TextBox 25"/>
        <xdr:cNvSpPr txBox="1"/>
      </xdr:nvSpPr>
      <xdr:spPr>
        <a:xfrm>
          <a:off x="3160623" y="6607858"/>
          <a:ext cx="1394377" cy="35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Sheet</a:t>
          </a:r>
          <a:r>
            <a:rPr lang="en-US" sz="1000" baseline="0"/>
            <a:t> No.:  2 of 2</a:t>
          </a:r>
          <a:endParaRPr lang="en-US" sz="1000"/>
        </a:p>
      </xdr:txBody>
    </xdr:sp>
    <xdr:clientData/>
  </xdr:twoCellAnchor>
  <xdr:twoCellAnchor editAs="absolute">
    <xdr:from>
      <xdr:col>10</xdr:col>
      <xdr:colOff>210364</xdr:colOff>
      <xdr:row>40</xdr:row>
      <xdr:rowOff>188023</xdr:rowOff>
    </xdr:from>
    <xdr:to>
      <xdr:col>12</xdr:col>
      <xdr:colOff>989840</xdr:colOff>
      <xdr:row>42</xdr:row>
      <xdr:rowOff>163171</xdr:rowOff>
    </xdr:to>
    <xdr:sp macro="" textlink="">
      <xdr:nvSpPr>
        <xdr:cNvPr id="27" name="TextBox 26"/>
        <xdr:cNvSpPr txBox="1"/>
      </xdr:nvSpPr>
      <xdr:spPr>
        <a:xfrm>
          <a:off x="4563289" y="6607873"/>
          <a:ext cx="1503376" cy="356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Rev.: 02</a:t>
          </a:r>
        </a:p>
      </xdr:txBody>
    </xdr:sp>
    <xdr:clientData/>
  </xdr:twoCellAnchor>
  <xdr:twoCellAnchor editAs="absolute">
    <xdr:from>
      <xdr:col>12</xdr:col>
      <xdr:colOff>991834</xdr:colOff>
      <xdr:row>40</xdr:row>
      <xdr:rowOff>183047</xdr:rowOff>
    </xdr:from>
    <xdr:to>
      <xdr:col>14</xdr:col>
      <xdr:colOff>157921</xdr:colOff>
      <xdr:row>42</xdr:row>
      <xdr:rowOff>163171</xdr:rowOff>
    </xdr:to>
    <xdr:sp macro="" textlink="">
      <xdr:nvSpPr>
        <xdr:cNvPr id="28" name="TextBox 27"/>
        <xdr:cNvSpPr txBox="1">
          <a:spLocks/>
        </xdr:cNvSpPr>
      </xdr:nvSpPr>
      <xdr:spPr>
        <a:xfrm>
          <a:off x="6068659" y="6602897"/>
          <a:ext cx="1480662" cy="361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Date: --</a:t>
          </a:r>
        </a:p>
      </xdr:txBody>
    </xdr:sp>
    <xdr:clientData/>
  </xdr:twoCellAnchor>
  <xdr:twoCellAnchor editAs="absolute">
    <xdr:from>
      <xdr:col>14</xdr:col>
      <xdr:colOff>215411</xdr:colOff>
      <xdr:row>39</xdr:row>
      <xdr:rowOff>58396</xdr:rowOff>
    </xdr:from>
    <xdr:to>
      <xdr:col>16</xdr:col>
      <xdr:colOff>141898</xdr:colOff>
      <xdr:row>42</xdr:row>
      <xdr:rowOff>126976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811" y="6287746"/>
          <a:ext cx="717062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180975</xdr:colOff>
      <xdr:row>68</xdr:row>
      <xdr:rowOff>66675</xdr:rowOff>
    </xdr:from>
    <xdr:to>
      <xdr:col>10</xdr:col>
      <xdr:colOff>96907</xdr:colOff>
      <xdr:row>72</xdr:row>
      <xdr:rowOff>125485</xdr:rowOff>
    </xdr:to>
    <xdr:sp macro="" textlink="">
      <xdr:nvSpPr>
        <xdr:cNvPr id="30" name="Rounded Rectangle 29"/>
        <xdr:cNvSpPr>
          <a:spLocks noChangeAspect="1"/>
        </xdr:cNvSpPr>
      </xdr:nvSpPr>
      <xdr:spPr>
        <a:xfrm>
          <a:off x="180975" y="11553825"/>
          <a:ext cx="426885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10</xdr:col>
      <xdr:colOff>123830</xdr:colOff>
      <xdr:row>68</xdr:row>
      <xdr:rowOff>66675</xdr:rowOff>
    </xdr:from>
    <xdr:to>
      <xdr:col>12</xdr:col>
      <xdr:colOff>915647</xdr:colOff>
      <xdr:row>72</xdr:row>
      <xdr:rowOff>125485</xdr:rowOff>
    </xdr:to>
    <xdr:sp macro="" textlink="">
      <xdr:nvSpPr>
        <xdr:cNvPr id="31" name="Rounded Rectangle 30"/>
        <xdr:cNvSpPr>
          <a:spLocks noChangeAspect="1"/>
        </xdr:cNvSpPr>
      </xdr:nvSpPr>
      <xdr:spPr>
        <a:xfrm>
          <a:off x="4476755" y="11553825"/>
          <a:ext cx="151571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941738</xdr:colOff>
      <xdr:row>68</xdr:row>
      <xdr:rowOff>66676</xdr:rowOff>
    </xdr:from>
    <xdr:to>
      <xdr:col>13</xdr:col>
      <xdr:colOff>943671</xdr:colOff>
      <xdr:row>72</xdr:row>
      <xdr:rowOff>115960</xdr:rowOff>
    </xdr:to>
    <xdr:sp macro="" textlink="">
      <xdr:nvSpPr>
        <xdr:cNvPr id="32" name="Rounded Rectangle 31"/>
        <xdr:cNvSpPr>
          <a:spLocks noChangeAspect="1"/>
        </xdr:cNvSpPr>
      </xdr:nvSpPr>
      <xdr:spPr>
        <a:xfrm>
          <a:off x="6018563" y="11553826"/>
          <a:ext cx="1106833" cy="81128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Warehouse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                                                                                                                        Production</a:t>
          </a:r>
          <a:endParaRPr lang="en-US" sz="800">
            <a:effectLst/>
          </a:endParaRPr>
        </a:p>
      </xdr:txBody>
    </xdr:sp>
    <xdr:clientData/>
  </xdr:twoCellAnchor>
  <xdr:twoCellAnchor editAs="absolute">
    <xdr:from>
      <xdr:col>12</xdr:col>
      <xdr:colOff>1037670</xdr:colOff>
      <xdr:row>68</xdr:row>
      <xdr:rowOff>137059</xdr:rowOff>
    </xdr:from>
    <xdr:to>
      <xdr:col>13</xdr:col>
      <xdr:colOff>42498</xdr:colOff>
      <xdr:row>69</xdr:row>
      <xdr:rowOff>56287</xdr:rowOff>
    </xdr:to>
    <xdr:sp macro="" textlink="">
      <xdr:nvSpPr>
        <xdr:cNvPr id="33" name="Flowchart: Connector 32"/>
        <xdr:cNvSpPr/>
      </xdr:nvSpPr>
      <xdr:spPr>
        <a:xfrm>
          <a:off x="6114495" y="1162420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1044717</xdr:colOff>
      <xdr:row>69</xdr:row>
      <xdr:rowOff>83300</xdr:rowOff>
    </xdr:from>
    <xdr:to>
      <xdr:col>13</xdr:col>
      <xdr:colOff>49545</xdr:colOff>
      <xdr:row>70</xdr:row>
      <xdr:rowOff>2528</xdr:rowOff>
    </xdr:to>
    <xdr:sp macro="" textlink="">
      <xdr:nvSpPr>
        <xdr:cNvPr id="34" name="Flowchart: Connector 33"/>
        <xdr:cNvSpPr>
          <a:spLocks noChangeAspect="1"/>
        </xdr:cNvSpPr>
      </xdr:nvSpPr>
      <xdr:spPr>
        <a:xfrm>
          <a:off x="6121542" y="11760950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1052044</xdr:colOff>
      <xdr:row>70</xdr:row>
      <xdr:rowOff>24937</xdr:rowOff>
    </xdr:from>
    <xdr:to>
      <xdr:col>13</xdr:col>
      <xdr:colOff>56872</xdr:colOff>
      <xdr:row>70</xdr:row>
      <xdr:rowOff>134665</xdr:rowOff>
    </xdr:to>
    <xdr:sp macro="" textlink="">
      <xdr:nvSpPr>
        <xdr:cNvPr id="35" name="Flowchart: Connector 34"/>
        <xdr:cNvSpPr/>
      </xdr:nvSpPr>
      <xdr:spPr>
        <a:xfrm>
          <a:off x="6128869" y="1189308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1059373</xdr:colOff>
      <xdr:row>70</xdr:row>
      <xdr:rowOff>164401</xdr:rowOff>
    </xdr:from>
    <xdr:to>
      <xdr:col>13</xdr:col>
      <xdr:colOff>64201</xdr:colOff>
      <xdr:row>71</xdr:row>
      <xdr:rowOff>83629</xdr:rowOff>
    </xdr:to>
    <xdr:sp macro="" textlink="">
      <xdr:nvSpPr>
        <xdr:cNvPr id="36" name="Flowchart: Connector 35"/>
        <xdr:cNvSpPr/>
      </xdr:nvSpPr>
      <xdr:spPr>
        <a:xfrm>
          <a:off x="6136198" y="12032551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1063974</xdr:colOff>
      <xdr:row>71</xdr:row>
      <xdr:rowOff>106039</xdr:rowOff>
    </xdr:from>
    <xdr:to>
      <xdr:col>13</xdr:col>
      <xdr:colOff>68802</xdr:colOff>
      <xdr:row>72</xdr:row>
      <xdr:rowOff>25267</xdr:rowOff>
    </xdr:to>
    <xdr:sp macro="" textlink="">
      <xdr:nvSpPr>
        <xdr:cNvPr id="37" name="Flowchart: Connector 36"/>
        <xdr:cNvSpPr>
          <a:spLocks noChangeAspect="1"/>
        </xdr:cNvSpPr>
      </xdr:nvSpPr>
      <xdr:spPr>
        <a:xfrm>
          <a:off x="6140799" y="1216468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76199</xdr:colOff>
      <xdr:row>17</xdr:row>
      <xdr:rowOff>17390</xdr:rowOff>
    </xdr:from>
    <xdr:to>
      <xdr:col>9</xdr:col>
      <xdr:colOff>392181</xdr:colOff>
      <xdr:row>21</xdr:row>
      <xdr:rowOff>76200</xdr:rowOff>
    </xdr:to>
    <xdr:sp macro="" textlink="">
      <xdr:nvSpPr>
        <xdr:cNvPr id="2" name="Rounded Rectangle 1"/>
        <xdr:cNvSpPr>
          <a:spLocks noChangeAspect="1"/>
        </xdr:cNvSpPr>
      </xdr:nvSpPr>
      <xdr:spPr>
        <a:xfrm>
          <a:off x="76199" y="3579740"/>
          <a:ext cx="426885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10</xdr:col>
      <xdr:colOff>19054</xdr:colOff>
      <xdr:row>17</xdr:row>
      <xdr:rowOff>17390</xdr:rowOff>
    </xdr:from>
    <xdr:to>
      <xdr:col>12</xdr:col>
      <xdr:colOff>810871</xdr:colOff>
      <xdr:row>21</xdr:row>
      <xdr:rowOff>76200</xdr:rowOff>
    </xdr:to>
    <xdr:sp macro="" textlink="">
      <xdr:nvSpPr>
        <xdr:cNvPr id="3" name="Rounded Rectangle 2"/>
        <xdr:cNvSpPr>
          <a:spLocks noChangeAspect="1"/>
        </xdr:cNvSpPr>
      </xdr:nvSpPr>
      <xdr:spPr>
        <a:xfrm>
          <a:off x="4371979" y="3579740"/>
          <a:ext cx="151571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836962</xdr:colOff>
      <xdr:row>17</xdr:row>
      <xdr:rowOff>17391</xdr:rowOff>
    </xdr:from>
    <xdr:to>
      <xdr:col>13</xdr:col>
      <xdr:colOff>838895</xdr:colOff>
      <xdr:row>21</xdr:row>
      <xdr:rowOff>66675</xdr:rowOff>
    </xdr:to>
    <xdr:sp macro="" textlink="">
      <xdr:nvSpPr>
        <xdr:cNvPr id="4" name="Rounded Rectangle 3"/>
        <xdr:cNvSpPr>
          <a:spLocks noChangeAspect="1"/>
        </xdr:cNvSpPr>
      </xdr:nvSpPr>
      <xdr:spPr>
        <a:xfrm>
          <a:off x="5913787" y="3579741"/>
          <a:ext cx="1106833" cy="81128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Warehouse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                                                                                                                        Production</a:t>
          </a:r>
          <a:endParaRPr lang="en-US" sz="800">
            <a:effectLst/>
          </a:endParaRPr>
        </a:p>
      </xdr:txBody>
    </xdr:sp>
    <xdr:clientData/>
  </xdr:twoCellAnchor>
  <xdr:twoCellAnchor editAs="absolute">
    <xdr:from>
      <xdr:col>12</xdr:col>
      <xdr:colOff>932894</xdr:colOff>
      <xdr:row>17</xdr:row>
      <xdr:rowOff>87774</xdr:rowOff>
    </xdr:from>
    <xdr:to>
      <xdr:col>12</xdr:col>
      <xdr:colOff>1042622</xdr:colOff>
      <xdr:row>18</xdr:row>
      <xdr:rowOff>7002</xdr:rowOff>
    </xdr:to>
    <xdr:sp macro="" textlink="">
      <xdr:nvSpPr>
        <xdr:cNvPr id="5" name="Flowchart: Connector 4"/>
        <xdr:cNvSpPr/>
      </xdr:nvSpPr>
      <xdr:spPr>
        <a:xfrm>
          <a:off x="6009719" y="3650124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939941</xdr:colOff>
      <xdr:row>18</xdr:row>
      <xdr:rowOff>34015</xdr:rowOff>
    </xdr:from>
    <xdr:to>
      <xdr:col>12</xdr:col>
      <xdr:colOff>1049669</xdr:colOff>
      <xdr:row>18</xdr:row>
      <xdr:rowOff>143743</xdr:rowOff>
    </xdr:to>
    <xdr:sp macro="" textlink="">
      <xdr:nvSpPr>
        <xdr:cNvPr id="6" name="Flowchart: Connector 5"/>
        <xdr:cNvSpPr>
          <a:spLocks noChangeAspect="1"/>
        </xdr:cNvSpPr>
      </xdr:nvSpPr>
      <xdr:spPr>
        <a:xfrm>
          <a:off x="6016766" y="3786865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947268</xdr:colOff>
      <xdr:row>18</xdr:row>
      <xdr:rowOff>166152</xdr:rowOff>
    </xdr:from>
    <xdr:to>
      <xdr:col>12</xdr:col>
      <xdr:colOff>1056996</xdr:colOff>
      <xdr:row>19</xdr:row>
      <xdr:rowOff>85380</xdr:rowOff>
    </xdr:to>
    <xdr:sp macro="" textlink="">
      <xdr:nvSpPr>
        <xdr:cNvPr id="7" name="Flowchart: Connector 6"/>
        <xdr:cNvSpPr/>
      </xdr:nvSpPr>
      <xdr:spPr>
        <a:xfrm>
          <a:off x="6024093" y="3919002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954597</xdr:colOff>
      <xdr:row>19</xdr:row>
      <xdr:rowOff>115116</xdr:rowOff>
    </xdr:from>
    <xdr:to>
      <xdr:col>12</xdr:col>
      <xdr:colOff>1064325</xdr:colOff>
      <xdr:row>20</xdr:row>
      <xdr:rowOff>34344</xdr:rowOff>
    </xdr:to>
    <xdr:sp macro="" textlink="">
      <xdr:nvSpPr>
        <xdr:cNvPr id="8" name="Flowchart: Connector 7"/>
        <xdr:cNvSpPr/>
      </xdr:nvSpPr>
      <xdr:spPr>
        <a:xfrm>
          <a:off x="6031422" y="405846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959198</xdr:colOff>
      <xdr:row>20</xdr:row>
      <xdr:rowOff>56754</xdr:rowOff>
    </xdr:from>
    <xdr:to>
      <xdr:col>12</xdr:col>
      <xdr:colOff>1068926</xdr:colOff>
      <xdr:row>20</xdr:row>
      <xdr:rowOff>166482</xdr:rowOff>
    </xdr:to>
    <xdr:sp macro="" textlink="">
      <xdr:nvSpPr>
        <xdr:cNvPr id="9" name="Flowchart: Connector 8"/>
        <xdr:cNvSpPr>
          <a:spLocks noChangeAspect="1"/>
        </xdr:cNvSpPr>
      </xdr:nvSpPr>
      <xdr:spPr>
        <a:xfrm>
          <a:off x="6036023" y="4190604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0</xdr:colOff>
      <xdr:row>0</xdr:row>
      <xdr:rowOff>8281</xdr:rowOff>
    </xdr:from>
    <xdr:to>
      <xdr:col>4</xdr:col>
      <xdr:colOff>9525</xdr:colOff>
      <xdr:row>1</xdr:row>
      <xdr:rowOff>165652</xdr:rowOff>
    </xdr:to>
    <xdr:sp macro="" textlink="">
      <xdr:nvSpPr>
        <xdr:cNvPr id="10" name="TextBox 9"/>
        <xdr:cNvSpPr txBox="1"/>
      </xdr:nvSpPr>
      <xdr:spPr>
        <a:xfrm>
          <a:off x="0" y="8281"/>
          <a:ext cx="151447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Order No.: 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4</xdr:col>
      <xdr:colOff>0</xdr:colOff>
      <xdr:row>3</xdr:row>
      <xdr:rowOff>140411</xdr:rowOff>
    </xdr:to>
    <xdr:sp macro="" textlink="">
      <xdr:nvSpPr>
        <xdr:cNvPr id="11" name="TextBox 10"/>
        <xdr:cNvSpPr txBox="1"/>
      </xdr:nvSpPr>
      <xdr:spPr>
        <a:xfrm>
          <a:off x="0" y="364439"/>
          <a:ext cx="150495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Axial Fan</a:t>
          </a:r>
          <a:endParaRPr lang="en-US" sz="1050"/>
        </a:p>
      </xdr:txBody>
    </xdr:sp>
    <xdr:clientData/>
  </xdr:twoCellAnchor>
  <xdr:twoCellAnchor editAs="absolute">
    <xdr:from>
      <xdr:col>4</xdr:col>
      <xdr:colOff>9525</xdr:colOff>
      <xdr:row>1</xdr:row>
      <xdr:rowOff>173926</xdr:rowOff>
    </xdr:from>
    <xdr:to>
      <xdr:col>7</xdr:col>
      <xdr:colOff>196294</xdr:colOff>
      <xdr:row>3</xdr:row>
      <xdr:rowOff>140398</xdr:rowOff>
    </xdr:to>
    <xdr:sp macro="" textlink="">
      <xdr:nvSpPr>
        <xdr:cNvPr id="12" name="TextBox 11"/>
        <xdr:cNvSpPr txBox="1"/>
      </xdr:nvSpPr>
      <xdr:spPr>
        <a:xfrm>
          <a:off x="1514475" y="364426"/>
          <a:ext cx="1596469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Sub-Product: Fan Casing</a:t>
          </a:r>
        </a:p>
      </xdr:txBody>
    </xdr:sp>
    <xdr:clientData/>
  </xdr:twoCellAnchor>
  <xdr:twoCellAnchor editAs="absolute">
    <xdr:from>
      <xdr:col>7</xdr:col>
      <xdr:colOff>204564</xdr:colOff>
      <xdr:row>0</xdr:row>
      <xdr:rowOff>8279</xdr:rowOff>
    </xdr:from>
    <xdr:to>
      <xdr:col>10</xdr:col>
      <xdr:colOff>160666</xdr:colOff>
      <xdr:row>1</xdr:row>
      <xdr:rowOff>165251</xdr:rowOff>
    </xdr:to>
    <xdr:sp macro="" textlink="">
      <xdr:nvSpPr>
        <xdr:cNvPr id="13" name="TextBox 12"/>
        <xdr:cNvSpPr txBox="1"/>
      </xdr:nvSpPr>
      <xdr:spPr>
        <a:xfrm>
          <a:off x="3119214" y="8279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Station: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4</xdr:col>
      <xdr:colOff>9525</xdr:colOff>
      <xdr:row>0</xdr:row>
      <xdr:rowOff>8279</xdr:rowOff>
    </xdr:from>
    <xdr:to>
      <xdr:col>7</xdr:col>
      <xdr:colOff>196296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1514475" y="8279"/>
          <a:ext cx="159647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Client: </a:t>
          </a:r>
          <a:r>
            <a:rPr lang="en-US" sz="1000" baseline="0"/>
            <a:t> --</a:t>
          </a:r>
          <a:endParaRPr lang="en-US" sz="10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168953</xdr:colOff>
      <xdr:row>0</xdr:row>
      <xdr:rowOff>8279</xdr:rowOff>
    </xdr:from>
    <xdr:to>
      <xdr:col>14</xdr:col>
      <xdr:colOff>120161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4521878" y="8279"/>
          <a:ext cx="2989683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Doc. No.:  BOM- 01 01 00</a:t>
          </a:r>
        </a:p>
      </xdr:txBody>
    </xdr:sp>
    <xdr:clientData/>
  </xdr:twoCellAnchor>
  <xdr:twoCellAnchor editAs="absolute">
    <xdr:from>
      <xdr:col>7</xdr:col>
      <xdr:colOff>207873</xdr:colOff>
      <xdr:row>1</xdr:row>
      <xdr:rowOff>167712</xdr:rowOff>
    </xdr:from>
    <xdr:to>
      <xdr:col>10</xdr:col>
      <xdr:colOff>163975</xdr:colOff>
      <xdr:row>3</xdr:row>
      <xdr:rowOff>142875</xdr:rowOff>
    </xdr:to>
    <xdr:sp macro="" textlink="">
      <xdr:nvSpPr>
        <xdr:cNvPr id="16" name="TextBox 15"/>
        <xdr:cNvSpPr txBox="1"/>
      </xdr:nvSpPr>
      <xdr:spPr>
        <a:xfrm>
          <a:off x="3122523" y="358212"/>
          <a:ext cx="1394377" cy="35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Sheet</a:t>
          </a:r>
          <a:r>
            <a:rPr lang="en-US" sz="1000" baseline="0"/>
            <a:t> No.:  1 of 2</a:t>
          </a:r>
          <a:endParaRPr lang="en-US" sz="1000"/>
        </a:p>
      </xdr:txBody>
    </xdr:sp>
    <xdr:clientData/>
  </xdr:twoCellAnchor>
  <xdr:twoCellAnchor editAs="absolute">
    <xdr:from>
      <xdr:col>10</xdr:col>
      <xdr:colOff>172264</xdr:colOff>
      <xdr:row>1</xdr:row>
      <xdr:rowOff>167727</xdr:rowOff>
    </xdr:from>
    <xdr:to>
      <xdr:col>12</xdr:col>
      <xdr:colOff>951740</xdr:colOff>
      <xdr:row>3</xdr:row>
      <xdr:rowOff>142875</xdr:rowOff>
    </xdr:to>
    <xdr:sp macro="" textlink="">
      <xdr:nvSpPr>
        <xdr:cNvPr id="17" name="TextBox 16"/>
        <xdr:cNvSpPr txBox="1"/>
      </xdr:nvSpPr>
      <xdr:spPr>
        <a:xfrm>
          <a:off x="4525189" y="358227"/>
          <a:ext cx="1503376" cy="356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Rev.: 02</a:t>
          </a:r>
        </a:p>
      </xdr:txBody>
    </xdr:sp>
    <xdr:clientData/>
  </xdr:twoCellAnchor>
  <xdr:twoCellAnchor editAs="absolute">
    <xdr:from>
      <xdr:col>12</xdr:col>
      <xdr:colOff>953734</xdr:colOff>
      <xdr:row>1</xdr:row>
      <xdr:rowOff>162751</xdr:rowOff>
    </xdr:from>
    <xdr:to>
      <xdr:col>14</xdr:col>
      <xdr:colOff>119821</xdr:colOff>
      <xdr:row>3</xdr:row>
      <xdr:rowOff>142875</xdr:rowOff>
    </xdr:to>
    <xdr:sp macro="" textlink="">
      <xdr:nvSpPr>
        <xdr:cNvPr id="18" name="TextBox 17"/>
        <xdr:cNvSpPr txBox="1">
          <a:spLocks/>
        </xdr:cNvSpPr>
      </xdr:nvSpPr>
      <xdr:spPr>
        <a:xfrm>
          <a:off x="6030559" y="353251"/>
          <a:ext cx="1480662" cy="361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Date: --</a:t>
          </a:r>
        </a:p>
      </xdr:txBody>
    </xdr:sp>
    <xdr:clientData/>
  </xdr:twoCellAnchor>
  <xdr:twoCellAnchor editAs="absolute">
    <xdr:from>
      <xdr:col>14</xdr:col>
      <xdr:colOff>177311</xdr:colOff>
      <xdr:row>0</xdr:row>
      <xdr:rowOff>38100</xdr:rowOff>
    </xdr:from>
    <xdr:to>
      <xdr:col>16</xdr:col>
      <xdr:colOff>103798</xdr:colOff>
      <xdr:row>3</xdr:row>
      <xdr:rowOff>106680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8711" y="38100"/>
          <a:ext cx="717062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39</xdr:row>
      <xdr:rowOff>28577</xdr:rowOff>
    </xdr:from>
    <xdr:to>
      <xdr:col>4</xdr:col>
      <xdr:colOff>47625</xdr:colOff>
      <xdr:row>40</xdr:row>
      <xdr:rowOff>185948</xdr:rowOff>
    </xdr:to>
    <xdr:sp macro="" textlink="">
      <xdr:nvSpPr>
        <xdr:cNvPr id="20" name="TextBox 19"/>
        <xdr:cNvSpPr txBox="1"/>
      </xdr:nvSpPr>
      <xdr:spPr>
        <a:xfrm>
          <a:off x="38100" y="6257927"/>
          <a:ext cx="151447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Order No.: --</a:t>
          </a:r>
        </a:p>
      </xdr:txBody>
    </xdr:sp>
    <xdr:clientData/>
  </xdr:twoCellAnchor>
  <xdr:twoCellAnchor editAs="absolute">
    <xdr:from>
      <xdr:col>0</xdr:col>
      <xdr:colOff>38100</xdr:colOff>
      <xdr:row>41</xdr:row>
      <xdr:rowOff>3735</xdr:rowOff>
    </xdr:from>
    <xdr:to>
      <xdr:col>4</xdr:col>
      <xdr:colOff>38100</xdr:colOff>
      <xdr:row>42</xdr:row>
      <xdr:rowOff>160707</xdr:rowOff>
    </xdr:to>
    <xdr:sp macro="" textlink="">
      <xdr:nvSpPr>
        <xdr:cNvPr id="21" name="TextBox 20"/>
        <xdr:cNvSpPr txBox="1"/>
      </xdr:nvSpPr>
      <xdr:spPr>
        <a:xfrm>
          <a:off x="38100" y="6614085"/>
          <a:ext cx="150495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Axial Fan</a:t>
          </a:r>
          <a:endParaRPr lang="en-US" sz="1050"/>
        </a:p>
      </xdr:txBody>
    </xdr:sp>
    <xdr:clientData/>
  </xdr:twoCellAnchor>
  <xdr:twoCellAnchor editAs="absolute">
    <xdr:from>
      <xdr:col>4</xdr:col>
      <xdr:colOff>47625</xdr:colOff>
      <xdr:row>41</xdr:row>
      <xdr:rowOff>3722</xdr:rowOff>
    </xdr:from>
    <xdr:to>
      <xdr:col>7</xdr:col>
      <xdr:colOff>234394</xdr:colOff>
      <xdr:row>42</xdr:row>
      <xdr:rowOff>160694</xdr:rowOff>
    </xdr:to>
    <xdr:sp macro="" textlink="">
      <xdr:nvSpPr>
        <xdr:cNvPr id="22" name="TextBox 21"/>
        <xdr:cNvSpPr txBox="1"/>
      </xdr:nvSpPr>
      <xdr:spPr>
        <a:xfrm>
          <a:off x="1552575" y="6614072"/>
          <a:ext cx="1596469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Sub-Product: Fan </a:t>
          </a:r>
        </a:p>
      </xdr:txBody>
    </xdr:sp>
    <xdr:clientData/>
  </xdr:twoCellAnchor>
  <xdr:twoCellAnchor editAs="absolute">
    <xdr:from>
      <xdr:col>7</xdr:col>
      <xdr:colOff>242664</xdr:colOff>
      <xdr:row>39</xdr:row>
      <xdr:rowOff>28575</xdr:rowOff>
    </xdr:from>
    <xdr:to>
      <xdr:col>10</xdr:col>
      <xdr:colOff>198766</xdr:colOff>
      <xdr:row>40</xdr:row>
      <xdr:rowOff>185547</xdr:rowOff>
    </xdr:to>
    <xdr:sp macro="" textlink="">
      <xdr:nvSpPr>
        <xdr:cNvPr id="23" name="TextBox 22"/>
        <xdr:cNvSpPr txBox="1"/>
      </xdr:nvSpPr>
      <xdr:spPr>
        <a:xfrm>
          <a:off x="3157314" y="6257925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Station: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4</xdr:col>
      <xdr:colOff>47625</xdr:colOff>
      <xdr:row>39</xdr:row>
      <xdr:rowOff>28575</xdr:rowOff>
    </xdr:from>
    <xdr:to>
      <xdr:col>7</xdr:col>
      <xdr:colOff>234396</xdr:colOff>
      <xdr:row>40</xdr:row>
      <xdr:rowOff>185547</xdr:rowOff>
    </xdr:to>
    <xdr:sp macro="" textlink="">
      <xdr:nvSpPr>
        <xdr:cNvPr id="24" name="TextBox 23"/>
        <xdr:cNvSpPr txBox="1"/>
      </xdr:nvSpPr>
      <xdr:spPr>
        <a:xfrm>
          <a:off x="1552575" y="6257925"/>
          <a:ext cx="159647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Client: --</a:t>
          </a:r>
          <a:endParaRPr lang="en-US" sz="10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207053</xdr:colOff>
      <xdr:row>39</xdr:row>
      <xdr:rowOff>28575</xdr:rowOff>
    </xdr:from>
    <xdr:to>
      <xdr:col>14</xdr:col>
      <xdr:colOff>158261</xdr:colOff>
      <xdr:row>40</xdr:row>
      <xdr:rowOff>185547</xdr:rowOff>
    </xdr:to>
    <xdr:sp macro="" textlink="">
      <xdr:nvSpPr>
        <xdr:cNvPr id="25" name="TextBox 24"/>
        <xdr:cNvSpPr txBox="1"/>
      </xdr:nvSpPr>
      <xdr:spPr>
        <a:xfrm>
          <a:off x="4559978" y="6257925"/>
          <a:ext cx="2989683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Doc. No.:  BOM- 01 01 00</a:t>
          </a:r>
        </a:p>
      </xdr:txBody>
    </xdr:sp>
    <xdr:clientData/>
  </xdr:twoCellAnchor>
  <xdr:twoCellAnchor editAs="absolute">
    <xdr:from>
      <xdr:col>7</xdr:col>
      <xdr:colOff>245973</xdr:colOff>
      <xdr:row>40</xdr:row>
      <xdr:rowOff>188008</xdr:rowOff>
    </xdr:from>
    <xdr:to>
      <xdr:col>10</xdr:col>
      <xdr:colOff>202075</xdr:colOff>
      <xdr:row>42</xdr:row>
      <xdr:rowOff>163171</xdr:rowOff>
    </xdr:to>
    <xdr:sp macro="" textlink="">
      <xdr:nvSpPr>
        <xdr:cNvPr id="26" name="TextBox 25"/>
        <xdr:cNvSpPr txBox="1"/>
      </xdr:nvSpPr>
      <xdr:spPr>
        <a:xfrm>
          <a:off x="3160623" y="6607858"/>
          <a:ext cx="1394377" cy="35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Sheet</a:t>
          </a:r>
          <a:r>
            <a:rPr lang="en-US" sz="1000" baseline="0"/>
            <a:t> No.:  2 of 2</a:t>
          </a:r>
          <a:endParaRPr lang="en-US" sz="1000"/>
        </a:p>
      </xdr:txBody>
    </xdr:sp>
    <xdr:clientData/>
  </xdr:twoCellAnchor>
  <xdr:twoCellAnchor editAs="absolute">
    <xdr:from>
      <xdr:col>10</xdr:col>
      <xdr:colOff>210364</xdr:colOff>
      <xdr:row>40</xdr:row>
      <xdr:rowOff>188023</xdr:rowOff>
    </xdr:from>
    <xdr:to>
      <xdr:col>12</xdr:col>
      <xdr:colOff>989840</xdr:colOff>
      <xdr:row>42</xdr:row>
      <xdr:rowOff>163171</xdr:rowOff>
    </xdr:to>
    <xdr:sp macro="" textlink="">
      <xdr:nvSpPr>
        <xdr:cNvPr id="27" name="TextBox 26"/>
        <xdr:cNvSpPr txBox="1"/>
      </xdr:nvSpPr>
      <xdr:spPr>
        <a:xfrm>
          <a:off x="4563289" y="6607873"/>
          <a:ext cx="1503376" cy="356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Rev.: 02</a:t>
          </a:r>
        </a:p>
      </xdr:txBody>
    </xdr:sp>
    <xdr:clientData/>
  </xdr:twoCellAnchor>
  <xdr:twoCellAnchor editAs="absolute">
    <xdr:from>
      <xdr:col>12</xdr:col>
      <xdr:colOff>991834</xdr:colOff>
      <xdr:row>40</xdr:row>
      <xdr:rowOff>183047</xdr:rowOff>
    </xdr:from>
    <xdr:to>
      <xdr:col>14</xdr:col>
      <xdr:colOff>157921</xdr:colOff>
      <xdr:row>42</xdr:row>
      <xdr:rowOff>163171</xdr:rowOff>
    </xdr:to>
    <xdr:sp macro="" textlink="">
      <xdr:nvSpPr>
        <xdr:cNvPr id="28" name="TextBox 27"/>
        <xdr:cNvSpPr txBox="1">
          <a:spLocks/>
        </xdr:cNvSpPr>
      </xdr:nvSpPr>
      <xdr:spPr>
        <a:xfrm>
          <a:off x="6068659" y="6602897"/>
          <a:ext cx="1480662" cy="361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Date: --</a:t>
          </a:r>
        </a:p>
      </xdr:txBody>
    </xdr:sp>
    <xdr:clientData/>
  </xdr:twoCellAnchor>
  <xdr:twoCellAnchor editAs="absolute">
    <xdr:from>
      <xdr:col>14</xdr:col>
      <xdr:colOff>215411</xdr:colOff>
      <xdr:row>39</xdr:row>
      <xdr:rowOff>58396</xdr:rowOff>
    </xdr:from>
    <xdr:to>
      <xdr:col>16</xdr:col>
      <xdr:colOff>141898</xdr:colOff>
      <xdr:row>42</xdr:row>
      <xdr:rowOff>126976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811" y="6287746"/>
          <a:ext cx="717062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180975</xdr:colOff>
      <xdr:row>68</xdr:row>
      <xdr:rowOff>66675</xdr:rowOff>
    </xdr:from>
    <xdr:to>
      <xdr:col>10</xdr:col>
      <xdr:colOff>96907</xdr:colOff>
      <xdr:row>72</xdr:row>
      <xdr:rowOff>125485</xdr:rowOff>
    </xdr:to>
    <xdr:sp macro="" textlink="">
      <xdr:nvSpPr>
        <xdr:cNvPr id="30" name="Rounded Rectangle 29"/>
        <xdr:cNvSpPr>
          <a:spLocks noChangeAspect="1"/>
        </xdr:cNvSpPr>
      </xdr:nvSpPr>
      <xdr:spPr>
        <a:xfrm>
          <a:off x="180975" y="11553825"/>
          <a:ext cx="426885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10</xdr:col>
      <xdr:colOff>123830</xdr:colOff>
      <xdr:row>68</xdr:row>
      <xdr:rowOff>66675</xdr:rowOff>
    </xdr:from>
    <xdr:to>
      <xdr:col>12</xdr:col>
      <xdr:colOff>915647</xdr:colOff>
      <xdr:row>72</xdr:row>
      <xdr:rowOff>125485</xdr:rowOff>
    </xdr:to>
    <xdr:sp macro="" textlink="">
      <xdr:nvSpPr>
        <xdr:cNvPr id="31" name="Rounded Rectangle 30"/>
        <xdr:cNvSpPr>
          <a:spLocks noChangeAspect="1"/>
        </xdr:cNvSpPr>
      </xdr:nvSpPr>
      <xdr:spPr>
        <a:xfrm>
          <a:off x="4476755" y="11553825"/>
          <a:ext cx="151571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941738</xdr:colOff>
      <xdr:row>68</xdr:row>
      <xdr:rowOff>66676</xdr:rowOff>
    </xdr:from>
    <xdr:to>
      <xdr:col>13</xdr:col>
      <xdr:colOff>943671</xdr:colOff>
      <xdr:row>72</xdr:row>
      <xdr:rowOff>115960</xdr:rowOff>
    </xdr:to>
    <xdr:sp macro="" textlink="">
      <xdr:nvSpPr>
        <xdr:cNvPr id="32" name="Rounded Rectangle 31"/>
        <xdr:cNvSpPr>
          <a:spLocks noChangeAspect="1"/>
        </xdr:cNvSpPr>
      </xdr:nvSpPr>
      <xdr:spPr>
        <a:xfrm>
          <a:off x="6018563" y="11553826"/>
          <a:ext cx="1106833" cy="81128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Warehouse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                                                                                                                        Production</a:t>
          </a:r>
          <a:endParaRPr lang="en-US" sz="800">
            <a:effectLst/>
          </a:endParaRPr>
        </a:p>
      </xdr:txBody>
    </xdr:sp>
    <xdr:clientData/>
  </xdr:twoCellAnchor>
  <xdr:twoCellAnchor editAs="absolute">
    <xdr:from>
      <xdr:col>12</xdr:col>
      <xdr:colOff>1037670</xdr:colOff>
      <xdr:row>68</xdr:row>
      <xdr:rowOff>137059</xdr:rowOff>
    </xdr:from>
    <xdr:to>
      <xdr:col>13</xdr:col>
      <xdr:colOff>42498</xdr:colOff>
      <xdr:row>69</xdr:row>
      <xdr:rowOff>56287</xdr:rowOff>
    </xdr:to>
    <xdr:sp macro="" textlink="">
      <xdr:nvSpPr>
        <xdr:cNvPr id="33" name="Flowchart: Connector 32"/>
        <xdr:cNvSpPr/>
      </xdr:nvSpPr>
      <xdr:spPr>
        <a:xfrm>
          <a:off x="6114495" y="1162420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1044717</xdr:colOff>
      <xdr:row>69</xdr:row>
      <xdr:rowOff>83300</xdr:rowOff>
    </xdr:from>
    <xdr:to>
      <xdr:col>13</xdr:col>
      <xdr:colOff>49545</xdr:colOff>
      <xdr:row>70</xdr:row>
      <xdr:rowOff>2528</xdr:rowOff>
    </xdr:to>
    <xdr:sp macro="" textlink="">
      <xdr:nvSpPr>
        <xdr:cNvPr id="34" name="Flowchart: Connector 33"/>
        <xdr:cNvSpPr>
          <a:spLocks noChangeAspect="1"/>
        </xdr:cNvSpPr>
      </xdr:nvSpPr>
      <xdr:spPr>
        <a:xfrm>
          <a:off x="6121542" y="11760950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1052044</xdr:colOff>
      <xdr:row>70</xdr:row>
      <xdr:rowOff>24937</xdr:rowOff>
    </xdr:from>
    <xdr:to>
      <xdr:col>13</xdr:col>
      <xdr:colOff>56872</xdr:colOff>
      <xdr:row>70</xdr:row>
      <xdr:rowOff>134665</xdr:rowOff>
    </xdr:to>
    <xdr:sp macro="" textlink="">
      <xdr:nvSpPr>
        <xdr:cNvPr id="35" name="Flowchart: Connector 34"/>
        <xdr:cNvSpPr/>
      </xdr:nvSpPr>
      <xdr:spPr>
        <a:xfrm>
          <a:off x="6128869" y="1189308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1059373</xdr:colOff>
      <xdr:row>70</xdr:row>
      <xdr:rowOff>164401</xdr:rowOff>
    </xdr:from>
    <xdr:to>
      <xdr:col>13</xdr:col>
      <xdr:colOff>64201</xdr:colOff>
      <xdr:row>71</xdr:row>
      <xdr:rowOff>83629</xdr:rowOff>
    </xdr:to>
    <xdr:sp macro="" textlink="">
      <xdr:nvSpPr>
        <xdr:cNvPr id="36" name="Flowchart: Connector 35"/>
        <xdr:cNvSpPr/>
      </xdr:nvSpPr>
      <xdr:spPr>
        <a:xfrm>
          <a:off x="6136198" y="12032551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1063974</xdr:colOff>
      <xdr:row>71</xdr:row>
      <xdr:rowOff>106039</xdr:rowOff>
    </xdr:from>
    <xdr:to>
      <xdr:col>13</xdr:col>
      <xdr:colOff>68802</xdr:colOff>
      <xdr:row>72</xdr:row>
      <xdr:rowOff>25267</xdr:rowOff>
    </xdr:to>
    <xdr:sp macro="" textlink="">
      <xdr:nvSpPr>
        <xdr:cNvPr id="37" name="Flowchart: Connector 36"/>
        <xdr:cNvSpPr>
          <a:spLocks noChangeAspect="1"/>
        </xdr:cNvSpPr>
      </xdr:nvSpPr>
      <xdr:spPr>
        <a:xfrm>
          <a:off x="6140799" y="1216468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76199</xdr:colOff>
      <xdr:row>17</xdr:row>
      <xdr:rowOff>17390</xdr:rowOff>
    </xdr:from>
    <xdr:to>
      <xdr:col>9</xdr:col>
      <xdr:colOff>392181</xdr:colOff>
      <xdr:row>21</xdr:row>
      <xdr:rowOff>76200</xdr:rowOff>
    </xdr:to>
    <xdr:sp macro="" textlink="">
      <xdr:nvSpPr>
        <xdr:cNvPr id="2" name="Rounded Rectangle 1"/>
        <xdr:cNvSpPr>
          <a:spLocks noChangeAspect="1"/>
        </xdr:cNvSpPr>
      </xdr:nvSpPr>
      <xdr:spPr>
        <a:xfrm>
          <a:off x="76199" y="3579740"/>
          <a:ext cx="426885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10</xdr:col>
      <xdr:colOff>19054</xdr:colOff>
      <xdr:row>17</xdr:row>
      <xdr:rowOff>17390</xdr:rowOff>
    </xdr:from>
    <xdr:to>
      <xdr:col>12</xdr:col>
      <xdr:colOff>810871</xdr:colOff>
      <xdr:row>21</xdr:row>
      <xdr:rowOff>76200</xdr:rowOff>
    </xdr:to>
    <xdr:sp macro="" textlink="">
      <xdr:nvSpPr>
        <xdr:cNvPr id="3" name="Rounded Rectangle 2"/>
        <xdr:cNvSpPr>
          <a:spLocks noChangeAspect="1"/>
        </xdr:cNvSpPr>
      </xdr:nvSpPr>
      <xdr:spPr>
        <a:xfrm>
          <a:off x="4371979" y="3579740"/>
          <a:ext cx="151571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836962</xdr:colOff>
      <xdr:row>17</xdr:row>
      <xdr:rowOff>17391</xdr:rowOff>
    </xdr:from>
    <xdr:to>
      <xdr:col>13</xdr:col>
      <xdr:colOff>838895</xdr:colOff>
      <xdr:row>21</xdr:row>
      <xdr:rowOff>66675</xdr:rowOff>
    </xdr:to>
    <xdr:sp macro="" textlink="">
      <xdr:nvSpPr>
        <xdr:cNvPr id="4" name="Rounded Rectangle 3"/>
        <xdr:cNvSpPr>
          <a:spLocks noChangeAspect="1"/>
        </xdr:cNvSpPr>
      </xdr:nvSpPr>
      <xdr:spPr>
        <a:xfrm>
          <a:off x="5913787" y="3579741"/>
          <a:ext cx="1106833" cy="81128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Warehouse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                                                                                                                        Production</a:t>
          </a:r>
          <a:endParaRPr lang="en-US" sz="800">
            <a:effectLst/>
          </a:endParaRPr>
        </a:p>
      </xdr:txBody>
    </xdr:sp>
    <xdr:clientData/>
  </xdr:twoCellAnchor>
  <xdr:twoCellAnchor editAs="absolute">
    <xdr:from>
      <xdr:col>12</xdr:col>
      <xdr:colOff>932894</xdr:colOff>
      <xdr:row>17</xdr:row>
      <xdr:rowOff>87774</xdr:rowOff>
    </xdr:from>
    <xdr:to>
      <xdr:col>12</xdr:col>
      <xdr:colOff>1042622</xdr:colOff>
      <xdr:row>18</xdr:row>
      <xdr:rowOff>7002</xdr:rowOff>
    </xdr:to>
    <xdr:sp macro="" textlink="">
      <xdr:nvSpPr>
        <xdr:cNvPr id="5" name="Flowchart: Connector 4"/>
        <xdr:cNvSpPr/>
      </xdr:nvSpPr>
      <xdr:spPr>
        <a:xfrm>
          <a:off x="6009719" y="3650124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939941</xdr:colOff>
      <xdr:row>18</xdr:row>
      <xdr:rowOff>34015</xdr:rowOff>
    </xdr:from>
    <xdr:to>
      <xdr:col>12</xdr:col>
      <xdr:colOff>1049669</xdr:colOff>
      <xdr:row>18</xdr:row>
      <xdr:rowOff>143743</xdr:rowOff>
    </xdr:to>
    <xdr:sp macro="" textlink="">
      <xdr:nvSpPr>
        <xdr:cNvPr id="6" name="Flowchart: Connector 5"/>
        <xdr:cNvSpPr>
          <a:spLocks noChangeAspect="1"/>
        </xdr:cNvSpPr>
      </xdr:nvSpPr>
      <xdr:spPr>
        <a:xfrm>
          <a:off x="6016766" y="3786865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947268</xdr:colOff>
      <xdr:row>18</xdr:row>
      <xdr:rowOff>166152</xdr:rowOff>
    </xdr:from>
    <xdr:to>
      <xdr:col>12</xdr:col>
      <xdr:colOff>1056996</xdr:colOff>
      <xdr:row>19</xdr:row>
      <xdr:rowOff>85380</xdr:rowOff>
    </xdr:to>
    <xdr:sp macro="" textlink="">
      <xdr:nvSpPr>
        <xdr:cNvPr id="7" name="Flowchart: Connector 6"/>
        <xdr:cNvSpPr/>
      </xdr:nvSpPr>
      <xdr:spPr>
        <a:xfrm>
          <a:off x="6024093" y="3919002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954597</xdr:colOff>
      <xdr:row>19</xdr:row>
      <xdr:rowOff>115116</xdr:rowOff>
    </xdr:from>
    <xdr:to>
      <xdr:col>12</xdr:col>
      <xdr:colOff>1064325</xdr:colOff>
      <xdr:row>20</xdr:row>
      <xdr:rowOff>34344</xdr:rowOff>
    </xdr:to>
    <xdr:sp macro="" textlink="">
      <xdr:nvSpPr>
        <xdr:cNvPr id="8" name="Flowchart: Connector 7"/>
        <xdr:cNvSpPr/>
      </xdr:nvSpPr>
      <xdr:spPr>
        <a:xfrm>
          <a:off x="6031422" y="405846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959198</xdr:colOff>
      <xdr:row>20</xdr:row>
      <xdr:rowOff>56754</xdr:rowOff>
    </xdr:from>
    <xdr:to>
      <xdr:col>12</xdr:col>
      <xdr:colOff>1068926</xdr:colOff>
      <xdr:row>20</xdr:row>
      <xdr:rowOff>166482</xdr:rowOff>
    </xdr:to>
    <xdr:sp macro="" textlink="">
      <xdr:nvSpPr>
        <xdr:cNvPr id="9" name="Flowchart: Connector 8"/>
        <xdr:cNvSpPr>
          <a:spLocks noChangeAspect="1"/>
        </xdr:cNvSpPr>
      </xdr:nvSpPr>
      <xdr:spPr>
        <a:xfrm>
          <a:off x="6036023" y="4190604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0</xdr:colOff>
      <xdr:row>0</xdr:row>
      <xdr:rowOff>8281</xdr:rowOff>
    </xdr:from>
    <xdr:to>
      <xdr:col>4</xdr:col>
      <xdr:colOff>9525</xdr:colOff>
      <xdr:row>1</xdr:row>
      <xdr:rowOff>165652</xdr:rowOff>
    </xdr:to>
    <xdr:sp macro="" textlink="">
      <xdr:nvSpPr>
        <xdr:cNvPr id="10" name="TextBox 9"/>
        <xdr:cNvSpPr txBox="1"/>
      </xdr:nvSpPr>
      <xdr:spPr>
        <a:xfrm>
          <a:off x="0" y="8281"/>
          <a:ext cx="151447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Order No.: 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4</xdr:col>
      <xdr:colOff>0</xdr:colOff>
      <xdr:row>3</xdr:row>
      <xdr:rowOff>140411</xdr:rowOff>
    </xdr:to>
    <xdr:sp macro="" textlink="">
      <xdr:nvSpPr>
        <xdr:cNvPr id="11" name="TextBox 10"/>
        <xdr:cNvSpPr txBox="1"/>
      </xdr:nvSpPr>
      <xdr:spPr>
        <a:xfrm>
          <a:off x="0" y="364439"/>
          <a:ext cx="150495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Axial Fan</a:t>
          </a:r>
          <a:endParaRPr lang="en-US" sz="1050"/>
        </a:p>
      </xdr:txBody>
    </xdr:sp>
    <xdr:clientData/>
  </xdr:twoCellAnchor>
  <xdr:twoCellAnchor editAs="absolute">
    <xdr:from>
      <xdr:col>4</xdr:col>
      <xdr:colOff>9525</xdr:colOff>
      <xdr:row>1</xdr:row>
      <xdr:rowOff>173926</xdr:rowOff>
    </xdr:from>
    <xdr:to>
      <xdr:col>7</xdr:col>
      <xdr:colOff>196294</xdr:colOff>
      <xdr:row>3</xdr:row>
      <xdr:rowOff>140398</xdr:rowOff>
    </xdr:to>
    <xdr:sp macro="" textlink="">
      <xdr:nvSpPr>
        <xdr:cNvPr id="12" name="TextBox 11"/>
        <xdr:cNvSpPr txBox="1"/>
      </xdr:nvSpPr>
      <xdr:spPr>
        <a:xfrm>
          <a:off x="1514475" y="364426"/>
          <a:ext cx="1596469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Sub-Product: Fan Casing</a:t>
          </a:r>
        </a:p>
      </xdr:txBody>
    </xdr:sp>
    <xdr:clientData/>
  </xdr:twoCellAnchor>
  <xdr:twoCellAnchor editAs="absolute">
    <xdr:from>
      <xdr:col>7</xdr:col>
      <xdr:colOff>204564</xdr:colOff>
      <xdr:row>0</xdr:row>
      <xdr:rowOff>8279</xdr:rowOff>
    </xdr:from>
    <xdr:to>
      <xdr:col>10</xdr:col>
      <xdr:colOff>160666</xdr:colOff>
      <xdr:row>1</xdr:row>
      <xdr:rowOff>165251</xdr:rowOff>
    </xdr:to>
    <xdr:sp macro="" textlink="">
      <xdr:nvSpPr>
        <xdr:cNvPr id="13" name="TextBox 12"/>
        <xdr:cNvSpPr txBox="1"/>
      </xdr:nvSpPr>
      <xdr:spPr>
        <a:xfrm>
          <a:off x="3119214" y="8279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Station: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4</xdr:col>
      <xdr:colOff>9525</xdr:colOff>
      <xdr:row>0</xdr:row>
      <xdr:rowOff>8279</xdr:rowOff>
    </xdr:from>
    <xdr:to>
      <xdr:col>7</xdr:col>
      <xdr:colOff>196296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1514475" y="8279"/>
          <a:ext cx="159647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Client: </a:t>
          </a:r>
          <a:r>
            <a:rPr lang="en-US" sz="1000" baseline="0"/>
            <a:t> --</a:t>
          </a:r>
          <a:endParaRPr lang="en-US" sz="10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168953</xdr:colOff>
      <xdr:row>0</xdr:row>
      <xdr:rowOff>8279</xdr:rowOff>
    </xdr:from>
    <xdr:to>
      <xdr:col>14</xdr:col>
      <xdr:colOff>120161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4521878" y="8279"/>
          <a:ext cx="2989683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Doc. No.:  BOM- 01 01 00</a:t>
          </a:r>
        </a:p>
      </xdr:txBody>
    </xdr:sp>
    <xdr:clientData/>
  </xdr:twoCellAnchor>
  <xdr:twoCellAnchor editAs="absolute">
    <xdr:from>
      <xdr:col>7</xdr:col>
      <xdr:colOff>207873</xdr:colOff>
      <xdr:row>1</xdr:row>
      <xdr:rowOff>167712</xdr:rowOff>
    </xdr:from>
    <xdr:to>
      <xdr:col>10</xdr:col>
      <xdr:colOff>163975</xdr:colOff>
      <xdr:row>3</xdr:row>
      <xdr:rowOff>142875</xdr:rowOff>
    </xdr:to>
    <xdr:sp macro="" textlink="">
      <xdr:nvSpPr>
        <xdr:cNvPr id="16" name="TextBox 15"/>
        <xdr:cNvSpPr txBox="1"/>
      </xdr:nvSpPr>
      <xdr:spPr>
        <a:xfrm>
          <a:off x="3122523" y="358212"/>
          <a:ext cx="1394377" cy="35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Sheet</a:t>
          </a:r>
          <a:r>
            <a:rPr lang="en-US" sz="1000" baseline="0"/>
            <a:t> No.:  1 of 2</a:t>
          </a:r>
          <a:endParaRPr lang="en-US" sz="1000"/>
        </a:p>
      </xdr:txBody>
    </xdr:sp>
    <xdr:clientData/>
  </xdr:twoCellAnchor>
  <xdr:twoCellAnchor editAs="absolute">
    <xdr:from>
      <xdr:col>10</xdr:col>
      <xdr:colOff>172264</xdr:colOff>
      <xdr:row>1</xdr:row>
      <xdr:rowOff>167727</xdr:rowOff>
    </xdr:from>
    <xdr:to>
      <xdr:col>12</xdr:col>
      <xdr:colOff>951740</xdr:colOff>
      <xdr:row>3</xdr:row>
      <xdr:rowOff>142875</xdr:rowOff>
    </xdr:to>
    <xdr:sp macro="" textlink="">
      <xdr:nvSpPr>
        <xdr:cNvPr id="17" name="TextBox 16"/>
        <xdr:cNvSpPr txBox="1"/>
      </xdr:nvSpPr>
      <xdr:spPr>
        <a:xfrm>
          <a:off x="4525189" y="358227"/>
          <a:ext cx="1503376" cy="356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Rev.: 02</a:t>
          </a:r>
        </a:p>
      </xdr:txBody>
    </xdr:sp>
    <xdr:clientData/>
  </xdr:twoCellAnchor>
  <xdr:twoCellAnchor editAs="absolute">
    <xdr:from>
      <xdr:col>12</xdr:col>
      <xdr:colOff>953734</xdr:colOff>
      <xdr:row>1</xdr:row>
      <xdr:rowOff>162751</xdr:rowOff>
    </xdr:from>
    <xdr:to>
      <xdr:col>14</xdr:col>
      <xdr:colOff>119821</xdr:colOff>
      <xdr:row>3</xdr:row>
      <xdr:rowOff>142875</xdr:rowOff>
    </xdr:to>
    <xdr:sp macro="" textlink="">
      <xdr:nvSpPr>
        <xdr:cNvPr id="18" name="TextBox 17"/>
        <xdr:cNvSpPr txBox="1">
          <a:spLocks/>
        </xdr:cNvSpPr>
      </xdr:nvSpPr>
      <xdr:spPr>
        <a:xfrm>
          <a:off x="6030559" y="353251"/>
          <a:ext cx="1480662" cy="361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Date: --</a:t>
          </a:r>
        </a:p>
      </xdr:txBody>
    </xdr:sp>
    <xdr:clientData/>
  </xdr:twoCellAnchor>
  <xdr:twoCellAnchor editAs="absolute">
    <xdr:from>
      <xdr:col>14</xdr:col>
      <xdr:colOff>177311</xdr:colOff>
      <xdr:row>0</xdr:row>
      <xdr:rowOff>38100</xdr:rowOff>
    </xdr:from>
    <xdr:to>
      <xdr:col>16</xdr:col>
      <xdr:colOff>103798</xdr:colOff>
      <xdr:row>3</xdr:row>
      <xdr:rowOff>106680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8711" y="38100"/>
          <a:ext cx="717062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39</xdr:row>
      <xdr:rowOff>28577</xdr:rowOff>
    </xdr:from>
    <xdr:to>
      <xdr:col>4</xdr:col>
      <xdr:colOff>47625</xdr:colOff>
      <xdr:row>40</xdr:row>
      <xdr:rowOff>185948</xdr:rowOff>
    </xdr:to>
    <xdr:sp macro="" textlink="">
      <xdr:nvSpPr>
        <xdr:cNvPr id="20" name="TextBox 19"/>
        <xdr:cNvSpPr txBox="1"/>
      </xdr:nvSpPr>
      <xdr:spPr>
        <a:xfrm>
          <a:off x="38100" y="6257927"/>
          <a:ext cx="151447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Order No.: --</a:t>
          </a:r>
        </a:p>
      </xdr:txBody>
    </xdr:sp>
    <xdr:clientData/>
  </xdr:twoCellAnchor>
  <xdr:twoCellAnchor editAs="absolute">
    <xdr:from>
      <xdr:col>0</xdr:col>
      <xdr:colOff>38100</xdr:colOff>
      <xdr:row>41</xdr:row>
      <xdr:rowOff>3735</xdr:rowOff>
    </xdr:from>
    <xdr:to>
      <xdr:col>4</xdr:col>
      <xdr:colOff>38100</xdr:colOff>
      <xdr:row>42</xdr:row>
      <xdr:rowOff>160707</xdr:rowOff>
    </xdr:to>
    <xdr:sp macro="" textlink="">
      <xdr:nvSpPr>
        <xdr:cNvPr id="21" name="TextBox 20"/>
        <xdr:cNvSpPr txBox="1"/>
      </xdr:nvSpPr>
      <xdr:spPr>
        <a:xfrm>
          <a:off x="38100" y="6614085"/>
          <a:ext cx="150495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Axial Fan</a:t>
          </a:r>
          <a:endParaRPr lang="en-US" sz="1050"/>
        </a:p>
      </xdr:txBody>
    </xdr:sp>
    <xdr:clientData/>
  </xdr:twoCellAnchor>
  <xdr:twoCellAnchor editAs="absolute">
    <xdr:from>
      <xdr:col>4</xdr:col>
      <xdr:colOff>47625</xdr:colOff>
      <xdr:row>41</xdr:row>
      <xdr:rowOff>3722</xdr:rowOff>
    </xdr:from>
    <xdr:to>
      <xdr:col>7</xdr:col>
      <xdr:colOff>234394</xdr:colOff>
      <xdr:row>42</xdr:row>
      <xdr:rowOff>160694</xdr:rowOff>
    </xdr:to>
    <xdr:sp macro="" textlink="">
      <xdr:nvSpPr>
        <xdr:cNvPr id="22" name="TextBox 21"/>
        <xdr:cNvSpPr txBox="1"/>
      </xdr:nvSpPr>
      <xdr:spPr>
        <a:xfrm>
          <a:off x="1552575" y="6614072"/>
          <a:ext cx="1596469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Sub-Product: Fan </a:t>
          </a:r>
        </a:p>
      </xdr:txBody>
    </xdr:sp>
    <xdr:clientData/>
  </xdr:twoCellAnchor>
  <xdr:twoCellAnchor editAs="absolute">
    <xdr:from>
      <xdr:col>7</xdr:col>
      <xdr:colOff>242664</xdr:colOff>
      <xdr:row>39</xdr:row>
      <xdr:rowOff>28575</xdr:rowOff>
    </xdr:from>
    <xdr:to>
      <xdr:col>10</xdr:col>
      <xdr:colOff>198766</xdr:colOff>
      <xdr:row>40</xdr:row>
      <xdr:rowOff>185547</xdr:rowOff>
    </xdr:to>
    <xdr:sp macro="" textlink="">
      <xdr:nvSpPr>
        <xdr:cNvPr id="23" name="TextBox 22"/>
        <xdr:cNvSpPr txBox="1"/>
      </xdr:nvSpPr>
      <xdr:spPr>
        <a:xfrm>
          <a:off x="3157314" y="6257925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Station: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4</xdr:col>
      <xdr:colOff>47625</xdr:colOff>
      <xdr:row>39</xdr:row>
      <xdr:rowOff>28575</xdr:rowOff>
    </xdr:from>
    <xdr:to>
      <xdr:col>7</xdr:col>
      <xdr:colOff>234396</xdr:colOff>
      <xdr:row>40</xdr:row>
      <xdr:rowOff>185547</xdr:rowOff>
    </xdr:to>
    <xdr:sp macro="" textlink="">
      <xdr:nvSpPr>
        <xdr:cNvPr id="24" name="TextBox 23"/>
        <xdr:cNvSpPr txBox="1"/>
      </xdr:nvSpPr>
      <xdr:spPr>
        <a:xfrm>
          <a:off x="1552575" y="6257925"/>
          <a:ext cx="159647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Client: --</a:t>
          </a:r>
          <a:endParaRPr lang="en-US" sz="10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207053</xdr:colOff>
      <xdr:row>39</xdr:row>
      <xdr:rowOff>28575</xdr:rowOff>
    </xdr:from>
    <xdr:to>
      <xdr:col>14</xdr:col>
      <xdr:colOff>158261</xdr:colOff>
      <xdr:row>40</xdr:row>
      <xdr:rowOff>185547</xdr:rowOff>
    </xdr:to>
    <xdr:sp macro="" textlink="">
      <xdr:nvSpPr>
        <xdr:cNvPr id="25" name="TextBox 24"/>
        <xdr:cNvSpPr txBox="1"/>
      </xdr:nvSpPr>
      <xdr:spPr>
        <a:xfrm>
          <a:off x="4559978" y="6257925"/>
          <a:ext cx="2989683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Doc. No.:  BOM- 01 01 00</a:t>
          </a:r>
        </a:p>
      </xdr:txBody>
    </xdr:sp>
    <xdr:clientData/>
  </xdr:twoCellAnchor>
  <xdr:twoCellAnchor editAs="absolute">
    <xdr:from>
      <xdr:col>7</xdr:col>
      <xdr:colOff>245973</xdr:colOff>
      <xdr:row>40</xdr:row>
      <xdr:rowOff>188008</xdr:rowOff>
    </xdr:from>
    <xdr:to>
      <xdr:col>10</xdr:col>
      <xdr:colOff>202075</xdr:colOff>
      <xdr:row>42</xdr:row>
      <xdr:rowOff>163171</xdr:rowOff>
    </xdr:to>
    <xdr:sp macro="" textlink="">
      <xdr:nvSpPr>
        <xdr:cNvPr id="26" name="TextBox 25"/>
        <xdr:cNvSpPr txBox="1"/>
      </xdr:nvSpPr>
      <xdr:spPr>
        <a:xfrm>
          <a:off x="3160623" y="6607858"/>
          <a:ext cx="1394377" cy="35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Sheet</a:t>
          </a:r>
          <a:r>
            <a:rPr lang="en-US" sz="1000" baseline="0"/>
            <a:t> No.:  2 of 2</a:t>
          </a:r>
          <a:endParaRPr lang="en-US" sz="1000"/>
        </a:p>
      </xdr:txBody>
    </xdr:sp>
    <xdr:clientData/>
  </xdr:twoCellAnchor>
  <xdr:twoCellAnchor editAs="absolute">
    <xdr:from>
      <xdr:col>10</xdr:col>
      <xdr:colOff>210364</xdr:colOff>
      <xdr:row>40</xdr:row>
      <xdr:rowOff>188023</xdr:rowOff>
    </xdr:from>
    <xdr:to>
      <xdr:col>12</xdr:col>
      <xdr:colOff>989840</xdr:colOff>
      <xdr:row>42</xdr:row>
      <xdr:rowOff>163171</xdr:rowOff>
    </xdr:to>
    <xdr:sp macro="" textlink="">
      <xdr:nvSpPr>
        <xdr:cNvPr id="27" name="TextBox 26"/>
        <xdr:cNvSpPr txBox="1"/>
      </xdr:nvSpPr>
      <xdr:spPr>
        <a:xfrm>
          <a:off x="4563289" y="6607873"/>
          <a:ext cx="1503376" cy="356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Rev.: 02</a:t>
          </a:r>
        </a:p>
      </xdr:txBody>
    </xdr:sp>
    <xdr:clientData/>
  </xdr:twoCellAnchor>
  <xdr:twoCellAnchor editAs="absolute">
    <xdr:from>
      <xdr:col>12</xdr:col>
      <xdr:colOff>991834</xdr:colOff>
      <xdr:row>40</xdr:row>
      <xdr:rowOff>183047</xdr:rowOff>
    </xdr:from>
    <xdr:to>
      <xdr:col>14</xdr:col>
      <xdr:colOff>157921</xdr:colOff>
      <xdr:row>42</xdr:row>
      <xdr:rowOff>163171</xdr:rowOff>
    </xdr:to>
    <xdr:sp macro="" textlink="">
      <xdr:nvSpPr>
        <xdr:cNvPr id="28" name="TextBox 27"/>
        <xdr:cNvSpPr txBox="1">
          <a:spLocks/>
        </xdr:cNvSpPr>
      </xdr:nvSpPr>
      <xdr:spPr>
        <a:xfrm>
          <a:off x="6068659" y="6602897"/>
          <a:ext cx="1480662" cy="361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Date: --</a:t>
          </a:r>
        </a:p>
      </xdr:txBody>
    </xdr:sp>
    <xdr:clientData/>
  </xdr:twoCellAnchor>
  <xdr:twoCellAnchor editAs="absolute">
    <xdr:from>
      <xdr:col>14</xdr:col>
      <xdr:colOff>215411</xdr:colOff>
      <xdr:row>39</xdr:row>
      <xdr:rowOff>58396</xdr:rowOff>
    </xdr:from>
    <xdr:to>
      <xdr:col>16</xdr:col>
      <xdr:colOff>141898</xdr:colOff>
      <xdr:row>42</xdr:row>
      <xdr:rowOff>126976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811" y="6287746"/>
          <a:ext cx="717062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180975</xdr:colOff>
      <xdr:row>68</xdr:row>
      <xdr:rowOff>66675</xdr:rowOff>
    </xdr:from>
    <xdr:to>
      <xdr:col>10</xdr:col>
      <xdr:colOff>96907</xdr:colOff>
      <xdr:row>72</xdr:row>
      <xdr:rowOff>125485</xdr:rowOff>
    </xdr:to>
    <xdr:sp macro="" textlink="">
      <xdr:nvSpPr>
        <xdr:cNvPr id="30" name="Rounded Rectangle 29"/>
        <xdr:cNvSpPr>
          <a:spLocks noChangeAspect="1"/>
        </xdr:cNvSpPr>
      </xdr:nvSpPr>
      <xdr:spPr>
        <a:xfrm>
          <a:off x="180975" y="11553825"/>
          <a:ext cx="426885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10</xdr:col>
      <xdr:colOff>123830</xdr:colOff>
      <xdr:row>68</xdr:row>
      <xdr:rowOff>66675</xdr:rowOff>
    </xdr:from>
    <xdr:to>
      <xdr:col>12</xdr:col>
      <xdr:colOff>915647</xdr:colOff>
      <xdr:row>72</xdr:row>
      <xdr:rowOff>125485</xdr:rowOff>
    </xdr:to>
    <xdr:sp macro="" textlink="">
      <xdr:nvSpPr>
        <xdr:cNvPr id="31" name="Rounded Rectangle 30"/>
        <xdr:cNvSpPr>
          <a:spLocks noChangeAspect="1"/>
        </xdr:cNvSpPr>
      </xdr:nvSpPr>
      <xdr:spPr>
        <a:xfrm>
          <a:off x="4476755" y="11553825"/>
          <a:ext cx="151571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941738</xdr:colOff>
      <xdr:row>68</xdr:row>
      <xdr:rowOff>66676</xdr:rowOff>
    </xdr:from>
    <xdr:to>
      <xdr:col>13</xdr:col>
      <xdr:colOff>943671</xdr:colOff>
      <xdr:row>72</xdr:row>
      <xdr:rowOff>115960</xdr:rowOff>
    </xdr:to>
    <xdr:sp macro="" textlink="">
      <xdr:nvSpPr>
        <xdr:cNvPr id="32" name="Rounded Rectangle 31"/>
        <xdr:cNvSpPr>
          <a:spLocks noChangeAspect="1"/>
        </xdr:cNvSpPr>
      </xdr:nvSpPr>
      <xdr:spPr>
        <a:xfrm>
          <a:off x="6018563" y="11553826"/>
          <a:ext cx="1106833" cy="81128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Warehouse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                                                                                                                        Production</a:t>
          </a:r>
          <a:endParaRPr lang="en-US" sz="800">
            <a:effectLst/>
          </a:endParaRPr>
        </a:p>
      </xdr:txBody>
    </xdr:sp>
    <xdr:clientData/>
  </xdr:twoCellAnchor>
  <xdr:twoCellAnchor editAs="absolute">
    <xdr:from>
      <xdr:col>12</xdr:col>
      <xdr:colOff>1037670</xdr:colOff>
      <xdr:row>68</xdr:row>
      <xdr:rowOff>137059</xdr:rowOff>
    </xdr:from>
    <xdr:to>
      <xdr:col>13</xdr:col>
      <xdr:colOff>42498</xdr:colOff>
      <xdr:row>69</xdr:row>
      <xdr:rowOff>56287</xdr:rowOff>
    </xdr:to>
    <xdr:sp macro="" textlink="">
      <xdr:nvSpPr>
        <xdr:cNvPr id="33" name="Flowchart: Connector 32"/>
        <xdr:cNvSpPr/>
      </xdr:nvSpPr>
      <xdr:spPr>
        <a:xfrm>
          <a:off x="6114495" y="1162420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1044717</xdr:colOff>
      <xdr:row>69</xdr:row>
      <xdr:rowOff>83300</xdr:rowOff>
    </xdr:from>
    <xdr:to>
      <xdr:col>13</xdr:col>
      <xdr:colOff>49545</xdr:colOff>
      <xdr:row>70</xdr:row>
      <xdr:rowOff>2528</xdr:rowOff>
    </xdr:to>
    <xdr:sp macro="" textlink="">
      <xdr:nvSpPr>
        <xdr:cNvPr id="34" name="Flowchart: Connector 33"/>
        <xdr:cNvSpPr>
          <a:spLocks noChangeAspect="1"/>
        </xdr:cNvSpPr>
      </xdr:nvSpPr>
      <xdr:spPr>
        <a:xfrm>
          <a:off x="6121542" y="11760950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1052044</xdr:colOff>
      <xdr:row>70</xdr:row>
      <xdr:rowOff>24937</xdr:rowOff>
    </xdr:from>
    <xdr:to>
      <xdr:col>13</xdr:col>
      <xdr:colOff>56872</xdr:colOff>
      <xdr:row>70</xdr:row>
      <xdr:rowOff>134665</xdr:rowOff>
    </xdr:to>
    <xdr:sp macro="" textlink="">
      <xdr:nvSpPr>
        <xdr:cNvPr id="35" name="Flowchart: Connector 34"/>
        <xdr:cNvSpPr/>
      </xdr:nvSpPr>
      <xdr:spPr>
        <a:xfrm>
          <a:off x="6128869" y="1189308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1059373</xdr:colOff>
      <xdr:row>70</xdr:row>
      <xdr:rowOff>164401</xdr:rowOff>
    </xdr:from>
    <xdr:to>
      <xdr:col>13</xdr:col>
      <xdr:colOff>64201</xdr:colOff>
      <xdr:row>71</xdr:row>
      <xdr:rowOff>83629</xdr:rowOff>
    </xdr:to>
    <xdr:sp macro="" textlink="">
      <xdr:nvSpPr>
        <xdr:cNvPr id="36" name="Flowchart: Connector 35"/>
        <xdr:cNvSpPr/>
      </xdr:nvSpPr>
      <xdr:spPr>
        <a:xfrm>
          <a:off x="6136198" y="12032551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1063974</xdr:colOff>
      <xdr:row>71</xdr:row>
      <xdr:rowOff>106039</xdr:rowOff>
    </xdr:from>
    <xdr:to>
      <xdr:col>13</xdr:col>
      <xdr:colOff>68802</xdr:colOff>
      <xdr:row>72</xdr:row>
      <xdr:rowOff>25267</xdr:rowOff>
    </xdr:to>
    <xdr:sp macro="" textlink="">
      <xdr:nvSpPr>
        <xdr:cNvPr id="37" name="Flowchart: Connector 36"/>
        <xdr:cNvSpPr>
          <a:spLocks noChangeAspect="1"/>
        </xdr:cNvSpPr>
      </xdr:nvSpPr>
      <xdr:spPr>
        <a:xfrm>
          <a:off x="6140799" y="1216468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76199</xdr:colOff>
      <xdr:row>17</xdr:row>
      <xdr:rowOff>17390</xdr:rowOff>
    </xdr:from>
    <xdr:to>
      <xdr:col>9</xdr:col>
      <xdr:colOff>392181</xdr:colOff>
      <xdr:row>21</xdr:row>
      <xdr:rowOff>76200</xdr:rowOff>
    </xdr:to>
    <xdr:sp macro="" textlink="">
      <xdr:nvSpPr>
        <xdr:cNvPr id="2" name="Rounded Rectangle 1"/>
        <xdr:cNvSpPr>
          <a:spLocks noChangeAspect="1"/>
        </xdr:cNvSpPr>
      </xdr:nvSpPr>
      <xdr:spPr>
        <a:xfrm>
          <a:off x="76199" y="3579740"/>
          <a:ext cx="426885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10</xdr:col>
      <xdr:colOff>19054</xdr:colOff>
      <xdr:row>17</xdr:row>
      <xdr:rowOff>17390</xdr:rowOff>
    </xdr:from>
    <xdr:to>
      <xdr:col>12</xdr:col>
      <xdr:colOff>810871</xdr:colOff>
      <xdr:row>21</xdr:row>
      <xdr:rowOff>76200</xdr:rowOff>
    </xdr:to>
    <xdr:sp macro="" textlink="">
      <xdr:nvSpPr>
        <xdr:cNvPr id="3" name="Rounded Rectangle 2"/>
        <xdr:cNvSpPr>
          <a:spLocks noChangeAspect="1"/>
        </xdr:cNvSpPr>
      </xdr:nvSpPr>
      <xdr:spPr>
        <a:xfrm>
          <a:off x="4371979" y="3579740"/>
          <a:ext cx="151571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836962</xdr:colOff>
      <xdr:row>17</xdr:row>
      <xdr:rowOff>17391</xdr:rowOff>
    </xdr:from>
    <xdr:to>
      <xdr:col>13</xdr:col>
      <xdr:colOff>838895</xdr:colOff>
      <xdr:row>21</xdr:row>
      <xdr:rowOff>66675</xdr:rowOff>
    </xdr:to>
    <xdr:sp macro="" textlink="">
      <xdr:nvSpPr>
        <xdr:cNvPr id="4" name="Rounded Rectangle 3"/>
        <xdr:cNvSpPr>
          <a:spLocks noChangeAspect="1"/>
        </xdr:cNvSpPr>
      </xdr:nvSpPr>
      <xdr:spPr>
        <a:xfrm>
          <a:off x="5913787" y="3579741"/>
          <a:ext cx="1106833" cy="81128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Warehouse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                                                                                                                        Production</a:t>
          </a:r>
          <a:endParaRPr lang="en-US" sz="800">
            <a:effectLst/>
          </a:endParaRPr>
        </a:p>
      </xdr:txBody>
    </xdr:sp>
    <xdr:clientData/>
  </xdr:twoCellAnchor>
  <xdr:twoCellAnchor editAs="absolute">
    <xdr:from>
      <xdr:col>12</xdr:col>
      <xdr:colOff>932894</xdr:colOff>
      <xdr:row>17</xdr:row>
      <xdr:rowOff>87774</xdr:rowOff>
    </xdr:from>
    <xdr:to>
      <xdr:col>12</xdr:col>
      <xdr:colOff>1042622</xdr:colOff>
      <xdr:row>18</xdr:row>
      <xdr:rowOff>7002</xdr:rowOff>
    </xdr:to>
    <xdr:sp macro="" textlink="">
      <xdr:nvSpPr>
        <xdr:cNvPr id="5" name="Flowchart: Connector 4"/>
        <xdr:cNvSpPr/>
      </xdr:nvSpPr>
      <xdr:spPr>
        <a:xfrm>
          <a:off x="6009719" y="3650124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939941</xdr:colOff>
      <xdr:row>18</xdr:row>
      <xdr:rowOff>34015</xdr:rowOff>
    </xdr:from>
    <xdr:to>
      <xdr:col>12</xdr:col>
      <xdr:colOff>1049669</xdr:colOff>
      <xdr:row>18</xdr:row>
      <xdr:rowOff>143743</xdr:rowOff>
    </xdr:to>
    <xdr:sp macro="" textlink="">
      <xdr:nvSpPr>
        <xdr:cNvPr id="6" name="Flowchart: Connector 5"/>
        <xdr:cNvSpPr>
          <a:spLocks noChangeAspect="1"/>
        </xdr:cNvSpPr>
      </xdr:nvSpPr>
      <xdr:spPr>
        <a:xfrm>
          <a:off x="6016766" y="3786865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947268</xdr:colOff>
      <xdr:row>18</xdr:row>
      <xdr:rowOff>166152</xdr:rowOff>
    </xdr:from>
    <xdr:to>
      <xdr:col>12</xdr:col>
      <xdr:colOff>1056996</xdr:colOff>
      <xdr:row>19</xdr:row>
      <xdr:rowOff>85380</xdr:rowOff>
    </xdr:to>
    <xdr:sp macro="" textlink="">
      <xdr:nvSpPr>
        <xdr:cNvPr id="7" name="Flowchart: Connector 6"/>
        <xdr:cNvSpPr/>
      </xdr:nvSpPr>
      <xdr:spPr>
        <a:xfrm>
          <a:off x="6024093" y="3919002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954597</xdr:colOff>
      <xdr:row>19</xdr:row>
      <xdr:rowOff>115116</xdr:rowOff>
    </xdr:from>
    <xdr:to>
      <xdr:col>12</xdr:col>
      <xdr:colOff>1064325</xdr:colOff>
      <xdr:row>20</xdr:row>
      <xdr:rowOff>34344</xdr:rowOff>
    </xdr:to>
    <xdr:sp macro="" textlink="">
      <xdr:nvSpPr>
        <xdr:cNvPr id="8" name="Flowchart: Connector 7"/>
        <xdr:cNvSpPr/>
      </xdr:nvSpPr>
      <xdr:spPr>
        <a:xfrm>
          <a:off x="6031422" y="405846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959198</xdr:colOff>
      <xdr:row>20</xdr:row>
      <xdr:rowOff>56754</xdr:rowOff>
    </xdr:from>
    <xdr:to>
      <xdr:col>12</xdr:col>
      <xdr:colOff>1068926</xdr:colOff>
      <xdr:row>20</xdr:row>
      <xdr:rowOff>166482</xdr:rowOff>
    </xdr:to>
    <xdr:sp macro="" textlink="">
      <xdr:nvSpPr>
        <xdr:cNvPr id="9" name="Flowchart: Connector 8"/>
        <xdr:cNvSpPr>
          <a:spLocks noChangeAspect="1"/>
        </xdr:cNvSpPr>
      </xdr:nvSpPr>
      <xdr:spPr>
        <a:xfrm>
          <a:off x="6036023" y="4190604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0</xdr:colOff>
      <xdr:row>0</xdr:row>
      <xdr:rowOff>8281</xdr:rowOff>
    </xdr:from>
    <xdr:to>
      <xdr:col>4</xdr:col>
      <xdr:colOff>9525</xdr:colOff>
      <xdr:row>1</xdr:row>
      <xdr:rowOff>165652</xdr:rowOff>
    </xdr:to>
    <xdr:sp macro="" textlink="">
      <xdr:nvSpPr>
        <xdr:cNvPr id="10" name="TextBox 9"/>
        <xdr:cNvSpPr txBox="1"/>
      </xdr:nvSpPr>
      <xdr:spPr>
        <a:xfrm>
          <a:off x="0" y="8281"/>
          <a:ext cx="151447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Order No.: 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4</xdr:col>
      <xdr:colOff>0</xdr:colOff>
      <xdr:row>3</xdr:row>
      <xdr:rowOff>140411</xdr:rowOff>
    </xdr:to>
    <xdr:sp macro="" textlink="">
      <xdr:nvSpPr>
        <xdr:cNvPr id="11" name="TextBox 10"/>
        <xdr:cNvSpPr txBox="1"/>
      </xdr:nvSpPr>
      <xdr:spPr>
        <a:xfrm>
          <a:off x="0" y="364439"/>
          <a:ext cx="150495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Axial Fan</a:t>
          </a:r>
          <a:endParaRPr lang="en-US" sz="1050"/>
        </a:p>
      </xdr:txBody>
    </xdr:sp>
    <xdr:clientData/>
  </xdr:twoCellAnchor>
  <xdr:twoCellAnchor editAs="absolute">
    <xdr:from>
      <xdr:col>4</xdr:col>
      <xdr:colOff>9525</xdr:colOff>
      <xdr:row>1</xdr:row>
      <xdr:rowOff>173926</xdr:rowOff>
    </xdr:from>
    <xdr:to>
      <xdr:col>7</xdr:col>
      <xdr:colOff>196294</xdr:colOff>
      <xdr:row>3</xdr:row>
      <xdr:rowOff>140398</xdr:rowOff>
    </xdr:to>
    <xdr:sp macro="" textlink="">
      <xdr:nvSpPr>
        <xdr:cNvPr id="12" name="TextBox 11"/>
        <xdr:cNvSpPr txBox="1"/>
      </xdr:nvSpPr>
      <xdr:spPr>
        <a:xfrm>
          <a:off x="1514475" y="364426"/>
          <a:ext cx="1596469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Sub-Product: Fan Casing</a:t>
          </a:r>
        </a:p>
      </xdr:txBody>
    </xdr:sp>
    <xdr:clientData/>
  </xdr:twoCellAnchor>
  <xdr:twoCellAnchor editAs="absolute">
    <xdr:from>
      <xdr:col>7</xdr:col>
      <xdr:colOff>204564</xdr:colOff>
      <xdr:row>0</xdr:row>
      <xdr:rowOff>8279</xdr:rowOff>
    </xdr:from>
    <xdr:to>
      <xdr:col>10</xdr:col>
      <xdr:colOff>160666</xdr:colOff>
      <xdr:row>1</xdr:row>
      <xdr:rowOff>165251</xdr:rowOff>
    </xdr:to>
    <xdr:sp macro="" textlink="">
      <xdr:nvSpPr>
        <xdr:cNvPr id="13" name="TextBox 12"/>
        <xdr:cNvSpPr txBox="1"/>
      </xdr:nvSpPr>
      <xdr:spPr>
        <a:xfrm>
          <a:off x="3119214" y="8279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Station: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4</xdr:col>
      <xdr:colOff>9525</xdr:colOff>
      <xdr:row>0</xdr:row>
      <xdr:rowOff>8279</xdr:rowOff>
    </xdr:from>
    <xdr:to>
      <xdr:col>7</xdr:col>
      <xdr:colOff>196296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1514475" y="8279"/>
          <a:ext cx="159647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Client: </a:t>
          </a:r>
          <a:r>
            <a:rPr lang="en-US" sz="1000" baseline="0"/>
            <a:t> --</a:t>
          </a:r>
          <a:endParaRPr lang="en-US" sz="10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168953</xdr:colOff>
      <xdr:row>0</xdr:row>
      <xdr:rowOff>8279</xdr:rowOff>
    </xdr:from>
    <xdr:to>
      <xdr:col>14</xdr:col>
      <xdr:colOff>120161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4521878" y="8279"/>
          <a:ext cx="2989683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Doc. No.:  BOM- 01 01 00</a:t>
          </a:r>
        </a:p>
      </xdr:txBody>
    </xdr:sp>
    <xdr:clientData/>
  </xdr:twoCellAnchor>
  <xdr:twoCellAnchor editAs="absolute">
    <xdr:from>
      <xdr:col>7</xdr:col>
      <xdr:colOff>207873</xdr:colOff>
      <xdr:row>1</xdr:row>
      <xdr:rowOff>167712</xdr:rowOff>
    </xdr:from>
    <xdr:to>
      <xdr:col>10</xdr:col>
      <xdr:colOff>163975</xdr:colOff>
      <xdr:row>3</xdr:row>
      <xdr:rowOff>142875</xdr:rowOff>
    </xdr:to>
    <xdr:sp macro="" textlink="">
      <xdr:nvSpPr>
        <xdr:cNvPr id="16" name="TextBox 15"/>
        <xdr:cNvSpPr txBox="1"/>
      </xdr:nvSpPr>
      <xdr:spPr>
        <a:xfrm>
          <a:off x="3122523" y="358212"/>
          <a:ext cx="1394377" cy="35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Sheet</a:t>
          </a:r>
          <a:r>
            <a:rPr lang="en-US" sz="1000" baseline="0"/>
            <a:t> No.:  1 of 2</a:t>
          </a:r>
          <a:endParaRPr lang="en-US" sz="1000"/>
        </a:p>
      </xdr:txBody>
    </xdr:sp>
    <xdr:clientData/>
  </xdr:twoCellAnchor>
  <xdr:twoCellAnchor editAs="absolute">
    <xdr:from>
      <xdr:col>10</xdr:col>
      <xdr:colOff>172264</xdr:colOff>
      <xdr:row>1</xdr:row>
      <xdr:rowOff>167727</xdr:rowOff>
    </xdr:from>
    <xdr:to>
      <xdr:col>12</xdr:col>
      <xdr:colOff>951740</xdr:colOff>
      <xdr:row>3</xdr:row>
      <xdr:rowOff>142875</xdr:rowOff>
    </xdr:to>
    <xdr:sp macro="" textlink="">
      <xdr:nvSpPr>
        <xdr:cNvPr id="17" name="TextBox 16"/>
        <xdr:cNvSpPr txBox="1"/>
      </xdr:nvSpPr>
      <xdr:spPr>
        <a:xfrm>
          <a:off x="4525189" y="358227"/>
          <a:ext cx="1503376" cy="356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Rev.: 02</a:t>
          </a:r>
        </a:p>
      </xdr:txBody>
    </xdr:sp>
    <xdr:clientData/>
  </xdr:twoCellAnchor>
  <xdr:twoCellAnchor editAs="absolute">
    <xdr:from>
      <xdr:col>12</xdr:col>
      <xdr:colOff>953734</xdr:colOff>
      <xdr:row>1</xdr:row>
      <xdr:rowOff>162751</xdr:rowOff>
    </xdr:from>
    <xdr:to>
      <xdr:col>14</xdr:col>
      <xdr:colOff>119821</xdr:colOff>
      <xdr:row>3</xdr:row>
      <xdr:rowOff>142875</xdr:rowOff>
    </xdr:to>
    <xdr:sp macro="" textlink="">
      <xdr:nvSpPr>
        <xdr:cNvPr id="18" name="TextBox 17"/>
        <xdr:cNvSpPr txBox="1">
          <a:spLocks/>
        </xdr:cNvSpPr>
      </xdr:nvSpPr>
      <xdr:spPr>
        <a:xfrm>
          <a:off x="6030559" y="353251"/>
          <a:ext cx="1480662" cy="361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Date: --</a:t>
          </a:r>
        </a:p>
      </xdr:txBody>
    </xdr:sp>
    <xdr:clientData/>
  </xdr:twoCellAnchor>
  <xdr:twoCellAnchor editAs="absolute">
    <xdr:from>
      <xdr:col>14</xdr:col>
      <xdr:colOff>177311</xdr:colOff>
      <xdr:row>0</xdr:row>
      <xdr:rowOff>38100</xdr:rowOff>
    </xdr:from>
    <xdr:to>
      <xdr:col>16</xdr:col>
      <xdr:colOff>103798</xdr:colOff>
      <xdr:row>3</xdr:row>
      <xdr:rowOff>106680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8711" y="38100"/>
          <a:ext cx="717062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39</xdr:row>
      <xdr:rowOff>28577</xdr:rowOff>
    </xdr:from>
    <xdr:to>
      <xdr:col>4</xdr:col>
      <xdr:colOff>47625</xdr:colOff>
      <xdr:row>40</xdr:row>
      <xdr:rowOff>185948</xdr:rowOff>
    </xdr:to>
    <xdr:sp macro="" textlink="">
      <xdr:nvSpPr>
        <xdr:cNvPr id="20" name="TextBox 19"/>
        <xdr:cNvSpPr txBox="1"/>
      </xdr:nvSpPr>
      <xdr:spPr>
        <a:xfrm>
          <a:off x="38100" y="6257927"/>
          <a:ext cx="151447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Order No.: --</a:t>
          </a:r>
        </a:p>
      </xdr:txBody>
    </xdr:sp>
    <xdr:clientData/>
  </xdr:twoCellAnchor>
  <xdr:twoCellAnchor editAs="absolute">
    <xdr:from>
      <xdr:col>0</xdr:col>
      <xdr:colOff>38100</xdr:colOff>
      <xdr:row>41</xdr:row>
      <xdr:rowOff>3735</xdr:rowOff>
    </xdr:from>
    <xdr:to>
      <xdr:col>4</xdr:col>
      <xdr:colOff>38100</xdr:colOff>
      <xdr:row>42</xdr:row>
      <xdr:rowOff>160707</xdr:rowOff>
    </xdr:to>
    <xdr:sp macro="" textlink="">
      <xdr:nvSpPr>
        <xdr:cNvPr id="21" name="TextBox 20"/>
        <xdr:cNvSpPr txBox="1"/>
      </xdr:nvSpPr>
      <xdr:spPr>
        <a:xfrm>
          <a:off x="38100" y="6614085"/>
          <a:ext cx="150495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Axial Fan</a:t>
          </a:r>
          <a:endParaRPr lang="en-US" sz="1050"/>
        </a:p>
      </xdr:txBody>
    </xdr:sp>
    <xdr:clientData/>
  </xdr:twoCellAnchor>
  <xdr:twoCellAnchor editAs="absolute">
    <xdr:from>
      <xdr:col>4</xdr:col>
      <xdr:colOff>47625</xdr:colOff>
      <xdr:row>41</xdr:row>
      <xdr:rowOff>3722</xdr:rowOff>
    </xdr:from>
    <xdr:to>
      <xdr:col>7</xdr:col>
      <xdr:colOff>234394</xdr:colOff>
      <xdr:row>42</xdr:row>
      <xdr:rowOff>160694</xdr:rowOff>
    </xdr:to>
    <xdr:sp macro="" textlink="">
      <xdr:nvSpPr>
        <xdr:cNvPr id="22" name="TextBox 21"/>
        <xdr:cNvSpPr txBox="1"/>
      </xdr:nvSpPr>
      <xdr:spPr>
        <a:xfrm>
          <a:off x="1552575" y="6614072"/>
          <a:ext cx="1596469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Sub-Product: Fan </a:t>
          </a:r>
        </a:p>
      </xdr:txBody>
    </xdr:sp>
    <xdr:clientData/>
  </xdr:twoCellAnchor>
  <xdr:twoCellAnchor editAs="absolute">
    <xdr:from>
      <xdr:col>7</xdr:col>
      <xdr:colOff>242664</xdr:colOff>
      <xdr:row>39</xdr:row>
      <xdr:rowOff>28575</xdr:rowOff>
    </xdr:from>
    <xdr:to>
      <xdr:col>10</xdr:col>
      <xdr:colOff>198766</xdr:colOff>
      <xdr:row>40</xdr:row>
      <xdr:rowOff>185547</xdr:rowOff>
    </xdr:to>
    <xdr:sp macro="" textlink="">
      <xdr:nvSpPr>
        <xdr:cNvPr id="23" name="TextBox 22"/>
        <xdr:cNvSpPr txBox="1"/>
      </xdr:nvSpPr>
      <xdr:spPr>
        <a:xfrm>
          <a:off x="3157314" y="6257925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Station: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4</xdr:col>
      <xdr:colOff>47625</xdr:colOff>
      <xdr:row>39</xdr:row>
      <xdr:rowOff>28575</xdr:rowOff>
    </xdr:from>
    <xdr:to>
      <xdr:col>7</xdr:col>
      <xdr:colOff>234396</xdr:colOff>
      <xdr:row>40</xdr:row>
      <xdr:rowOff>185547</xdr:rowOff>
    </xdr:to>
    <xdr:sp macro="" textlink="">
      <xdr:nvSpPr>
        <xdr:cNvPr id="24" name="TextBox 23"/>
        <xdr:cNvSpPr txBox="1"/>
      </xdr:nvSpPr>
      <xdr:spPr>
        <a:xfrm>
          <a:off x="1552575" y="6257925"/>
          <a:ext cx="159647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Client: --</a:t>
          </a:r>
          <a:endParaRPr lang="en-US" sz="10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207053</xdr:colOff>
      <xdr:row>39</xdr:row>
      <xdr:rowOff>28575</xdr:rowOff>
    </xdr:from>
    <xdr:to>
      <xdr:col>14</xdr:col>
      <xdr:colOff>158261</xdr:colOff>
      <xdr:row>40</xdr:row>
      <xdr:rowOff>185547</xdr:rowOff>
    </xdr:to>
    <xdr:sp macro="" textlink="">
      <xdr:nvSpPr>
        <xdr:cNvPr id="25" name="TextBox 24"/>
        <xdr:cNvSpPr txBox="1"/>
      </xdr:nvSpPr>
      <xdr:spPr>
        <a:xfrm>
          <a:off x="4559978" y="6257925"/>
          <a:ext cx="2989683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Doc. No.:  BOM- 01 01 00</a:t>
          </a:r>
        </a:p>
      </xdr:txBody>
    </xdr:sp>
    <xdr:clientData/>
  </xdr:twoCellAnchor>
  <xdr:twoCellAnchor editAs="absolute">
    <xdr:from>
      <xdr:col>7</xdr:col>
      <xdr:colOff>245973</xdr:colOff>
      <xdr:row>40</xdr:row>
      <xdr:rowOff>188008</xdr:rowOff>
    </xdr:from>
    <xdr:to>
      <xdr:col>10</xdr:col>
      <xdr:colOff>202075</xdr:colOff>
      <xdr:row>42</xdr:row>
      <xdr:rowOff>163171</xdr:rowOff>
    </xdr:to>
    <xdr:sp macro="" textlink="">
      <xdr:nvSpPr>
        <xdr:cNvPr id="26" name="TextBox 25"/>
        <xdr:cNvSpPr txBox="1"/>
      </xdr:nvSpPr>
      <xdr:spPr>
        <a:xfrm>
          <a:off x="3160623" y="6607858"/>
          <a:ext cx="1394377" cy="35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Sheet</a:t>
          </a:r>
          <a:r>
            <a:rPr lang="en-US" sz="1000" baseline="0"/>
            <a:t> No.:  2 of 2</a:t>
          </a:r>
          <a:endParaRPr lang="en-US" sz="1000"/>
        </a:p>
      </xdr:txBody>
    </xdr:sp>
    <xdr:clientData/>
  </xdr:twoCellAnchor>
  <xdr:twoCellAnchor editAs="absolute">
    <xdr:from>
      <xdr:col>10</xdr:col>
      <xdr:colOff>210364</xdr:colOff>
      <xdr:row>40</xdr:row>
      <xdr:rowOff>188023</xdr:rowOff>
    </xdr:from>
    <xdr:to>
      <xdr:col>12</xdr:col>
      <xdr:colOff>989840</xdr:colOff>
      <xdr:row>42</xdr:row>
      <xdr:rowOff>163171</xdr:rowOff>
    </xdr:to>
    <xdr:sp macro="" textlink="">
      <xdr:nvSpPr>
        <xdr:cNvPr id="27" name="TextBox 26"/>
        <xdr:cNvSpPr txBox="1"/>
      </xdr:nvSpPr>
      <xdr:spPr>
        <a:xfrm>
          <a:off x="4563289" y="6607873"/>
          <a:ext cx="1503376" cy="356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Rev.: 02</a:t>
          </a:r>
        </a:p>
      </xdr:txBody>
    </xdr:sp>
    <xdr:clientData/>
  </xdr:twoCellAnchor>
  <xdr:twoCellAnchor editAs="absolute">
    <xdr:from>
      <xdr:col>12</xdr:col>
      <xdr:colOff>991834</xdr:colOff>
      <xdr:row>40</xdr:row>
      <xdr:rowOff>183047</xdr:rowOff>
    </xdr:from>
    <xdr:to>
      <xdr:col>14</xdr:col>
      <xdr:colOff>157921</xdr:colOff>
      <xdr:row>42</xdr:row>
      <xdr:rowOff>163171</xdr:rowOff>
    </xdr:to>
    <xdr:sp macro="" textlink="">
      <xdr:nvSpPr>
        <xdr:cNvPr id="28" name="TextBox 27"/>
        <xdr:cNvSpPr txBox="1">
          <a:spLocks/>
        </xdr:cNvSpPr>
      </xdr:nvSpPr>
      <xdr:spPr>
        <a:xfrm>
          <a:off x="6068659" y="6602897"/>
          <a:ext cx="1480662" cy="361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Date: --</a:t>
          </a:r>
        </a:p>
      </xdr:txBody>
    </xdr:sp>
    <xdr:clientData/>
  </xdr:twoCellAnchor>
  <xdr:twoCellAnchor editAs="absolute">
    <xdr:from>
      <xdr:col>14</xdr:col>
      <xdr:colOff>215411</xdr:colOff>
      <xdr:row>39</xdr:row>
      <xdr:rowOff>58396</xdr:rowOff>
    </xdr:from>
    <xdr:to>
      <xdr:col>16</xdr:col>
      <xdr:colOff>141898</xdr:colOff>
      <xdr:row>42</xdr:row>
      <xdr:rowOff>126976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811" y="6287746"/>
          <a:ext cx="717062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180975</xdr:colOff>
      <xdr:row>68</xdr:row>
      <xdr:rowOff>66675</xdr:rowOff>
    </xdr:from>
    <xdr:to>
      <xdr:col>10</xdr:col>
      <xdr:colOff>96907</xdr:colOff>
      <xdr:row>72</xdr:row>
      <xdr:rowOff>125485</xdr:rowOff>
    </xdr:to>
    <xdr:sp macro="" textlink="">
      <xdr:nvSpPr>
        <xdr:cNvPr id="30" name="Rounded Rectangle 29"/>
        <xdr:cNvSpPr>
          <a:spLocks noChangeAspect="1"/>
        </xdr:cNvSpPr>
      </xdr:nvSpPr>
      <xdr:spPr>
        <a:xfrm>
          <a:off x="180975" y="11553825"/>
          <a:ext cx="426885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10</xdr:col>
      <xdr:colOff>123830</xdr:colOff>
      <xdr:row>68</xdr:row>
      <xdr:rowOff>66675</xdr:rowOff>
    </xdr:from>
    <xdr:to>
      <xdr:col>12</xdr:col>
      <xdr:colOff>915647</xdr:colOff>
      <xdr:row>72</xdr:row>
      <xdr:rowOff>125485</xdr:rowOff>
    </xdr:to>
    <xdr:sp macro="" textlink="">
      <xdr:nvSpPr>
        <xdr:cNvPr id="31" name="Rounded Rectangle 30"/>
        <xdr:cNvSpPr>
          <a:spLocks noChangeAspect="1"/>
        </xdr:cNvSpPr>
      </xdr:nvSpPr>
      <xdr:spPr>
        <a:xfrm>
          <a:off x="4476755" y="11553825"/>
          <a:ext cx="151571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941738</xdr:colOff>
      <xdr:row>68</xdr:row>
      <xdr:rowOff>66676</xdr:rowOff>
    </xdr:from>
    <xdr:to>
      <xdr:col>13</xdr:col>
      <xdr:colOff>943671</xdr:colOff>
      <xdr:row>72</xdr:row>
      <xdr:rowOff>115960</xdr:rowOff>
    </xdr:to>
    <xdr:sp macro="" textlink="">
      <xdr:nvSpPr>
        <xdr:cNvPr id="32" name="Rounded Rectangle 31"/>
        <xdr:cNvSpPr>
          <a:spLocks noChangeAspect="1"/>
        </xdr:cNvSpPr>
      </xdr:nvSpPr>
      <xdr:spPr>
        <a:xfrm>
          <a:off x="6018563" y="11553826"/>
          <a:ext cx="1106833" cy="81128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Warehouse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                                                                                                                        Production</a:t>
          </a:r>
          <a:endParaRPr lang="en-US" sz="800">
            <a:effectLst/>
          </a:endParaRPr>
        </a:p>
      </xdr:txBody>
    </xdr:sp>
    <xdr:clientData/>
  </xdr:twoCellAnchor>
  <xdr:twoCellAnchor editAs="absolute">
    <xdr:from>
      <xdr:col>12</xdr:col>
      <xdr:colOff>1037670</xdr:colOff>
      <xdr:row>68</xdr:row>
      <xdr:rowOff>137059</xdr:rowOff>
    </xdr:from>
    <xdr:to>
      <xdr:col>13</xdr:col>
      <xdr:colOff>42498</xdr:colOff>
      <xdr:row>69</xdr:row>
      <xdr:rowOff>56287</xdr:rowOff>
    </xdr:to>
    <xdr:sp macro="" textlink="">
      <xdr:nvSpPr>
        <xdr:cNvPr id="33" name="Flowchart: Connector 32"/>
        <xdr:cNvSpPr/>
      </xdr:nvSpPr>
      <xdr:spPr>
        <a:xfrm>
          <a:off x="6114495" y="1162420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1044717</xdr:colOff>
      <xdr:row>69</xdr:row>
      <xdr:rowOff>83300</xdr:rowOff>
    </xdr:from>
    <xdr:to>
      <xdr:col>13</xdr:col>
      <xdr:colOff>49545</xdr:colOff>
      <xdr:row>70</xdr:row>
      <xdr:rowOff>2528</xdr:rowOff>
    </xdr:to>
    <xdr:sp macro="" textlink="">
      <xdr:nvSpPr>
        <xdr:cNvPr id="34" name="Flowchart: Connector 33"/>
        <xdr:cNvSpPr>
          <a:spLocks noChangeAspect="1"/>
        </xdr:cNvSpPr>
      </xdr:nvSpPr>
      <xdr:spPr>
        <a:xfrm>
          <a:off x="6121542" y="11760950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1052044</xdr:colOff>
      <xdr:row>70</xdr:row>
      <xdr:rowOff>24937</xdr:rowOff>
    </xdr:from>
    <xdr:to>
      <xdr:col>13</xdr:col>
      <xdr:colOff>56872</xdr:colOff>
      <xdr:row>70</xdr:row>
      <xdr:rowOff>134665</xdr:rowOff>
    </xdr:to>
    <xdr:sp macro="" textlink="">
      <xdr:nvSpPr>
        <xdr:cNvPr id="35" name="Flowchart: Connector 34"/>
        <xdr:cNvSpPr/>
      </xdr:nvSpPr>
      <xdr:spPr>
        <a:xfrm>
          <a:off x="6128869" y="1189308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1059373</xdr:colOff>
      <xdr:row>70</xdr:row>
      <xdr:rowOff>164401</xdr:rowOff>
    </xdr:from>
    <xdr:to>
      <xdr:col>13</xdr:col>
      <xdr:colOff>64201</xdr:colOff>
      <xdr:row>71</xdr:row>
      <xdr:rowOff>83629</xdr:rowOff>
    </xdr:to>
    <xdr:sp macro="" textlink="">
      <xdr:nvSpPr>
        <xdr:cNvPr id="36" name="Flowchart: Connector 35"/>
        <xdr:cNvSpPr/>
      </xdr:nvSpPr>
      <xdr:spPr>
        <a:xfrm>
          <a:off x="6136198" y="12032551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1063974</xdr:colOff>
      <xdr:row>71</xdr:row>
      <xdr:rowOff>106039</xdr:rowOff>
    </xdr:from>
    <xdr:to>
      <xdr:col>13</xdr:col>
      <xdr:colOff>68802</xdr:colOff>
      <xdr:row>72</xdr:row>
      <xdr:rowOff>25267</xdr:rowOff>
    </xdr:to>
    <xdr:sp macro="" textlink="">
      <xdr:nvSpPr>
        <xdr:cNvPr id="37" name="Flowchart: Connector 36"/>
        <xdr:cNvSpPr>
          <a:spLocks noChangeAspect="1"/>
        </xdr:cNvSpPr>
      </xdr:nvSpPr>
      <xdr:spPr>
        <a:xfrm>
          <a:off x="6140799" y="1216468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76199</xdr:colOff>
      <xdr:row>17</xdr:row>
      <xdr:rowOff>17390</xdr:rowOff>
    </xdr:from>
    <xdr:to>
      <xdr:col>9</xdr:col>
      <xdr:colOff>392181</xdr:colOff>
      <xdr:row>21</xdr:row>
      <xdr:rowOff>76200</xdr:rowOff>
    </xdr:to>
    <xdr:sp macro="" textlink="">
      <xdr:nvSpPr>
        <xdr:cNvPr id="2" name="Rounded Rectangle 1"/>
        <xdr:cNvSpPr>
          <a:spLocks noChangeAspect="1"/>
        </xdr:cNvSpPr>
      </xdr:nvSpPr>
      <xdr:spPr>
        <a:xfrm>
          <a:off x="76199" y="3579740"/>
          <a:ext cx="426885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10</xdr:col>
      <xdr:colOff>19054</xdr:colOff>
      <xdr:row>17</xdr:row>
      <xdr:rowOff>17390</xdr:rowOff>
    </xdr:from>
    <xdr:to>
      <xdr:col>12</xdr:col>
      <xdr:colOff>810871</xdr:colOff>
      <xdr:row>21</xdr:row>
      <xdr:rowOff>76200</xdr:rowOff>
    </xdr:to>
    <xdr:sp macro="" textlink="">
      <xdr:nvSpPr>
        <xdr:cNvPr id="3" name="Rounded Rectangle 2"/>
        <xdr:cNvSpPr>
          <a:spLocks noChangeAspect="1"/>
        </xdr:cNvSpPr>
      </xdr:nvSpPr>
      <xdr:spPr>
        <a:xfrm>
          <a:off x="4371979" y="3579740"/>
          <a:ext cx="151571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836962</xdr:colOff>
      <xdr:row>17</xdr:row>
      <xdr:rowOff>17391</xdr:rowOff>
    </xdr:from>
    <xdr:to>
      <xdr:col>13</xdr:col>
      <xdr:colOff>838895</xdr:colOff>
      <xdr:row>21</xdr:row>
      <xdr:rowOff>66675</xdr:rowOff>
    </xdr:to>
    <xdr:sp macro="" textlink="">
      <xdr:nvSpPr>
        <xdr:cNvPr id="4" name="Rounded Rectangle 3"/>
        <xdr:cNvSpPr>
          <a:spLocks noChangeAspect="1"/>
        </xdr:cNvSpPr>
      </xdr:nvSpPr>
      <xdr:spPr>
        <a:xfrm>
          <a:off x="5913787" y="3579741"/>
          <a:ext cx="1106833" cy="81128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Warehouse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                                                                                                                        Production</a:t>
          </a:r>
          <a:endParaRPr lang="en-US" sz="800">
            <a:effectLst/>
          </a:endParaRPr>
        </a:p>
      </xdr:txBody>
    </xdr:sp>
    <xdr:clientData/>
  </xdr:twoCellAnchor>
  <xdr:twoCellAnchor editAs="absolute">
    <xdr:from>
      <xdr:col>12</xdr:col>
      <xdr:colOff>932894</xdr:colOff>
      <xdr:row>17</xdr:row>
      <xdr:rowOff>87774</xdr:rowOff>
    </xdr:from>
    <xdr:to>
      <xdr:col>12</xdr:col>
      <xdr:colOff>1042622</xdr:colOff>
      <xdr:row>18</xdr:row>
      <xdr:rowOff>7002</xdr:rowOff>
    </xdr:to>
    <xdr:sp macro="" textlink="">
      <xdr:nvSpPr>
        <xdr:cNvPr id="5" name="Flowchart: Connector 4"/>
        <xdr:cNvSpPr/>
      </xdr:nvSpPr>
      <xdr:spPr>
        <a:xfrm>
          <a:off x="6009719" y="3650124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939941</xdr:colOff>
      <xdr:row>18</xdr:row>
      <xdr:rowOff>34015</xdr:rowOff>
    </xdr:from>
    <xdr:to>
      <xdr:col>12</xdr:col>
      <xdr:colOff>1049669</xdr:colOff>
      <xdr:row>18</xdr:row>
      <xdr:rowOff>143743</xdr:rowOff>
    </xdr:to>
    <xdr:sp macro="" textlink="">
      <xdr:nvSpPr>
        <xdr:cNvPr id="6" name="Flowchart: Connector 5"/>
        <xdr:cNvSpPr>
          <a:spLocks noChangeAspect="1"/>
        </xdr:cNvSpPr>
      </xdr:nvSpPr>
      <xdr:spPr>
        <a:xfrm>
          <a:off x="6016766" y="3786865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947268</xdr:colOff>
      <xdr:row>18</xdr:row>
      <xdr:rowOff>166152</xdr:rowOff>
    </xdr:from>
    <xdr:to>
      <xdr:col>12</xdr:col>
      <xdr:colOff>1056996</xdr:colOff>
      <xdr:row>19</xdr:row>
      <xdr:rowOff>85380</xdr:rowOff>
    </xdr:to>
    <xdr:sp macro="" textlink="">
      <xdr:nvSpPr>
        <xdr:cNvPr id="7" name="Flowchart: Connector 6"/>
        <xdr:cNvSpPr/>
      </xdr:nvSpPr>
      <xdr:spPr>
        <a:xfrm>
          <a:off x="6024093" y="3919002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954597</xdr:colOff>
      <xdr:row>19</xdr:row>
      <xdr:rowOff>115116</xdr:rowOff>
    </xdr:from>
    <xdr:to>
      <xdr:col>12</xdr:col>
      <xdr:colOff>1064325</xdr:colOff>
      <xdr:row>20</xdr:row>
      <xdr:rowOff>34344</xdr:rowOff>
    </xdr:to>
    <xdr:sp macro="" textlink="">
      <xdr:nvSpPr>
        <xdr:cNvPr id="8" name="Flowchart: Connector 7"/>
        <xdr:cNvSpPr/>
      </xdr:nvSpPr>
      <xdr:spPr>
        <a:xfrm>
          <a:off x="6031422" y="405846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959198</xdr:colOff>
      <xdr:row>20</xdr:row>
      <xdr:rowOff>56754</xdr:rowOff>
    </xdr:from>
    <xdr:to>
      <xdr:col>12</xdr:col>
      <xdr:colOff>1068926</xdr:colOff>
      <xdr:row>20</xdr:row>
      <xdr:rowOff>166482</xdr:rowOff>
    </xdr:to>
    <xdr:sp macro="" textlink="">
      <xdr:nvSpPr>
        <xdr:cNvPr id="9" name="Flowchart: Connector 8"/>
        <xdr:cNvSpPr>
          <a:spLocks noChangeAspect="1"/>
        </xdr:cNvSpPr>
      </xdr:nvSpPr>
      <xdr:spPr>
        <a:xfrm>
          <a:off x="6036023" y="4190604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0</xdr:colOff>
      <xdr:row>0</xdr:row>
      <xdr:rowOff>8281</xdr:rowOff>
    </xdr:from>
    <xdr:to>
      <xdr:col>4</xdr:col>
      <xdr:colOff>9525</xdr:colOff>
      <xdr:row>1</xdr:row>
      <xdr:rowOff>165652</xdr:rowOff>
    </xdr:to>
    <xdr:sp macro="" textlink="">
      <xdr:nvSpPr>
        <xdr:cNvPr id="10" name="TextBox 9"/>
        <xdr:cNvSpPr txBox="1"/>
      </xdr:nvSpPr>
      <xdr:spPr>
        <a:xfrm>
          <a:off x="0" y="8281"/>
          <a:ext cx="151447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Order No.: 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4</xdr:col>
      <xdr:colOff>0</xdr:colOff>
      <xdr:row>3</xdr:row>
      <xdr:rowOff>140411</xdr:rowOff>
    </xdr:to>
    <xdr:sp macro="" textlink="">
      <xdr:nvSpPr>
        <xdr:cNvPr id="11" name="TextBox 10"/>
        <xdr:cNvSpPr txBox="1"/>
      </xdr:nvSpPr>
      <xdr:spPr>
        <a:xfrm>
          <a:off x="0" y="364439"/>
          <a:ext cx="150495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Axial Fan</a:t>
          </a:r>
          <a:endParaRPr lang="en-US" sz="1050"/>
        </a:p>
      </xdr:txBody>
    </xdr:sp>
    <xdr:clientData/>
  </xdr:twoCellAnchor>
  <xdr:twoCellAnchor editAs="absolute">
    <xdr:from>
      <xdr:col>4</xdr:col>
      <xdr:colOff>9525</xdr:colOff>
      <xdr:row>1</xdr:row>
      <xdr:rowOff>173926</xdr:rowOff>
    </xdr:from>
    <xdr:to>
      <xdr:col>7</xdr:col>
      <xdr:colOff>196294</xdr:colOff>
      <xdr:row>3</xdr:row>
      <xdr:rowOff>140398</xdr:rowOff>
    </xdr:to>
    <xdr:sp macro="" textlink="">
      <xdr:nvSpPr>
        <xdr:cNvPr id="12" name="TextBox 11"/>
        <xdr:cNvSpPr txBox="1"/>
      </xdr:nvSpPr>
      <xdr:spPr>
        <a:xfrm>
          <a:off x="1514475" y="364426"/>
          <a:ext cx="1596469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Sub-Product: Fan Casing</a:t>
          </a:r>
        </a:p>
      </xdr:txBody>
    </xdr:sp>
    <xdr:clientData/>
  </xdr:twoCellAnchor>
  <xdr:twoCellAnchor editAs="absolute">
    <xdr:from>
      <xdr:col>7</xdr:col>
      <xdr:colOff>204564</xdr:colOff>
      <xdr:row>0</xdr:row>
      <xdr:rowOff>8279</xdr:rowOff>
    </xdr:from>
    <xdr:to>
      <xdr:col>10</xdr:col>
      <xdr:colOff>160666</xdr:colOff>
      <xdr:row>1</xdr:row>
      <xdr:rowOff>165251</xdr:rowOff>
    </xdr:to>
    <xdr:sp macro="" textlink="">
      <xdr:nvSpPr>
        <xdr:cNvPr id="13" name="TextBox 12"/>
        <xdr:cNvSpPr txBox="1"/>
      </xdr:nvSpPr>
      <xdr:spPr>
        <a:xfrm>
          <a:off x="3119214" y="8279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Station: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4</xdr:col>
      <xdr:colOff>9525</xdr:colOff>
      <xdr:row>0</xdr:row>
      <xdr:rowOff>8279</xdr:rowOff>
    </xdr:from>
    <xdr:to>
      <xdr:col>7</xdr:col>
      <xdr:colOff>196296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1514475" y="8279"/>
          <a:ext cx="159647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Client: </a:t>
          </a:r>
          <a:r>
            <a:rPr lang="en-US" sz="1000" baseline="0"/>
            <a:t> --</a:t>
          </a:r>
          <a:endParaRPr lang="en-US" sz="10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168953</xdr:colOff>
      <xdr:row>0</xdr:row>
      <xdr:rowOff>8279</xdr:rowOff>
    </xdr:from>
    <xdr:to>
      <xdr:col>14</xdr:col>
      <xdr:colOff>120161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4521878" y="8279"/>
          <a:ext cx="2989683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Doc. No.:  BOM- 01 01 00</a:t>
          </a:r>
        </a:p>
      </xdr:txBody>
    </xdr:sp>
    <xdr:clientData/>
  </xdr:twoCellAnchor>
  <xdr:twoCellAnchor editAs="absolute">
    <xdr:from>
      <xdr:col>7</xdr:col>
      <xdr:colOff>207873</xdr:colOff>
      <xdr:row>1</xdr:row>
      <xdr:rowOff>167712</xdr:rowOff>
    </xdr:from>
    <xdr:to>
      <xdr:col>10</xdr:col>
      <xdr:colOff>163975</xdr:colOff>
      <xdr:row>3</xdr:row>
      <xdr:rowOff>142875</xdr:rowOff>
    </xdr:to>
    <xdr:sp macro="" textlink="">
      <xdr:nvSpPr>
        <xdr:cNvPr id="16" name="TextBox 15"/>
        <xdr:cNvSpPr txBox="1"/>
      </xdr:nvSpPr>
      <xdr:spPr>
        <a:xfrm>
          <a:off x="3122523" y="358212"/>
          <a:ext cx="1394377" cy="35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Sheet</a:t>
          </a:r>
          <a:r>
            <a:rPr lang="en-US" sz="1000" baseline="0"/>
            <a:t> No.:  1 of 2</a:t>
          </a:r>
          <a:endParaRPr lang="en-US" sz="1000"/>
        </a:p>
      </xdr:txBody>
    </xdr:sp>
    <xdr:clientData/>
  </xdr:twoCellAnchor>
  <xdr:twoCellAnchor editAs="absolute">
    <xdr:from>
      <xdr:col>10</xdr:col>
      <xdr:colOff>172264</xdr:colOff>
      <xdr:row>1</xdr:row>
      <xdr:rowOff>167727</xdr:rowOff>
    </xdr:from>
    <xdr:to>
      <xdr:col>12</xdr:col>
      <xdr:colOff>951740</xdr:colOff>
      <xdr:row>3</xdr:row>
      <xdr:rowOff>142875</xdr:rowOff>
    </xdr:to>
    <xdr:sp macro="" textlink="">
      <xdr:nvSpPr>
        <xdr:cNvPr id="17" name="TextBox 16"/>
        <xdr:cNvSpPr txBox="1"/>
      </xdr:nvSpPr>
      <xdr:spPr>
        <a:xfrm>
          <a:off x="4525189" y="358227"/>
          <a:ext cx="1503376" cy="356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Rev.: 02</a:t>
          </a:r>
        </a:p>
      </xdr:txBody>
    </xdr:sp>
    <xdr:clientData/>
  </xdr:twoCellAnchor>
  <xdr:twoCellAnchor editAs="absolute">
    <xdr:from>
      <xdr:col>12</xdr:col>
      <xdr:colOff>953734</xdr:colOff>
      <xdr:row>1</xdr:row>
      <xdr:rowOff>162751</xdr:rowOff>
    </xdr:from>
    <xdr:to>
      <xdr:col>14</xdr:col>
      <xdr:colOff>119821</xdr:colOff>
      <xdr:row>3</xdr:row>
      <xdr:rowOff>142875</xdr:rowOff>
    </xdr:to>
    <xdr:sp macro="" textlink="">
      <xdr:nvSpPr>
        <xdr:cNvPr id="18" name="TextBox 17"/>
        <xdr:cNvSpPr txBox="1">
          <a:spLocks/>
        </xdr:cNvSpPr>
      </xdr:nvSpPr>
      <xdr:spPr>
        <a:xfrm>
          <a:off x="6030559" y="353251"/>
          <a:ext cx="1480662" cy="361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Date: --</a:t>
          </a:r>
        </a:p>
      </xdr:txBody>
    </xdr:sp>
    <xdr:clientData/>
  </xdr:twoCellAnchor>
  <xdr:twoCellAnchor editAs="absolute">
    <xdr:from>
      <xdr:col>14</xdr:col>
      <xdr:colOff>177311</xdr:colOff>
      <xdr:row>0</xdr:row>
      <xdr:rowOff>38100</xdr:rowOff>
    </xdr:from>
    <xdr:to>
      <xdr:col>16</xdr:col>
      <xdr:colOff>103798</xdr:colOff>
      <xdr:row>3</xdr:row>
      <xdr:rowOff>106680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8711" y="38100"/>
          <a:ext cx="717062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39</xdr:row>
      <xdr:rowOff>28577</xdr:rowOff>
    </xdr:from>
    <xdr:to>
      <xdr:col>4</xdr:col>
      <xdr:colOff>47625</xdr:colOff>
      <xdr:row>40</xdr:row>
      <xdr:rowOff>185948</xdr:rowOff>
    </xdr:to>
    <xdr:sp macro="" textlink="">
      <xdr:nvSpPr>
        <xdr:cNvPr id="20" name="TextBox 19"/>
        <xdr:cNvSpPr txBox="1"/>
      </xdr:nvSpPr>
      <xdr:spPr>
        <a:xfrm>
          <a:off x="38100" y="6257927"/>
          <a:ext cx="151447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Order No.: --</a:t>
          </a:r>
        </a:p>
      </xdr:txBody>
    </xdr:sp>
    <xdr:clientData/>
  </xdr:twoCellAnchor>
  <xdr:twoCellAnchor editAs="absolute">
    <xdr:from>
      <xdr:col>0</xdr:col>
      <xdr:colOff>38100</xdr:colOff>
      <xdr:row>41</xdr:row>
      <xdr:rowOff>3735</xdr:rowOff>
    </xdr:from>
    <xdr:to>
      <xdr:col>4</xdr:col>
      <xdr:colOff>38100</xdr:colOff>
      <xdr:row>42</xdr:row>
      <xdr:rowOff>160707</xdr:rowOff>
    </xdr:to>
    <xdr:sp macro="" textlink="">
      <xdr:nvSpPr>
        <xdr:cNvPr id="21" name="TextBox 20"/>
        <xdr:cNvSpPr txBox="1"/>
      </xdr:nvSpPr>
      <xdr:spPr>
        <a:xfrm>
          <a:off x="38100" y="6614085"/>
          <a:ext cx="150495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Axial Fan</a:t>
          </a:r>
          <a:endParaRPr lang="en-US" sz="1050"/>
        </a:p>
      </xdr:txBody>
    </xdr:sp>
    <xdr:clientData/>
  </xdr:twoCellAnchor>
  <xdr:twoCellAnchor editAs="absolute">
    <xdr:from>
      <xdr:col>4</xdr:col>
      <xdr:colOff>47625</xdr:colOff>
      <xdr:row>41</xdr:row>
      <xdr:rowOff>3722</xdr:rowOff>
    </xdr:from>
    <xdr:to>
      <xdr:col>7</xdr:col>
      <xdr:colOff>234394</xdr:colOff>
      <xdr:row>42</xdr:row>
      <xdr:rowOff>160694</xdr:rowOff>
    </xdr:to>
    <xdr:sp macro="" textlink="">
      <xdr:nvSpPr>
        <xdr:cNvPr id="22" name="TextBox 21"/>
        <xdr:cNvSpPr txBox="1"/>
      </xdr:nvSpPr>
      <xdr:spPr>
        <a:xfrm>
          <a:off x="1552575" y="6614072"/>
          <a:ext cx="1596469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Sub-Product: Fan </a:t>
          </a:r>
        </a:p>
      </xdr:txBody>
    </xdr:sp>
    <xdr:clientData/>
  </xdr:twoCellAnchor>
  <xdr:twoCellAnchor editAs="absolute">
    <xdr:from>
      <xdr:col>7</xdr:col>
      <xdr:colOff>242664</xdr:colOff>
      <xdr:row>39</xdr:row>
      <xdr:rowOff>28575</xdr:rowOff>
    </xdr:from>
    <xdr:to>
      <xdr:col>10</xdr:col>
      <xdr:colOff>198766</xdr:colOff>
      <xdr:row>40</xdr:row>
      <xdr:rowOff>185547</xdr:rowOff>
    </xdr:to>
    <xdr:sp macro="" textlink="">
      <xdr:nvSpPr>
        <xdr:cNvPr id="23" name="TextBox 22"/>
        <xdr:cNvSpPr txBox="1"/>
      </xdr:nvSpPr>
      <xdr:spPr>
        <a:xfrm>
          <a:off x="3157314" y="6257925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Station: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4</xdr:col>
      <xdr:colOff>47625</xdr:colOff>
      <xdr:row>39</xdr:row>
      <xdr:rowOff>28575</xdr:rowOff>
    </xdr:from>
    <xdr:to>
      <xdr:col>7</xdr:col>
      <xdr:colOff>234396</xdr:colOff>
      <xdr:row>40</xdr:row>
      <xdr:rowOff>185547</xdr:rowOff>
    </xdr:to>
    <xdr:sp macro="" textlink="">
      <xdr:nvSpPr>
        <xdr:cNvPr id="24" name="TextBox 23"/>
        <xdr:cNvSpPr txBox="1"/>
      </xdr:nvSpPr>
      <xdr:spPr>
        <a:xfrm>
          <a:off x="1552575" y="6257925"/>
          <a:ext cx="159647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Client: --</a:t>
          </a:r>
          <a:endParaRPr lang="en-US" sz="10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207053</xdr:colOff>
      <xdr:row>39</xdr:row>
      <xdr:rowOff>28575</xdr:rowOff>
    </xdr:from>
    <xdr:to>
      <xdr:col>14</xdr:col>
      <xdr:colOff>158261</xdr:colOff>
      <xdr:row>40</xdr:row>
      <xdr:rowOff>185547</xdr:rowOff>
    </xdr:to>
    <xdr:sp macro="" textlink="">
      <xdr:nvSpPr>
        <xdr:cNvPr id="25" name="TextBox 24"/>
        <xdr:cNvSpPr txBox="1"/>
      </xdr:nvSpPr>
      <xdr:spPr>
        <a:xfrm>
          <a:off x="4559978" y="6257925"/>
          <a:ext cx="2989683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Doc. No.:  BOM- 01 01 00</a:t>
          </a:r>
        </a:p>
      </xdr:txBody>
    </xdr:sp>
    <xdr:clientData/>
  </xdr:twoCellAnchor>
  <xdr:twoCellAnchor editAs="absolute">
    <xdr:from>
      <xdr:col>7</xdr:col>
      <xdr:colOff>245973</xdr:colOff>
      <xdr:row>40</xdr:row>
      <xdr:rowOff>188008</xdr:rowOff>
    </xdr:from>
    <xdr:to>
      <xdr:col>10</xdr:col>
      <xdr:colOff>202075</xdr:colOff>
      <xdr:row>42</xdr:row>
      <xdr:rowOff>163171</xdr:rowOff>
    </xdr:to>
    <xdr:sp macro="" textlink="">
      <xdr:nvSpPr>
        <xdr:cNvPr id="26" name="TextBox 25"/>
        <xdr:cNvSpPr txBox="1"/>
      </xdr:nvSpPr>
      <xdr:spPr>
        <a:xfrm>
          <a:off x="3160623" y="6607858"/>
          <a:ext cx="1394377" cy="35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Sheet</a:t>
          </a:r>
          <a:r>
            <a:rPr lang="en-US" sz="1000" baseline="0"/>
            <a:t> No.:  2 of 2</a:t>
          </a:r>
          <a:endParaRPr lang="en-US" sz="1000"/>
        </a:p>
      </xdr:txBody>
    </xdr:sp>
    <xdr:clientData/>
  </xdr:twoCellAnchor>
  <xdr:twoCellAnchor editAs="absolute">
    <xdr:from>
      <xdr:col>10</xdr:col>
      <xdr:colOff>210364</xdr:colOff>
      <xdr:row>40</xdr:row>
      <xdr:rowOff>188023</xdr:rowOff>
    </xdr:from>
    <xdr:to>
      <xdr:col>12</xdr:col>
      <xdr:colOff>989840</xdr:colOff>
      <xdr:row>42</xdr:row>
      <xdr:rowOff>163171</xdr:rowOff>
    </xdr:to>
    <xdr:sp macro="" textlink="">
      <xdr:nvSpPr>
        <xdr:cNvPr id="27" name="TextBox 26"/>
        <xdr:cNvSpPr txBox="1"/>
      </xdr:nvSpPr>
      <xdr:spPr>
        <a:xfrm>
          <a:off x="4563289" y="6607873"/>
          <a:ext cx="1503376" cy="356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Rev.: 02</a:t>
          </a:r>
        </a:p>
      </xdr:txBody>
    </xdr:sp>
    <xdr:clientData/>
  </xdr:twoCellAnchor>
  <xdr:twoCellAnchor editAs="absolute">
    <xdr:from>
      <xdr:col>12</xdr:col>
      <xdr:colOff>991834</xdr:colOff>
      <xdr:row>40</xdr:row>
      <xdr:rowOff>183047</xdr:rowOff>
    </xdr:from>
    <xdr:to>
      <xdr:col>14</xdr:col>
      <xdr:colOff>157921</xdr:colOff>
      <xdr:row>42</xdr:row>
      <xdr:rowOff>163171</xdr:rowOff>
    </xdr:to>
    <xdr:sp macro="" textlink="">
      <xdr:nvSpPr>
        <xdr:cNvPr id="28" name="TextBox 27"/>
        <xdr:cNvSpPr txBox="1">
          <a:spLocks/>
        </xdr:cNvSpPr>
      </xdr:nvSpPr>
      <xdr:spPr>
        <a:xfrm>
          <a:off x="6068659" y="6602897"/>
          <a:ext cx="1480662" cy="361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Date: --</a:t>
          </a:r>
        </a:p>
      </xdr:txBody>
    </xdr:sp>
    <xdr:clientData/>
  </xdr:twoCellAnchor>
  <xdr:twoCellAnchor editAs="absolute">
    <xdr:from>
      <xdr:col>14</xdr:col>
      <xdr:colOff>215411</xdr:colOff>
      <xdr:row>39</xdr:row>
      <xdr:rowOff>58396</xdr:rowOff>
    </xdr:from>
    <xdr:to>
      <xdr:col>16</xdr:col>
      <xdr:colOff>141898</xdr:colOff>
      <xdr:row>42</xdr:row>
      <xdr:rowOff>126976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811" y="6287746"/>
          <a:ext cx="717062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180975</xdr:colOff>
      <xdr:row>68</xdr:row>
      <xdr:rowOff>66675</xdr:rowOff>
    </xdr:from>
    <xdr:to>
      <xdr:col>10</xdr:col>
      <xdr:colOff>96907</xdr:colOff>
      <xdr:row>72</xdr:row>
      <xdr:rowOff>125485</xdr:rowOff>
    </xdr:to>
    <xdr:sp macro="" textlink="">
      <xdr:nvSpPr>
        <xdr:cNvPr id="30" name="Rounded Rectangle 29"/>
        <xdr:cNvSpPr>
          <a:spLocks noChangeAspect="1"/>
        </xdr:cNvSpPr>
      </xdr:nvSpPr>
      <xdr:spPr>
        <a:xfrm>
          <a:off x="180975" y="11553825"/>
          <a:ext cx="426885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10</xdr:col>
      <xdr:colOff>123830</xdr:colOff>
      <xdr:row>68</xdr:row>
      <xdr:rowOff>66675</xdr:rowOff>
    </xdr:from>
    <xdr:to>
      <xdr:col>12</xdr:col>
      <xdr:colOff>915647</xdr:colOff>
      <xdr:row>72</xdr:row>
      <xdr:rowOff>125485</xdr:rowOff>
    </xdr:to>
    <xdr:sp macro="" textlink="">
      <xdr:nvSpPr>
        <xdr:cNvPr id="31" name="Rounded Rectangle 30"/>
        <xdr:cNvSpPr>
          <a:spLocks noChangeAspect="1"/>
        </xdr:cNvSpPr>
      </xdr:nvSpPr>
      <xdr:spPr>
        <a:xfrm>
          <a:off x="4476755" y="11553825"/>
          <a:ext cx="151571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941738</xdr:colOff>
      <xdr:row>68</xdr:row>
      <xdr:rowOff>66676</xdr:rowOff>
    </xdr:from>
    <xdr:to>
      <xdr:col>13</xdr:col>
      <xdr:colOff>943671</xdr:colOff>
      <xdr:row>72</xdr:row>
      <xdr:rowOff>115960</xdr:rowOff>
    </xdr:to>
    <xdr:sp macro="" textlink="">
      <xdr:nvSpPr>
        <xdr:cNvPr id="32" name="Rounded Rectangle 31"/>
        <xdr:cNvSpPr>
          <a:spLocks noChangeAspect="1"/>
        </xdr:cNvSpPr>
      </xdr:nvSpPr>
      <xdr:spPr>
        <a:xfrm>
          <a:off x="6018563" y="11553826"/>
          <a:ext cx="1106833" cy="81128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Warehouse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                                                                                                                        Production</a:t>
          </a:r>
          <a:endParaRPr lang="en-US" sz="800">
            <a:effectLst/>
          </a:endParaRPr>
        </a:p>
      </xdr:txBody>
    </xdr:sp>
    <xdr:clientData/>
  </xdr:twoCellAnchor>
  <xdr:twoCellAnchor editAs="absolute">
    <xdr:from>
      <xdr:col>12</xdr:col>
      <xdr:colOff>1037670</xdr:colOff>
      <xdr:row>68</xdr:row>
      <xdr:rowOff>137059</xdr:rowOff>
    </xdr:from>
    <xdr:to>
      <xdr:col>13</xdr:col>
      <xdr:colOff>42498</xdr:colOff>
      <xdr:row>69</xdr:row>
      <xdr:rowOff>56287</xdr:rowOff>
    </xdr:to>
    <xdr:sp macro="" textlink="">
      <xdr:nvSpPr>
        <xdr:cNvPr id="33" name="Flowchart: Connector 32"/>
        <xdr:cNvSpPr/>
      </xdr:nvSpPr>
      <xdr:spPr>
        <a:xfrm>
          <a:off x="6114495" y="1162420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1044717</xdr:colOff>
      <xdr:row>69</xdr:row>
      <xdr:rowOff>83300</xdr:rowOff>
    </xdr:from>
    <xdr:to>
      <xdr:col>13</xdr:col>
      <xdr:colOff>49545</xdr:colOff>
      <xdr:row>70</xdr:row>
      <xdr:rowOff>2528</xdr:rowOff>
    </xdr:to>
    <xdr:sp macro="" textlink="">
      <xdr:nvSpPr>
        <xdr:cNvPr id="34" name="Flowchart: Connector 33"/>
        <xdr:cNvSpPr>
          <a:spLocks noChangeAspect="1"/>
        </xdr:cNvSpPr>
      </xdr:nvSpPr>
      <xdr:spPr>
        <a:xfrm>
          <a:off x="6121542" y="11760950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1052044</xdr:colOff>
      <xdr:row>70</xdr:row>
      <xdr:rowOff>24937</xdr:rowOff>
    </xdr:from>
    <xdr:to>
      <xdr:col>13</xdr:col>
      <xdr:colOff>56872</xdr:colOff>
      <xdr:row>70</xdr:row>
      <xdr:rowOff>134665</xdr:rowOff>
    </xdr:to>
    <xdr:sp macro="" textlink="">
      <xdr:nvSpPr>
        <xdr:cNvPr id="35" name="Flowchart: Connector 34"/>
        <xdr:cNvSpPr/>
      </xdr:nvSpPr>
      <xdr:spPr>
        <a:xfrm>
          <a:off x="6128869" y="1189308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1059373</xdr:colOff>
      <xdr:row>70</xdr:row>
      <xdr:rowOff>164401</xdr:rowOff>
    </xdr:from>
    <xdr:to>
      <xdr:col>13</xdr:col>
      <xdr:colOff>64201</xdr:colOff>
      <xdr:row>71</xdr:row>
      <xdr:rowOff>83629</xdr:rowOff>
    </xdr:to>
    <xdr:sp macro="" textlink="">
      <xdr:nvSpPr>
        <xdr:cNvPr id="36" name="Flowchart: Connector 35"/>
        <xdr:cNvSpPr/>
      </xdr:nvSpPr>
      <xdr:spPr>
        <a:xfrm>
          <a:off x="6136198" y="12032551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1063974</xdr:colOff>
      <xdr:row>71</xdr:row>
      <xdr:rowOff>106039</xdr:rowOff>
    </xdr:from>
    <xdr:to>
      <xdr:col>13</xdr:col>
      <xdr:colOff>68802</xdr:colOff>
      <xdr:row>72</xdr:row>
      <xdr:rowOff>25267</xdr:rowOff>
    </xdr:to>
    <xdr:sp macro="" textlink="">
      <xdr:nvSpPr>
        <xdr:cNvPr id="37" name="Flowchart: Connector 36"/>
        <xdr:cNvSpPr>
          <a:spLocks noChangeAspect="1"/>
        </xdr:cNvSpPr>
      </xdr:nvSpPr>
      <xdr:spPr>
        <a:xfrm>
          <a:off x="6140799" y="1216468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76199</xdr:colOff>
      <xdr:row>17</xdr:row>
      <xdr:rowOff>17390</xdr:rowOff>
    </xdr:from>
    <xdr:to>
      <xdr:col>9</xdr:col>
      <xdr:colOff>392181</xdr:colOff>
      <xdr:row>21</xdr:row>
      <xdr:rowOff>76200</xdr:rowOff>
    </xdr:to>
    <xdr:sp macro="" textlink="">
      <xdr:nvSpPr>
        <xdr:cNvPr id="2" name="Rounded Rectangle 1"/>
        <xdr:cNvSpPr>
          <a:spLocks noChangeAspect="1"/>
        </xdr:cNvSpPr>
      </xdr:nvSpPr>
      <xdr:spPr>
        <a:xfrm>
          <a:off x="76199" y="3579740"/>
          <a:ext cx="426885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10</xdr:col>
      <xdr:colOff>19054</xdr:colOff>
      <xdr:row>17</xdr:row>
      <xdr:rowOff>17390</xdr:rowOff>
    </xdr:from>
    <xdr:to>
      <xdr:col>12</xdr:col>
      <xdr:colOff>810871</xdr:colOff>
      <xdr:row>21</xdr:row>
      <xdr:rowOff>76200</xdr:rowOff>
    </xdr:to>
    <xdr:sp macro="" textlink="">
      <xdr:nvSpPr>
        <xdr:cNvPr id="3" name="Rounded Rectangle 2"/>
        <xdr:cNvSpPr>
          <a:spLocks noChangeAspect="1"/>
        </xdr:cNvSpPr>
      </xdr:nvSpPr>
      <xdr:spPr>
        <a:xfrm>
          <a:off x="4371979" y="3579740"/>
          <a:ext cx="151571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836962</xdr:colOff>
      <xdr:row>17</xdr:row>
      <xdr:rowOff>17391</xdr:rowOff>
    </xdr:from>
    <xdr:to>
      <xdr:col>13</xdr:col>
      <xdr:colOff>838895</xdr:colOff>
      <xdr:row>21</xdr:row>
      <xdr:rowOff>66675</xdr:rowOff>
    </xdr:to>
    <xdr:sp macro="" textlink="">
      <xdr:nvSpPr>
        <xdr:cNvPr id="4" name="Rounded Rectangle 3"/>
        <xdr:cNvSpPr>
          <a:spLocks noChangeAspect="1"/>
        </xdr:cNvSpPr>
      </xdr:nvSpPr>
      <xdr:spPr>
        <a:xfrm>
          <a:off x="5913787" y="3579741"/>
          <a:ext cx="1106833" cy="81128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Warehouse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                                                                                                                        Production</a:t>
          </a:r>
          <a:endParaRPr lang="en-US" sz="800">
            <a:effectLst/>
          </a:endParaRPr>
        </a:p>
      </xdr:txBody>
    </xdr:sp>
    <xdr:clientData/>
  </xdr:twoCellAnchor>
  <xdr:twoCellAnchor editAs="absolute">
    <xdr:from>
      <xdr:col>12</xdr:col>
      <xdr:colOff>932894</xdr:colOff>
      <xdr:row>17</xdr:row>
      <xdr:rowOff>87774</xdr:rowOff>
    </xdr:from>
    <xdr:to>
      <xdr:col>12</xdr:col>
      <xdr:colOff>1042622</xdr:colOff>
      <xdr:row>18</xdr:row>
      <xdr:rowOff>7002</xdr:rowOff>
    </xdr:to>
    <xdr:sp macro="" textlink="">
      <xdr:nvSpPr>
        <xdr:cNvPr id="5" name="Flowchart: Connector 4"/>
        <xdr:cNvSpPr/>
      </xdr:nvSpPr>
      <xdr:spPr>
        <a:xfrm>
          <a:off x="6009719" y="3650124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939941</xdr:colOff>
      <xdr:row>18</xdr:row>
      <xdr:rowOff>34015</xdr:rowOff>
    </xdr:from>
    <xdr:to>
      <xdr:col>12</xdr:col>
      <xdr:colOff>1049669</xdr:colOff>
      <xdr:row>18</xdr:row>
      <xdr:rowOff>143743</xdr:rowOff>
    </xdr:to>
    <xdr:sp macro="" textlink="">
      <xdr:nvSpPr>
        <xdr:cNvPr id="6" name="Flowchart: Connector 5"/>
        <xdr:cNvSpPr>
          <a:spLocks noChangeAspect="1"/>
        </xdr:cNvSpPr>
      </xdr:nvSpPr>
      <xdr:spPr>
        <a:xfrm>
          <a:off x="6016766" y="3786865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947268</xdr:colOff>
      <xdr:row>18</xdr:row>
      <xdr:rowOff>166152</xdr:rowOff>
    </xdr:from>
    <xdr:to>
      <xdr:col>12</xdr:col>
      <xdr:colOff>1056996</xdr:colOff>
      <xdr:row>19</xdr:row>
      <xdr:rowOff>85380</xdr:rowOff>
    </xdr:to>
    <xdr:sp macro="" textlink="">
      <xdr:nvSpPr>
        <xdr:cNvPr id="7" name="Flowchart: Connector 6"/>
        <xdr:cNvSpPr/>
      </xdr:nvSpPr>
      <xdr:spPr>
        <a:xfrm>
          <a:off x="6024093" y="3919002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954597</xdr:colOff>
      <xdr:row>19</xdr:row>
      <xdr:rowOff>115116</xdr:rowOff>
    </xdr:from>
    <xdr:to>
      <xdr:col>12</xdr:col>
      <xdr:colOff>1064325</xdr:colOff>
      <xdr:row>20</xdr:row>
      <xdr:rowOff>34344</xdr:rowOff>
    </xdr:to>
    <xdr:sp macro="" textlink="">
      <xdr:nvSpPr>
        <xdr:cNvPr id="8" name="Flowchart: Connector 7"/>
        <xdr:cNvSpPr/>
      </xdr:nvSpPr>
      <xdr:spPr>
        <a:xfrm>
          <a:off x="6031422" y="405846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959198</xdr:colOff>
      <xdr:row>20</xdr:row>
      <xdr:rowOff>56754</xdr:rowOff>
    </xdr:from>
    <xdr:to>
      <xdr:col>12</xdr:col>
      <xdr:colOff>1068926</xdr:colOff>
      <xdr:row>20</xdr:row>
      <xdr:rowOff>166482</xdr:rowOff>
    </xdr:to>
    <xdr:sp macro="" textlink="">
      <xdr:nvSpPr>
        <xdr:cNvPr id="9" name="Flowchart: Connector 8"/>
        <xdr:cNvSpPr>
          <a:spLocks noChangeAspect="1"/>
        </xdr:cNvSpPr>
      </xdr:nvSpPr>
      <xdr:spPr>
        <a:xfrm>
          <a:off x="6036023" y="4190604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0</xdr:colOff>
      <xdr:row>0</xdr:row>
      <xdr:rowOff>8281</xdr:rowOff>
    </xdr:from>
    <xdr:to>
      <xdr:col>4</xdr:col>
      <xdr:colOff>9525</xdr:colOff>
      <xdr:row>1</xdr:row>
      <xdr:rowOff>165652</xdr:rowOff>
    </xdr:to>
    <xdr:sp macro="" textlink="">
      <xdr:nvSpPr>
        <xdr:cNvPr id="10" name="TextBox 9"/>
        <xdr:cNvSpPr txBox="1"/>
      </xdr:nvSpPr>
      <xdr:spPr>
        <a:xfrm>
          <a:off x="0" y="8281"/>
          <a:ext cx="151447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Order No.: 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4</xdr:col>
      <xdr:colOff>0</xdr:colOff>
      <xdr:row>3</xdr:row>
      <xdr:rowOff>140411</xdr:rowOff>
    </xdr:to>
    <xdr:sp macro="" textlink="">
      <xdr:nvSpPr>
        <xdr:cNvPr id="11" name="TextBox 10"/>
        <xdr:cNvSpPr txBox="1"/>
      </xdr:nvSpPr>
      <xdr:spPr>
        <a:xfrm>
          <a:off x="0" y="364439"/>
          <a:ext cx="150495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Axial Fan</a:t>
          </a:r>
          <a:endParaRPr lang="en-US" sz="1050"/>
        </a:p>
      </xdr:txBody>
    </xdr:sp>
    <xdr:clientData/>
  </xdr:twoCellAnchor>
  <xdr:twoCellAnchor editAs="absolute">
    <xdr:from>
      <xdr:col>4</xdr:col>
      <xdr:colOff>9525</xdr:colOff>
      <xdr:row>1</xdr:row>
      <xdr:rowOff>173926</xdr:rowOff>
    </xdr:from>
    <xdr:to>
      <xdr:col>7</xdr:col>
      <xdr:colOff>196294</xdr:colOff>
      <xdr:row>3</xdr:row>
      <xdr:rowOff>140398</xdr:rowOff>
    </xdr:to>
    <xdr:sp macro="" textlink="">
      <xdr:nvSpPr>
        <xdr:cNvPr id="12" name="TextBox 11"/>
        <xdr:cNvSpPr txBox="1"/>
      </xdr:nvSpPr>
      <xdr:spPr>
        <a:xfrm>
          <a:off x="1514475" y="364426"/>
          <a:ext cx="1596469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Sub-Product: Fan Casing</a:t>
          </a:r>
        </a:p>
      </xdr:txBody>
    </xdr:sp>
    <xdr:clientData/>
  </xdr:twoCellAnchor>
  <xdr:twoCellAnchor editAs="absolute">
    <xdr:from>
      <xdr:col>7</xdr:col>
      <xdr:colOff>204564</xdr:colOff>
      <xdr:row>0</xdr:row>
      <xdr:rowOff>8279</xdr:rowOff>
    </xdr:from>
    <xdr:to>
      <xdr:col>10</xdr:col>
      <xdr:colOff>160666</xdr:colOff>
      <xdr:row>1</xdr:row>
      <xdr:rowOff>165251</xdr:rowOff>
    </xdr:to>
    <xdr:sp macro="" textlink="">
      <xdr:nvSpPr>
        <xdr:cNvPr id="13" name="TextBox 12"/>
        <xdr:cNvSpPr txBox="1"/>
      </xdr:nvSpPr>
      <xdr:spPr>
        <a:xfrm>
          <a:off x="3119214" y="8279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Station: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4</xdr:col>
      <xdr:colOff>9525</xdr:colOff>
      <xdr:row>0</xdr:row>
      <xdr:rowOff>8279</xdr:rowOff>
    </xdr:from>
    <xdr:to>
      <xdr:col>7</xdr:col>
      <xdr:colOff>196296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1514475" y="8279"/>
          <a:ext cx="159647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Client: </a:t>
          </a:r>
          <a:r>
            <a:rPr lang="en-US" sz="1000" baseline="0"/>
            <a:t> --</a:t>
          </a:r>
          <a:endParaRPr lang="en-US" sz="10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168953</xdr:colOff>
      <xdr:row>0</xdr:row>
      <xdr:rowOff>8279</xdr:rowOff>
    </xdr:from>
    <xdr:to>
      <xdr:col>14</xdr:col>
      <xdr:colOff>120161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4521878" y="8279"/>
          <a:ext cx="2989683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Doc. No.:  BOM- 01 01 00</a:t>
          </a:r>
        </a:p>
      </xdr:txBody>
    </xdr:sp>
    <xdr:clientData/>
  </xdr:twoCellAnchor>
  <xdr:twoCellAnchor editAs="absolute">
    <xdr:from>
      <xdr:col>7</xdr:col>
      <xdr:colOff>207873</xdr:colOff>
      <xdr:row>1</xdr:row>
      <xdr:rowOff>167712</xdr:rowOff>
    </xdr:from>
    <xdr:to>
      <xdr:col>10</xdr:col>
      <xdr:colOff>163975</xdr:colOff>
      <xdr:row>3</xdr:row>
      <xdr:rowOff>142875</xdr:rowOff>
    </xdr:to>
    <xdr:sp macro="" textlink="">
      <xdr:nvSpPr>
        <xdr:cNvPr id="16" name="TextBox 15"/>
        <xdr:cNvSpPr txBox="1"/>
      </xdr:nvSpPr>
      <xdr:spPr>
        <a:xfrm>
          <a:off x="3122523" y="358212"/>
          <a:ext cx="1394377" cy="35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Sheet</a:t>
          </a:r>
          <a:r>
            <a:rPr lang="en-US" sz="1000" baseline="0"/>
            <a:t> No.:  1 of 2</a:t>
          </a:r>
          <a:endParaRPr lang="en-US" sz="1000"/>
        </a:p>
      </xdr:txBody>
    </xdr:sp>
    <xdr:clientData/>
  </xdr:twoCellAnchor>
  <xdr:twoCellAnchor editAs="absolute">
    <xdr:from>
      <xdr:col>10</xdr:col>
      <xdr:colOff>172264</xdr:colOff>
      <xdr:row>1</xdr:row>
      <xdr:rowOff>167727</xdr:rowOff>
    </xdr:from>
    <xdr:to>
      <xdr:col>12</xdr:col>
      <xdr:colOff>951740</xdr:colOff>
      <xdr:row>3</xdr:row>
      <xdr:rowOff>142875</xdr:rowOff>
    </xdr:to>
    <xdr:sp macro="" textlink="">
      <xdr:nvSpPr>
        <xdr:cNvPr id="17" name="TextBox 16"/>
        <xdr:cNvSpPr txBox="1"/>
      </xdr:nvSpPr>
      <xdr:spPr>
        <a:xfrm>
          <a:off x="4525189" y="358227"/>
          <a:ext cx="1503376" cy="356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Rev.: 02</a:t>
          </a:r>
        </a:p>
      </xdr:txBody>
    </xdr:sp>
    <xdr:clientData/>
  </xdr:twoCellAnchor>
  <xdr:twoCellAnchor editAs="absolute">
    <xdr:from>
      <xdr:col>12</xdr:col>
      <xdr:colOff>953734</xdr:colOff>
      <xdr:row>1</xdr:row>
      <xdr:rowOff>162751</xdr:rowOff>
    </xdr:from>
    <xdr:to>
      <xdr:col>14</xdr:col>
      <xdr:colOff>119821</xdr:colOff>
      <xdr:row>3</xdr:row>
      <xdr:rowOff>142875</xdr:rowOff>
    </xdr:to>
    <xdr:sp macro="" textlink="">
      <xdr:nvSpPr>
        <xdr:cNvPr id="18" name="TextBox 17"/>
        <xdr:cNvSpPr txBox="1">
          <a:spLocks/>
        </xdr:cNvSpPr>
      </xdr:nvSpPr>
      <xdr:spPr>
        <a:xfrm>
          <a:off x="6030559" y="353251"/>
          <a:ext cx="1480662" cy="361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Date: --</a:t>
          </a:r>
        </a:p>
      </xdr:txBody>
    </xdr:sp>
    <xdr:clientData/>
  </xdr:twoCellAnchor>
  <xdr:twoCellAnchor editAs="absolute">
    <xdr:from>
      <xdr:col>14</xdr:col>
      <xdr:colOff>177311</xdr:colOff>
      <xdr:row>0</xdr:row>
      <xdr:rowOff>38100</xdr:rowOff>
    </xdr:from>
    <xdr:to>
      <xdr:col>16</xdr:col>
      <xdr:colOff>103798</xdr:colOff>
      <xdr:row>3</xdr:row>
      <xdr:rowOff>106680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8711" y="38100"/>
          <a:ext cx="717062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39</xdr:row>
      <xdr:rowOff>28577</xdr:rowOff>
    </xdr:from>
    <xdr:to>
      <xdr:col>4</xdr:col>
      <xdr:colOff>47625</xdr:colOff>
      <xdr:row>40</xdr:row>
      <xdr:rowOff>185948</xdr:rowOff>
    </xdr:to>
    <xdr:sp macro="" textlink="">
      <xdr:nvSpPr>
        <xdr:cNvPr id="20" name="TextBox 19"/>
        <xdr:cNvSpPr txBox="1"/>
      </xdr:nvSpPr>
      <xdr:spPr>
        <a:xfrm>
          <a:off x="38100" y="6257927"/>
          <a:ext cx="151447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Order No.: --</a:t>
          </a:r>
        </a:p>
      </xdr:txBody>
    </xdr:sp>
    <xdr:clientData/>
  </xdr:twoCellAnchor>
  <xdr:twoCellAnchor editAs="absolute">
    <xdr:from>
      <xdr:col>0</xdr:col>
      <xdr:colOff>38100</xdr:colOff>
      <xdr:row>41</xdr:row>
      <xdr:rowOff>3735</xdr:rowOff>
    </xdr:from>
    <xdr:to>
      <xdr:col>4</xdr:col>
      <xdr:colOff>38100</xdr:colOff>
      <xdr:row>42</xdr:row>
      <xdr:rowOff>160707</xdr:rowOff>
    </xdr:to>
    <xdr:sp macro="" textlink="">
      <xdr:nvSpPr>
        <xdr:cNvPr id="21" name="TextBox 20"/>
        <xdr:cNvSpPr txBox="1"/>
      </xdr:nvSpPr>
      <xdr:spPr>
        <a:xfrm>
          <a:off x="38100" y="6614085"/>
          <a:ext cx="150495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Axial Fan</a:t>
          </a:r>
          <a:endParaRPr lang="en-US" sz="1050"/>
        </a:p>
      </xdr:txBody>
    </xdr:sp>
    <xdr:clientData/>
  </xdr:twoCellAnchor>
  <xdr:twoCellAnchor editAs="absolute">
    <xdr:from>
      <xdr:col>4</xdr:col>
      <xdr:colOff>47625</xdr:colOff>
      <xdr:row>41</xdr:row>
      <xdr:rowOff>3722</xdr:rowOff>
    </xdr:from>
    <xdr:to>
      <xdr:col>7</xdr:col>
      <xdr:colOff>234394</xdr:colOff>
      <xdr:row>42</xdr:row>
      <xdr:rowOff>160694</xdr:rowOff>
    </xdr:to>
    <xdr:sp macro="" textlink="">
      <xdr:nvSpPr>
        <xdr:cNvPr id="22" name="TextBox 21"/>
        <xdr:cNvSpPr txBox="1"/>
      </xdr:nvSpPr>
      <xdr:spPr>
        <a:xfrm>
          <a:off x="1552575" y="6614072"/>
          <a:ext cx="1596469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Sub-Product: Fan </a:t>
          </a:r>
        </a:p>
      </xdr:txBody>
    </xdr:sp>
    <xdr:clientData/>
  </xdr:twoCellAnchor>
  <xdr:twoCellAnchor editAs="absolute">
    <xdr:from>
      <xdr:col>7</xdr:col>
      <xdr:colOff>242664</xdr:colOff>
      <xdr:row>39</xdr:row>
      <xdr:rowOff>28575</xdr:rowOff>
    </xdr:from>
    <xdr:to>
      <xdr:col>10</xdr:col>
      <xdr:colOff>198766</xdr:colOff>
      <xdr:row>40</xdr:row>
      <xdr:rowOff>185547</xdr:rowOff>
    </xdr:to>
    <xdr:sp macro="" textlink="">
      <xdr:nvSpPr>
        <xdr:cNvPr id="23" name="TextBox 22"/>
        <xdr:cNvSpPr txBox="1"/>
      </xdr:nvSpPr>
      <xdr:spPr>
        <a:xfrm>
          <a:off x="3157314" y="6257925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Station: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4</xdr:col>
      <xdr:colOff>47625</xdr:colOff>
      <xdr:row>39</xdr:row>
      <xdr:rowOff>28575</xdr:rowOff>
    </xdr:from>
    <xdr:to>
      <xdr:col>7</xdr:col>
      <xdr:colOff>234396</xdr:colOff>
      <xdr:row>40</xdr:row>
      <xdr:rowOff>185547</xdr:rowOff>
    </xdr:to>
    <xdr:sp macro="" textlink="">
      <xdr:nvSpPr>
        <xdr:cNvPr id="24" name="TextBox 23"/>
        <xdr:cNvSpPr txBox="1"/>
      </xdr:nvSpPr>
      <xdr:spPr>
        <a:xfrm>
          <a:off x="1552575" y="6257925"/>
          <a:ext cx="159647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Client: --</a:t>
          </a:r>
          <a:endParaRPr lang="en-US" sz="10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207053</xdr:colOff>
      <xdr:row>39</xdr:row>
      <xdr:rowOff>28575</xdr:rowOff>
    </xdr:from>
    <xdr:to>
      <xdr:col>14</xdr:col>
      <xdr:colOff>158261</xdr:colOff>
      <xdr:row>40</xdr:row>
      <xdr:rowOff>185547</xdr:rowOff>
    </xdr:to>
    <xdr:sp macro="" textlink="">
      <xdr:nvSpPr>
        <xdr:cNvPr id="25" name="TextBox 24"/>
        <xdr:cNvSpPr txBox="1"/>
      </xdr:nvSpPr>
      <xdr:spPr>
        <a:xfrm>
          <a:off x="4559978" y="6257925"/>
          <a:ext cx="2989683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Doc. No.:  BOM- 01 01 00</a:t>
          </a:r>
        </a:p>
      </xdr:txBody>
    </xdr:sp>
    <xdr:clientData/>
  </xdr:twoCellAnchor>
  <xdr:twoCellAnchor editAs="absolute">
    <xdr:from>
      <xdr:col>7</xdr:col>
      <xdr:colOff>245973</xdr:colOff>
      <xdr:row>40</xdr:row>
      <xdr:rowOff>188008</xdr:rowOff>
    </xdr:from>
    <xdr:to>
      <xdr:col>10</xdr:col>
      <xdr:colOff>202075</xdr:colOff>
      <xdr:row>42</xdr:row>
      <xdr:rowOff>163171</xdr:rowOff>
    </xdr:to>
    <xdr:sp macro="" textlink="">
      <xdr:nvSpPr>
        <xdr:cNvPr id="26" name="TextBox 25"/>
        <xdr:cNvSpPr txBox="1"/>
      </xdr:nvSpPr>
      <xdr:spPr>
        <a:xfrm>
          <a:off x="3160623" y="6607858"/>
          <a:ext cx="1394377" cy="35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Sheet</a:t>
          </a:r>
          <a:r>
            <a:rPr lang="en-US" sz="1000" baseline="0"/>
            <a:t> No.:  2 of 2</a:t>
          </a:r>
          <a:endParaRPr lang="en-US" sz="1000"/>
        </a:p>
      </xdr:txBody>
    </xdr:sp>
    <xdr:clientData/>
  </xdr:twoCellAnchor>
  <xdr:twoCellAnchor editAs="absolute">
    <xdr:from>
      <xdr:col>10</xdr:col>
      <xdr:colOff>210364</xdr:colOff>
      <xdr:row>40</xdr:row>
      <xdr:rowOff>188023</xdr:rowOff>
    </xdr:from>
    <xdr:to>
      <xdr:col>12</xdr:col>
      <xdr:colOff>989840</xdr:colOff>
      <xdr:row>42</xdr:row>
      <xdr:rowOff>163171</xdr:rowOff>
    </xdr:to>
    <xdr:sp macro="" textlink="">
      <xdr:nvSpPr>
        <xdr:cNvPr id="27" name="TextBox 26"/>
        <xdr:cNvSpPr txBox="1"/>
      </xdr:nvSpPr>
      <xdr:spPr>
        <a:xfrm>
          <a:off x="4563289" y="6607873"/>
          <a:ext cx="1503376" cy="356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Rev.: 02</a:t>
          </a:r>
        </a:p>
      </xdr:txBody>
    </xdr:sp>
    <xdr:clientData/>
  </xdr:twoCellAnchor>
  <xdr:twoCellAnchor editAs="absolute">
    <xdr:from>
      <xdr:col>12</xdr:col>
      <xdr:colOff>991834</xdr:colOff>
      <xdr:row>40</xdr:row>
      <xdr:rowOff>183047</xdr:rowOff>
    </xdr:from>
    <xdr:to>
      <xdr:col>14</xdr:col>
      <xdr:colOff>157921</xdr:colOff>
      <xdr:row>42</xdr:row>
      <xdr:rowOff>163171</xdr:rowOff>
    </xdr:to>
    <xdr:sp macro="" textlink="">
      <xdr:nvSpPr>
        <xdr:cNvPr id="28" name="TextBox 27"/>
        <xdr:cNvSpPr txBox="1">
          <a:spLocks/>
        </xdr:cNvSpPr>
      </xdr:nvSpPr>
      <xdr:spPr>
        <a:xfrm>
          <a:off x="6068659" y="6602897"/>
          <a:ext cx="1480662" cy="361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Date: --</a:t>
          </a:r>
        </a:p>
      </xdr:txBody>
    </xdr:sp>
    <xdr:clientData/>
  </xdr:twoCellAnchor>
  <xdr:twoCellAnchor editAs="absolute">
    <xdr:from>
      <xdr:col>14</xdr:col>
      <xdr:colOff>215411</xdr:colOff>
      <xdr:row>39</xdr:row>
      <xdr:rowOff>58396</xdr:rowOff>
    </xdr:from>
    <xdr:to>
      <xdr:col>16</xdr:col>
      <xdr:colOff>141898</xdr:colOff>
      <xdr:row>42</xdr:row>
      <xdr:rowOff>126976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811" y="6287746"/>
          <a:ext cx="717062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180975</xdr:colOff>
      <xdr:row>68</xdr:row>
      <xdr:rowOff>66675</xdr:rowOff>
    </xdr:from>
    <xdr:to>
      <xdr:col>10</xdr:col>
      <xdr:colOff>96907</xdr:colOff>
      <xdr:row>72</xdr:row>
      <xdr:rowOff>125485</xdr:rowOff>
    </xdr:to>
    <xdr:sp macro="" textlink="">
      <xdr:nvSpPr>
        <xdr:cNvPr id="30" name="Rounded Rectangle 29"/>
        <xdr:cNvSpPr>
          <a:spLocks noChangeAspect="1"/>
        </xdr:cNvSpPr>
      </xdr:nvSpPr>
      <xdr:spPr>
        <a:xfrm>
          <a:off x="180975" y="11553825"/>
          <a:ext cx="426885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10</xdr:col>
      <xdr:colOff>123830</xdr:colOff>
      <xdr:row>68</xdr:row>
      <xdr:rowOff>66675</xdr:rowOff>
    </xdr:from>
    <xdr:to>
      <xdr:col>12</xdr:col>
      <xdr:colOff>915647</xdr:colOff>
      <xdr:row>72</xdr:row>
      <xdr:rowOff>125485</xdr:rowOff>
    </xdr:to>
    <xdr:sp macro="" textlink="">
      <xdr:nvSpPr>
        <xdr:cNvPr id="31" name="Rounded Rectangle 30"/>
        <xdr:cNvSpPr>
          <a:spLocks noChangeAspect="1"/>
        </xdr:cNvSpPr>
      </xdr:nvSpPr>
      <xdr:spPr>
        <a:xfrm>
          <a:off x="4476755" y="11553825"/>
          <a:ext cx="151571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941738</xdr:colOff>
      <xdr:row>68</xdr:row>
      <xdr:rowOff>66676</xdr:rowOff>
    </xdr:from>
    <xdr:to>
      <xdr:col>13</xdr:col>
      <xdr:colOff>943671</xdr:colOff>
      <xdr:row>72</xdr:row>
      <xdr:rowOff>115960</xdr:rowOff>
    </xdr:to>
    <xdr:sp macro="" textlink="">
      <xdr:nvSpPr>
        <xdr:cNvPr id="32" name="Rounded Rectangle 31"/>
        <xdr:cNvSpPr>
          <a:spLocks noChangeAspect="1"/>
        </xdr:cNvSpPr>
      </xdr:nvSpPr>
      <xdr:spPr>
        <a:xfrm>
          <a:off x="6018563" y="11553826"/>
          <a:ext cx="1106833" cy="81128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Warehouse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                                                                                                                        Production</a:t>
          </a:r>
          <a:endParaRPr lang="en-US" sz="800">
            <a:effectLst/>
          </a:endParaRPr>
        </a:p>
      </xdr:txBody>
    </xdr:sp>
    <xdr:clientData/>
  </xdr:twoCellAnchor>
  <xdr:twoCellAnchor editAs="absolute">
    <xdr:from>
      <xdr:col>12</xdr:col>
      <xdr:colOff>1037670</xdr:colOff>
      <xdr:row>68</xdr:row>
      <xdr:rowOff>137059</xdr:rowOff>
    </xdr:from>
    <xdr:to>
      <xdr:col>13</xdr:col>
      <xdr:colOff>42498</xdr:colOff>
      <xdr:row>69</xdr:row>
      <xdr:rowOff>56287</xdr:rowOff>
    </xdr:to>
    <xdr:sp macro="" textlink="">
      <xdr:nvSpPr>
        <xdr:cNvPr id="33" name="Flowchart: Connector 32"/>
        <xdr:cNvSpPr/>
      </xdr:nvSpPr>
      <xdr:spPr>
        <a:xfrm>
          <a:off x="6114495" y="1162420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1044717</xdr:colOff>
      <xdr:row>69</xdr:row>
      <xdr:rowOff>83300</xdr:rowOff>
    </xdr:from>
    <xdr:to>
      <xdr:col>13</xdr:col>
      <xdr:colOff>49545</xdr:colOff>
      <xdr:row>70</xdr:row>
      <xdr:rowOff>2528</xdr:rowOff>
    </xdr:to>
    <xdr:sp macro="" textlink="">
      <xdr:nvSpPr>
        <xdr:cNvPr id="34" name="Flowchart: Connector 33"/>
        <xdr:cNvSpPr>
          <a:spLocks noChangeAspect="1"/>
        </xdr:cNvSpPr>
      </xdr:nvSpPr>
      <xdr:spPr>
        <a:xfrm>
          <a:off x="6121542" y="11760950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1052044</xdr:colOff>
      <xdr:row>70</xdr:row>
      <xdr:rowOff>24937</xdr:rowOff>
    </xdr:from>
    <xdr:to>
      <xdr:col>13</xdr:col>
      <xdr:colOff>56872</xdr:colOff>
      <xdr:row>70</xdr:row>
      <xdr:rowOff>134665</xdr:rowOff>
    </xdr:to>
    <xdr:sp macro="" textlink="">
      <xdr:nvSpPr>
        <xdr:cNvPr id="35" name="Flowchart: Connector 34"/>
        <xdr:cNvSpPr/>
      </xdr:nvSpPr>
      <xdr:spPr>
        <a:xfrm>
          <a:off x="6128869" y="1189308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1059373</xdr:colOff>
      <xdr:row>70</xdr:row>
      <xdr:rowOff>164401</xdr:rowOff>
    </xdr:from>
    <xdr:to>
      <xdr:col>13</xdr:col>
      <xdr:colOff>64201</xdr:colOff>
      <xdr:row>71</xdr:row>
      <xdr:rowOff>83629</xdr:rowOff>
    </xdr:to>
    <xdr:sp macro="" textlink="">
      <xdr:nvSpPr>
        <xdr:cNvPr id="36" name="Flowchart: Connector 35"/>
        <xdr:cNvSpPr/>
      </xdr:nvSpPr>
      <xdr:spPr>
        <a:xfrm>
          <a:off x="6136198" y="12032551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1063974</xdr:colOff>
      <xdr:row>71</xdr:row>
      <xdr:rowOff>106039</xdr:rowOff>
    </xdr:from>
    <xdr:to>
      <xdr:col>13</xdr:col>
      <xdr:colOff>68802</xdr:colOff>
      <xdr:row>72</xdr:row>
      <xdr:rowOff>25267</xdr:rowOff>
    </xdr:to>
    <xdr:sp macro="" textlink="">
      <xdr:nvSpPr>
        <xdr:cNvPr id="37" name="Flowchart: Connector 36"/>
        <xdr:cNvSpPr>
          <a:spLocks noChangeAspect="1"/>
        </xdr:cNvSpPr>
      </xdr:nvSpPr>
      <xdr:spPr>
        <a:xfrm>
          <a:off x="6140799" y="1216468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76199</xdr:colOff>
      <xdr:row>17</xdr:row>
      <xdr:rowOff>17390</xdr:rowOff>
    </xdr:from>
    <xdr:to>
      <xdr:col>9</xdr:col>
      <xdr:colOff>392181</xdr:colOff>
      <xdr:row>21</xdr:row>
      <xdr:rowOff>76200</xdr:rowOff>
    </xdr:to>
    <xdr:sp macro="" textlink="">
      <xdr:nvSpPr>
        <xdr:cNvPr id="2" name="Rounded Rectangle 1"/>
        <xdr:cNvSpPr>
          <a:spLocks noChangeAspect="1"/>
        </xdr:cNvSpPr>
      </xdr:nvSpPr>
      <xdr:spPr>
        <a:xfrm>
          <a:off x="76199" y="3579740"/>
          <a:ext cx="426885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10</xdr:col>
      <xdr:colOff>19054</xdr:colOff>
      <xdr:row>17</xdr:row>
      <xdr:rowOff>17390</xdr:rowOff>
    </xdr:from>
    <xdr:to>
      <xdr:col>12</xdr:col>
      <xdr:colOff>810871</xdr:colOff>
      <xdr:row>21</xdr:row>
      <xdr:rowOff>76200</xdr:rowOff>
    </xdr:to>
    <xdr:sp macro="" textlink="">
      <xdr:nvSpPr>
        <xdr:cNvPr id="3" name="Rounded Rectangle 2"/>
        <xdr:cNvSpPr>
          <a:spLocks noChangeAspect="1"/>
        </xdr:cNvSpPr>
      </xdr:nvSpPr>
      <xdr:spPr>
        <a:xfrm>
          <a:off x="4371979" y="3579740"/>
          <a:ext cx="151571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836962</xdr:colOff>
      <xdr:row>17</xdr:row>
      <xdr:rowOff>17391</xdr:rowOff>
    </xdr:from>
    <xdr:to>
      <xdr:col>13</xdr:col>
      <xdr:colOff>838895</xdr:colOff>
      <xdr:row>21</xdr:row>
      <xdr:rowOff>66675</xdr:rowOff>
    </xdr:to>
    <xdr:sp macro="" textlink="">
      <xdr:nvSpPr>
        <xdr:cNvPr id="4" name="Rounded Rectangle 3"/>
        <xdr:cNvSpPr>
          <a:spLocks noChangeAspect="1"/>
        </xdr:cNvSpPr>
      </xdr:nvSpPr>
      <xdr:spPr>
        <a:xfrm>
          <a:off x="5913787" y="3579741"/>
          <a:ext cx="1106833" cy="81128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Warehouse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                                                                                                                        Production</a:t>
          </a:r>
          <a:endParaRPr lang="en-US" sz="800">
            <a:effectLst/>
          </a:endParaRPr>
        </a:p>
      </xdr:txBody>
    </xdr:sp>
    <xdr:clientData/>
  </xdr:twoCellAnchor>
  <xdr:twoCellAnchor editAs="absolute">
    <xdr:from>
      <xdr:col>12</xdr:col>
      <xdr:colOff>932894</xdr:colOff>
      <xdr:row>17</xdr:row>
      <xdr:rowOff>87774</xdr:rowOff>
    </xdr:from>
    <xdr:to>
      <xdr:col>12</xdr:col>
      <xdr:colOff>1042622</xdr:colOff>
      <xdr:row>18</xdr:row>
      <xdr:rowOff>7002</xdr:rowOff>
    </xdr:to>
    <xdr:sp macro="" textlink="">
      <xdr:nvSpPr>
        <xdr:cNvPr id="5" name="Flowchart: Connector 4"/>
        <xdr:cNvSpPr/>
      </xdr:nvSpPr>
      <xdr:spPr>
        <a:xfrm>
          <a:off x="6009719" y="3650124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939941</xdr:colOff>
      <xdr:row>18</xdr:row>
      <xdr:rowOff>34015</xdr:rowOff>
    </xdr:from>
    <xdr:to>
      <xdr:col>12</xdr:col>
      <xdr:colOff>1049669</xdr:colOff>
      <xdr:row>18</xdr:row>
      <xdr:rowOff>143743</xdr:rowOff>
    </xdr:to>
    <xdr:sp macro="" textlink="">
      <xdr:nvSpPr>
        <xdr:cNvPr id="6" name="Flowchart: Connector 5"/>
        <xdr:cNvSpPr>
          <a:spLocks noChangeAspect="1"/>
        </xdr:cNvSpPr>
      </xdr:nvSpPr>
      <xdr:spPr>
        <a:xfrm>
          <a:off x="6016766" y="3786865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947268</xdr:colOff>
      <xdr:row>18</xdr:row>
      <xdr:rowOff>166152</xdr:rowOff>
    </xdr:from>
    <xdr:to>
      <xdr:col>12</xdr:col>
      <xdr:colOff>1056996</xdr:colOff>
      <xdr:row>19</xdr:row>
      <xdr:rowOff>85380</xdr:rowOff>
    </xdr:to>
    <xdr:sp macro="" textlink="">
      <xdr:nvSpPr>
        <xdr:cNvPr id="7" name="Flowchart: Connector 6"/>
        <xdr:cNvSpPr/>
      </xdr:nvSpPr>
      <xdr:spPr>
        <a:xfrm>
          <a:off x="6024093" y="3919002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954597</xdr:colOff>
      <xdr:row>19</xdr:row>
      <xdr:rowOff>115116</xdr:rowOff>
    </xdr:from>
    <xdr:to>
      <xdr:col>12</xdr:col>
      <xdr:colOff>1064325</xdr:colOff>
      <xdr:row>20</xdr:row>
      <xdr:rowOff>34344</xdr:rowOff>
    </xdr:to>
    <xdr:sp macro="" textlink="">
      <xdr:nvSpPr>
        <xdr:cNvPr id="8" name="Flowchart: Connector 7"/>
        <xdr:cNvSpPr/>
      </xdr:nvSpPr>
      <xdr:spPr>
        <a:xfrm>
          <a:off x="6031422" y="405846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959198</xdr:colOff>
      <xdr:row>20</xdr:row>
      <xdr:rowOff>56754</xdr:rowOff>
    </xdr:from>
    <xdr:to>
      <xdr:col>12</xdr:col>
      <xdr:colOff>1068926</xdr:colOff>
      <xdr:row>20</xdr:row>
      <xdr:rowOff>166482</xdr:rowOff>
    </xdr:to>
    <xdr:sp macro="" textlink="">
      <xdr:nvSpPr>
        <xdr:cNvPr id="9" name="Flowchart: Connector 8"/>
        <xdr:cNvSpPr>
          <a:spLocks noChangeAspect="1"/>
        </xdr:cNvSpPr>
      </xdr:nvSpPr>
      <xdr:spPr>
        <a:xfrm>
          <a:off x="6036023" y="4190604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0</xdr:colOff>
      <xdr:row>0</xdr:row>
      <xdr:rowOff>8281</xdr:rowOff>
    </xdr:from>
    <xdr:to>
      <xdr:col>4</xdr:col>
      <xdr:colOff>9525</xdr:colOff>
      <xdr:row>1</xdr:row>
      <xdr:rowOff>165652</xdr:rowOff>
    </xdr:to>
    <xdr:sp macro="" textlink="">
      <xdr:nvSpPr>
        <xdr:cNvPr id="10" name="TextBox 9"/>
        <xdr:cNvSpPr txBox="1"/>
      </xdr:nvSpPr>
      <xdr:spPr>
        <a:xfrm>
          <a:off x="0" y="8281"/>
          <a:ext cx="151447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Order No.: 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4</xdr:col>
      <xdr:colOff>0</xdr:colOff>
      <xdr:row>3</xdr:row>
      <xdr:rowOff>140411</xdr:rowOff>
    </xdr:to>
    <xdr:sp macro="" textlink="">
      <xdr:nvSpPr>
        <xdr:cNvPr id="11" name="TextBox 10"/>
        <xdr:cNvSpPr txBox="1"/>
      </xdr:nvSpPr>
      <xdr:spPr>
        <a:xfrm>
          <a:off x="0" y="364439"/>
          <a:ext cx="150495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Axial Fan</a:t>
          </a:r>
          <a:endParaRPr lang="en-US" sz="1050"/>
        </a:p>
      </xdr:txBody>
    </xdr:sp>
    <xdr:clientData/>
  </xdr:twoCellAnchor>
  <xdr:twoCellAnchor editAs="absolute">
    <xdr:from>
      <xdr:col>4</xdr:col>
      <xdr:colOff>9525</xdr:colOff>
      <xdr:row>1</xdr:row>
      <xdr:rowOff>173926</xdr:rowOff>
    </xdr:from>
    <xdr:to>
      <xdr:col>7</xdr:col>
      <xdr:colOff>196294</xdr:colOff>
      <xdr:row>3</xdr:row>
      <xdr:rowOff>140398</xdr:rowOff>
    </xdr:to>
    <xdr:sp macro="" textlink="">
      <xdr:nvSpPr>
        <xdr:cNvPr id="12" name="TextBox 11"/>
        <xdr:cNvSpPr txBox="1"/>
      </xdr:nvSpPr>
      <xdr:spPr>
        <a:xfrm>
          <a:off x="1514475" y="364426"/>
          <a:ext cx="1596469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Sub-Product: Fan Casing</a:t>
          </a:r>
        </a:p>
      </xdr:txBody>
    </xdr:sp>
    <xdr:clientData/>
  </xdr:twoCellAnchor>
  <xdr:twoCellAnchor editAs="absolute">
    <xdr:from>
      <xdr:col>7</xdr:col>
      <xdr:colOff>204564</xdr:colOff>
      <xdr:row>0</xdr:row>
      <xdr:rowOff>8279</xdr:rowOff>
    </xdr:from>
    <xdr:to>
      <xdr:col>10</xdr:col>
      <xdr:colOff>160666</xdr:colOff>
      <xdr:row>1</xdr:row>
      <xdr:rowOff>165251</xdr:rowOff>
    </xdr:to>
    <xdr:sp macro="" textlink="">
      <xdr:nvSpPr>
        <xdr:cNvPr id="13" name="TextBox 12"/>
        <xdr:cNvSpPr txBox="1"/>
      </xdr:nvSpPr>
      <xdr:spPr>
        <a:xfrm>
          <a:off x="3119214" y="8279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Station: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4</xdr:col>
      <xdr:colOff>9525</xdr:colOff>
      <xdr:row>0</xdr:row>
      <xdr:rowOff>8279</xdr:rowOff>
    </xdr:from>
    <xdr:to>
      <xdr:col>7</xdr:col>
      <xdr:colOff>196296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1514475" y="8279"/>
          <a:ext cx="159647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Client: </a:t>
          </a:r>
          <a:r>
            <a:rPr lang="en-US" sz="1000" baseline="0"/>
            <a:t> --</a:t>
          </a:r>
          <a:endParaRPr lang="en-US" sz="10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168953</xdr:colOff>
      <xdr:row>0</xdr:row>
      <xdr:rowOff>8279</xdr:rowOff>
    </xdr:from>
    <xdr:to>
      <xdr:col>14</xdr:col>
      <xdr:colOff>120161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4521878" y="8279"/>
          <a:ext cx="2989683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Doc. No.:  BOM- 01 01 00</a:t>
          </a:r>
        </a:p>
      </xdr:txBody>
    </xdr:sp>
    <xdr:clientData/>
  </xdr:twoCellAnchor>
  <xdr:twoCellAnchor editAs="absolute">
    <xdr:from>
      <xdr:col>7</xdr:col>
      <xdr:colOff>207873</xdr:colOff>
      <xdr:row>1</xdr:row>
      <xdr:rowOff>167712</xdr:rowOff>
    </xdr:from>
    <xdr:to>
      <xdr:col>10</xdr:col>
      <xdr:colOff>163975</xdr:colOff>
      <xdr:row>3</xdr:row>
      <xdr:rowOff>142875</xdr:rowOff>
    </xdr:to>
    <xdr:sp macro="" textlink="">
      <xdr:nvSpPr>
        <xdr:cNvPr id="16" name="TextBox 15"/>
        <xdr:cNvSpPr txBox="1"/>
      </xdr:nvSpPr>
      <xdr:spPr>
        <a:xfrm>
          <a:off x="3122523" y="358212"/>
          <a:ext cx="1394377" cy="35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Sheet</a:t>
          </a:r>
          <a:r>
            <a:rPr lang="en-US" sz="1000" baseline="0"/>
            <a:t> No.:  1 of 2</a:t>
          </a:r>
          <a:endParaRPr lang="en-US" sz="1000"/>
        </a:p>
      </xdr:txBody>
    </xdr:sp>
    <xdr:clientData/>
  </xdr:twoCellAnchor>
  <xdr:twoCellAnchor editAs="absolute">
    <xdr:from>
      <xdr:col>10</xdr:col>
      <xdr:colOff>172264</xdr:colOff>
      <xdr:row>1</xdr:row>
      <xdr:rowOff>167727</xdr:rowOff>
    </xdr:from>
    <xdr:to>
      <xdr:col>12</xdr:col>
      <xdr:colOff>951740</xdr:colOff>
      <xdr:row>3</xdr:row>
      <xdr:rowOff>142875</xdr:rowOff>
    </xdr:to>
    <xdr:sp macro="" textlink="">
      <xdr:nvSpPr>
        <xdr:cNvPr id="17" name="TextBox 16"/>
        <xdr:cNvSpPr txBox="1"/>
      </xdr:nvSpPr>
      <xdr:spPr>
        <a:xfrm>
          <a:off x="4525189" y="358227"/>
          <a:ext cx="1503376" cy="356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Rev.: 02</a:t>
          </a:r>
        </a:p>
      </xdr:txBody>
    </xdr:sp>
    <xdr:clientData/>
  </xdr:twoCellAnchor>
  <xdr:twoCellAnchor editAs="absolute">
    <xdr:from>
      <xdr:col>12</xdr:col>
      <xdr:colOff>953734</xdr:colOff>
      <xdr:row>1</xdr:row>
      <xdr:rowOff>162751</xdr:rowOff>
    </xdr:from>
    <xdr:to>
      <xdr:col>14</xdr:col>
      <xdr:colOff>119821</xdr:colOff>
      <xdr:row>3</xdr:row>
      <xdr:rowOff>142875</xdr:rowOff>
    </xdr:to>
    <xdr:sp macro="" textlink="">
      <xdr:nvSpPr>
        <xdr:cNvPr id="18" name="TextBox 17"/>
        <xdr:cNvSpPr txBox="1">
          <a:spLocks/>
        </xdr:cNvSpPr>
      </xdr:nvSpPr>
      <xdr:spPr>
        <a:xfrm>
          <a:off x="6030559" y="353251"/>
          <a:ext cx="1480662" cy="361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Date: --</a:t>
          </a:r>
        </a:p>
      </xdr:txBody>
    </xdr:sp>
    <xdr:clientData/>
  </xdr:twoCellAnchor>
  <xdr:twoCellAnchor editAs="absolute">
    <xdr:from>
      <xdr:col>14</xdr:col>
      <xdr:colOff>177311</xdr:colOff>
      <xdr:row>0</xdr:row>
      <xdr:rowOff>38100</xdr:rowOff>
    </xdr:from>
    <xdr:to>
      <xdr:col>16</xdr:col>
      <xdr:colOff>103798</xdr:colOff>
      <xdr:row>3</xdr:row>
      <xdr:rowOff>106680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8711" y="38100"/>
          <a:ext cx="717062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39</xdr:row>
      <xdr:rowOff>28577</xdr:rowOff>
    </xdr:from>
    <xdr:to>
      <xdr:col>4</xdr:col>
      <xdr:colOff>47625</xdr:colOff>
      <xdr:row>40</xdr:row>
      <xdr:rowOff>185948</xdr:rowOff>
    </xdr:to>
    <xdr:sp macro="" textlink="">
      <xdr:nvSpPr>
        <xdr:cNvPr id="20" name="TextBox 19"/>
        <xdr:cNvSpPr txBox="1"/>
      </xdr:nvSpPr>
      <xdr:spPr>
        <a:xfrm>
          <a:off x="38100" y="6257927"/>
          <a:ext cx="151447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Order No.: --</a:t>
          </a:r>
        </a:p>
      </xdr:txBody>
    </xdr:sp>
    <xdr:clientData/>
  </xdr:twoCellAnchor>
  <xdr:twoCellAnchor editAs="absolute">
    <xdr:from>
      <xdr:col>0</xdr:col>
      <xdr:colOff>38100</xdr:colOff>
      <xdr:row>41</xdr:row>
      <xdr:rowOff>3735</xdr:rowOff>
    </xdr:from>
    <xdr:to>
      <xdr:col>4</xdr:col>
      <xdr:colOff>38100</xdr:colOff>
      <xdr:row>42</xdr:row>
      <xdr:rowOff>160707</xdr:rowOff>
    </xdr:to>
    <xdr:sp macro="" textlink="">
      <xdr:nvSpPr>
        <xdr:cNvPr id="21" name="TextBox 20"/>
        <xdr:cNvSpPr txBox="1"/>
      </xdr:nvSpPr>
      <xdr:spPr>
        <a:xfrm>
          <a:off x="38100" y="6614085"/>
          <a:ext cx="150495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Axial Fan</a:t>
          </a:r>
          <a:endParaRPr lang="en-US" sz="1050"/>
        </a:p>
      </xdr:txBody>
    </xdr:sp>
    <xdr:clientData/>
  </xdr:twoCellAnchor>
  <xdr:twoCellAnchor editAs="absolute">
    <xdr:from>
      <xdr:col>4</xdr:col>
      <xdr:colOff>47625</xdr:colOff>
      <xdr:row>41</xdr:row>
      <xdr:rowOff>3722</xdr:rowOff>
    </xdr:from>
    <xdr:to>
      <xdr:col>7</xdr:col>
      <xdr:colOff>234394</xdr:colOff>
      <xdr:row>42</xdr:row>
      <xdr:rowOff>160694</xdr:rowOff>
    </xdr:to>
    <xdr:sp macro="" textlink="">
      <xdr:nvSpPr>
        <xdr:cNvPr id="22" name="TextBox 21"/>
        <xdr:cNvSpPr txBox="1"/>
      </xdr:nvSpPr>
      <xdr:spPr>
        <a:xfrm>
          <a:off x="1552575" y="6614072"/>
          <a:ext cx="1596469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Sub-Product: Fan </a:t>
          </a:r>
        </a:p>
      </xdr:txBody>
    </xdr:sp>
    <xdr:clientData/>
  </xdr:twoCellAnchor>
  <xdr:twoCellAnchor editAs="absolute">
    <xdr:from>
      <xdr:col>7</xdr:col>
      <xdr:colOff>242664</xdr:colOff>
      <xdr:row>39</xdr:row>
      <xdr:rowOff>28575</xdr:rowOff>
    </xdr:from>
    <xdr:to>
      <xdr:col>10</xdr:col>
      <xdr:colOff>198766</xdr:colOff>
      <xdr:row>40</xdr:row>
      <xdr:rowOff>185547</xdr:rowOff>
    </xdr:to>
    <xdr:sp macro="" textlink="">
      <xdr:nvSpPr>
        <xdr:cNvPr id="23" name="TextBox 22"/>
        <xdr:cNvSpPr txBox="1"/>
      </xdr:nvSpPr>
      <xdr:spPr>
        <a:xfrm>
          <a:off x="3157314" y="6257925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Station: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4</xdr:col>
      <xdr:colOff>47625</xdr:colOff>
      <xdr:row>39</xdr:row>
      <xdr:rowOff>28575</xdr:rowOff>
    </xdr:from>
    <xdr:to>
      <xdr:col>7</xdr:col>
      <xdr:colOff>234396</xdr:colOff>
      <xdr:row>40</xdr:row>
      <xdr:rowOff>185547</xdr:rowOff>
    </xdr:to>
    <xdr:sp macro="" textlink="">
      <xdr:nvSpPr>
        <xdr:cNvPr id="24" name="TextBox 23"/>
        <xdr:cNvSpPr txBox="1"/>
      </xdr:nvSpPr>
      <xdr:spPr>
        <a:xfrm>
          <a:off x="1552575" y="6257925"/>
          <a:ext cx="159647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Client: --</a:t>
          </a:r>
          <a:endParaRPr lang="en-US" sz="10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207053</xdr:colOff>
      <xdr:row>39</xdr:row>
      <xdr:rowOff>28575</xdr:rowOff>
    </xdr:from>
    <xdr:to>
      <xdr:col>14</xdr:col>
      <xdr:colOff>158261</xdr:colOff>
      <xdr:row>40</xdr:row>
      <xdr:rowOff>185547</xdr:rowOff>
    </xdr:to>
    <xdr:sp macro="" textlink="">
      <xdr:nvSpPr>
        <xdr:cNvPr id="25" name="TextBox 24"/>
        <xdr:cNvSpPr txBox="1"/>
      </xdr:nvSpPr>
      <xdr:spPr>
        <a:xfrm>
          <a:off x="4559978" y="6257925"/>
          <a:ext cx="2989683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Doc. No.:  BOM- 01 01 00</a:t>
          </a:r>
        </a:p>
      </xdr:txBody>
    </xdr:sp>
    <xdr:clientData/>
  </xdr:twoCellAnchor>
  <xdr:twoCellAnchor editAs="absolute">
    <xdr:from>
      <xdr:col>7</xdr:col>
      <xdr:colOff>245973</xdr:colOff>
      <xdr:row>40</xdr:row>
      <xdr:rowOff>188008</xdr:rowOff>
    </xdr:from>
    <xdr:to>
      <xdr:col>10</xdr:col>
      <xdr:colOff>202075</xdr:colOff>
      <xdr:row>42</xdr:row>
      <xdr:rowOff>163171</xdr:rowOff>
    </xdr:to>
    <xdr:sp macro="" textlink="">
      <xdr:nvSpPr>
        <xdr:cNvPr id="26" name="TextBox 25"/>
        <xdr:cNvSpPr txBox="1"/>
      </xdr:nvSpPr>
      <xdr:spPr>
        <a:xfrm>
          <a:off x="3160623" y="6607858"/>
          <a:ext cx="1394377" cy="35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Sheet</a:t>
          </a:r>
          <a:r>
            <a:rPr lang="en-US" sz="1000" baseline="0"/>
            <a:t> No.:  2 of 2</a:t>
          </a:r>
          <a:endParaRPr lang="en-US" sz="1000"/>
        </a:p>
      </xdr:txBody>
    </xdr:sp>
    <xdr:clientData/>
  </xdr:twoCellAnchor>
  <xdr:twoCellAnchor editAs="absolute">
    <xdr:from>
      <xdr:col>10</xdr:col>
      <xdr:colOff>210364</xdr:colOff>
      <xdr:row>40</xdr:row>
      <xdr:rowOff>188023</xdr:rowOff>
    </xdr:from>
    <xdr:to>
      <xdr:col>12</xdr:col>
      <xdr:colOff>989840</xdr:colOff>
      <xdr:row>42</xdr:row>
      <xdr:rowOff>163171</xdr:rowOff>
    </xdr:to>
    <xdr:sp macro="" textlink="">
      <xdr:nvSpPr>
        <xdr:cNvPr id="27" name="TextBox 26"/>
        <xdr:cNvSpPr txBox="1"/>
      </xdr:nvSpPr>
      <xdr:spPr>
        <a:xfrm>
          <a:off x="4563289" y="6607873"/>
          <a:ext cx="1503376" cy="356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Rev.: 02</a:t>
          </a:r>
        </a:p>
      </xdr:txBody>
    </xdr:sp>
    <xdr:clientData/>
  </xdr:twoCellAnchor>
  <xdr:twoCellAnchor editAs="absolute">
    <xdr:from>
      <xdr:col>12</xdr:col>
      <xdr:colOff>991834</xdr:colOff>
      <xdr:row>40</xdr:row>
      <xdr:rowOff>183047</xdr:rowOff>
    </xdr:from>
    <xdr:to>
      <xdr:col>14</xdr:col>
      <xdr:colOff>157921</xdr:colOff>
      <xdr:row>42</xdr:row>
      <xdr:rowOff>163171</xdr:rowOff>
    </xdr:to>
    <xdr:sp macro="" textlink="">
      <xdr:nvSpPr>
        <xdr:cNvPr id="28" name="TextBox 27"/>
        <xdr:cNvSpPr txBox="1">
          <a:spLocks/>
        </xdr:cNvSpPr>
      </xdr:nvSpPr>
      <xdr:spPr>
        <a:xfrm>
          <a:off x="6068659" y="6602897"/>
          <a:ext cx="1480662" cy="361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Date: --</a:t>
          </a:r>
        </a:p>
      </xdr:txBody>
    </xdr:sp>
    <xdr:clientData/>
  </xdr:twoCellAnchor>
  <xdr:twoCellAnchor editAs="absolute">
    <xdr:from>
      <xdr:col>14</xdr:col>
      <xdr:colOff>215411</xdr:colOff>
      <xdr:row>39</xdr:row>
      <xdr:rowOff>58396</xdr:rowOff>
    </xdr:from>
    <xdr:to>
      <xdr:col>16</xdr:col>
      <xdr:colOff>141898</xdr:colOff>
      <xdr:row>42</xdr:row>
      <xdr:rowOff>126976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811" y="6287746"/>
          <a:ext cx="717062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180975</xdr:colOff>
      <xdr:row>68</xdr:row>
      <xdr:rowOff>66675</xdr:rowOff>
    </xdr:from>
    <xdr:to>
      <xdr:col>10</xdr:col>
      <xdr:colOff>96907</xdr:colOff>
      <xdr:row>72</xdr:row>
      <xdr:rowOff>125485</xdr:rowOff>
    </xdr:to>
    <xdr:sp macro="" textlink="">
      <xdr:nvSpPr>
        <xdr:cNvPr id="30" name="Rounded Rectangle 29"/>
        <xdr:cNvSpPr>
          <a:spLocks noChangeAspect="1"/>
        </xdr:cNvSpPr>
      </xdr:nvSpPr>
      <xdr:spPr>
        <a:xfrm>
          <a:off x="180975" y="11553825"/>
          <a:ext cx="426885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10</xdr:col>
      <xdr:colOff>123830</xdr:colOff>
      <xdr:row>68</xdr:row>
      <xdr:rowOff>66675</xdr:rowOff>
    </xdr:from>
    <xdr:to>
      <xdr:col>12</xdr:col>
      <xdr:colOff>915647</xdr:colOff>
      <xdr:row>72</xdr:row>
      <xdr:rowOff>125485</xdr:rowOff>
    </xdr:to>
    <xdr:sp macro="" textlink="">
      <xdr:nvSpPr>
        <xdr:cNvPr id="31" name="Rounded Rectangle 30"/>
        <xdr:cNvSpPr>
          <a:spLocks noChangeAspect="1"/>
        </xdr:cNvSpPr>
      </xdr:nvSpPr>
      <xdr:spPr>
        <a:xfrm>
          <a:off x="4476755" y="11553825"/>
          <a:ext cx="151571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941738</xdr:colOff>
      <xdr:row>68</xdr:row>
      <xdr:rowOff>66676</xdr:rowOff>
    </xdr:from>
    <xdr:to>
      <xdr:col>13</xdr:col>
      <xdr:colOff>943671</xdr:colOff>
      <xdr:row>72</xdr:row>
      <xdr:rowOff>115960</xdr:rowOff>
    </xdr:to>
    <xdr:sp macro="" textlink="">
      <xdr:nvSpPr>
        <xdr:cNvPr id="32" name="Rounded Rectangle 31"/>
        <xdr:cNvSpPr>
          <a:spLocks noChangeAspect="1"/>
        </xdr:cNvSpPr>
      </xdr:nvSpPr>
      <xdr:spPr>
        <a:xfrm>
          <a:off x="6018563" y="11553826"/>
          <a:ext cx="1106833" cy="81128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Warehouse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                                                                                                                        Production</a:t>
          </a:r>
          <a:endParaRPr lang="en-US" sz="800">
            <a:effectLst/>
          </a:endParaRPr>
        </a:p>
      </xdr:txBody>
    </xdr:sp>
    <xdr:clientData/>
  </xdr:twoCellAnchor>
  <xdr:twoCellAnchor editAs="absolute">
    <xdr:from>
      <xdr:col>12</xdr:col>
      <xdr:colOff>1037670</xdr:colOff>
      <xdr:row>68</xdr:row>
      <xdr:rowOff>137059</xdr:rowOff>
    </xdr:from>
    <xdr:to>
      <xdr:col>13</xdr:col>
      <xdr:colOff>42498</xdr:colOff>
      <xdr:row>69</xdr:row>
      <xdr:rowOff>56287</xdr:rowOff>
    </xdr:to>
    <xdr:sp macro="" textlink="">
      <xdr:nvSpPr>
        <xdr:cNvPr id="33" name="Flowchart: Connector 32"/>
        <xdr:cNvSpPr/>
      </xdr:nvSpPr>
      <xdr:spPr>
        <a:xfrm>
          <a:off x="6114495" y="1162420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1044717</xdr:colOff>
      <xdr:row>69</xdr:row>
      <xdr:rowOff>83300</xdr:rowOff>
    </xdr:from>
    <xdr:to>
      <xdr:col>13</xdr:col>
      <xdr:colOff>49545</xdr:colOff>
      <xdr:row>70</xdr:row>
      <xdr:rowOff>2528</xdr:rowOff>
    </xdr:to>
    <xdr:sp macro="" textlink="">
      <xdr:nvSpPr>
        <xdr:cNvPr id="34" name="Flowchart: Connector 33"/>
        <xdr:cNvSpPr>
          <a:spLocks noChangeAspect="1"/>
        </xdr:cNvSpPr>
      </xdr:nvSpPr>
      <xdr:spPr>
        <a:xfrm>
          <a:off x="6121542" y="11760950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1052044</xdr:colOff>
      <xdr:row>70</xdr:row>
      <xdr:rowOff>24937</xdr:rowOff>
    </xdr:from>
    <xdr:to>
      <xdr:col>13</xdr:col>
      <xdr:colOff>56872</xdr:colOff>
      <xdr:row>70</xdr:row>
      <xdr:rowOff>134665</xdr:rowOff>
    </xdr:to>
    <xdr:sp macro="" textlink="">
      <xdr:nvSpPr>
        <xdr:cNvPr id="35" name="Flowchart: Connector 34"/>
        <xdr:cNvSpPr/>
      </xdr:nvSpPr>
      <xdr:spPr>
        <a:xfrm>
          <a:off x="6128869" y="1189308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1059373</xdr:colOff>
      <xdr:row>70</xdr:row>
      <xdr:rowOff>164401</xdr:rowOff>
    </xdr:from>
    <xdr:to>
      <xdr:col>13</xdr:col>
      <xdr:colOff>64201</xdr:colOff>
      <xdr:row>71</xdr:row>
      <xdr:rowOff>83629</xdr:rowOff>
    </xdr:to>
    <xdr:sp macro="" textlink="">
      <xdr:nvSpPr>
        <xdr:cNvPr id="36" name="Flowchart: Connector 35"/>
        <xdr:cNvSpPr/>
      </xdr:nvSpPr>
      <xdr:spPr>
        <a:xfrm>
          <a:off x="6136198" y="12032551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1063974</xdr:colOff>
      <xdr:row>71</xdr:row>
      <xdr:rowOff>106039</xdr:rowOff>
    </xdr:from>
    <xdr:to>
      <xdr:col>13</xdr:col>
      <xdr:colOff>68802</xdr:colOff>
      <xdr:row>72</xdr:row>
      <xdr:rowOff>25267</xdr:rowOff>
    </xdr:to>
    <xdr:sp macro="" textlink="">
      <xdr:nvSpPr>
        <xdr:cNvPr id="37" name="Flowchart: Connector 36"/>
        <xdr:cNvSpPr>
          <a:spLocks noChangeAspect="1"/>
        </xdr:cNvSpPr>
      </xdr:nvSpPr>
      <xdr:spPr>
        <a:xfrm>
          <a:off x="6140799" y="1216468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76199</xdr:colOff>
      <xdr:row>17</xdr:row>
      <xdr:rowOff>17390</xdr:rowOff>
    </xdr:from>
    <xdr:to>
      <xdr:col>9</xdr:col>
      <xdr:colOff>392181</xdr:colOff>
      <xdr:row>21</xdr:row>
      <xdr:rowOff>76200</xdr:rowOff>
    </xdr:to>
    <xdr:sp macro="" textlink="">
      <xdr:nvSpPr>
        <xdr:cNvPr id="2" name="Rounded Rectangle 1"/>
        <xdr:cNvSpPr>
          <a:spLocks noChangeAspect="1"/>
        </xdr:cNvSpPr>
      </xdr:nvSpPr>
      <xdr:spPr>
        <a:xfrm>
          <a:off x="76199" y="3579740"/>
          <a:ext cx="426885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10</xdr:col>
      <xdr:colOff>19054</xdr:colOff>
      <xdr:row>17</xdr:row>
      <xdr:rowOff>17390</xdr:rowOff>
    </xdr:from>
    <xdr:to>
      <xdr:col>12</xdr:col>
      <xdr:colOff>810871</xdr:colOff>
      <xdr:row>21</xdr:row>
      <xdr:rowOff>76200</xdr:rowOff>
    </xdr:to>
    <xdr:sp macro="" textlink="">
      <xdr:nvSpPr>
        <xdr:cNvPr id="3" name="Rounded Rectangle 2"/>
        <xdr:cNvSpPr>
          <a:spLocks noChangeAspect="1"/>
        </xdr:cNvSpPr>
      </xdr:nvSpPr>
      <xdr:spPr>
        <a:xfrm>
          <a:off x="4371979" y="3579740"/>
          <a:ext cx="151571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836962</xdr:colOff>
      <xdr:row>17</xdr:row>
      <xdr:rowOff>17391</xdr:rowOff>
    </xdr:from>
    <xdr:to>
      <xdr:col>13</xdr:col>
      <xdr:colOff>838895</xdr:colOff>
      <xdr:row>21</xdr:row>
      <xdr:rowOff>66675</xdr:rowOff>
    </xdr:to>
    <xdr:sp macro="" textlink="">
      <xdr:nvSpPr>
        <xdr:cNvPr id="4" name="Rounded Rectangle 3"/>
        <xdr:cNvSpPr>
          <a:spLocks noChangeAspect="1"/>
        </xdr:cNvSpPr>
      </xdr:nvSpPr>
      <xdr:spPr>
        <a:xfrm>
          <a:off x="5913787" y="3579741"/>
          <a:ext cx="1106833" cy="81128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Warehouse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                                                                                                                        Production</a:t>
          </a:r>
          <a:endParaRPr lang="en-US" sz="800">
            <a:effectLst/>
          </a:endParaRPr>
        </a:p>
      </xdr:txBody>
    </xdr:sp>
    <xdr:clientData/>
  </xdr:twoCellAnchor>
  <xdr:twoCellAnchor editAs="absolute">
    <xdr:from>
      <xdr:col>12</xdr:col>
      <xdr:colOff>932894</xdr:colOff>
      <xdr:row>17</xdr:row>
      <xdr:rowOff>87774</xdr:rowOff>
    </xdr:from>
    <xdr:to>
      <xdr:col>12</xdr:col>
      <xdr:colOff>1042622</xdr:colOff>
      <xdr:row>18</xdr:row>
      <xdr:rowOff>7002</xdr:rowOff>
    </xdr:to>
    <xdr:sp macro="" textlink="">
      <xdr:nvSpPr>
        <xdr:cNvPr id="5" name="Flowchart: Connector 4"/>
        <xdr:cNvSpPr/>
      </xdr:nvSpPr>
      <xdr:spPr>
        <a:xfrm>
          <a:off x="6009719" y="3650124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939941</xdr:colOff>
      <xdr:row>18</xdr:row>
      <xdr:rowOff>34015</xdr:rowOff>
    </xdr:from>
    <xdr:to>
      <xdr:col>12</xdr:col>
      <xdr:colOff>1049669</xdr:colOff>
      <xdr:row>18</xdr:row>
      <xdr:rowOff>143743</xdr:rowOff>
    </xdr:to>
    <xdr:sp macro="" textlink="">
      <xdr:nvSpPr>
        <xdr:cNvPr id="6" name="Flowchart: Connector 5"/>
        <xdr:cNvSpPr>
          <a:spLocks noChangeAspect="1"/>
        </xdr:cNvSpPr>
      </xdr:nvSpPr>
      <xdr:spPr>
        <a:xfrm>
          <a:off x="6016766" y="3786865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947268</xdr:colOff>
      <xdr:row>18</xdr:row>
      <xdr:rowOff>166152</xdr:rowOff>
    </xdr:from>
    <xdr:to>
      <xdr:col>12</xdr:col>
      <xdr:colOff>1056996</xdr:colOff>
      <xdr:row>19</xdr:row>
      <xdr:rowOff>85380</xdr:rowOff>
    </xdr:to>
    <xdr:sp macro="" textlink="">
      <xdr:nvSpPr>
        <xdr:cNvPr id="7" name="Flowchart: Connector 6"/>
        <xdr:cNvSpPr/>
      </xdr:nvSpPr>
      <xdr:spPr>
        <a:xfrm>
          <a:off x="6024093" y="3919002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954597</xdr:colOff>
      <xdr:row>19</xdr:row>
      <xdr:rowOff>115116</xdr:rowOff>
    </xdr:from>
    <xdr:to>
      <xdr:col>12</xdr:col>
      <xdr:colOff>1064325</xdr:colOff>
      <xdr:row>20</xdr:row>
      <xdr:rowOff>34344</xdr:rowOff>
    </xdr:to>
    <xdr:sp macro="" textlink="">
      <xdr:nvSpPr>
        <xdr:cNvPr id="8" name="Flowchart: Connector 7"/>
        <xdr:cNvSpPr/>
      </xdr:nvSpPr>
      <xdr:spPr>
        <a:xfrm>
          <a:off x="6031422" y="4058466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959198</xdr:colOff>
      <xdr:row>20</xdr:row>
      <xdr:rowOff>56754</xdr:rowOff>
    </xdr:from>
    <xdr:to>
      <xdr:col>12</xdr:col>
      <xdr:colOff>1068926</xdr:colOff>
      <xdr:row>20</xdr:row>
      <xdr:rowOff>166482</xdr:rowOff>
    </xdr:to>
    <xdr:sp macro="" textlink="">
      <xdr:nvSpPr>
        <xdr:cNvPr id="9" name="Flowchart: Connector 8"/>
        <xdr:cNvSpPr>
          <a:spLocks noChangeAspect="1"/>
        </xdr:cNvSpPr>
      </xdr:nvSpPr>
      <xdr:spPr>
        <a:xfrm>
          <a:off x="6036023" y="4190604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0</xdr:colOff>
      <xdr:row>0</xdr:row>
      <xdr:rowOff>8281</xdr:rowOff>
    </xdr:from>
    <xdr:to>
      <xdr:col>4</xdr:col>
      <xdr:colOff>9525</xdr:colOff>
      <xdr:row>1</xdr:row>
      <xdr:rowOff>165652</xdr:rowOff>
    </xdr:to>
    <xdr:sp macro="" textlink="">
      <xdr:nvSpPr>
        <xdr:cNvPr id="10" name="TextBox 9"/>
        <xdr:cNvSpPr txBox="1"/>
      </xdr:nvSpPr>
      <xdr:spPr>
        <a:xfrm>
          <a:off x="0" y="8281"/>
          <a:ext cx="151447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Order No.: 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0</xdr:col>
      <xdr:colOff>0</xdr:colOff>
      <xdr:row>1</xdr:row>
      <xdr:rowOff>173939</xdr:rowOff>
    </xdr:from>
    <xdr:to>
      <xdr:col>4</xdr:col>
      <xdr:colOff>0</xdr:colOff>
      <xdr:row>3</xdr:row>
      <xdr:rowOff>140411</xdr:rowOff>
    </xdr:to>
    <xdr:sp macro="" textlink="">
      <xdr:nvSpPr>
        <xdr:cNvPr id="11" name="TextBox 10"/>
        <xdr:cNvSpPr txBox="1"/>
      </xdr:nvSpPr>
      <xdr:spPr>
        <a:xfrm>
          <a:off x="0" y="364439"/>
          <a:ext cx="150495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Axial Fan</a:t>
          </a:r>
          <a:endParaRPr lang="en-US" sz="1050"/>
        </a:p>
      </xdr:txBody>
    </xdr:sp>
    <xdr:clientData/>
  </xdr:twoCellAnchor>
  <xdr:twoCellAnchor editAs="absolute">
    <xdr:from>
      <xdr:col>4</xdr:col>
      <xdr:colOff>9525</xdr:colOff>
      <xdr:row>1</xdr:row>
      <xdr:rowOff>173926</xdr:rowOff>
    </xdr:from>
    <xdr:to>
      <xdr:col>7</xdr:col>
      <xdr:colOff>196294</xdr:colOff>
      <xdr:row>3</xdr:row>
      <xdr:rowOff>140398</xdr:rowOff>
    </xdr:to>
    <xdr:sp macro="" textlink="">
      <xdr:nvSpPr>
        <xdr:cNvPr id="12" name="TextBox 11"/>
        <xdr:cNvSpPr txBox="1"/>
      </xdr:nvSpPr>
      <xdr:spPr>
        <a:xfrm>
          <a:off x="1514475" y="364426"/>
          <a:ext cx="1596469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Sub-Product: Fan Casing</a:t>
          </a:r>
        </a:p>
      </xdr:txBody>
    </xdr:sp>
    <xdr:clientData/>
  </xdr:twoCellAnchor>
  <xdr:twoCellAnchor editAs="absolute">
    <xdr:from>
      <xdr:col>7</xdr:col>
      <xdr:colOff>204564</xdr:colOff>
      <xdr:row>0</xdr:row>
      <xdr:rowOff>8279</xdr:rowOff>
    </xdr:from>
    <xdr:to>
      <xdr:col>10</xdr:col>
      <xdr:colOff>160666</xdr:colOff>
      <xdr:row>1</xdr:row>
      <xdr:rowOff>165251</xdr:rowOff>
    </xdr:to>
    <xdr:sp macro="" textlink="">
      <xdr:nvSpPr>
        <xdr:cNvPr id="13" name="TextBox 12"/>
        <xdr:cNvSpPr txBox="1"/>
      </xdr:nvSpPr>
      <xdr:spPr>
        <a:xfrm>
          <a:off x="3119214" y="8279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Station: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4</xdr:col>
      <xdr:colOff>9525</xdr:colOff>
      <xdr:row>0</xdr:row>
      <xdr:rowOff>8279</xdr:rowOff>
    </xdr:from>
    <xdr:to>
      <xdr:col>7</xdr:col>
      <xdr:colOff>196296</xdr:colOff>
      <xdr:row>1</xdr:row>
      <xdr:rowOff>165251</xdr:rowOff>
    </xdr:to>
    <xdr:sp macro="" textlink="">
      <xdr:nvSpPr>
        <xdr:cNvPr id="14" name="TextBox 13"/>
        <xdr:cNvSpPr txBox="1"/>
      </xdr:nvSpPr>
      <xdr:spPr>
        <a:xfrm>
          <a:off x="1514475" y="8279"/>
          <a:ext cx="159647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Client: </a:t>
          </a:r>
          <a:r>
            <a:rPr lang="en-US" sz="1000" baseline="0"/>
            <a:t> --</a:t>
          </a:r>
          <a:endParaRPr lang="en-US" sz="10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168953</xdr:colOff>
      <xdr:row>0</xdr:row>
      <xdr:rowOff>8279</xdr:rowOff>
    </xdr:from>
    <xdr:to>
      <xdr:col>14</xdr:col>
      <xdr:colOff>148736</xdr:colOff>
      <xdr:row>1</xdr:row>
      <xdr:rowOff>165251</xdr:rowOff>
    </xdr:to>
    <xdr:sp macro="" textlink="">
      <xdr:nvSpPr>
        <xdr:cNvPr id="15" name="TextBox 14"/>
        <xdr:cNvSpPr txBox="1"/>
      </xdr:nvSpPr>
      <xdr:spPr>
        <a:xfrm>
          <a:off x="4521878" y="8279"/>
          <a:ext cx="2989683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Doc. No.:  BOM- 01 01 00</a:t>
          </a:r>
        </a:p>
      </xdr:txBody>
    </xdr:sp>
    <xdr:clientData/>
  </xdr:twoCellAnchor>
  <xdr:twoCellAnchor editAs="absolute">
    <xdr:from>
      <xdr:col>7</xdr:col>
      <xdr:colOff>207873</xdr:colOff>
      <xdr:row>1</xdr:row>
      <xdr:rowOff>167712</xdr:rowOff>
    </xdr:from>
    <xdr:to>
      <xdr:col>10</xdr:col>
      <xdr:colOff>163975</xdr:colOff>
      <xdr:row>3</xdr:row>
      <xdr:rowOff>142875</xdr:rowOff>
    </xdr:to>
    <xdr:sp macro="" textlink="">
      <xdr:nvSpPr>
        <xdr:cNvPr id="16" name="TextBox 15"/>
        <xdr:cNvSpPr txBox="1"/>
      </xdr:nvSpPr>
      <xdr:spPr>
        <a:xfrm>
          <a:off x="3122523" y="358212"/>
          <a:ext cx="1394377" cy="35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Sheet</a:t>
          </a:r>
          <a:r>
            <a:rPr lang="en-US" sz="1000" baseline="0"/>
            <a:t> No.:  1 of 2</a:t>
          </a:r>
          <a:endParaRPr lang="en-US" sz="1000"/>
        </a:p>
      </xdr:txBody>
    </xdr:sp>
    <xdr:clientData/>
  </xdr:twoCellAnchor>
  <xdr:twoCellAnchor editAs="absolute">
    <xdr:from>
      <xdr:col>10</xdr:col>
      <xdr:colOff>172264</xdr:colOff>
      <xdr:row>1</xdr:row>
      <xdr:rowOff>167727</xdr:rowOff>
    </xdr:from>
    <xdr:to>
      <xdr:col>12</xdr:col>
      <xdr:colOff>951740</xdr:colOff>
      <xdr:row>3</xdr:row>
      <xdr:rowOff>142875</xdr:rowOff>
    </xdr:to>
    <xdr:sp macro="" textlink="">
      <xdr:nvSpPr>
        <xdr:cNvPr id="17" name="TextBox 16"/>
        <xdr:cNvSpPr txBox="1"/>
      </xdr:nvSpPr>
      <xdr:spPr>
        <a:xfrm>
          <a:off x="4525189" y="358227"/>
          <a:ext cx="1503376" cy="356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Rev.: 02</a:t>
          </a:r>
        </a:p>
      </xdr:txBody>
    </xdr:sp>
    <xdr:clientData/>
  </xdr:twoCellAnchor>
  <xdr:twoCellAnchor editAs="absolute">
    <xdr:from>
      <xdr:col>12</xdr:col>
      <xdr:colOff>953734</xdr:colOff>
      <xdr:row>1</xdr:row>
      <xdr:rowOff>162751</xdr:rowOff>
    </xdr:from>
    <xdr:to>
      <xdr:col>14</xdr:col>
      <xdr:colOff>148396</xdr:colOff>
      <xdr:row>3</xdr:row>
      <xdr:rowOff>142875</xdr:rowOff>
    </xdr:to>
    <xdr:sp macro="" textlink="">
      <xdr:nvSpPr>
        <xdr:cNvPr id="18" name="TextBox 17"/>
        <xdr:cNvSpPr txBox="1">
          <a:spLocks/>
        </xdr:cNvSpPr>
      </xdr:nvSpPr>
      <xdr:spPr>
        <a:xfrm>
          <a:off x="6030559" y="353251"/>
          <a:ext cx="1480662" cy="361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Date: --</a:t>
          </a:r>
        </a:p>
      </xdr:txBody>
    </xdr:sp>
    <xdr:clientData/>
  </xdr:twoCellAnchor>
  <xdr:twoCellAnchor editAs="absolute">
    <xdr:from>
      <xdr:col>14</xdr:col>
      <xdr:colOff>205886</xdr:colOff>
      <xdr:row>0</xdr:row>
      <xdr:rowOff>38100</xdr:rowOff>
    </xdr:from>
    <xdr:to>
      <xdr:col>16</xdr:col>
      <xdr:colOff>132373</xdr:colOff>
      <xdr:row>3</xdr:row>
      <xdr:rowOff>106680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68711" y="38100"/>
          <a:ext cx="717062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38100</xdr:colOff>
      <xdr:row>39</xdr:row>
      <xdr:rowOff>28577</xdr:rowOff>
    </xdr:from>
    <xdr:to>
      <xdr:col>4</xdr:col>
      <xdr:colOff>47625</xdr:colOff>
      <xdr:row>40</xdr:row>
      <xdr:rowOff>185948</xdr:rowOff>
    </xdr:to>
    <xdr:sp macro="" textlink="">
      <xdr:nvSpPr>
        <xdr:cNvPr id="20" name="TextBox 19"/>
        <xdr:cNvSpPr txBox="1"/>
      </xdr:nvSpPr>
      <xdr:spPr>
        <a:xfrm>
          <a:off x="38100" y="6257927"/>
          <a:ext cx="1514475" cy="34787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Order No.: --</a:t>
          </a:r>
        </a:p>
      </xdr:txBody>
    </xdr:sp>
    <xdr:clientData/>
  </xdr:twoCellAnchor>
  <xdr:twoCellAnchor editAs="absolute">
    <xdr:from>
      <xdr:col>0</xdr:col>
      <xdr:colOff>38100</xdr:colOff>
      <xdr:row>41</xdr:row>
      <xdr:rowOff>3735</xdr:rowOff>
    </xdr:from>
    <xdr:to>
      <xdr:col>4</xdr:col>
      <xdr:colOff>38100</xdr:colOff>
      <xdr:row>42</xdr:row>
      <xdr:rowOff>160707</xdr:rowOff>
    </xdr:to>
    <xdr:sp macro="" textlink="">
      <xdr:nvSpPr>
        <xdr:cNvPr id="21" name="TextBox 20"/>
        <xdr:cNvSpPr txBox="1"/>
      </xdr:nvSpPr>
      <xdr:spPr>
        <a:xfrm>
          <a:off x="38100" y="6614085"/>
          <a:ext cx="1504950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Product: Axial Fan</a:t>
          </a:r>
          <a:endParaRPr lang="en-US" sz="1050"/>
        </a:p>
      </xdr:txBody>
    </xdr:sp>
    <xdr:clientData/>
  </xdr:twoCellAnchor>
  <xdr:twoCellAnchor editAs="absolute">
    <xdr:from>
      <xdr:col>4</xdr:col>
      <xdr:colOff>47625</xdr:colOff>
      <xdr:row>41</xdr:row>
      <xdr:rowOff>3722</xdr:rowOff>
    </xdr:from>
    <xdr:to>
      <xdr:col>7</xdr:col>
      <xdr:colOff>234394</xdr:colOff>
      <xdr:row>42</xdr:row>
      <xdr:rowOff>160694</xdr:rowOff>
    </xdr:to>
    <xdr:sp macro="" textlink="">
      <xdr:nvSpPr>
        <xdr:cNvPr id="22" name="TextBox 21"/>
        <xdr:cNvSpPr txBox="1"/>
      </xdr:nvSpPr>
      <xdr:spPr>
        <a:xfrm>
          <a:off x="1552575" y="6614072"/>
          <a:ext cx="1596469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000"/>
            <a:t>Sub-Product: Fan </a:t>
          </a:r>
        </a:p>
      </xdr:txBody>
    </xdr:sp>
    <xdr:clientData/>
  </xdr:twoCellAnchor>
  <xdr:twoCellAnchor editAs="absolute">
    <xdr:from>
      <xdr:col>7</xdr:col>
      <xdr:colOff>242664</xdr:colOff>
      <xdr:row>39</xdr:row>
      <xdr:rowOff>28575</xdr:rowOff>
    </xdr:from>
    <xdr:to>
      <xdr:col>10</xdr:col>
      <xdr:colOff>198766</xdr:colOff>
      <xdr:row>40</xdr:row>
      <xdr:rowOff>185547</xdr:rowOff>
    </xdr:to>
    <xdr:sp macro="" textlink="">
      <xdr:nvSpPr>
        <xdr:cNvPr id="23" name="TextBox 22"/>
        <xdr:cNvSpPr txBox="1"/>
      </xdr:nvSpPr>
      <xdr:spPr>
        <a:xfrm>
          <a:off x="3157314" y="6257925"/>
          <a:ext cx="1394377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Station:</a:t>
          </a:r>
          <a:r>
            <a:rPr lang="en-US" sz="1000" baseline="0"/>
            <a:t> --</a:t>
          </a:r>
          <a:endParaRPr lang="en-US" sz="1000"/>
        </a:p>
      </xdr:txBody>
    </xdr:sp>
    <xdr:clientData/>
  </xdr:twoCellAnchor>
  <xdr:twoCellAnchor editAs="absolute">
    <xdr:from>
      <xdr:col>4</xdr:col>
      <xdr:colOff>47625</xdr:colOff>
      <xdr:row>39</xdr:row>
      <xdr:rowOff>28575</xdr:rowOff>
    </xdr:from>
    <xdr:to>
      <xdr:col>7</xdr:col>
      <xdr:colOff>234396</xdr:colOff>
      <xdr:row>40</xdr:row>
      <xdr:rowOff>185547</xdr:rowOff>
    </xdr:to>
    <xdr:sp macro="" textlink="">
      <xdr:nvSpPr>
        <xdr:cNvPr id="24" name="TextBox 23"/>
        <xdr:cNvSpPr txBox="1"/>
      </xdr:nvSpPr>
      <xdr:spPr>
        <a:xfrm>
          <a:off x="1552575" y="6257925"/>
          <a:ext cx="1596471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Client: --</a:t>
          </a:r>
          <a:endParaRPr lang="en-US" sz="1000">
            <a:cs typeface="B Nazanin" panose="00000400000000000000" pitchFamily="2" charset="-78"/>
          </a:endParaRPr>
        </a:p>
      </xdr:txBody>
    </xdr:sp>
    <xdr:clientData/>
  </xdr:twoCellAnchor>
  <xdr:twoCellAnchor editAs="absolute">
    <xdr:from>
      <xdr:col>10</xdr:col>
      <xdr:colOff>207053</xdr:colOff>
      <xdr:row>39</xdr:row>
      <xdr:rowOff>28575</xdr:rowOff>
    </xdr:from>
    <xdr:to>
      <xdr:col>14</xdr:col>
      <xdr:colOff>186836</xdr:colOff>
      <xdr:row>40</xdr:row>
      <xdr:rowOff>185547</xdr:rowOff>
    </xdr:to>
    <xdr:sp macro="" textlink="">
      <xdr:nvSpPr>
        <xdr:cNvPr id="25" name="TextBox 24"/>
        <xdr:cNvSpPr txBox="1"/>
      </xdr:nvSpPr>
      <xdr:spPr>
        <a:xfrm>
          <a:off x="4559978" y="6257925"/>
          <a:ext cx="2989683" cy="3474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Doc. No.:  BOM- 01 01 00</a:t>
          </a:r>
        </a:p>
      </xdr:txBody>
    </xdr:sp>
    <xdr:clientData/>
  </xdr:twoCellAnchor>
  <xdr:twoCellAnchor editAs="absolute">
    <xdr:from>
      <xdr:col>7</xdr:col>
      <xdr:colOff>245973</xdr:colOff>
      <xdr:row>40</xdr:row>
      <xdr:rowOff>188008</xdr:rowOff>
    </xdr:from>
    <xdr:to>
      <xdr:col>10</xdr:col>
      <xdr:colOff>202075</xdr:colOff>
      <xdr:row>42</xdr:row>
      <xdr:rowOff>163171</xdr:rowOff>
    </xdr:to>
    <xdr:sp macro="" textlink="">
      <xdr:nvSpPr>
        <xdr:cNvPr id="26" name="TextBox 25"/>
        <xdr:cNvSpPr txBox="1"/>
      </xdr:nvSpPr>
      <xdr:spPr>
        <a:xfrm>
          <a:off x="3160623" y="6607858"/>
          <a:ext cx="1394377" cy="3561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Sheet</a:t>
          </a:r>
          <a:r>
            <a:rPr lang="en-US" sz="1000" baseline="0"/>
            <a:t> No.:  2 of 2</a:t>
          </a:r>
          <a:endParaRPr lang="en-US" sz="1000"/>
        </a:p>
      </xdr:txBody>
    </xdr:sp>
    <xdr:clientData/>
  </xdr:twoCellAnchor>
  <xdr:twoCellAnchor editAs="absolute">
    <xdr:from>
      <xdr:col>10</xdr:col>
      <xdr:colOff>210364</xdr:colOff>
      <xdr:row>40</xdr:row>
      <xdr:rowOff>188023</xdr:rowOff>
    </xdr:from>
    <xdr:to>
      <xdr:col>12</xdr:col>
      <xdr:colOff>989840</xdr:colOff>
      <xdr:row>42</xdr:row>
      <xdr:rowOff>163171</xdr:rowOff>
    </xdr:to>
    <xdr:sp macro="" textlink="">
      <xdr:nvSpPr>
        <xdr:cNvPr id="27" name="TextBox 26"/>
        <xdr:cNvSpPr txBox="1"/>
      </xdr:nvSpPr>
      <xdr:spPr>
        <a:xfrm>
          <a:off x="4563289" y="6607873"/>
          <a:ext cx="1503376" cy="35614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00"/>
            <a:t>Rev.: 02</a:t>
          </a:r>
        </a:p>
      </xdr:txBody>
    </xdr:sp>
    <xdr:clientData/>
  </xdr:twoCellAnchor>
  <xdr:twoCellAnchor editAs="absolute">
    <xdr:from>
      <xdr:col>12</xdr:col>
      <xdr:colOff>991834</xdr:colOff>
      <xdr:row>40</xdr:row>
      <xdr:rowOff>183047</xdr:rowOff>
    </xdr:from>
    <xdr:to>
      <xdr:col>14</xdr:col>
      <xdr:colOff>186496</xdr:colOff>
      <xdr:row>42</xdr:row>
      <xdr:rowOff>163171</xdr:rowOff>
    </xdr:to>
    <xdr:sp macro="" textlink="">
      <xdr:nvSpPr>
        <xdr:cNvPr id="28" name="TextBox 27"/>
        <xdr:cNvSpPr txBox="1">
          <a:spLocks/>
        </xdr:cNvSpPr>
      </xdr:nvSpPr>
      <xdr:spPr>
        <a:xfrm>
          <a:off x="6068659" y="6602897"/>
          <a:ext cx="1480662" cy="361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050"/>
            <a:t>Date: --</a:t>
          </a:r>
        </a:p>
      </xdr:txBody>
    </xdr:sp>
    <xdr:clientData/>
  </xdr:twoCellAnchor>
  <xdr:twoCellAnchor editAs="absolute">
    <xdr:from>
      <xdr:col>14</xdr:col>
      <xdr:colOff>243986</xdr:colOff>
      <xdr:row>39</xdr:row>
      <xdr:rowOff>58396</xdr:rowOff>
    </xdr:from>
    <xdr:to>
      <xdr:col>16</xdr:col>
      <xdr:colOff>170473</xdr:colOff>
      <xdr:row>42</xdr:row>
      <xdr:rowOff>126976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6811" y="6287746"/>
          <a:ext cx="717062" cy="640080"/>
        </a:xfrm>
        <a:prstGeom prst="rect">
          <a:avLst/>
        </a:prstGeom>
      </xdr:spPr>
    </xdr:pic>
    <xdr:clientData/>
  </xdr:twoCellAnchor>
  <xdr:twoCellAnchor editAs="absolute">
    <xdr:from>
      <xdr:col>0</xdr:col>
      <xdr:colOff>180975</xdr:colOff>
      <xdr:row>68</xdr:row>
      <xdr:rowOff>66675</xdr:rowOff>
    </xdr:from>
    <xdr:to>
      <xdr:col>10</xdr:col>
      <xdr:colOff>96907</xdr:colOff>
      <xdr:row>72</xdr:row>
      <xdr:rowOff>125485</xdr:rowOff>
    </xdr:to>
    <xdr:sp macro="" textlink="">
      <xdr:nvSpPr>
        <xdr:cNvPr id="30" name="Rounded Rectangle 29"/>
        <xdr:cNvSpPr>
          <a:spLocks noChangeAspect="1"/>
        </xdr:cNvSpPr>
      </xdr:nvSpPr>
      <xdr:spPr>
        <a:xfrm>
          <a:off x="180975" y="11553825"/>
          <a:ext cx="426885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  A.Mottahed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       </a:t>
          </a:r>
          <a:r>
            <a:rPr lang="en-US" sz="800" b="1">
              <a:solidFill>
                <a:schemeClr val="tx1"/>
              </a:solidFill>
            </a:rPr>
            <a:t>M.Rezaeifard   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10</xdr:col>
      <xdr:colOff>123830</xdr:colOff>
      <xdr:row>68</xdr:row>
      <xdr:rowOff>66675</xdr:rowOff>
    </xdr:from>
    <xdr:to>
      <xdr:col>12</xdr:col>
      <xdr:colOff>915647</xdr:colOff>
      <xdr:row>72</xdr:row>
      <xdr:rowOff>125485</xdr:rowOff>
    </xdr:to>
    <xdr:sp macro="" textlink="">
      <xdr:nvSpPr>
        <xdr:cNvPr id="31" name="Rounded Rectangle 30"/>
        <xdr:cNvSpPr>
          <a:spLocks noChangeAspect="1"/>
        </xdr:cNvSpPr>
      </xdr:nvSpPr>
      <xdr:spPr>
        <a:xfrm>
          <a:off x="4476755" y="11553825"/>
          <a:ext cx="1515717" cy="82081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                       </a:t>
          </a: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  <a:p>
          <a:pPr algn="l"/>
          <a:r>
            <a:rPr lang="en-US" sz="800" b="1">
              <a:solidFill>
                <a:schemeClr val="tx1"/>
              </a:solidFill>
            </a:rPr>
            <a:t>Date: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12</xdr:col>
      <xdr:colOff>941738</xdr:colOff>
      <xdr:row>68</xdr:row>
      <xdr:rowOff>66676</xdr:rowOff>
    </xdr:from>
    <xdr:to>
      <xdr:col>13</xdr:col>
      <xdr:colOff>943671</xdr:colOff>
      <xdr:row>72</xdr:row>
      <xdr:rowOff>115960</xdr:rowOff>
    </xdr:to>
    <xdr:sp macro="" textlink="">
      <xdr:nvSpPr>
        <xdr:cNvPr id="32" name="Rounded Rectangle 31"/>
        <xdr:cNvSpPr>
          <a:spLocks noChangeAspect="1"/>
        </xdr:cNvSpPr>
      </xdr:nvSpPr>
      <xdr:spPr>
        <a:xfrm>
          <a:off x="6018563" y="11553826"/>
          <a:ext cx="1106833" cy="81128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Sales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Q.C.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Warehouse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Planning  Dep't                                                                                                                             Production</a:t>
          </a:r>
          <a:endParaRPr lang="en-US" sz="800">
            <a:effectLst/>
          </a:endParaRPr>
        </a:p>
      </xdr:txBody>
    </xdr:sp>
    <xdr:clientData/>
  </xdr:twoCellAnchor>
  <xdr:twoCellAnchor editAs="absolute">
    <xdr:from>
      <xdr:col>12</xdr:col>
      <xdr:colOff>1037670</xdr:colOff>
      <xdr:row>68</xdr:row>
      <xdr:rowOff>137059</xdr:rowOff>
    </xdr:from>
    <xdr:to>
      <xdr:col>13</xdr:col>
      <xdr:colOff>42498</xdr:colOff>
      <xdr:row>69</xdr:row>
      <xdr:rowOff>56287</xdr:rowOff>
    </xdr:to>
    <xdr:sp macro="" textlink="">
      <xdr:nvSpPr>
        <xdr:cNvPr id="33" name="Flowchart: Connector 32"/>
        <xdr:cNvSpPr/>
      </xdr:nvSpPr>
      <xdr:spPr>
        <a:xfrm>
          <a:off x="6114495" y="1162420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1044717</xdr:colOff>
      <xdr:row>69</xdr:row>
      <xdr:rowOff>83300</xdr:rowOff>
    </xdr:from>
    <xdr:to>
      <xdr:col>13</xdr:col>
      <xdr:colOff>49545</xdr:colOff>
      <xdr:row>70</xdr:row>
      <xdr:rowOff>2528</xdr:rowOff>
    </xdr:to>
    <xdr:sp macro="" textlink="">
      <xdr:nvSpPr>
        <xdr:cNvPr id="34" name="Flowchart: Connector 33"/>
        <xdr:cNvSpPr>
          <a:spLocks noChangeAspect="1"/>
        </xdr:cNvSpPr>
      </xdr:nvSpPr>
      <xdr:spPr>
        <a:xfrm>
          <a:off x="6121542" y="11760950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1052044</xdr:colOff>
      <xdr:row>70</xdr:row>
      <xdr:rowOff>24937</xdr:rowOff>
    </xdr:from>
    <xdr:to>
      <xdr:col>13</xdr:col>
      <xdr:colOff>56872</xdr:colOff>
      <xdr:row>70</xdr:row>
      <xdr:rowOff>134665</xdr:rowOff>
    </xdr:to>
    <xdr:sp macro="" textlink="">
      <xdr:nvSpPr>
        <xdr:cNvPr id="35" name="Flowchart: Connector 34"/>
        <xdr:cNvSpPr/>
      </xdr:nvSpPr>
      <xdr:spPr>
        <a:xfrm>
          <a:off x="6128869" y="11893087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1059373</xdr:colOff>
      <xdr:row>70</xdr:row>
      <xdr:rowOff>164401</xdr:rowOff>
    </xdr:from>
    <xdr:to>
      <xdr:col>13</xdr:col>
      <xdr:colOff>64201</xdr:colOff>
      <xdr:row>71</xdr:row>
      <xdr:rowOff>83629</xdr:rowOff>
    </xdr:to>
    <xdr:sp macro="" textlink="">
      <xdr:nvSpPr>
        <xdr:cNvPr id="36" name="Flowchart: Connector 35"/>
        <xdr:cNvSpPr/>
      </xdr:nvSpPr>
      <xdr:spPr>
        <a:xfrm>
          <a:off x="6136198" y="12032551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12</xdr:col>
      <xdr:colOff>1063974</xdr:colOff>
      <xdr:row>71</xdr:row>
      <xdr:rowOff>106039</xdr:rowOff>
    </xdr:from>
    <xdr:to>
      <xdr:col>13</xdr:col>
      <xdr:colOff>68802</xdr:colOff>
      <xdr:row>72</xdr:row>
      <xdr:rowOff>25267</xdr:rowOff>
    </xdr:to>
    <xdr:sp macro="" textlink="">
      <xdr:nvSpPr>
        <xdr:cNvPr id="37" name="Flowchart: Connector 36"/>
        <xdr:cNvSpPr>
          <a:spLocks noChangeAspect="1"/>
        </xdr:cNvSpPr>
      </xdr:nvSpPr>
      <xdr:spPr>
        <a:xfrm>
          <a:off x="6140799" y="12164689"/>
          <a:ext cx="109728" cy="109728"/>
        </a:xfrm>
        <a:prstGeom prst="flowChartConnector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Y68"/>
  <sheetViews>
    <sheetView view="pageLayout" zoomScaleNormal="100" workbookViewId="0">
      <selection activeCell="B69" sqref="B69"/>
    </sheetView>
  </sheetViews>
  <sheetFormatPr defaultRowHeight="15" x14ac:dyDescent="0.25"/>
  <cols>
    <col min="1" max="2" width="5.140625" style="1" customWidth="1"/>
    <col min="3" max="3" width="5.140625" customWidth="1"/>
    <col min="4" max="4" width="5.42578125" style="1" customWidth="1"/>
    <col min="5" max="5" width="9.28515625" customWidth="1"/>
    <col min="6" max="7" width="5.140625" customWidth="1"/>
    <col min="8" max="8" width="5.28515625" style="1" customWidth="1"/>
    <col min="9" max="9" width="9.140625" customWidth="1"/>
    <col min="10" max="10" width="5.5703125" customWidth="1"/>
    <col min="11" max="11" width="5.140625" customWidth="1"/>
    <col min="12" max="12" width="5" style="1" customWidth="1"/>
    <col min="13" max="13" width="15.42578125" customWidth="1"/>
    <col min="14" max="14" width="17" customWidth="1"/>
    <col min="15" max="15" width="5.42578125" customWidth="1"/>
    <col min="16" max="16" width="5.5703125" customWidth="1"/>
    <col min="17" max="18" width="5.140625" customWidth="1"/>
    <col min="19" max="19" width="4.85546875" customWidth="1"/>
    <col min="20" max="20" width="5" customWidth="1"/>
    <col min="21" max="21" width="8" customWidth="1"/>
  </cols>
  <sheetData>
    <row r="2" spans="1:20" x14ac:dyDescent="0.25">
      <c r="Q2" s="2"/>
      <c r="R2" s="2"/>
      <c r="S2" s="2"/>
    </row>
    <row r="4" spans="1:20" ht="12" customHeight="1" x14ac:dyDescent="0.25"/>
    <row r="5" spans="1:20" ht="5.25" customHeight="1" thickBot="1" x14ac:dyDescent="0.3"/>
    <row r="6" spans="1:20" ht="19.5" x14ac:dyDescent="0.25">
      <c r="A6" s="3" t="s">
        <v>0</v>
      </c>
      <c r="B6" s="4"/>
      <c r="C6" s="5"/>
      <c r="D6" s="6"/>
      <c r="E6" s="7"/>
      <c r="F6" s="7" t="s">
        <v>1</v>
      </c>
      <c r="G6" s="8"/>
      <c r="H6" s="9"/>
      <c r="I6" s="7" t="s">
        <v>2</v>
      </c>
      <c r="J6" s="7"/>
      <c r="K6" s="8"/>
      <c r="L6" s="6"/>
      <c r="M6" s="7"/>
      <c r="N6" s="10" t="s">
        <v>3</v>
      </c>
      <c r="O6" s="7"/>
      <c r="P6" s="7"/>
      <c r="Q6" s="7"/>
      <c r="R6" s="11"/>
      <c r="S6" s="11"/>
      <c r="T6" s="12" t="s">
        <v>4</v>
      </c>
    </row>
    <row r="7" spans="1:20" ht="49.15" customHeight="1" x14ac:dyDescent="0.25">
      <c r="A7" s="13" t="s">
        <v>5</v>
      </c>
      <c r="B7" s="14" t="s">
        <v>6</v>
      </c>
      <c r="C7" s="15" t="s">
        <v>7</v>
      </c>
      <c r="D7" s="16" t="s">
        <v>8</v>
      </c>
      <c r="E7" s="17" t="s">
        <v>9</v>
      </c>
      <c r="F7" s="18" t="s">
        <v>10</v>
      </c>
      <c r="G7" s="18" t="s">
        <v>7</v>
      </c>
      <c r="H7" s="19" t="s">
        <v>11</v>
      </c>
      <c r="I7" s="15" t="s">
        <v>9</v>
      </c>
      <c r="J7" s="15" t="s">
        <v>12</v>
      </c>
      <c r="K7" s="15" t="s">
        <v>13</v>
      </c>
      <c r="L7" s="20" t="s">
        <v>14</v>
      </c>
      <c r="M7" s="21" t="s">
        <v>9</v>
      </c>
      <c r="N7" s="21" t="s">
        <v>15</v>
      </c>
      <c r="O7" s="15" t="s">
        <v>16</v>
      </c>
      <c r="P7" s="15" t="s">
        <v>10</v>
      </c>
      <c r="Q7" s="22" t="s">
        <v>7</v>
      </c>
      <c r="R7" s="22" t="s">
        <v>17</v>
      </c>
      <c r="S7" s="22" t="s">
        <v>18</v>
      </c>
      <c r="T7" s="23" t="s">
        <v>19</v>
      </c>
    </row>
    <row r="8" spans="1:20" ht="15" customHeight="1" x14ac:dyDescent="0.25">
      <c r="A8" s="24" t="s">
        <v>20</v>
      </c>
      <c r="B8" s="25" t="s">
        <v>87</v>
      </c>
      <c r="C8" s="26">
        <v>1</v>
      </c>
      <c r="D8" s="27" t="s">
        <v>20</v>
      </c>
      <c r="E8" s="28" t="s">
        <v>22</v>
      </c>
      <c r="F8" s="29">
        <v>1</v>
      </c>
      <c r="G8" s="26">
        <f>F8*C8</f>
        <v>1</v>
      </c>
      <c r="H8" s="27" t="s">
        <v>20</v>
      </c>
      <c r="I8" s="30" t="s">
        <v>22</v>
      </c>
      <c r="J8" s="31">
        <v>1</v>
      </c>
      <c r="K8" s="31">
        <f>J8*G8</f>
        <v>1</v>
      </c>
      <c r="L8" s="32" t="s">
        <v>23</v>
      </c>
      <c r="M8" s="33" t="s">
        <v>24</v>
      </c>
      <c r="N8" s="33" t="s">
        <v>79</v>
      </c>
      <c r="O8" s="34">
        <v>1</v>
      </c>
      <c r="P8" s="34">
        <v>1</v>
      </c>
      <c r="Q8" s="35">
        <v>1</v>
      </c>
      <c r="R8" s="33">
        <v>21.8</v>
      </c>
      <c r="S8" s="36" t="s">
        <v>25</v>
      </c>
      <c r="T8" s="37" t="s">
        <v>26</v>
      </c>
    </row>
    <row r="9" spans="1:20" ht="15" customHeight="1" x14ac:dyDescent="0.25">
      <c r="A9" s="38"/>
      <c r="B9" s="39"/>
      <c r="C9" s="40"/>
      <c r="D9" s="41"/>
      <c r="E9" s="42"/>
      <c r="F9" s="43"/>
      <c r="G9" s="40"/>
      <c r="H9" s="41"/>
      <c r="I9" s="44"/>
      <c r="J9" s="45"/>
      <c r="K9" s="45"/>
      <c r="L9" s="32" t="s">
        <v>27</v>
      </c>
      <c r="M9" s="33" t="s">
        <v>28</v>
      </c>
      <c r="N9" s="33" t="s">
        <v>80</v>
      </c>
      <c r="O9" s="33" t="s">
        <v>29</v>
      </c>
      <c r="P9" s="34">
        <v>3</v>
      </c>
      <c r="Q9" s="35">
        <v>3</v>
      </c>
      <c r="R9" s="33">
        <v>24</v>
      </c>
      <c r="S9" s="36" t="s">
        <v>25</v>
      </c>
      <c r="T9" s="37" t="s">
        <v>26</v>
      </c>
    </row>
    <row r="10" spans="1:20" ht="15" customHeight="1" x14ac:dyDescent="0.25">
      <c r="A10" s="38"/>
      <c r="B10" s="39"/>
      <c r="C10" s="40"/>
      <c r="D10" s="41"/>
      <c r="E10" s="42"/>
      <c r="F10" s="43"/>
      <c r="G10" s="40"/>
      <c r="H10" s="41"/>
      <c r="I10" s="44"/>
      <c r="J10" s="45"/>
      <c r="K10" s="45"/>
      <c r="L10" s="32" t="s">
        <v>29</v>
      </c>
      <c r="M10" s="46" t="s">
        <v>30</v>
      </c>
      <c r="N10" s="33" t="s">
        <v>81</v>
      </c>
      <c r="O10" s="33" t="s">
        <v>27</v>
      </c>
      <c r="P10" s="34">
        <v>2</v>
      </c>
      <c r="Q10" s="35">
        <v>2</v>
      </c>
      <c r="R10" s="33">
        <v>12.5</v>
      </c>
      <c r="S10" s="36" t="s">
        <v>25</v>
      </c>
      <c r="T10" s="37" t="s">
        <v>26</v>
      </c>
    </row>
    <row r="11" spans="1:20" ht="15" customHeight="1" x14ac:dyDescent="0.25">
      <c r="A11" s="38"/>
      <c r="B11" s="39"/>
      <c r="C11" s="40"/>
      <c r="D11" s="41"/>
      <c r="E11" s="42"/>
      <c r="F11" s="43"/>
      <c r="G11" s="40"/>
      <c r="H11" s="41"/>
      <c r="I11" s="44"/>
      <c r="J11" s="45"/>
      <c r="K11" s="45"/>
      <c r="L11" s="32" t="s">
        <v>31</v>
      </c>
      <c r="M11" s="46" t="s">
        <v>32</v>
      </c>
      <c r="N11" s="33" t="s">
        <v>82</v>
      </c>
      <c r="O11" s="47">
        <v>2</v>
      </c>
      <c r="P11" s="47">
        <v>2</v>
      </c>
      <c r="Q11" s="48">
        <v>2</v>
      </c>
      <c r="R11" s="33">
        <v>6.92</v>
      </c>
      <c r="S11" s="49" t="s">
        <v>25</v>
      </c>
      <c r="T11" s="50" t="s">
        <v>26</v>
      </c>
    </row>
    <row r="12" spans="1:20" ht="15" customHeight="1" x14ac:dyDescent="0.25">
      <c r="A12" s="38"/>
      <c r="B12" s="39"/>
      <c r="C12" s="40"/>
      <c r="D12" s="41"/>
      <c r="E12" s="42"/>
      <c r="F12" s="43"/>
      <c r="G12" s="40"/>
      <c r="H12" s="41"/>
      <c r="I12" s="44"/>
      <c r="J12" s="45"/>
      <c r="K12" s="45"/>
      <c r="L12" s="32" t="s">
        <v>33</v>
      </c>
      <c r="M12" s="46" t="s">
        <v>34</v>
      </c>
      <c r="N12" s="33" t="s">
        <v>83</v>
      </c>
      <c r="O12" s="34">
        <v>1</v>
      </c>
      <c r="P12" s="34">
        <v>1</v>
      </c>
      <c r="Q12" s="35">
        <v>1</v>
      </c>
      <c r="R12" s="33">
        <v>11.6</v>
      </c>
      <c r="S12" s="36" t="s">
        <v>25</v>
      </c>
      <c r="T12" s="37" t="s">
        <v>26</v>
      </c>
    </row>
    <row r="13" spans="1:20" ht="15" customHeight="1" x14ac:dyDescent="0.25">
      <c r="A13" s="38"/>
      <c r="B13" s="39"/>
      <c r="C13" s="40"/>
      <c r="D13" s="41"/>
      <c r="E13" s="42"/>
      <c r="F13" s="43"/>
      <c r="G13" s="40"/>
      <c r="H13" s="41"/>
      <c r="I13" s="44"/>
      <c r="J13" s="45"/>
      <c r="K13" s="45"/>
      <c r="L13" s="32" t="s">
        <v>35</v>
      </c>
      <c r="M13" s="46" t="s">
        <v>36</v>
      </c>
      <c r="N13" s="33" t="s">
        <v>84</v>
      </c>
      <c r="O13" s="34">
        <v>8</v>
      </c>
      <c r="P13" s="34">
        <v>8</v>
      </c>
      <c r="Q13" s="35">
        <v>8</v>
      </c>
      <c r="R13" s="33">
        <v>9.6</v>
      </c>
      <c r="S13" s="36" t="s">
        <v>25</v>
      </c>
      <c r="T13" s="37" t="s">
        <v>26</v>
      </c>
    </row>
    <row r="14" spans="1:20" ht="15" customHeight="1" x14ac:dyDescent="0.25">
      <c r="A14" s="38"/>
      <c r="B14" s="39"/>
      <c r="C14" s="40"/>
      <c r="D14" s="41"/>
      <c r="E14" s="42"/>
      <c r="F14" s="43"/>
      <c r="G14" s="40"/>
      <c r="H14" s="41"/>
      <c r="I14" s="44"/>
      <c r="J14" s="45"/>
      <c r="K14" s="45"/>
      <c r="L14" s="51" t="s">
        <v>37</v>
      </c>
      <c r="M14" s="46" t="s">
        <v>38</v>
      </c>
      <c r="N14" s="46" t="s">
        <v>39</v>
      </c>
      <c r="O14" s="47">
        <v>8</v>
      </c>
      <c r="P14" s="47">
        <v>8</v>
      </c>
      <c r="Q14" s="48">
        <v>8</v>
      </c>
      <c r="R14" s="33">
        <v>6.4</v>
      </c>
      <c r="S14" s="49" t="s">
        <v>25</v>
      </c>
      <c r="T14" s="50" t="s">
        <v>26</v>
      </c>
    </row>
    <row r="15" spans="1:20" ht="15" customHeight="1" x14ac:dyDescent="0.25">
      <c r="A15" s="38"/>
      <c r="B15" s="39"/>
      <c r="C15" s="40"/>
      <c r="D15" s="41"/>
      <c r="E15" s="42"/>
      <c r="F15" s="43"/>
      <c r="G15" s="40"/>
      <c r="H15" s="41"/>
      <c r="I15" s="44"/>
      <c r="J15" s="45"/>
      <c r="K15" s="45"/>
      <c r="L15" s="51" t="s">
        <v>40</v>
      </c>
      <c r="M15" s="46" t="s">
        <v>41</v>
      </c>
      <c r="N15" s="46" t="s">
        <v>42</v>
      </c>
      <c r="O15" s="34">
        <v>28</v>
      </c>
      <c r="P15" s="34">
        <v>28</v>
      </c>
      <c r="Q15" s="35">
        <v>28</v>
      </c>
      <c r="R15" s="52">
        <v>28</v>
      </c>
      <c r="S15" s="36" t="s">
        <v>43</v>
      </c>
      <c r="T15" s="37" t="s">
        <v>26</v>
      </c>
    </row>
    <row r="16" spans="1:20" ht="15" customHeight="1" thickBot="1" x14ac:dyDescent="0.3">
      <c r="A16" s="53"/>
      <c r="B16" s="54"/>
      <c r="C16" s="55"/>
      <c r="D16" s="56"/>
      <c r="E16" s="57"/>
      <c r="F16" s="58"/>
      <c r="G16" s="55"/>
      <c r="H16" s="56"/>
      <c r="I16" s="59"/>
      <c r="J16" s="60"/>
      <c r="K16" s="60"/>
      <c r="L16" s="61" t="s">
        <v>44</v>
      </c>
      <c r="M16" s="62" t="s">
        <v>45</v>
      </c>
      <c r="N16" s="62" t="s">
        <v>46</v>
      </c>
      <c r="O16" s="63">
        <v>28</v>
      </c>
      <c r="P16" s="63">
        <v>28</v>
      </c>
      <c r="Q16" s="64">
        <v>28</v>
      </c>
      <c r="R16" s="65">
        <v>28</v>
      </c>
      <c r="S16" s="66" t="s">
        <v>43</v>
      </c>
      <c r="T16" s="67" t="s">
        <v>26</v>
      </c>
    </row>
    <row r="24" spans="1:1" hidden="1" x14ac:dyDescent="0.25">
      <c r="A24" s="1" t="s">
        <v>21</v>
      </c>
    </row>
    <row r="25" spans="1:1" hidden="1" x14ac:dyDescent="0.25">
      <c r="A25" s="1" t="s">
        <v>47</v>
      </c>
    </row>
    <row r="26" spans="1:1" hidden="1" x14ac:dyDescent="0.25">
      <c r="A26" s="1" t="s">
        <v>48</v>
      </c>
    </row>
    <row r="27" spans="1:1" hidden="1" x14ac:dyDescent="0.25">
      <c r="A27" s="1" t="s">
        <v>49</v>
      </c>
    </row>
    <row r="28" spans="1:1" hidden="1" x14ac:dyDescent="0.25">
      <c r="A28" s="1" t="s">
        <v>50</v>
      </c>
    </row>
    <row r="29" spans="1:1" hidden="1" x14ac:dyDescent="0.25">
      <c r="A29" s="1" t="s">
        <v>51</v>
      </c>
    </row>
    <row r="30" spans="1:1" hidden="1" x14ac:dyDescent="0.25">
      <c r="A30" s="1" t="s">
        <v>52</v>
      </c>
    </row>
    <row r="31" spans="1:1" hidden="1" x14ac:dyDescent="0.25">
      <c r="A31" s="1" t="s">
        <v>53</v>
      </c>
    </row>
    <row r="44" spans="1:20" ht="5.25" customHeight="1" thickBot="1" x14ac:dyDescent="0.3"/>
    <row r="45" spans="1:20" ht="19.5" x14ac:dyDescent="0.25">
      <c r="A45" s="3" t="s">
        <v>0</v>
      </c>
      <c r="B45" s="4"/>
      <c r="C45" s="5"/>
      <c r="D45" s="6"/>
      <c r="E45" s="7"/>
      <c r="F45" s="7" t="s">
        <v>1</v>
      </c>
      <c r="G45" s="8"/>
      <c r="H45" s="9"/>
      <c r="I45" s="7" t="s">
        <v>2</v>
      </c>
      <c r="J45" s="7"/>
      <c r="K45" s="8"/>
      <c r="L45" s="6"/>
      <c r="M45" s="7"/>
      <c r="N45" s="10" t="s">
        <v>3</v>
      </c>
      <c r="O45" s="7"/>
      <c r="P45" s="7"/>
      <c r="Q45" s="7"/>
      <c r="R45" s="11"/>
      <c r="S45" s="11"/>
      <c r="T45" s="12" t="s">
        <v>4</v>
      </c>
    </row>
    <row r="46" spans="1:20" ht="49.15" customHeight="1" x14ac:dyDescent="0.25">
      <c r="A46" s="68" t="s">
        <v>5</v>
      </c>
      <c r="B46" s="69" t="s">
        <v>6</v>
      </c>
      <c r="C46" s="70" t="s">
        <v>7</v>
      </c>
      <c r="D46" s="71" t="s">
        <v>8</v>
      </c>
      <c r="E46" s="72" t="s">
        <v>9</v>
      </c>
      <c r="F46" s="73" t="s">
        <v>10</v>
      </c>
      <c r="G46" s="73" t="s">
        <v>7</v>
      </c>
      <c r="H46" s="74" t="s">
        <v>11</v>
      </c>
      <c r="I46" s="70" t="s">
        <v>9</v>
      </c>
      <c r="J46" s="70" t="s">
        <v>12</v>
      </c>
      <c r="K46" s="70" t="s">
        <v>13</v>
      </c>
      <c r="L46" s="75" t="s">
        <v>14</v>
      </c>
      <c r="M46" s="76" t="s">
        <v>9</v>
      </c>
      <c r="N46" s="76" t="s">
        <v>15</v>
      </c>
      <c r="O46" s="70" t="s">
        <v>16</v>
      </c>
      <c r="P46" s="70" t="s">
        <v>10</v>
      </c>
      <c r="Q46" s="77" t="s">
        <v>7</v>
      </c>
      <c r="R46" s="22" t="s">
        <v>17</v>
      </c>
      <c r="S46" s="22" t="s">
        <v>18</v>
      </c>
      <c r="T46" s="78" t="s">
        <v>19</v>
      </c>
    </row>
    <row r="47" spans="1:20" ht="12.95" customHeight="1" x14ac:dyDescent="0.25">
      <c r="A47" s="24" t="s">
        <v>20</v>
      </c>
      <c r="B47" s="25" t="s">
        <v>87</v>
      </c>
      <c r="C47" s="26">
        <v>1</v>
      </c>
      <c r="D47" s="27" t="s">
        <v>54</v>
      </c>
      <c r="E47" s="29" t="s">
        <v>55</v>
      </c>
      <c r="F47" s="29">
        <v>1</v>
      </c>
      <c r="G47" s="26">
        <f>F47*C47</f>
        <v>1</v>
      </c>
      <c r="H47" s="27" t="s">
        <v>20</v>
      </c>
      <c r="I47" s="30" t="s">
        <v>55</v>
      </c>
      <c r="J47" s="31">
        <v>1</v>
      </c>
      <c r="K47" s="31">
        <f>J47*G47</f>
        <v>1</v>
      </c>
      <c r="L47" s="32" t="s">
        <v>23</v>
      </c>
      <c r="M47" s="33" t="s">
        <v>56</v>
      </c>
      <c r="N47" s="33" t="b">
        <f>IF(B47="6s","L=486",IF(B47="16","L=480",IF(B47="14","L=480",IF(B47="12","L=375",IF(B47="11","L=333",IF(B47="10","L=297",IF(B47="90","L=272",IF(B47="80","L=245"))))))))</f>
        <v>0</v>
      </c>
      <c r="O47" s="33">
        <v>10</v>
      </c>
      <c r="P47" s="33">
        <f>O47*$F$47</f>
        <v>10</v>
      </c>
      <c r="Q47" s="79">
        <f>P47*$C$47</f>
        <v>10</v>
      </c>
      <c r="R47" s="33">
        <f>(IF(B47="6s","6.2",IF(B47="16","6.2",IF(B47="14","3",IF(B47="12","2.4",IF(B47="11","2",IF(B47="10","1.2",IF(B47="90","1",IF(B47="80","0.6")))))))))*Q47</f>
        <v>0</v>
      </c>
      <c r="S47" s="80" t="s">
        <v>25</v>
      </c>
      <c r="T47" s="37" t="s">
        <v>26</v>
      </c>
    </row>
    <row r="48" spans="1:20" ht="12.95" customHeight="1" x14ac:dyDescent="0.25">
      <c r="A48" s="38"/>
      <c r="B48" s="39"/>
      <c r="C48" s="40"/>
      <c r="D48" s="41"/>
      <c r="E48" s="43"/>
      <c r="F48" s="43"/>
      <c r="G48" s="40"/>
      <c r="H48" s="41"/>
      <c r="I48" s="44"/>
      <c r="J48" s="45"/>
      <c r="K48" s="45"/>
      <c r="L48" s="32" t="s">
        <v>27</v>
      </c>
      <c r="M48" s="33" t="s">
        <v>57</v>
      </c>
      <c r="N48" s="33" t="b">
        <f>IF(B47="6s","بزرگ",IF(B47="16","متوسط",IF(B47="14","متوسط",IF(B47="12","متوسط",IF(B47="11","متوسط",IF(B47="10","کوچک",IF(B47="90","کوچک",IF(B47="80","کوچک"))))))))</f>
        <v>0</v>
      </c>
      <c r="O48" s="33">
        <v>2</v>
      </c>
      <c r="P48" s="33">
        <f t="shared" ref="P48:P68" si="0">O48*$F$47</f>
        <v>2</v>
      </c>
      <c r="Q48" s="79">
        <f t="shared" ref="Q48:Q68" si="1">P48*$C$47</f>
        <v>2</v>
      </c>
      <c r="R48" s="33">
        <f>(IF(B47="6s","31",IF(B47="16","15",IF(B47="14","14.4",IF(B47="12","14.3",IF(B47="11","13.6",IF(B47="10","6",IF(B47="90","6",IF(B47="80","6")))))))))*Q48</f>
        <v>0</v>
      </c>
      <c r="S48" s="80" t="s">
        <v>25</v>
      </c>
      <c r="T48" s="37" t="s">
        <v>26</v>
      </c>
    </row>
    <row r="49" spans="1:20" ht="12.95" customHeight="1" x14ac:dyDescent="0.25">
      <c r="A49" s="38"/>
      <c r="B49" s="39"/>
      <c r="C49" s="40"/>
      <c r="D49" s="41"/>
      <c r="E49" s="43"/>
      <c r="F49" s="43"/>
      <c r="G49" s="40"/>
      <c r="H49" s="41"/>
      <c r="I49" s="44"/>
      <c r="J49" s="45"/>
      <c r="K49" s="45"/>
      <c r="L49" s="32" t="s">
        <v>29</v>
      </c>
      <c r="M49" s="33" t="s">
        <v>34</v>
      </c>
      <c r="N49" s="33" t="b">
        <f>IF(B47="6s","Ø650,Thk=6",IF(B47="16","Ø650,Thk=5",IF(B47="14","Ø580,Thk=4",IF(B47="12","Ø530,Thk=4",IF(B47="11","Ø480,Thk=4",IF(B47="10","Ø425,Thk=4",IF(B47="90","Ø390,Thk=4",IF(B47="80","Ø340,Thk=4"))))))))</f>
        <v>0</v>
      </c>
      <c r="O49" s="33">
        <v>2</v>
      </c>
      <c r="P49" s="33">
        <f t="shared" si="0"/>
        <v>2</v>
      </c>
      <c r="Q49" s="79">
        <f t="shared" si="1"/>
        <v>2</v>
      </c>
      <c r="R49" s="33">
        <f>(IF(B47="6s","5.4",IF(B47="16","4.7",IF(B47="14","3.5",IF(B47="12","2.8",IF(B47="11","2.1",IF(B47="10","2",IF(B47="90","1",IF(B47="80","1")))))))))*Q49</f>
        <v>0</v>
      </c>
      <c r="S49" s="80" t="s">
        <v>25</v>
      </c>
      <c r="T49" s="37" t="s">
        <v>26</v>
      </c>
    </row>
    <row r="50" spans="1:20" ht="12.95" customHeight="1" x14ac:dyDescent="0.25">
      <c r="A50" s="38"/>
      <c r="B50" s="39"/>
      <c r="C50" s="40"/>
      <c r="D50" s="41"/>
      <c r="E50" s="43"/>
      <c r="F50" s="43"/>
      <c r="G50" s="40"/>
      <c r="H50" s="41"/>
      <c r="I50" s="44"/>
      <c r="J50" s="45"/>
      <c r="K50" s="45"/>
      <c r="L50" s="32" t="s">
        <v>31</v>
      </c>
      <c r="M50" s="33" t="s">
        <v>58</v>
      </c>
      <c r="N50" s="33" t="b">
        <f>IF(B47="6s","OD=167,ID=17,H=115",IF(B47="16","OD=115,ID=20,H=85",IF(B47="14","OD=115,ID=20,H=85",IF(B47="12","OD=115,ID=20,H=85",IF(B47="11","OD=115,ID=20,H=85",IF(B47="10","OD=105,ID=20,H=65",IF(B47="90","OD=105,ID=20,H=65",IF(B47="80","OD=105,ID=20,H=65"))))))))</f>
        <v>0</v>
      </c>
      <c r="O50" s="33">
        <v>1</v>
      </c>
      <c r="P50" s="33">
        <f t="shared" si="0"/>
        <v>1</v>
      </c>
      <c r="Q50" s="79">
        <f t="shared" si="1"/>
        <v>1</v>
      </c>
      <c r="R50" s="33">
        <f>(IF(B47="6s","17.2",IF(B47="16","7",IF(B47="14","7",IF(B47="12","7",IF(B47="11","7",IF(B47="10","3.6",IF(B47="90","3.6",IF(B47="80","3.6")))))))))*Q50</f>
        <v>0</v>
      </c>
      <c r="S50" s="80" t="s">
        <v>25</v>
      </c>
      <c r="T50" s="37" t="s">
        <v>26</v>
      </c>
    </row>
    <row r="51" spans="1:20" ht="12.95" customHeight="1" x14ac:dyDescent="0.25">
      <c r="A51" s="38"/>
      <c r="B51" s="39"/>
      <c r="C51" s="40"/>
      <c r="D51" s="41"/>
      <c r="E51" s="43"/>
      <c r="F51" s="43"/>
      <c r="G51" s="40"/>
      <c r="H51" s="41"/>
      <c r="I51" s="44"/>
      <c r="J51" s="45"/>
      <c r="K51" s="45"/>
      <c r="L51" s="32" t="s">
        <v>33</v>
      </c>
      <c r="M51" s="33" t="s">
        <v>59</v>
      </c>
      <c r="N51" s="33" t="b">
        <f>IF(B47="6s","OD=210,ID=138,H=100",IF(B47="16","OD=152,ID=90,H=76.5",IF(B47="14","OD=152,ID=90,H=76.5",IF(B47="12","OD=152,ID=90,H=76.5",IF(B47="11","OD=152,ID=90,H=76.5",IF(B47="10","OD=125,ID=75,H=45",IF(B49="90","OD=125,ID=75,H=45",IF(B49="80","OD=125,ID=75,H=45"))))))))</f>
        <v>0</v>
      </c>
      <c r="O51" s="33">
        <v>1</v>
      </c>
      <c r="P51" s="33">
        <f t="shared" si="0"/>
        <v>1</v>
      </c>
      <c r="Q51" s="79">
        <f t="shared" si="1"/>
        <v>1</v>
      </c>
      <c r="R51" s="33">
        <f>(IF(B47="6s","10.66",IF(B47="16","4.35",IF(B47="14","4.35",IF(B47="12","4.35",IF(B47="11","4.35",IF(B47="10","1.77",IF(B47="90","1.77",IF(B47="80","1.77")))))))))*Q51</f>
        <v>0</v>
      </c>
      <c r="S51" s="80" t="s">
        <v>25</v>
      </c>
      <c r="T51" s="37" t="s">
        <v>26</v>
      </c>
    </row>
    <row r="52" spans="1:20" ht="12.95" customHeight="1" x14ac:dyDescent="0.25">
      <c r="A52" s="38"/>
      <c r="B52" s="39"/>
      <c r="C52" s="40"/>
      <c r="D52" s="41"/>
      <c r="E52" s="43"/>
      <c r="F52" s="43"/>
      <c r="G52" s="40"/>
      <c r="H52" s="41"/>
      <c r="I52" s="44"/>
      <c r="J52" s="45"/>
      <c r="K52" s="45"/>
      <c r="L52" s="32" t="s">
        <v>35</v>
      </c>
      <c r="M52" s="33" t="s">
        <v>60</v>
      </c>
      <c r="N52" s="33" t="b">
        <f>IF(B47="6s","بزرگ",IF(B47="16","متوسط",IF(B47="14","متوسط",IF(B47="12","متوسط",IF(B47="11","متوسط",IF(B47="10","کوچک",IF(B47="90","کوچک",IF(B47="80","کوچک"))))))))</f>
        <v>0</v>
      </c>
      <c r="O52" s="33">
        <v>20</v>
      </c>
      <c r="P52" s="33">
        <f t="shared" si="0"/>
        <v>20</v>
      </c>
      <c r="Q52" s="79">
        <f t="shared" si="1"/>
        <v>20</v>
      </c>
      <c r="R52" s="33">
        <f>(IF(B47="6s","0.96",IF(B47="16","0.337",IF(B47="14","0.337",IF(B47="12","0.337",IF(B47="11","0.337",IF(B47="10","0.16",IF(B47="90","0.16",IF(B47="80","0.16")))))))))*Q52</f>
        <v>0</v>
      </c>
      <c r="S52" s="80" t="s">
        <v>25</v>
      </c>
      <c r="T52" s="37" t="s">
        <v>26</v>
      </c>
    </row>
    <row r="53" spans="1:20" ht="12.95" customHeight="1" x14ac:dyDescent="0.25">
      <c r="A53" s="38"/>
      <c r="B53" s="39"/>
      <c r="C53" s="40"/>
      <c r="D53" s="41"/>
      <c r="E53" s="43"/>
      <c r="F53" s="43"/>
      <c r="G53" s="40"/>
      <c r="H53" s="41"/>
      <c r="I53" s="44"/>
      <c r="J53" s="45"/>
      <c r="K53" s="45"/>
      <c r="L53" s="32" t="s">
        <v>37</v>
      </c>
      <c r="M53" s="33" t="s">
        <v>61</v>
      </c>
      <c r="N53" s="33" t="b">
        <f>IF(B47="6s","M10x170",IF(B47="16","M8x120",IF(B47="14","M8x120",IF(B47="12","M8x120",IF(B47="11","M8x120",IF(B47="10","M8x100",IF(B47="90","M8x100",IF(B47="80","M8x100"))))))))</f>
        <v>0</v>
      </c>
      <c r="O53" s="33">
        <v>20</v>
      </c>
      <c r="P53" s="33">
        <f t="shared" si="0"/>
        <v>20</v>
      </c>
      <c r="Q53" s="79">
        <f t="shared" si="1"/>
        <v>20</v>
      </c>
      <c r="R53" s="81">
        <f>Q53</f>
        <v>20</v>
      </c>
      <c r="S53" s="80" t="s">
        <v>43</v>
      </c>
      <c r="T53" s="37" t="s">
        <v>26</v>
      </c>
    </row>
    <row r="54" spans="1:20" ht="12.95" customHeight="1" x14ac:dyDescent="0.25">
      <c r="A54" s="38"/>
      <c r="B54" s="39"/>
      <c r="C54" s="40"/>
      <c r="D54" s="41"/>
      <c r="E54" s="43"/>
      <c r="F54" s="43"/>
      <c r="G54" s="40"/>
      <c r="H54" s="41"/>
      <c r="I54" s="44"/>
      <c r="J54" s="45"/>
      <c r="K54" s="45"/>
      <c r="L54" s="32" t="s">
        <v>40</v>
      </c>
      <c r="M54" s="33" t="s">
        <v>62</v>
      </c>
      <c r="N54" s="33" t="b">
        <f>IF(B47="6s","M12x150",IF(B47="16","M10x100",IF(B47="14","M10x100",IF(B47="12","M10x100",IF(B47="11","M10x100",IF(B47="10","M10x80",IF(B47="90","M10x80",IF(B47="80","M10x80"))))))))</f>
        <v>0</v>
      </c>
      <c r="O54" s="33">
        <v>10</v>
      </c>
      <c r="P54" s="33">
        <f t="shared" si="0"/>
        <v>10</v>
      </c>
      <c r="Q54" s="79">
        <f t="shared" si="1"/>
        <v>10</v>
      </c>
      <c r="R54" s="81">
        <f t="shared" ref="R54:R66" si="2">Q54</f>
        <v>10</v>
      </c>
      <c r="S54" s="80" t="s">
        <v>43</v>
      </c>
      <c r="T54" s="37" t="s">
        <v>26</v>
      </c>
    </row>
    <row r="55" spans="1:20" ht="12.95" customHeight="1" x14ac:dyDescent="0.25">
      <c r="A55" s="38"/>
      <c r="B55" s="39"/>
      <c r="C55" s="40"/>
      <c r="D55" s="41"/>
      <c r="E55" s="43"/>
      <c r="F55" s="43"/>
      <c r="G55" s="40"/>
      <c r="H55" s="41"/>
      <c r="I55" s="44"/>
      <c r="J55" s="45"/>
      <c r="K55" s="45"/>
      <c r="L55" s="32" t="s">
        <v>44</v>
      </c>
      <c r="M55" s="33" t="s">
        <v>63</v>
      </c>
      <c r="N55" s="33" t="b">
        <f>IF(B47="6s","M10",IF(B47="16","M8",IF(B47="14","M8",IF(B47="12","M8",IF(B47="11","M8",IF(B47="10","M8",IF(B47="90","M8",IF(B47="80","M8"))))))))</f>
        <v>0</v>
      </c>
      <c r="O55" s="33">
        <v>40</v>
      </c>
      <c r="P55" s="33">
        <f t="shared" si="0"/>
        <v>40</v>
      </c>
      <c r="Q55" s="79">
        <f t="shared" si="1"/>
        <v>40</v>
      </c>
      <c r="R55" s="81">
        <f t="shared" si="2"/>
        <v>40</v>
      </c>
      <c r="S55" s="80" t="s">
        <v>43</v>
      </c>
      <c r="T55" s="37" t="s">
        <v>26</v>
      </c>
    </row>
    <row r="56" spans="1:20" ht="12.95" customHeight="1" x14ac:dyDescent="0.45">
      <c r="A56" s="38"/>
      <c r="B56" s="39"/>
      <c r="C56" s="40"/>
      <c r="D56" s="41"/>
      <c r="E56" s="43"/>
      <c r="F56" s="43"/>
      <c r="G56" s="40"/>
      <c r="H56" s="41"/>
      <c r="I56" s="44"/>
      <c r="J56" s="45"/>
      <c r="K56" s="45"/>
      <c r="L56" s="32" t="s">
        <v>48</v>
      </c>
      <c r="M56" s="33" t="s">
        <v>63</v>
      </c>
      <c r="N56" s="33" t="b">
        <f>IF(B47="6s","M12",IF(B47="16","M10",IF(B47="14","M10",IF(B47="12","M10",IF(B47="11","M10",IF(B47="10","M10",IF(B47="90","M10",IF(B47="80","M10"))))))))</f>
        <v>0</v>
      </c>
      <c r="O56" s="33">
        <v>10</v>
      </c>
      <c r="P56" s="33">
        <f t="shared" si="0"/>
        <v>10</v>
      </c>
      <c r="Q56" s="79">
        <f t="shared" si="1"/>
        <v>10</v>
      </c>
      <c r="R56" s="81">
        <f t="shared" si="2"/>
        <v>10</v>
      </c>
      <c r="S56" s="80" t="s">
        <v>43</v>
      </c>
      <c r="T56" s="82" t="s">
        <v>26</v>
      </c>
    </row>
    <row r="57" spans="1:20" ht="12.95" customHeight="1" x14ac:dyDescent="0.45">
      <c r="A57" s="38"/>
      <c r="B57" s="39"/>
      <c r="C57" s="40"/>
      <c r="D57" s="41"/>
      <c r="E57" s="43"/>
      <c r="F57" s="43"/>
      <c r="G57" s="40"/>
      <c r="H57" s="41"/>
      <c r="I57" s="44"/>
      <c r="J57" s="45"/>
      <c r="K57" s="45"/>
      <c r="L57" s="32" t="s">
        <v>49</v>
      </c>
      <c r="M57" s="33" t="s">
        <v>64</v>
      </c>
      <c r="N57" s="33" t="b">
        <f>IF(B47="6s","10x30",IF(B47="16","8x30",IF(B47="14","8x30",IF(B47="12","8x30",IF(B47="11","8x30",IF(B47="10","8x20",IF(B47="90","8x20",IF(B47="80","8x20"))))))))</f>
        <v>0</v>
      </c>
      <c r="O57" s="33">
        <v>40</v>
      </c>
      <c r="P57" s="33">
        <f t="shared" si="0"/>
        <v>40</v>
      </c>
      <c r="Q57" s="79">
        <f t="shared" si="1"/>
        <v>40</v>
      </c>
      <c r="R57" s="81">
        <f t="shared" si="2"/>
        <v>40</v>
      </c>
      <c r="S57" s="80" t="s">
        <v>43</v>
      </c>
      <c r="T57" s="82" t="s">
        <v>26</v>
      </c>
    </row>
    <row r="58" spans="1:20" ht="12.95" customHeight="1" x14ac:dyDescent="0.45">
      <c r="A58" s="38"/>
      <c r="B58" s="39"/>
      <c r="C58" s="40"/>
      <c r="D58" s="41"/>
      <c r="E58" s="43"/>
      <c r="F58" s="43"/>
      <c r="G58" s="40"/>
      <c r="H58" s="41"/>
      <c r="I58" s="44"/>
      <c r="J58" s="45"/>
      <c r="K58" s="45"/>
      <c r="L58" s="32" t="s">
        <v>50</v>
      </c>
      <c r="M58" s="33" t="s">
        <v>64</v>
      </c>
      <c r="N58" s="33" t="b">
        <f>IF(B47="6s","12x40",IF(B47="16","10x30",IF(B47="14","10x30",IF(B47="12","10x30",IF(B47="11","10x30",IF(B47="10","10x20",IF(B47="90","10x20",IF(B47="80","10x20"))))))))</f>
        <v>0</v>
      </c>
      <c r="O58" s="33">
        <v>20</v>
      </c>
      <c r="P58" s="33">
        <f t="shared" si="0"/>
        <v>20</v>
      </c>
      <c r="Q58" s="79">
        <f t="shared" si="1"/>
        <v>20</v>
      </c>
      <c r="R58" s="81">
        <f t="shared" si="2"/>
        <v>20</v>
      </c>
      <c r="S58" s="80" t="s">
        <v>43</v>
      </c>
      <c r="T58" s="82" t="s">
        <v>26</v>
      </c>
    </row>
    <row r="59" spans="1:20" ht="12.95" customHeight="1" thickBot="1" x14ac:dyDescent="0.5">
      <c r="A59" s="38"/>
      <c r="B59" s="39"/>
      <c r="C59" s="40"/>
      <c r="D59" s="41"/>
      <c r="E59" s="43"/>
      <c r="F59" s="43"/>
      <c r="G59" s="40"/>
      <c r="H59" s="56"/>
      <c r="I59" s="59"/>
      <c r="J59" s="60"/>
      <c r="K59" s="60"/>
      <c r="L59" s="61" t="s">
        <v>65</v>
      </c>
      <c r="M59" s="62" t="s">
        <v>66</v>
      </c>
      <c r="N59" s="62" t="b">
        <f>IF(B47="6s","M20x28",IF(B47="16","M16x25",IF(B47="14","M16x25",IF(B47="12","M16x25",IF(B47="11","M16x25",IF(B47="10","M12x20",IF(B47="90","M12x20",IF(B47="80","M12x20"))))))))</f>
        <v>0</v>
      </c>
      <c r="O59" s="62" t="b">
        <f>IF(B47="6s","5",IF(B47="16","5",IF(B47="14","3",IF(B47="12","3",IF(B47="11","3",IF(B47="10","3",IF(B47="90","3",IF(B47="80","3"))))))))</f>
        <v>0</v>
      </c>
      <c r="P59" s="62">
        <f t="shared" si="0"/>
        <v>0</v>
      </c>
      <c r="Q59" s="83">
        <f t="shared" si="1"/>
        <v>0</v>
      </c>
      <c r="R59" s="84">
        <f t="shared" si="2"/>
        <v>0</v>
      </c>
      <c r="S59" s="85" t="s">
        <v>43</v>
      </c>
      <c r="T59" s="86" t="s">
        <v>26</v>
      </c>
    </row>
    <row r="60" spans="1:20" ht="12.95" customHeight="1" x14ac:dyDescent="0.45">
      <c r="A60" s="38"/>
      <c r="B60" s="39"/>
      <c r="C60" s="40"/>
      <c r="D60" s="41"/>
      <c r="E60" s="43"/>
      <c r="F60" s="43"/>
      <c r="G60" s="40"/>
      <c r="H60" s="87" t="s">
        <v>54</v>
      </c>
      <c r="I60" s="88" t="s">
        <v>67</v>
      </c>
      <c r="J60" s="88">
        <v>1</v>
      </c>
      <c r="K60" s="88">
        <f>J60*G47</f>
        <v>1</v>
      </c>
      <c r="L60" s="89" t="s">
        <v>23</v>
      </c>
      <c r="M60" s="90" t="s">
        <v>68</v>
      </c>
      <c r="N60" s="91" t="s">
        <v>69</v>
      </c>
      <c r="O60" s="90">
        <v>4</v>
      </c>
      <c r="P60" s="90">
        <f t="shared" si="0"/>
        <v>4</v>
      </c>
      <c r="Q60" s="92">
        <f t="shared" si="1"/>
        <v>4</v>
      </c>
      <c r="R60" s="93">
        <f t="shared" si="2"/>
        <v>4</v>
      </c>
      <c r="S60" s="94" t="s">
        <v>43</v>
      </c>
      <c r="T60" s="95" t="s">
        <v>26</v>
      </c>
    </row>
    <row r="61" spans="1:20" ht="12.95" customHeight="1" x14ac:dyDescent="0.45">
      <c r="A61" s="38"/>
      <c r="B61" s="39"/>
      <c r="C61" s="40"/>
      <c r="D61" s="41"/>
      <c r="E61" s="43"/>
      <c r="F61" s="43"/>
      <c r="G61" s="40"/>
      <c r="H61" s="96"/>
      <c r="I61" s="40"/>
      <c r="J61" s="40"/>
      <c r="K61" s="40"/>
      <c r="L61" s="32" t="s">
        <v>27</v>
      </c>
      <c r="M61" s="33" t="s">
        <v>70</v>
      </c>
      <c r="N61" s="97" t="s">
        <v>69</v>
      </c>
      <c r="O61" s="33">
        <v>4</v>
      </c>
      <c r="P61" s="33">
        <f t="shared" si="0"/>
        <v>4</v>
      </c>
      <c r="Q61" s="79">
        <f t="shared" si="1"/>
        <v>4</v>
      </c>
      <c r="R61" s="81">
        <f t="shared" si="2"/>
        <v>4</v>
      </c>
      <c r="S61" s="80" t="s">
        <v>43</v>
      </c>
      <c r="T61" s="82" t="s">
        <v>26</v>
      </c>
    </row>
    <row r="62" spans="1:20" ht="12.95" customHeight="1" x14ac:dyDescent="0.45">
      <c r="A62" s="38"/>
      <c r="B62" s="39"/>
      <c r="C62" s="40"/>
      <c r="D62" s="41"/>
      <c r="E62" s="43"/>
      <c r="F62" s="43"/>
      <c r="G62" s="40"/>
      <c r="H62" s="96"/>
      <c r="I62" s="40"/>
      <c r="J62" s="40"/>
      <c r="K62" s="40"/>
      <c r="L62" s="32" t="s">
        <v>29</v>
      </c>
      <c r="M62" s="33" t="s">
        <v>71</v>
      </c>
      <c r="N62" s="97" t="s">
        <v>69</v>
      </c>
      <c r="O62" s="33">
        <v>4</v>
      </c>
      <c r="P62" s="33">
        <f t="shared" si="0"/>
        <v>4</v>
      </c>
      <c r="Q62" s="79">
        <f t="shared" si="1"/>
        <v>4</v>
      </c>
      <c r="R62" s="81">
        <f t="shared" si="2"/>
        <v>4</v>
      </c>
      <c r="S62" s="80" t="s">
        <v>43</v>
      </c>
      <c r="T62" s="82" t="s">
        <v>26</v>
      </c>
    </row>
    <row r="63" spans="1:20" ht="12.95" customHeight="1" x14ac:dyDescent="0.45">
      <c r="A63" s="38"/>
      <c r="B63" s="39"/>
      <c r="C63" s="40"/>
      <c r="D63" s="41"/>
      <c r="E63" s="43"/>
      <c r="F63" s="43"/>
      <c r="G63" s="40"/>
      <c r="H63" s="96"/>
      <c r="I63" s="40"/>
      <c r="J63" s="40"/>
      <c r="K63" s="40"/>
      <c r="L63" s="51" t="s">
        <v>31</v>
      </c>
      <c r="M63" s="46" t="s">
        <v>72</v>
      </c>
      <c r="N63" s="97" t="s">
        <v>69</v>
      </c>
      <c r="O63" s="46">
        <v>4</v>
      </c>
      <c r="P63" s="33">
        <f t="shared" si="0"/>
        <v>4</v>
      </c>
      <c r="Q63" s="79">
        <f t="shared" si="1"/>
        <v>4</v>
      </c>
      <c r="R63" s="98">
        <f t="shared" si="2"/>
        <v>4</v>
      </c>
      <c r="S63" s="99" t="s">
        <v>43</v>
      </c>
      <c r="T63" s="100" t="s">
        <v>26</v>
      </c>
    </row>
    <row r="64" spans="1:20" ht="12.95" customHeight="1" x14ac:dyDescent="0.45">
      <c r="A64" s="38"/>
      <c r="B64" s="39"/>
      <c r="C64" s="40"/>
      <c r="D64" s="41"/>
      <c r="E64" s="43"/>
      <c r="F64" s="43"/>
      <c r="G64" s="40"/>
      <c r="H64" s="96"/>
      <c r="I64" s="40"/>
      <c r="J64" s="40"/>
      <c r="K64" s="40"/>
      <c r="L64" s="51" t="s">
        <v>33</v>
      </c>
      <c r="M64" s="33" t="s">
        <v>73</v>
      </c>
      <c r="N64" s="97" t="s">
        <v>69</v>
      </c>
      <c r="O64" s="33">
        <v>1</v>
      </c>
      <c r="P64" s="33">
        <f t="shared" si="0"/>
        <v>1</v>
      </c>
      <c r="Q64" s="79">
        <f t="shared" si="1"/>
        <v>1</v>
      </c>
      <c r="R64" s="98">
        <f t="shared" si="2"/>
        <v>1</v>
      </c>
      <c r="S64" s="99" t="s">
        <v>43</v>
      </c>
      <c r="T64" s="100" t="s">
        <v>26</v>
      </c>
    </row>
    <row r="65" spans="1:25" ht="12.95" customHeight="1" x14ac:dyDescent="0.45">
      <c r="A65" s="38"/>
      <c r="B65" s="39"/>
      <c r="C65" s="40"/>
      <c r="D65" s="41"/>
      <c r="E65" s="43"/>
      <c r="F65" s="43"/>
      <c r="G65" s="40"/>
      <c r="H65" s="96"/>
      <c r="I65" s="40"/>
      <c r="J65" s="40"/>
      <c r="K65" s="40"/>
      <c r="L65" s="51" t="s">
        <v>35</v>
      </c>
      <c r="M65" s="46" t="s">
        <v>74</v>
      </c>
      <c r="N65" s="97" t="s">
        <v>69</v>
      </c>
      <c r="O65" s="46">
        <v>1</v>
      </c>
      <c r="P65" s="33">
        <f t="shared" si="0"/>
        <v>1</v>
      </c>
      <c r="Q65" s="79">
        <f t="shared" si="1"/>
        <v>1</v>
      </c>
      <c r="R65" s="98">
        <f t="shared" si="2"/>
        <v>1</v>
      </c>
      <c r="S65" s="99" t="s">
        <v>43</v>
      </c>
      <c r="T65" s="100" t="s">
        <v>26</v>
      </c>
      <c r="U65" s="101"/>
      <c r="V65" s="102"/>
      <c r="W65" s="101"/>
      <c r="X65" s="101"/>
      <c r="Y65" s="103"/>
    </row>
    <row r="66" spans="1:25" ht="12.95" customHeight="1" thickBot="1" x14ac:dyDescent="0.5">
      <c r="A66" s="38"/>
      <c r="B66" s="39"/>
      <c r="C66" s="40"/>
      <c r="D66" s="41"/>
      <c r="E66" s="43"/>
      <c r="F66" s="43"/>
      <c r="G66" s="40"/>
      <c r="H66" s="104"/>
      <c r="I66" s="55"/>
      <c r="J66" s="55"/>
      <c r="K66" s="55"/>
      <c r="L66" s="61" t="s">
        <v>37</v>
      </c>
      <c r="M66" s="62" t="s">
        <v>75</v>
      </c>
      <c r="N66" s="105" t="s">
        <v>69</v>
      </c>
      <c r="O66" s="62">
        <v>1</v>
      </c>
      <c r="P66" s="62">
        <f t="shared" si="0"/>
        <v>1</v>
      </c>
      <c r="Q66" s="83">
        <f t="shared" si="1"/>
        <v>1</v>
      </c>
      <c r="R66" s="84">
        <f t="shared" si="2"/>
        <v>1</v>
      </c>
      <c r="S66" s="85" t="s">
        <v>25</v>
      </c>
      <c r="T66" s="86" t="s">
        <v>26</v>
      </c>
    </row>
    <row r="67" spans="1:25" ht="12.95" customHeight="1" x14ac:dyDescent="0.45">
      <c r="A67" s="38"/>
      <c r="B67" s="39"/>
      <c r="C67" s="40"/>
      <c r="D67" s="41"/>
      <c r="E67" s="43"/>
      <c r="F67" s="43"/>
      <c r="G67" s="40"/>
      <c r="H67" s="106" t="s">
        <v>26</v>
      </c>
      <c r="I67" s="107" t="s">
        <v>26</v>
      </c>
      <c r="J67" s="107" t="s">
        <v>26</v>
      </c>
      <c r="K67" s="107" t="s">
        <v>26</v>
      </c>
      <c r="L67" s="108" t="s">
        <v>23</v>
      </c>
      <c r="M67" s="109" t="s">
        <v>76</v>
      </c>
      <c r="N67" s="33" t="b">
        <f>IF(B47="6s","Ø620",IF(B47="16","Ø620",IF(B47="14","Ø550",IF(B47="12","Ø500",IF(B47="11","Ø450",IF(B47="10","Ø430",IF(B47="90","Ø410",IF(B47="80","Ø390"))))))))</f>
        <v>0</v>
      </c>
      <c r="O67" s="109">
        <v>2</v>
      </c>
      <c r="P67" s="109">
        <f t="shared" si="0"/>
        <v>2</v>
      </c>
      <c r="Q67" s="110">
        <f t="shared" si="1"/>
        <v>2</v>
      </c>
      <c r="R67" s="33">
        <f>Q67</f>
        <v>2</v>
      </c>
      <c r="S67" s="111" t="s">
        <v>43</v>
      </c>
      <c r="T67" s="112" t="s">
        <v>26</v>
      </c>
    </row>
    <row r="68" spans="1:25" ht="12.95" customHeight="1" thickBot="1" x14ac:dyDescent="0.5">
      <c r="A68" s="53"/>
      <c r="B68" s="54"/>
      <c r="C68" s="55"/>
      <c r="D68" s="56"/>
      <c r="E68" s="58"/>
      <c r="F68" s="58"/>
      <c r="G68" s="55"/>
      <c r="H68" s="113" t="s">
        <v>26</v>
      </c>
      <c r="I68" s="114" t="s">
        <v>26</v>
      </c>
      <c r="J68" s="114" t="s">
        <v>26</v>
      </c>
      <c r="K68" s="114" t="s">
        <v>26</v>
      </c>
      <c r="L68" s="115" t="s">
        <v>27</v>
      </c>
      <c r="M68" s="116" t="s">
        <v>77</v>
      </c>
      <c r="N68" s="117" t="s">
        <v>78</v>
      </c>
      <c r="O68" s="116">
        <v>1</v>
      </c>
      <c r="P68" s="116">
        <f t="shared" si="0"/>
        <v>1</v>
      </c>
      <c r="Q68" s="118">
        <f t="shared" si="1"/>
        <v>1</v>
      </c>
      <c r="R68" s="119">
        <f>Q68</f>
        <v>1</v>
      </c>
      <c r="S68" s="120" t="s">
        <v>43</v>
      </c>
      <c r="T68" s="121" t="s">
        <v>26</v>
      </c>
    </row>
  </sheetData>
  <mergeCells count="28">
    <mergeCell ref="F47:F68"/>
    <mergeCell ref="G47:G68"/>
    <mergeCell ref="H47:H59"/>
    <mergeCell ref="I47:I59"/>
    <mergeCell ref="J47:J59"/>
    <mergeCell ref="K47:K59"/>
    <mergeCell ref="H60:H66"/>
    <mergeCell ref="I60:I66"/>
    <mergeCell ref="J60:J66"/>
    <mergeCell ref="K60:K66"/>
    <mergeCell ref="A45:C45"/>
    <mergeCell ref="A47:A68"/>
    <mergeCell ref="B47:B68"/>
    <mergeCell ref="C47:C68"/>
    <mergeCell ref="D47:D68"/>
    <mergeCell ref="E47:E68"/>
    <mergeCell ref="F8:F16"/>
    <mergeCell ref="G8:G16"/>
    <mergeCell ref="H8:H16"/>
    <mergeCell ref="I8:I16"/>
    <mergeCell ref="J8:J16"/>
    <mergeCell ref="K8:K16"/>
    <mergeCell ref="A6:C6"/>
    <mergeCell ref="A8:A16"/>
    <mergeCell ref="B8:B16"/>
    <mergeCell ref="C8:C16"/>
    <mergeCell ref="D8:D16"/>
    <mergeCell ref="E8:E1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Y68"/>
  <sheetViews>
    <sheetView view="pageLayout" zoomScaleNormal="100" workbookViewId="0">
      <selection activeCell="O53" sqref="O53"/>
    </sheetView>
  </sheetViews>
  <sheetFormatPr defaultRowHeight="15" x14ac:dyDescent="0.25"/>
  <cols>
    <col min="1" max="2" width="5.140625" style="1" customWidth="1"/>
    <col min="3" max="3" width="5.140625" customWidth="1"/>
    <col min="4" max="4" width="5.42578125" style="1" customWidth="1"/>
    <col min="5" max="5" width="9.28515625" customWidth="1"/>
    <col min="6" max="7" width="5.140625" customWidth="1"/>
    <col min="8" max="8" width="5.28515625" style="1" customWidth="1"/>
    <col min="9" max="9" width="9.140625" customWidth="1"/>
    <col min="10" max="10" width="5.5703125" customWidth="1"/>
    <col min="11" max="11" width="5.140625" customWidth="1"/>
    <col min="12" max="12" width="5" style="1" customWidth="1"/>
    <col min="13" max="13" width="15.42578125" customWidth="1"/>
    <col min="14" max="14" width="17" customWidth="1"/>
    <col min="15" max="15" width="5.42578125" customWidth="1"/>
    <col min="16" max="16" width="5.5703125" customWidth="1"/>
    <col min="17" max="18" width="5.140625" customWidth="1"/>
    <col min="19" max="19" width="4.85546875" customWidth="1"/>
    <col min="20" max="20" width="5" customWidth="1"/>
    <col min="21" max="21" width="8" customWidth="1"/>
  </cols>
  <sheetData>
    <row r="2" spans="1:20" x14ac:dyDescent="0.25">
      <c r="Q2" s="2"/>
      <c r="R2" s="2"/>
      <c r="S2" s="2"/>
    </row>
    <row r="4" spans="1:20" ht="12" customHeight="1" x14ac:dyDescent="0.25"/>
    <row r="5" spans="1:20" ht="5.25" customHeight="1" thickBot="1" x14ac:dyDescent="0.3"/>
    <row r="6" spans="1:20" ht="19.5" x14ac:dyDescent="0.25">
      <c r="A6" s="3" t="s">
        <v>0</v>
      </c>
      <c r="B6" s="4"/>
      <c r="C6" s="5"/>
      <c r="D6" s="6"/>
      <c r="E6" s="7"/>
      <c r="F6" s="7" t="s">
        <v>1</v>
      </c>
      <c r="G6" s="8"/>
      <c r="H6" s="9"/>
      <c r="I6" s="7" t="s">
        <v>2</v>
      </c>
      <c r="J6" s="7"/>
      <c r="K6" s="8"/>
      <c r="L6" s="6"/>
      <c r="M6" s="7"/>
      <c r="N6" s="10" t="s">
        <v>3</v>
      </c>
      <c r="O6" s="7"/>
      <c r="P6" s="7"/>
      <c r="Q6" s="7"/>
      <c r="R6" s="11"/>
      <c r="S6" s="11"/>
      <c r="T6" s="12" t="s">
        <v>4</v>
      </c>
    </row>
    <row r="7" spans="1:20" ht="49.15" customHeight="1" x14ac:dyDescent="0.25">
      <c r="A7" s="13" t="s">
        <v>5</v>
      </c>
      <c r="B7" s="14" t="s">
        <v>6</v>
      </c>
      <c r="C7" s="15" t="s">
        <v>7</v>
      </c>
      <c r="D7" s="16" t="s">
        <v>8</v>
      </c>
      <c r="E7" s="17" t="s">
        <v>9</v>
      </c>
      <c r="F7" s="18" t="s">
        <v>10</v>
      </c>
      <c r="G7" s="18" t="s">
        <v>7</v>
      </c>
      <c r="H7" s="19" t="s">
        <v>11</v>
      </c>
      <c r="I7" s="15" t="s">
        <v>9</v>
      </c>
      <c r="J7" s="15" t="s">
        <v>12</v>
      </c>
      <c r="K7" s="15" t="s">
        <v>13</v>
      </c>
      <c r="L7" s="20" t="s">
        <v>14</v>
      </c>
      <c r="M7" s="21" t="s">
        <v>9</v>
      </c>
      <c r="N7" s="21" t="s">
        <v>15</v>
      </c>
      <c r="O7" s="15" t="s">
        <v>16</v>
      </c>
      <c r="P7" s="15" t="s">
        <v>10</v>
      </c>
      <c r="Q7" s="22" t="s">
        <v>7</v>
      </c>
      <c r="R7" s="22" t="s">
        <v>17</v>
      </c>
      <c r="S7" s="22" t="s">
        <v>18</v>
      </c>
      <c r="T7" s="23" t="s">
        <v>19</v>
      </c>
    </row>
    <row r="8" spans="1:20" ht="15" customHeight="1" x14ac:dyDescent="0.25">
      <c r="A8" s="24" t="s">
        <v>20</v>
      </c>
      <c r="B8" s="25" t="s">
        <v>86</v>
      </c>
      <c r="C8" s="26">
        <v>1</v>
      </c>
      <c r="D8" s="27" t="s">
        <v>20</v>
      </c>
      <c r="E8" s="28" t="s">
        <v>22</v>
      </c>
      <c r="F8" s="29">
        <v>1</v>
      </c>
      <c r="G8" s="26">
        <f>F8*C8</f>
        <v>1</v>
      </c>
      <c r="H8" s="27" t="s">
        <v>20</v>
      </c>
      <c r="I8" s="30" t="s">
        <v>22</v>
      </c>
      <c r="J8" s="31">
        <v>1</v>
      </c>
      <c r="K8" s="31">
        <f>J8*G8</f>
        <v>1</v>
      </c>
      <c r="L8" s="32" t="s">
        <v>23</v>
      </c>
      <c r="M8" s="33" t="s">
        <v>24</v>
      </c>
      <c r="N8" s="33" t="s">
        <v>88</v>
      </c>
      <c r="O8" s="34">
        <v>1</v>
      </c>
      <c r="P8" s="34">
        <v>1</v>
      </c>
      <c r="Q8" s="35">
        <v>1</v>
      </c>
      <c r="R8" s="33">
        <v>23.8</v>
      </c>
      <c r="S8" s="36" t="s">
        <v>25</v>
      </c>
      <c r="T8" s="37" t="s">
        <v>26</v>
      </c>
    </row>
    <row r="9" spans="1:20" ht="15" customHeight="1" x14ac:dyDescent="0.25">
      <c r="A9" s="38"/>
      <c r="B9" s="39"/>
      <c r="C9" s="40"/>
      <c r="D9" s="41"/>
      <c r="E9" s="42"/>
      <c r="F9" s="43"/>
      <c r="G9" s="40"/>
      <c r="H9" s="41"/>
      <c r="I9" s="44"/>
      <c r="J9" s="45"/>
      <c r="K9" s="45"/>
      <c r="L9" s="32" t="s">
        <v>27</v>
      </c>
      <c r="M9" s="33" t="s">
        <v>28</v>
      </c>
      <c r="N9" s="33" t="s">
        <v>89</v>
      </c>
      <c r="O9" s="33" t="s">
        <v>29</v>
      </c>
      <c r="P9" s="34">
        <v>3</v>
      </c>
      <c r="Q9" s="35">
        <v>3</v>
      </c>
      <c r="R9" s="33">
        <v>22.65</v>
      </c>
      <c r="S9" s="36" t="s">
        <v>25</v>
      </c>
      <c r="T9" s="37" t="s">
        <v>26</v>
      </c>
    </row>
    <row r="10" spans="1:20" ht="15" customHeight="1" x14ac:dyDescent="0.25">
      <c r="A10" s="38"/>
      <c r="B10" s="39"/>
      <c r="C10" s="40"/>
      <c r="D10" s="41"/>
      <c r="E10" s="42"/>
      <c r="F10" s="43"/>
      <c r="G10" s="40"/>
      <c r="H10" s="41"/>
      <c r="I10" s="44"/>
      <c r="J10" s="45"/>
      <c r="K10" s="45"/>
      <c r="L10" s="32" t="s">
        <v>29</v>
      </c>
      <c r="M10" s="46" t="s">
        <v>30</v>
      </c>
      <c r="N10" s="33" t="s">
        <v>90</v>
      </c>
      <c r="O10" s="33" t="s">
        <v>27</v>
      </c>
      <c r="P10" s="34">
        <v>2</v>
      </c>
      <c r="Q10" s="35">
        <v>2</v>
      </c>
      <c r="R10" s="33">
        <v>17.46</v>
      </c>
      <c r="S10" s="36" t="s">
        <v>25</v>
      </c>
      <c r="T10" s="37" t="s">
        <v>26</v>
      </c>
    </row>
    <row r="11" spans="1:20" ht="15" customHeight="1" x14ac:dyDescent="0.25">
      <c r="A11" s="38"/>
      <c r="B11" s="39"/>
      <c r="C11" s="40"/>
      <c r="D11" s="41"/>
      <c r="E11" s="42"/>
      <c r="F11" s="43"/>
      <c r="G11" s="40"/>
      <c r="H11" s="41"/>
      <c r="I11" s="44"/>
      <c r="J11" s="45"/>
      <c r="K11" s="45"/>
      <c r="L11" s="32" t="s">
        <v>31</v>
      </c>
      <c r="M11" s="46" t="s">
        <v>32</v>
      </c>
      <c r="N11" s="33" t="s">
        <v>91</v>
      </c>
      <c r="O11" s="47">
        <v>2</v>
      </c>
      <c r="P11" s="47">
        <v>2</v>
      </c>
      <c r="Q11" s="48">
        <v>2</v>
      </c>
      <c r="R11" s="33">
        <v>10.16</v>
      </c>
      <c r="S11" s="49" t="s">
        <v>25</v>
      </c>
      <c r="T11" s="50" t="s">
        <v>26</v>
      </c>
    </row>
    <row r="12" spans="1:20" ht="15" customHeight="1" x14ac:dyDescent="0.25">
      <c r="A12" s="38"/>
      <c r="B12" s="39"/>
      <c r="C12" s="40"/>
      <c r="D12" s="41"/>
      <c r="E12" s="42"/>
      <c r="F12" s="43"/>
      <c r="G12" s="40"/>
      <c r="H12" s="41"/>
      <c r="I12" s="44"/>
      <c r="J12" s="45"/>
      <c r="K12" s="45"/>
      <c r="L12" s="32" t="s">
        <v>33</v>
      </c>
      <c r="M12" s="46" t="s">
        <v>34</v>
      </c>
      <c r="N12" s="33" t="s">
        <v>92</v>
      </c>
      <c r="O12" s="34">
        <v>1</v>
      </c>
      <c r="P12" s="34">
        <v>1</v>
      </c>
      <c r="Q12" s="35">
        <v>1</v>
      </c>
      <c r="R12" s="33">
        <v>16.2</v>
      </c>
      <c r="S12" s="36" t="s">
        <v>25</v>
      </c>
      <c r="T12" s="37" t="s">
        <v>26</v>
      </c>
    </row>
    <row r="13" spans="1:20" ht="15" customHeight="1" x14ac:dyDescent="0.25">
      <c r="A13" s="38"/>
      <c r="B13" s="39"/>
      <c r="C13" s="40"/>
      <c r="D13" s="41"/>
      <c r="E13" s="42"/>
      <c r="F13" s="43"/>
      <c r="G13" s="40"/>
      <c r="H13" s="41"/>
      <c r="I13" s="44"/>
      <c r="J13" s="45"/>
      <c r="K13" s="45"/>
      <c r="L13" s="32" t="s">
        <v>35</v>
      </c>
      <c r="M13" s="46" t="s">
        <v>36</v>
      </c>
      <c r="N13" s="33" t="s">
        <v>84</v>
      </c>
      <c r="O13" s="34">
        <v>8</v>
      </c>
      <c r="P13" s="34">
        <v>8</v>
      </c>
      <c r="Q13" s="35">
        <v>8</v>
      </c>
      <c r="R13" s="33">
        <v>9.6</v>
      </c>
      <c r="S13" s="36" t="s">
        <v>25</v>
      </c>
      <c r="T13" s="37" t="s">
        <v>26</v>
      </c>
    </row>
    <row r="14" spans="1:20" ht="15" customHeight="1" x14ac:dyDescent="0.25">
      <c r="A14" s="38"/>
      <c r="B14" s="39"/>
      <c r="C14" s="40"/>
      <c r="D14" s="41"/>
      <c r="E14" s="42"/>
      <c r="F14" s="43"/>
      <c r="G14" s="40"/>
      <c r="H14" s="41"/>
      <c r="I14" s="44"/>
      <c r="J14" s="45"/>
      <c r="K14" s="45"/>
      <c r="L14" s="51" t="s">
        <v>37</v>
      </c>
      <c r="M14" s="46" t="s">
        <v>38</v>
      </c>
      <c r="N14" s="46" t="s">
        <v>39</v>
      </c>
      <c r="O14" s="47">
        <v>8</v>
      </c>
      <c r="P14" s="47">
        <v>8</v>
      </c>
      <c r="Q14" s="48">
        <v>8</v>
      </c>
      <c r="R14" s="33">
        <v>6.4</v>
      </c>
      <c r="S14" s="49" t="s">
        <v>25</v>
      </c>
      <c r="T14" s="50" t="s">
        <v>26</v>
      </c>
    </row>
    <row r="15" spans="1:20" ht="15" customHeight="1" x14ac:dyDescent="0.25">
      <c r="A15" s="38"/>
      <c r="B15" s="39"/>
      <c r="C15" s="40"/>
      <c r="D15" s="41"/>
      <c r="E15" s="42"/>
      <c r="F15" s="43"/>
      <c r="G15" s="40"/>
      <c r="H15" s="41"/>
      <c r="I15" s="44"/>
      <c r="J15" s="45"/>
      <c r="K15" s="45"/>
      <c r="L15" s="51" t="s">
        <v>40</v>
      </c>
      <c r="M15" s="46" t="s">
        <v>41</v>
      </c>
      <c r="N15" s="46" t="s">
        <v>42</v>
      </c>
      <c r="O15" s="34">
        <v>28</v>
      </c>
      <c r="P15" s="34">
        <v>28</v>
      </c>
      <c r="Q15" s="35">
        <v>28</v>
      </c>
      <c r="R15" s="52">
        <v>28</v>
      </c>
      <c r="S15" s="36" t="s">
        <v>43</v>
      </c>
      <c r="T15" s="37" t="s">
        <v>26</v>
      </c>
    </row>
    <row r="16" spans="1:20" ht="15" customHeight="1" thickBot="1" x14ac:dyDescent="0.3">
      <c r="A16" s="53"/>
      <c r="B16" s="54"/>
      <c r="C16" s="55"/>
      <c r="D16" s="56"/>
      <c r="E16" s="57"/>
      <c r="F16" s="58"/>
      <c r="G16" s="55"/>
      <c r="H16" s="56"/>
      <c r="I16" s="59"/>
      <c r="J16" s="60"/>
      <c r="K16" s="60"/>
      <c r="L16" s="61" t="s">
        <v>44</v>
      </c>
      <c r="M16" s="62" t="s">
        <v>45</v>
      </c>
      <c r="N16" s="62" t="s">
        <v>46</v>
      </c>
      <c r="O16" s="63">
        <v>28</v>
      </c>
      <c r="P16" s="63">
        <v>28</v>
      </c>
      <c r="Q16" s="64">
        <v>28</v>
      </c>
      <c r="R16" s="65">
        <v>28</v>
      </c>
      <c r="S16" s="66" t="s">
        <v>43</v>
      </c>
      <c r="T16" s="67" t="s">
        <v>26</v>
      </c>
    </row>
    <row r="24" spans="1:1" hidden="1" x14ac:dyDescent="0.25">
      <c r="A24" s="1" t="s">
        <v>21</v>
      </c>
    </row>
    <row r="25" spans="1:1" hidden="1" x14ac:dyDescent="0.25">
      <c r="A25" s="1" t="s">
        <v>47</v>
      </c>
    </row>
    <row r="26" spans="1:1" hidden="1" x14ac:dyDescent="0.25">
      <c r="A26" s="1" t="s">
        <v>48</v>
      </c>
    </row>
    <row r="27" spans="1:1" hidden="1" x14ac:dyDescent="0.25">
      <c r="A27" s="1" t="s">
        <v>49</v>
      </c>
    </row>
    <row r="28" spans="1:1" hidden="1" x14ac:dyDescent="0.25">
      <c r="A28" s="1" t="s">
        <v>50</v>
      </c>
    </row>
    <row r="29" spans="1:1" hidden="1" x14ac:dyDescent="0.25">
      <c r="A29" s="1" t="s">
        <v>51</v>
      </c>
    </row>
    <row r="30" spans="1:1" hidden="1" x14ac:dyDescent="0.25">
      <c r="A30" s="1" t="s">
        <v>52</v>
      </c>
    </row>
    <row r="31" spans="1:1" hidden="1" x14ac:dyDescent="0.25">
      <c r="A31" s="1" t="s">
        <v>53</v>
      </c>
    </row>
    <row r="44" spans="1:20" ht="5.25" customHeight="1" thickBot="1" x14ac:dyDescent="0.3"/>
    <row r="45" spans="1:20" ht="19.5" x14ac:dyDescent="0.25">
      <c r="A45" s="3" t="s">
        <v>0</v>
      </c>
      <c r="B45" s="4"/>
      <c r="C45" s="5"/>
      <c r="D45" s="6"/>
      <c r="E45" s="7"/>
      <c r="F45" s="7" t="s">
        <v>1</v>
      </c>
      <c r="G45" s="8"/>
      <c r="H45" s="9"/>
      <c r="I45" s="7" t="s">
        <v>2</v>
      </c>
      <c r="J45" s="7"/>
      <c r="K45" s="8"/>
      <c r="L45" s="6"/>
      <c r="M45" s="7"/>
      <c r="N45" s="10" t="s">
        <v>3</v>
      </c>
      <c r="O45" s="7"/>
      <c r="P45" s="7"/>
      <c r="Q45" s="7"/>
      <c r="R45" s="11"/>
      <c r="S45" s="11"/>
      <c r="T45" s="12" t="s">
        <v>4</v>
      </c>
    </row>
    <row r="46" spans="1:20" ht="49.15" customHeight="1" x14ac:dyDescent="0.25">
      <c r="A46" s="68" t="s">
        <v>5</v>
      </c>
      <c r="B46" s="69" t="s">
        <v>6</v>
      </c>
      <c r="C46" s="70" t="s">
        <v>7</v>
      </c>
      <c r="D46" s="71" t="s">
        <v>8</v>
      </c>
      <c r="E46" s="72" t="s">
        <v>9</v>
      </c>
      <c r="F46" s="73" t="s">
        <v>10</v>
      </c>
      <c r="G46" s="73" t="s">
        <v>7</v>
      </c>
      <c r="H46" s="74" t="s">
        <v>11</v>
      </c>
      <c r="I46" s="70" t="s">
        <v>9</v>
      </c>
      <c r="J46" s="70" t="s">
        <v>12</v>
      </c>
      <c r="K46" s="70" t="s">
        <v>13</v>
      </c>
      <c r="L46" s="75" t="s">
        <v>14</v>
      </c>
      <c r="M46" s="76" t="s">
        <v>9</v>
      </c>
      <c r="N46" s="76" t="s">
        <v>15</v>
      </c>
      <c r="O46" s="70" t="s">
        <v>16</v>
      </c>
      <c r="P46" s="70" t="s">
        <v>10</v>
      </c>
      <c r="Q46" s="77" t="s">
        <v>7</v>
      </c>
      <c r="R46" s="22" t="s">
        <v>17</v>
      </c>
      <c r="S46" s="22" t="s">
        <v>18</v>
      </c>
      <c r="T46" s="78" t="s">
        <v>19</v>
      </c>
    </row>
    <row r="47" spans="1:20" ht="12.95" customHeight="1" x14ac:dyDescent="0.25">
      <c r="A47" s="24" t="s">
        <v>20</v>
      </c>
      <c r="B47" s="25" t="s">
        <v>86</v>
      </c>
      <c r="C47" s="26">
        <v>1</v>
      </c>
      <c r="D47" s="27" t="s">
        <v>54</v>
      </c>
      <c r="E47" s="29" t="s">
        <v>55</v>
      </c>
      <c r="F47" s="29">
        <v>1</v>
      </c>
      <c r="G47" s="26">
        <f>F47*C47</f>
        <v>1</v>
      </c>
      <c r="H47" s="27" t="s">
        <v>20</v>
      </c>
      <c r="I47" s="30" t="s">
        <v>55</v>
      </c>
      <c r="J47" s="31">
        <v>1</v>
      </c>
      <c r="K47" s="31">
        <f>J47*G47</f>
        <v>1</v>
      </c>
      <c r="L47" s="32" t="s">
        <v>23</v>
      </c>
      <c r="M47" s="33" t="s">
        <v>56</v>
      </c>
      <c r="N47" s="33" t="s">
        <v>93</v>
      </c>
      <c r="O47" s="33">
        <v>10</v>
      </c>
      <c r="P47" s="33">
        <v>10</v>
      </c>
      <c r="Q47" s="79">
        <v>10</v>
      </c>
      <c r="R47" s="33">
        <v>10</v>
      </c>
      <c r="S47" s="80" t="s">
        <v>25</v>
      </c>
      <c r="T47" s="37" t="s">
        <v>26</v>
      </c>
    </row>
    <row r="48" spans="1:20" ht="12.95" customHeight="1" x14ac:dyDescent="0.25">
      <c r="A48" s="38"/>
      <c r="B48" s="39"/>
      <c r="C48" s="40"/>
      <c r="D48" s="41"/>
      <c r="E48" s="43"/>
      <c r="F48" s="43"/>
      <c r="G48" s="40"/>
      <c r="H48" s="41"/>
      <c r="I48" s="44"/>
      <c r="J48" s="45"/>
      <c r="K48" s="45"/>
      <c r="L48" s="32" t="s">
        <v>27</v>
      </c>
      <c r="M48" s="33" t="s">
        <v>57</v>
      </c>
      <c r="N48" s="33" t="s">
        <v>94</v>
      </c>
      <c r="O48" s="33">
        <v>2</v>
      </c>
      <c r="P48" s="33">
        <v>2</v>
      </c>
      <c r="Q48" s="79">
        <v>2</v>
      </c>
      <c r="R48" s="33">
        <v>12</v>
      </c>
      <c r="S48" s="80" t="s">
        <v>25</v>
      </c>
      <c r="T48" s="37" t="s">
        <v>26</v>
      </c>
    </row>
    <row r="49" spans="1:20" ht="12.95" customHeight="1" x14ac:dyDescent="0.25">
      <c r="A49" s="38"/>
      <c r="B49" s="39"/>
      <c r="C49" s="40"/>
      <c r="D49" s="41"/>
      <c r="E49" s="43"/>
      <c r="F49" s="43"/>
      <c r="G49" s="40"/>
      <c r="H49" s="41"/>
      <c r="I49" s="44"/>
      <c r="J49" s="45"/>
      <c r="K49" s="45"/>
      <c r="L49" s="32" t="s">
        <v>29</v>
      </c>
      <c r="M49" s="33" t="s">
        <v>34</v>
      </c>
      <c r="N49" s="33" t="s">
        <v>95</v>
      </c>
      <c r="O49" s="33">
        <v>2</v>
      </c>
      <c r="P49" s="33">
        <v>2</v>
      </c>
      <c r="Q49" s="79">
        <v>2</v>
      </c>
      <c r="R49" s="33">
        <v>2</v>
      </c>
      <c r="S49" s="80" t="s">
        <v>25</v>
      </c>
      <c r="T49" s="37" t="s">
        <v>26</v>
      </c>
    </row>
    <row r="50" spans="1:20" ht="12.95" customHeight="1" x14ac:dyDescent="0.25">
      <c r="A50" s="38"/>
      <c r="B50" s="39"/>
      <c r="C50" s="40"/>
      <c r="D50" s="41"/>
      <c r="E50" s="43"/>
      <c r="F50" s="43"/>
      <c r="G50" s="40"/>
      <c r="H50" s="41"/>
      <c r="I50" s="44"/>
      <c r="J50" s="45"/>
      <c r="K50" s="45"/>
      <c r="L50" s="32" t="s">
        <v>31</v>
      </c>
      <c r="M50" s="33" t="s">
        <v>58</v>
      </c>
      <c r="N50" s="33" t="s">
        <v>96</v>
      </c>
      <c r="O50" s="33">
        <v>1</v>
      </c>
      <c r="P50" s="33">
        <v>1</v>
      </c>
      <c r="Q50" s="79">
        <v>1</v>
      </c>
      <c r="R50" s="33">
        <v>3.6</v>
      </c>
      <c r="S50" s="80" t="s">
        <v>25</v>
      </c>
      <c r="T50" s="37" t="s">
        <v>26</v>
      </c>
    </row>
    <row r="51" spans="1:20" ht="12.95" customHeight="1" x14ac:dyDescent="0.25">
      <c r="A51" s="38"/>
      <c r="B51" s="39"/>
      <c r="C51" s="40"/>
      <c r="D51" s="41"/>
      <c r="E51" s="43"/>
      <c r="F51" s="43"/>
      <c r="G51" s="40"/>
      <c r="H51" s="41"/>
      <c r="I51" s="44"/>
      <c r="J51" s="45"/>
      <c r="K51" s="45"/>
      <c r="L51" s="32" t="s">
        <v>33</v>
      </c>
      <c r="M51" s="33" t="s">
        <v>59</v>
      </c>
      <c r="N51" s="33" t="b">
        <v>0</v>
      </c>
      <c r="O51" s="33">
        <v>1</v>
      </c>
      <c r="P51" s="33">
        <v>1</v>
      </c>
      <c r="Q51" s="79">
        <v>1</v>
      </c>
      <c r="R51" s="33">
        <v>1.77</v>
      </c>
      <c r="S51" s="80" t="s">
        <v>25</v>
      </c>
      <c r="T51" s="37" t="s">
        <v>26</v>
      </c>
    </row>
    <row r="52" spans="1:20" ht="12.95" customHeight="1" x14ac:dyDescent="0.25">
      <c r="A52" s="38"/>
      <c r="B52" s="39"/>
      <c r="C52" s="40"/>
      <c r="D52" s="41"/>
      <c r="E52" s="43"/>
      <c r="F52" s="43"/>
      <c r="G52" s="40"/>
      <c r="H52" s="41"/>
      <c r="I52" s="44"/>
      <c r="J52" s="45"/>
      <c r="K52" s="45"/>
      <c r="L52" s="32" t="s">
        <v>35</v>
      </c>
      <c r="M52" s="33" t="s">
        <v>60</v>
      </c>
      <c r="N52" s="33" t="s">
        <v>94</v>
      </c>
      <c r="O52" s="33">
        <v>20</v>
      </c>
      <c r="P52" s="33">
        <v>20</v>
      </c>
      <c r="Q52" s="79">
        <v>20</v>
      </c>
      <c r="R52" s="33">
        <v>3.2</v>
      </c>
      <c r="S52" s="80" t="s">
        <v>25</v>
      </c>
      <c r="T52" s="37" t="s">
        <v>26</v>
      </c>
    </row>
    <row r="53" spans="1:20" ht="12.95" customHeight="1" x14ac:dyDescent="0.25">
      <c r="A53" s="38"/>
      <c r="B53" s="39"/>
      <c r="C53" s="40"/>
      <c r="D53" s="41"/>
      <c r="E53" s="43"/>
      <c r="F53" s="43"/>
      <c r="G53" s="40"/>
      <c r="H53" s="41"/>
      <c r="I53" s="44"/>
      <c r="J53" s="45"/>
      <c r="K53" s="45"/>
      <c r="L53" s="32" t="s">
        <v>37</v>
      </c>
      <c r="M53" s="33" t="s">
        <v>61</v>
      </c>
      <c r="N53" s="33" t="s">
        <v>97</v>
      </c>
      <c r="O53" s="33">
        <v>20</v>
      </c>
      <c r="P53" s="33">
        <v>20</v>
      </c>
      <c r="Q53" s="79">
        <v>20</v>
      </c>
      <c r="R53" s="81">
        <v>20</v>
      </c>
      <c r="S53" s="80" t="s">
        <v>43</v>
      </c>
      <c r="T53" s="37" t="s">
        <v>26</v>
      </c>
    </row>
    <row r="54" spans="1:20" ht="12.95" customHeight="1" x14ac:dyDescent="0.25">
      <c r="A54" s="38"/>
      <c r="B54" s="39"/>
      <c r="C54" s="40"/>
      <c r="D54" s="41"/>
      <c r="E54" s="43"/>
      <c r="F54" s="43"/>
      <c r="G54" s="40"/>
      <c r="H54" s="41"/>
      <c r="I54" s="44"/>
      <c r="J54" s="45"/>
      <c r="K54" s="45"/>
      <c r="L54" s="32" t="s">
        <v>40</v>
      </c>
      <c r="M54" s="33" t="s">
        <v>62</v>
      </c>
      <c r="N54" s="33" t="s">
        <v>98</v>
      </c>
      <c r="O54" s="33">
        <v>10</v>
      </c>
      <c r="P54" s="33">
        <v>10</v>
      </c>
      <c r="Q54" s="79">
        <v>10</v>
      </c>
      <c r="R54" s="81">
        <v>10</v>
      </c>
      <c r="S54" s="80" t="s">
        <v>43</v>
      </c>
      <c r="T54" s="37" t="s">
        <v>26</v>
      </c>
    </row>
    <row r="55" spans="1:20" ht="12.95" customHeight="1" x14ac:dyDescent="0.25">
      <c r="A55" s="38"/>
      <c r="B55" s="39"/>
      <c r="C55" s="40"/>
      <c r="D55" s="41"/>
      <c r="E55" s="43"/>
      <c r="F55" s="43"/>
      <c r="G55" s="40"/>
      <c r="H55" s="41"/>
      <c r="I55" s="44"/>
      <c r="J55" s="45"/>
      <c r="K55" s="45"/>
      <c r="L55" s="32" t="s">
        <v>44</v>
      </c>
      <c r="M55" s="33" t="s">
        <v>63</v>
      </c>
      <c r="N55" s="33" t="s">
        <v>99</v>
      </c>
      <c r="O55" s="33">
        <v>40</v>
      </c>
      <c r="P55" s="33">
        <v>40</v>
      </c>
      <c r="Q55" s="79">
        <v>40</v>
      </c>
      <c r="R55" s="81">
        <v>40</v>
      </c>
      <c r="S55" s="80" t="s">
        <v>43</v>
      </c>
      <c r="T55" s="37" t="s">
        <v>26</v>
      </c>
    </row>
    <row r="56" spans="1:20" ht="12.95" customHeight="1" x14ac:dyDescent="0.45">
      <c r="A56" s="38"/>
      <c r="B56" s="39"/>
      <c r="C56" s="40"/>
      <c r="D56" s="41"/>
      <c r="E56" s="43"/>
      <c r="F56" s="43"/>
      <c r="G56" s="40"/>
      <c r="H56" s="41"/>
      <c r="I56" s="44"/>
      <c r="J56" s="45"/>
      <c r="K56" s="45"/>
      <c r="L56" s="32" t="s">
        <v>48</v>
      </c>
      <c r="M56" s="33" t="s">
        <v>63</v>
      </c>
      <c r="N56" s="33" t="s">
        <v>100</v>
      </c>
      <c r="O56" s="33">
        <v>10</v>
      </c>
      <c r="P56" s="33">
        <v>10</v>
      </c>
      <c r="Q56" s="79">
        <v>10</v>
      </c>
      <c r="R56" s="81">
        <v>10</v>
      </c>
      <c r="S56" s="80" t="s">
        <v>43</v>
      </c>
      <c r="T56" s="82" t="s">
        <v>26</v>
      </c>
    </row>
    <row r="57" spans="1:20" ht="12.95" customHeight="1" x14ac:dyDescent="0.45">
      <c r="A57" s="38"/>
      <c r="B57" s="39"/>
      <c r="C57" s="40"/>
      <c r="D57" s="41"/>
      <c r="E57" s="43"/>
      <c r="F57" s="43"/>
      <c r="G57" s="40"/>
      <c r="H57" s="41"/>
      <c r="I57" s="44"/>
      <c r="J57" s="45"/>
      <c r="K57" s="45"/>
      <c r="L57" s="32" t="s">
        <v>49</v>
      </c>
      <c r="M57" s="33" t="s">
        <v>64</v>
      </c>
      <c r="N57" s="33" t="s">
        <v>101</v>
      </c>
      <c r="O57" s="33">
        <v>40</v>
      </c>
      <c r="P57" s="33">
        <v>40</v>
      </c>
      <c r="Q57" s="79">
        <v>40</v>
      </c>
      <c r="R57" s="81">
        <v>40</v>
      </c>
      <c r="S57" s="80" t="s">
        <v>43</v>
      </c>
      <c r="T57" s="82" t="s">
        <v>26</v>
      </c>
    </row>
    <row r="58" spans="1:20" ht="12.95" customHeight="1" x14ac:dyDescent="0.45">
      <c r="A58" s="38"/>
      <c r="B58" s="39"/>
      <c r="C58" s="40"/>
      <c r="D58" s="41"/>
      <c r="E58" s="43"/>
      <c r="F58" s="43"/>
      <c r="G58" s="40"/>
      <c r="H58" s="41"/>
      <c r="I58" s="44"/>
      <c r="J58" s="45"/>
      <c r="K58" s="45"/>
      <c r="L58" s="32" t="s">
        <v>50</v>
      </c>
      <c r="M58" s="33" t="s">
        <v>64</v>
      </c>
      <c r="N58" s="33" t="s">
        <v>102</v>
      </c>
      <c r="O58" s="33">
        <v>20</v>
      </c>
      <c r="P58" s="33">
        <v>20</v>
      </c>
      <c r="Q58" s="79">
        <v>20</v>
      </c>
      <c r="R58" s="81">
        <v>20</v>
      </c>
      <c r="S58" s="80" t="s">
        <v>43</v>
      </c>
      <c r="T58" s="82" t="s">
        <v>26</v>
      </c>
    </row>
    <row r="59" spans="1:20" ht="12.95" customHeight="1" thickBot="1" x14ac:dyDescent="0.5">
      <c r="A59" s="38"/>
      <c r="B59" s="39"/>
      <c r="C59" s="40"/>
      <c r="D59" s="41"/>
      <c r="E59" s="43"/>
      <c r="F59" s="43"/>
      <c r="G59" s="40"/>
      <c r="H59" s="56"/>
      <c r="I59" s="59"/>
      <c r="J59" s="60"/>
      <c r="K59" s="60"/>
      <c r="L59" s="61" t="s">
        <v>65</v>
      </c>
      <c r="M59" s="62" t="s">
        <v>66</v>
      </c>
      <c r="N59" s="62" t="s">
        <v>103</v>
      </c>
      <c r="O59" s="62" t="s">
        <v>29</v>
      </c>
      <c r="P59" s="62">
        <v>3</v>
      </c>
      <c r="Q59" s="83">
        <v>3</v>
      </c>
      <c r="R59" s="84">
        <v>3</v>
      </c>
      <c r="S59" s="85" t="s">
        <v>43</v>
      </c>
      <c r="T59" s="86" t="s">
        <v>26</v>
      </c>
    </row>
    <row r="60" spans="1:20" ht="12.95" customHeight="1" x14ac:dyDescent="0.45">
      <c r="A60" s="38"/>
      <c r="B60" s="39"/>
      <c r="C60" s="40"/>
      <c r="D60" s="41"/>
      <c r="E60" s="43"/>
      <c r="F60" s="43"/>
      <c r="G60" s="40"/>
      <c r="H60" s="87" t="s">
        <v>54</v>
      </c>
      <c r="I60" s="88" t="s">
        <v>67</v>
      </c>
      <c r="J60" s="88">
        <v>1</v>
      </c>
      <c r="K60" s="88">
        <f>J60*G47</f>
        <v>1</v>
      </c>
      <c r="L60" s="89" t="s">
        <v>23</v>
      </c>
      <c r="M60" s="90" t="s">
        <v>68</v>
      </c>
      <c r="N60" s="91" t="s">
        <v>69</v>
      </c>
      <c r="O60" s="90">
        <v>4</v>
      </c>
      <c r="P60" s="90">
        <v>4</v>
      </c>
      <c r="Q60" s="92">
        <v>4</v>
      </c>
      <c r="R60" s="93">
        <v>4</v>
      </c>
      <c r="S60" s="94" t="s">
        <v>43</v>
      </c>
      <c r="T60" s="95" t="s">
        <v>26</v>
      </c>
    </row>
    <row r="61" spans="1:20" ht="12.95" customHeight="1" x14ac:dyDescent="0.45">
      <c r="A61" s="38"/>
      <c r="B61" s="39"/>
      <c r="C61" s="40"/>
      <c r="D61" s="41"/>
      <c r="E61" s="43"/>
      <c r="F61" s="43"/>
      <c r="G61" s="40"/>
      <c r="H61" s="96"/>
      <c r="I61" s="40"/>
      <c r="J61" s="40"/>
      <c r="K61" s="40"/>
      <c r="L61" s="32" t="s">
        <v>27</v>
      </c>
      <c r="M61" s="33" t="s">
        <v>70</v>
      </c>
      <c r="N61" s="97" t="s">
        <v>69</v>
      </c>
      <c r="O61" s="33">
        <v>4</v>
      </c>
      <c r="P61" s="33">
        <v>4</v>
      </c>
      <c r="Q61" s="79">
        <v>4</v>
      </c>
      <c r="R61" s="81">
        <v>4</v>
      </c>
      <c r="S61" s="80" t="s">
        <v>43</v>
      </c>
      <c r="T61" s="82" t="s">
        <v>26</v>
      </c>
    </row>
    <row r="62" spans="1:20" ht="12.95" customHeight="1" x14ac:dyDescent="0.45">
      <c r="A62" s="38"/>
      <c r="B62" s="39"/>
      <c r="C62" s="40"/>
      <c r="D62" s="41"/>
      <c r="E62" s="43"/>
      <c r="F62" s="43"/>
      <c r="G62" s="40"/>
      <c r="H62" s="96"/>
      <c r="I62" s="40"/>
      <c r="J62" s="40"/>
      <c r="K62" s="40"/>
      <c r="L62" s="32" t="s">
        <v>29</v>
      </c>
      <c r="M62" s="33" t="s">
        <v>71</v>
      </c>
      <c r="N62" s="97" t="s">
        <v>69</v>
      </c>
      <c r="O62" s="33">
        <v>4</v>
      </c>
      <c r="P62" s="33">
        <v>4</v>
      </c>
      <c r="Q62" s="79">
        <v>4</v>
      </c>
      <c r="R62" s="81">
        <v>4</v>
      </c>
      <c r="S62" s="80" t="s">
        <v>43</v>
      </c>
      <c r="T62" s="82" t="s">
        <v>26</v>
      </c>
    </row>
    <row r="63" spans="1:20" ht="12.95" customHeight="1" x14ac:dyDescent="0.45">
      <c r="A63" s="38"/>
      <c r="B63" s="39"/>
      <c r="C63" s="40"/>
      <c r="D63" s="41"/>
      <c r="E63" s="43"/>
      <c r="F63" s="43"/>
      <c r="G63" s="40"/>
      <c r="H63" s="96"/>
      <c r="I63" s="40"/>
      <c r="J63" s="40"/>
      <c r="K63" s="40"/>
      <c r="L63" s="51" t="s">
        <v>31</v>
      </c>
      <c r="M63" s="46" t="s">
        <v>72</v>
      </c>
      <c r="N63" s="97" t="s">
        <v>69</v>
      </c>
      <c r="O63" s="46">
        <v>4</v>
      </c>
      <c r="P63" s="33">
        <v>4</v>
      </c>
      <c r="Q63" s="79">
        <v>4</v>
      </c>
      <c r="R63" s="98">
        <v>4</v>
      </c>
      <c r="S63" s="99" t="s">
        <v>43</v>
      </c>
      <c r="T63" s="100" t="s">
        <v>26</v>
      </c>
    </row>
    <row r="64" spans="1:20" ht="12.95" customHeight="1" x14ac:dyDescent="0.45">
      <c r="A64" s="38"/>
      <c r="B64" s="39"/>
      <c r="C64" s="40"/>
      <c r="D64" s="41"/>
      <c r="E64" s="43"/>
      <c r="F64" s="43"/>
      <c r="G64" s="40"/>
      <c r="H64" s="96"/>
      <c r="I64" s="40"/>
      <c r="J64" s="40"/>
      <c r="K64" s="40"/>
      <c r="L64" s="51" t="s">
        <v>33</v>
      </c>
      <c r="M64" s="33" t="s">
        <v>73</v>
      </c>
      <c r="N64" s="97" t="s">
        <v>69</v>
      </c>
      <c r="O64" s="33">
        <v>1</v>
      </c>
      <c r="P64" s="33">
        <v>1</v>
      </c>
      <c r="Q64" s="79">
        <v>1</v>
      </c>
      <c r="R64" s="98">
        <v>1</v>
      </c>
      <c r="S64" s="99" t="s">
        <v>43</v>
      </c>
      <c r="T64" s="100" t="s">
        <v>26</v>
      </c>
    </row>
    <row r="65" spans="1:25" ht="12.95" customHeight="1" x14ac:dyDescent="0.45">
      <c r="A65" s="38"/>
      <c r="B65" s="39"/>
      <c r="C65" s="40"/>
      <c r="D65" s="41"/>
      <c r="E65" s="43"/>
      <c r="F65" s="43"/>
      <c r="G65" s="40"/>
      <c r="H65" s="96"/>
      <c r="I65" s="40"/>
      <c r="J65" s="40"/>
      <c r="K65" s="40"/>
      <c r="L65" s="51" t="s">
        <v>35</v>
      </c>
      <c r="M65" s="46" t="s">
        <v>74</v>
      </c>
      <c r="N65" s="97" t="s">
        <v>69</v>
      </c>
      <c r="O65" s="46">
        <v>1</v>
      </c>
      <c r="P65" s="33">
        <v>1</v>
      </c>
      <c r="Q65" s="79">
        <v>1</v>
      </c>
      <c r="R65" s="98">
        <v>1</v>
      </c>
      <c r="S65" s="99" t="s">
        <v>43</v>
      </c>
      <c r="T65" s="100" t="s">
        <v>26</v>
      </c>
      <c r="U65" s="101"/>
      <c r="V65" s="102"/>
      <c r="W65" s="101"/>
      <c r="X65" s="101"/>
      <c r="Y65" s="103"/>
    </row>
    <row r="66" spans="1:25" ht="12.95" customHeight="1" thickBot="1" x14ac:dyDescent="0.5">
      <c r="A66" s="38"/>
      <c r="B66" s="39"/>
      <c r="C66" s="40"/>
      <c r="D66" s="41"/>
      <c r="E66" s="43"/>
      <c r="F66" s="43"/>
      <c r="G66" s="40"/>
      <c r="H66" s="104"/>
      <c r="I66" s="55"/>
      <c r="J66" s="55"/>
      <c r="K66" s="55"/>
      <c r="L66" s="61" t="s">
        <v>37</v>
      </c>
      <c r="M66" s="62" t="s">
        <v>75</v>
      </c>
      <c r="N66" s="105" t="s">
        <v>69</v>
      </c>
      <c r="O66" s="62">
        <v>1</v>
      </c>
      <c r="P66" s="62">
        <v>1</v>
      </c>
      <c r="Q66" s="83">
        <v>1</v>
      </c>
      <c r="R66" s="84">
        <v>1</v>
      </c>
      <c r="S66" s="85" t="s">
        <v>25</v>
      </c>
      <c r="T66" s="86" t="s">
        <v>26</v>
      </c>
    </row>
    <row r="67" spans="1:25" ht="12.95" customHeight="1" x14ac:dyDescent="0.45">
      <c r="A67" s="38"/>
      <c r="B67" s="39"/>
      <c r="C67" s="40"/>
      <c r="D67" s="41"/>
      <c r="E67" s="43"/>
      <c r="F67" s="43"/>
      <c r="G67" s="40"/>
      <c r="H67" s="106" t="s">
        <v>26</v>
      </c>
      <c r="I67" s="107" t="s">
        <v>26</v>
      </c>
      <c r="J67" s="107" t="s">
        <v>26</v>
      </c>
      <c r="K67" s="107" t="s">
        <v>26</v>
      </c>
      <c r="L67" s="108" t="s">
        <v>23</v>
      </c>
      <c r="M67" s="109" t="s">
        <v>76</v>
      </c>
      <c r="N67" s="33" t="s">
        <v>104</v>
      </c>
      <c r="O67" s="109">
        <v>2</v>
      </c>
      <c r="P67" s="109">
        <v>2</v>
      </c>
      <c r="Q67" s="110">
        <v>2</v>
      </c>
      <c r="R67" s="33">
        <v>2</v>
      </c>
      <c r="S67" s="111" t="s">
        <v>43</v>
      </c>
      <c r="T67" s="112" t="s">
        <v>26</v>
      </c>
    </row>
    <row r="68" spans="1:25" ht="12.95" customHeight="1" thickBot="1" x14ac:dyDescent="0.5">
      <c r="A68" s="53"/>
      <c r="B68" s="54"/>
      <c r="C68" s="55"/>
      <c r="D68" s="56"/>
      <c r="E68" s="58"/>
      <c r="F68" s="58"/>
      <c r="G68" s="55"/>
      <c r="H68" s="113" t="s">
        <v>26</v>
      </c>
      <c r="I68" s="114" t="s">
        <v>26</v>
      </c>
      <c r="J68" s="114" t="s">
        <v>26</v>
      </c>
      <c r="K68" s="114" t="s">
        <v>26</v>
      </c>
      <c r="L68" s="115" t="s">
        <v>27</v>
      </c>
      <c r="M68" s="116" t="s">
        <v>77</v>
      </c>
      <c r="N68" s="117" t="s">
        <v>78</v>
      </c>
      <c r="O68" s="116">
        <v>1</v>
      </c>
      <c r="P68" s="116">
        <v>1</v>
      </c>
      <c r="Q68" s="118">
        <v>1</v>
      </c>
      <c r="R68" s="119">
        <v>1</v>
      </c>
      <c r="S68" s="120" t="s">
        <v>43</v>
      </c>
      <c r="T68" s="121" t="s">
        <v>26</v>
      </c>
    </row>
  </sheetData>
  <mergeCells count="28">
    <mergeCell ref="F47:F68"/>
    <mergeCell ref="G47:G68"/>
    <mergeCell ref="H47:H59"/>
    <mergeCell ref="I47:I59"/>
    <mergeCell ref="J47:J59"/>
    <mergeCell ref="K47:K59"/>
    <mergeCell ref="H60:H66"/>
    <mergeCell ref="I60:I66"/>
    <mergeCell ref="J60:J66"/>
    <mergeCell ref="K60:K66"/>
    <mergeCell ref="A45:C45"/>
    <mergeCell ref="A47:A68"/>
    <mergeCell ref="B47:B68"/>
    <mergeCell ref="C47:C68"/>
    <mergeCell ref="D47:D68"/>
    <mergeCell ref="E47:E68"/>
    <mergeCell ref="F8:F16"/>
    <mergeCell ref="G8:G16"/>
    <mergeCell ref="H8:H16"/>
    <mergeCell ref="I8:I16"/>
    <mergeCell ref="J8:J16"/>
    <mergeCell ref="K8:K16"/>
    <mergeCell ref="A6:C6"/>
    <mergeCell ref="A8:A16"/>
    <mergeCell ref="B8:B16"/>
    <mergeCell ref="C8:C16"/>
    <mergeCell ref="D8:D16"/>
    <mergeCell ref="E8:E1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Y68"/>
  <sheetViews>
    <sheetView view="pageLayout" zoomScaleNormal="100" workbookViewId="0">
      <selection activeCell="P12" sqref="P12"/>
    </sheetView>
  </sheetViews>
  <sheetFormatPr defaultRowHeight="15" x14ac:dyDescent="0.25"/>
  <cols>
    <col min="1" max="2" width="5.140625" style="1" customWidth="1"/>
    <col min="3" max="3" width="5.140625" customWidth="1"/>
    <col min="4" max="4" width="5.42578125" style="1" customWidth="1"/>
    <col min="5" max="5" width="9.28515625" customWidth="1"/>
    <col min="6" max="7" width="5.140625" customWidth="1"/>
    <col min="8" max="8" width="5.28515625" style="1" customWidth="1"/>
    <col min="9" max="9" width="9.140625" customWidth="1"/>
    <col min="10" max="10" width="5.5703125" customWidth="1"/>
    <col min="11" max="11" width="5.140625" customWidth="1"/>
    <col min="12" max="12" width="5" style="1" customWidth="1"/>
    <col min="13" max="13" width="15.42578125" customWidth="1"/>
    <col min="14" max="14" width="17" customWidth="1"/>
    <col min="15" max="15" width="5.42578125" customWidth="1"/>
    <col min="16" max="16" width="5.5703125" customWidth="1"/>
    <col min="17" max="18" width="5.140625" customWidth="1"/>
    <col min="19" max="19" width="4.85546875" customWidth="1"/>
    <col min="20" max="20" width="5" customWidth="1"/>
    <col min="21" max="21" width="8" customWidth="1"/>
  </cols>
  <sheetData>
    <row r="2" spans="1:20" x14ac:dyDescent="0.25">
      <c r="Q2" s="2"/>
      <c r="R2" s="2"/>
      <c r="S2" s="2"/>
    </row>
    <row r="4" spans="1:20" ht="12" customHeight="1" x14ac:dyDescent="0.25"/>
    <row r="5" spans="1:20" ht="5.25" customHeight="1" thickBot="1" x14ac:dyDescent="0.3"/>
    <row r="6" spans="1:20" ht="19.5" x14ac:dyDescent="0.25">
      <c r="A6" s="3" t="s">
        <v>0</v>
      </c>
      <c r="B6" s="4"/>
      <c r="C6" s="5"/>
      <c r="D6" s="6"/>
      <c r="E6" s="7"/>
      <c r="F6" s="7" t="s">
        <v>1</v>
      </c>
      <c r="G6" s="8"/>
      <c r="H6" s="9"/>
      <c r="I6" s="7" t="s">
        <v>2</v>
      </c>
      <c r="J6" s="7"/>
      <c r="K6" s="8"/>
      <c r="L6" s="6"/>
      <c r="M6" s="7"/>
      <c r="N6" s="10" t="s">
        <v>3</v>
      </c>
      <c r="O6" s="7"/>
      <c r="P6" s="7"/>
      <c r="Q6" s="7"/>
      <c r="R6" s="11"/>
      <c r="S6" s="11"/>
      <c r="T6" s="12" t="s">
        <v>4</v>
      </c>
    </row>
    <row r="7" spans="1:20" ht="49.15" customHeight="1" x14ac:dyDescent="0.25">
      <c r="A7" s="13" t="s">
        <v>5</v>
      </c>
      <c r="B7" s="14" t="s">
        <v>6</v>
      </c>
      <c r="C7" s="15" t="s">
        <v>7</v>
      </c>
      <c r="D7" s="16" t="s">
        <v>8</v>
      </c>
      <c r="E7" s="17" t="s">
        <v>9</v>
      </c>
      <c r="F7" s="18" t="s">
        <v>10</v>
      </c>
      <c r="G7" s="18" t="s">
        <v>7</v>
      </c>
      <c r="H7" s="19" t="s">
        <v>11</v>
      </c>
      <c r="I7" s="15" t="s">
        <v>9</v>
      </c>
      <c r="J7" s="15" t="s">
        <v>12</v>
      </c>
      <c r="K7" s="15" t="s">
        <v>13</v>
      </c>
      <c r="L7" s="20" t="s">
        <v>14</v>
      </c>
      <c r="M7" s="21" t="s">
        <v>9</v>
      </c>
      <c r="N7" s="21" t="s">
        <v>15</v>
      </c>
      <c r="O7" s="15" t="s">
        <v>16</v>
      </c>
      <c r="P7" s="15" t="s">
        <v>10</v>
      </c>
      <c r="Q7" s="22" t="s">
        <v>7</v>
      </c>
      <c r="R7" s="22" t="s">
        <v>17</v>
      </c>
      <c r="S7" s="22" t="s">
        <v>18</v>
      </c>
      <c r="T7" s="23" t="s">
        <v>19</v>
      </c>
    </row>
    <row r="8" spans="1:20" ht="15" customHeight="1" x14ac:dyDescent="0.25">
      <c r="A8" s="24" t="s">
        <v>20</v>
      </c>
      <c r="B8" s="25" t="s">
        <v>85</v>
      </c>
      <c r="C8" s="26">
        <v>1</v>
      </c>
      <c r="D8" s="27" t="s">
        <v>20</v>
      </c>
      <c r="E8" s="28" t="s">
        <v>22</v>
      </c>
      <c r="F8" s="29">
        <v>1</v>
      </c>
      <c r="G8" s="26">
        <f>F8*C8</f>
        <v>1</v>
      </c>
      <c r="H8" s="27" t="s">
        <v>20</v>
      </c>
      <c r="I8" s="30" t="s">
        <v>22</v>
      </c>
      <c r="J8" s="31">
        <v>1</v>
      </c>
      <c r="K8" s="31">
        <f>J8*G8</f>
        <v>1</v>
      </c>
      <c r="L8" s="32" t="s">
        <v>23</v>
      </c>
      <c r="M8" s="33" t="s">
        <v>24</v>
      </c>
      <c r="N8" s="33" t="s">
        <v>109</v>
      </c>
      <c r="O8" s="34">
        <v>1</v>
      </c>
      <c r="P8" s="34">
        <v>1</v>
      </c>
      <c r="Q8" s="35">
        <v>1</v>
      </c>
      <c r="R8" s="33">
        <v>27.2</v>
      </c>
      <c r="S8" s="36" t="s">
        <v>25</v>
      </c>
      <c r="T8" s="37" t="s">
        <v>26</v>
      </c>
    </row>
    <row r="9" spans="1:20" ht="15" customHeight="1" x14ac:dyDescent="0.25">
      <c r="A9" s="38"/>
      <c r="B9" s="39"/>
      <c r="C9" s="40"/>
      <c r="D9" s="41"/>
      <c r="E9" s="42"/>
      <c r="F9" s="43"/>
      <c r="G9" s="40"/>
      <c r="H9" s="41"/>
      <c r="I9" s="44"/>
      <c r="J9" s="45"/>
      <c r="K9" s="45"/>
      <c r="L9" s="32" t="s">
        <v>27</v>
      </c>
      <c r="M9" s="33" t="s">
        <v>28</v>
      </c>
      <c r="N9" s="33" t="s">
        <v>110</v>
      </c>
      <c r="O9" s="33" t="s">
        <v>31</v>
      </c>
      <c r="P9" s="34">
        <v>4</v>
      </c>
      <c r="Q9" s="35">
        <v>4</v>
      </c>
      <c r="R9" s="33">
        <v>19.36</v>
      </c>
      <c r="S9" s="36" t="s">
        <v>25</v>
      </c>
      <c r="T9" s="37" t="s">
        <v>26</v>
      </c>
    </row>
    <row r="10" spans="1:20" ht="15" customHeight="1" x14ac:dyDescent="0.25">
      <c r="A10" s="38"/>
      <c r="B10" s="39"/>
      <c r="C10" s="40"/>
      <c r="D10" s="41"/>
      <c r="E10" s="42"/>
      <c r="F10" s="43"/>
      <c r="G10" s="40"/>
      <c r="H10" s="41"/>
      <c r="I10" s="44"/>
      <c r="J10" s="45"/>
      <c r="K10" s="45"/>
      <c r="L10" s="32" t="s">
        <v>29</v>
      </c>
      <c r="M10" s="46" t="s">
        <v>30</v>
      </c>
      <c r="N10" s="33" t="s">
        <v>111</v>
      </c>
      <c r="O10" s="33" t="s">
        <v>27</v>
      </c>
      <c r="P10" s="34">
        <v>2</v>
      </c>
      <c r="Q10" s="35">
        <v>2</v>
      </c>
      <c r="R10" s="33">
        <v>17.760000000000002</v>
      </c>
      <c r="S10" s="36" t="s">
        <v>25</v>
      </c>
      <c r="T10" s="37" t="s">
        <v>26</v>
      </c>
    </row>
    <row r="11" spans="1:20" ht="15" customHeight="1" x14ac:dyDescent="0.25">
      <c r="A11" s="38"/>
      <c r="B11" s="39"/>
      <c r="C11" s="40"/>
      <c r="D11" s="41"/>
      <c r="E11" s="42"/>
      <c r="F11" s="43"/>
      <c r="G11" s="40"/>
      <c r="H11" s="41"/>
      <c r="I11" s="44"/>
      <c r="J11" s="45"/>
      <c r="K11" s="45"/>
      <c r="L11" s="32" t="s">
        <v>31</v>
      </c>
      <c r="M11" s="46" t="s">
        <v>32</v>
      </c>
      <c r="N11" s="33" t="s">
        <v>112</v>
      </c>
      <c r="O11" s="47">
        <v>2</v>
      </c>
      <c r="P11" s="47">
        <v>2</v>
      </c>
      <c r="Q11" s="48">
        <v>2</v>
      </c>
      <c r="R11" s="33">
        <v>13.9</v>
      </c>
      <c r="S11" s="49" t="s">
        <v>25</v>
      </c>
      <c r="T11" s="50" t="s">
        <v>26</v>
      </c>
    </row>
    <row r="12" spans="1:20" ht="15" customHeight="1" x14ac:dyDescent="0.25">
      <c r="A12" s="38"/>
      <c r="B12" s="39"/>
      <c r="C12" s="40"/>
      <c r="D12" s="41"/>
      <c r="E12" s="42"/>
      <c r="F12" s="43"/>
      <c r="G12" s="40"/>
      <c r="H12" s="41"/>
      <c r="I12" s="44"/>
      <c r="J12" s="45"/>
      <c r="K12" s="45"/>
      <c r="L12" s="32" t="s">
        <v>33</v>
      </c>
      <c r="M12" s="46" t="s">
        <v>34</v>
      </c>
      <c r="N12" s="33" t="s">
        <v>113</v>
      </c>
      <c r="O12" s="34">
        <v>1</v>
      </c>
      <c r="P12" s="34">
        <v>1</v>
      </c>
      <c r="Q12" s="35">
        <v>1</v>
      </c>
      <c r="R12" s="33">
        <v>22.24</v>
      </c>
      <c r="S12" s="36" t="s">
        <v>25</v>
      </c>
      <c r="T12" s="37" t="s">
        <v>26</v>
      </c>
    </row>
    <row r="13" spans="1:20" ht="15" customHeight="1" x14ac:dyDescent="0.25">
      <c r="A13" s="38"/>
      <c r="B13" s="39"/>
      <c r="C13" s="40"/>
      <c r="D13" s="41"/>
      <c r="E13" s="42"/>
      <c r="F13" s="43"/>
      <c r="G13" s="40"/>
      <c r="H13" s="41"/>
      <c r="I13" s="44"/>
      <c r="J13" s="45"/>
      <c r="K13" s="45"/>
      <c r="L13" s="32" t="s">
        <v>35</v>
      </c>
      <c r="M13" s="46" t="s">
        <v>36</v>
      </c>
      <c r="N13" s="33" t="s">
        <v>84</v>
      </c>
      <c r="O13" s="34">
        <v>8</v>
      </c>
      <c r="P13" s="34">
        <v>8</v>
      </c>
      <c r="Q13" s="35">
        <v>8</v>
      </c>
      <c r="R13" s="33">
        <v>9.6</v>
      </c>
      <c r="S13" s="36" t="s">
        <v>25</v>
      </c>
      <c r="T13" s="37" t="s">
        <v>26</v>
      </c>
    </row>
    <row r="14" spans="1:20" ht="15" customHeight="1" x14ac:dyDescent="0.25">
      <c r="A14" s="38"/>
      <c r="B14" s="39"/>
      <c r="C14" s="40"/>
      <c r="D14" s="41"/>
      <c r="E14" s="42"/>
      <c r="F14" s="43"/>
      <c r="G14" s="40"/>
      <c r="H14" s="41"/>
      <c r="I14" s="44"/>
      <c r="J14" s="45"/>
      <c r="K14" s="45"/>
      <c r="L14" s="51" t="s">
        <v>37</v>
      </c>
      <c r="M14" s="46" t="s">
        <v>38</v>
      </c>
      <c r="N14" s="46" t="s">
        <v>39</v>
      </c>
      <c r="O14" s="47">
        <v>8</v>
      </c>
      <c r="P14" s="47">
        <v>8</v>
      </c>
      <c r="Q14" s="48">
        <v>8</v>
      </c>
      <c r="R14" s="33">
        <v>6.4</v>
      </c>
      <c r="S14" s="49" t="s">
        <v>25</v>
      </c>
      <c r="T14" s="50" t="s">
        <v>26</v>
      </c>
    </row>
    <row r="15" spans="1:20" ht="15" customHeight="1" x14ac:dyDescent="0.25">
      <c r="A15" s="38"/>
      <c r="B15" s="39"/>
      <c r="C15" s="40"/>
      <c r="D15" s="41"/>
      <c r="E15" s="42"/>
      <c r="F15" s="43"/>
      <c r="G15" s="40"/>
      <c r="H15" s="41"/>
      <c r="I15" s="44"/>
      <c r="J15" s="45"/>
      <c r="K15" s="45"/>
      <c r="L15" s="51" t="s">
        <v>40</v>
      </c>
      <c r="M15" s="46" t="s">
        <v>41</v>
      </c>
      <c r="N15" s="46" t="s">
        <v>42</v>
      </c>
      <c r="O15" s="34">
        <v>28</v>
      </c>
      <c r="P15" s="34">
        <v>28</v>
      </c>
      <c r="Q15" s="35">
        <v>28</v>
      </c>
      <c r="R15" s="52">
        <v>28</v>
      </c>
      <c r="S15" s="36" t="s">
        <v>43</v>
      </c>
      <c r="T15" s="37" t="s">
        <v>26</v>
      </c>
    </row>
    <row r="16" spans="1:20" ht="15" customHeight="1" thickBot="1" x14ac:dyDescent="0.3">
      <c r="A16" s="53"/>
      <c r="B16" s="54"/>
      <c r="C16" s="55"/>
      <c r="D16" s="56"/>
      <c r="E16" s="57"/>
      <c r="F16" s="58"/>
      <c r="G16" s="55"/>
      <c r="H16" s="56"/>
      <c r="I16" s="59"/>
      <c r="J16" s="60"/>
      <c r="K16" s="60"/>
      <c r="L16" s="61" t="s">
        <v>44</v>
      </c>
      <c r="M16" s="62" t="s">
        <v>45</v>
      </c>
      <c r="N16" s="62" t="s">
        <v>46</v>
      </c>
      <c r="O16" s="63">
        <v>28</v>
      </c>
      <c r="P16" s="63">
        <v>28</v>
      </c>
      <c r="Q16" s="64">
        <v>28</v>
      </c>
      <c r="R16" s="65">
        <v>28</v>
      </c>
      <c r="S16" s="66" t="s">
        <v>43</v>
      </c>
      <c r="T16" s="67" t="s">
        <v>26</v>
      </c>
    </row>
    <row r="24" spans="1:1" hidden="1" x14ac:dyDescent="0.25">
      <c r="A24" s="1" t="s">
        <v>21</v>
      </c>
    </row>
    <row r="25" spans="1:1" hidden="1" x14ac:dyDescent="0.25">
      <c r="A25" s="1" t="s">
        <v>47</v>
      </c>
    </row>
    <row r="26" spans="1:1" hidden="1" x14ac:dyDescent="0.25">
      <c r="A26" s="1" t="s">
        <v>48</v>
      </c>
    </row>
    <row r="27" spans="1:1" hidden="1" x14ac:dyDescent="0.25">
      <c r="A27" s="1" t="s">
        <v>49</v>
      </c>
    </row>
    <row r="28" spans="1:1" hidden="1" x14ac:dyDescent="0.25">
      <c r="A28" s="1" t="s">
        <v>50</v>
      </c>
    </row>
    <row r="29" spans="1:1" hidden="1" x14ac:dyDescent="0.25">
      <c r="A29" s="1" t="s">
        <v>51</v>
      </c>
    </row>
    <row r="30" spans="1:1" hidden="1" x14ac:dyDescent="0.25">
      <c r="A30" s="1" t="s">
        <v>52</v>
      </c>
    </row>
    <row r="31" spans="1:1" hidden="1" x14ac:dyDescent="0.25">
      <c r="A31" s="1" t="s">
        <v>53</v>
      </c>
    </row>
    <row r="44" spans="1:20" ht="5.25" customHeight="1" thickBot="1" x14ac:dyDescent="0.3"/>
    <row r="45" spans="1:20" ht="19.5" x14ac:dyDescent="0.25">
      <c r="A45" s="3" t="s">
        <v>0</v>
      </c>
      <c r="B45" s="4"/>
      <c r="C45" s="5"/>
      <c r="D45" s="6"/>
      <c r="E45" s="7"/>
      <c r="F45" s="7" t="s">
        <v>1</v>
      </c>
      <c r="G45" s="8"/>
      <c r="H45" s="9"/>
      <c r="I45" s="7" t="s">
        <v>2</v>
      </c>
      <c r="J45" s="7"/>
      <c r="K45" s="8"/>
      <c r="L45" s="6"/>
      <c r="M45" s="7"/>
      <c r="N45" s="10" t="s">
        <v>3</v>
      </c>
      <c r="O45" s="7"/>
      <c r="P45" s="7"/>
      <c r="Q45" s="7"/>
      <c r="R45" s="11"/>
      <c r="S45" s="11"/>
      <c r="T45" s="12" t="s">
        <v>4</v>
      </c>
    </row>
    <row r="46" spans="1:20" ht="49.15" customHeight="1" x14ac:dyDescent="0.25">
      <c r="A46" s="68" t="s">
        <v>5</v>
      </c>
      <c r="B46" s="69" t="s">
        <v>6</v>
      </c>
      <c r="C46" s="70" t="s">
        <v>7</v>
      </c>
      <c r="D46" s="71" t="s">
        <v>8</v>
      </c>
      <c r="E46" s="72" t="s">
        <v>9</v>
      </c>
      <c r="F46" s="73" t="s">
        <v>10</v>
      </c>
      <c r="G46" s="73" t="s">
        <v>7</v>
      </c>
      <c r="H46" s="74" t="s">
        <v>11</v>
      </c>
      <c r="I46" s="70" t="s">
        <v>9</v>
      </c>
      <c r="J46" s="70" t="s">
        <v>12</v>
      </c>
      <c r="K46" s="70" t="s">
        <v>13</v>
      </c>
      <c r="L46" s="75" t="s">
        <v>14</v>
      </c>
      <c r="M46" s="76" t="s">
        <v>9</v>
      </c>
      <c r="N46" s="76" t="s">
        <v>15</v>
      </c>
      <c r="O46" s="70" t="s">
        <v>16</v>
      </c>
      <c r="P46" s="70" t="s">
        <v>10</v>
      </c>
      <c r="Q46" s="77" t="s">
        <v>7</v>
      </c>
      <c r="R46" s="22" t="s">
        <v>17</v>
      </c>
      <c r="S46" s="22" t="s">
        <v>18</v>
      </c>
      <c r="T46" s="78" t="s">
        <v>19</v>
      </c>
    </row>
    <row r="47" spans="1:20" ht="12.95" customHeight="1" x14ac:dyDescent="0.25">
      <c r="A47" s="24" t="s">
        <v>20</v>
      </c>
      <c r="B47" s="25" t="s">
        <v>85</v>
      </c>
      <c r="C47" s="26">
        <v>1</v>
      </c>
      <c r="D47" s="27" t="s">
        <v>54</v>
      </c>
      <c r="E47" s="29" t="s">
        <v>55</v>
      </c>
      <c r="F47" s="29">
        <v>1</v>
      </c>
      <c r="G47" s="26">
        <f>F47*C47</f>
        <v>1</v>
      </c>
      <c r="H47" s="27" t="s">
        <v>20</v>
      </c>
      <c r="I47" s="30" t="s">
        <v>55</v>
      </c>
      <c r="J47" s="31">
        <v>1</v>
      </c>
      <c r="K47" s="31">
        <f>J47*G47</f>
        <v>1</v>
      </c>
      <c r="L47" s="32" t="s">
        <v>23</v>
      </c>
      <c r="M47" s="33" t="s">
        <v>56</v>
      </c>
      <c r="N47" s="33" t="s">
        <v>105</v>
      </c>
      <c r="O47" s="33">
        <v>10</v>
      </c>
      <c r="P47" s="33">
        <v>10</v>
      </c>
      <c r="Q47" s="79">
        <v>10</v>
      </c>
      <c r="R47" s="33">
        <v>12</v>
      </c>
      <c r="S47" s="80" t="s">
        <v>25</v>
      </c>
      <c r="T47" s="37" t="s">
        <v>26</v>
      </c>
    </row>
    <row r="48" spans="1:20" ht="12.95" customHeight="1" x14ac:dyDescent="0.25">
      <c r="A48" s="38"/>
      <c r="B48" s="39"/>
      <c r="C48" s="40"/>
      <c r="D48" s="41"/>
      <c r="E48" s="43"/>
      <c r="F48" s="43"/>
      <c r="G48" s="40"/>
      <c r="H48" s="41"/>
      <c r="I48" s="44"/>
      <c r="J48" s="45"/>
      <c r="K48" s="45"/>
      <c r="L48" s="32" t="s">
        <v>27</v>
      </c>
      <c r="M48" s="33" t="s">
        <v>57</v>
      </c>
      <c r="N48" s="33" t="s">
        <v>94</v>
      </c>
      <c r="O48" s="33">
        <v>2</v>
      </c>
      <c r="P48" s="33">
        <v>2</v>
      </c>
      <c r="Q48" s="79">
        <v>2</v>
      </c>
      <c r="R48" s="33">
        <v>12</v>
      </c>
      <c r="S48" s="80" t="s">
        <v>25</v>
      </c>
      <c r="T48" s="37" t="s">
        <v>26</v>
      </c>
    </row>
    <row r="49" spans="1:20" ht="12.95" customHeight="1" x14ac:dyDescent="0.25">
      <c r="A49" s="38"/>
      <c r="B49" s="39"/>
      <c r="C49" s="40"/>
      <c r="D49" s="41"/>
      <c r="E49" s="43"/>
      <c r="F49" s="43"/>
      <c r="G49" s="40"/>
      <c r="H49" s="41"/>
      <c r="I49" s="44"/>
      <c r="J49" s="45"/>
      <c r="K49" s="45"/>
      <c r="L49" s="32" t="s">
        <v>29</v>
      </c>
      <c r="M49" s="33" t="s">
        <v>34</v>
      </c>
      <c r="N49" s="33" t="s">
        <v>106</v>
      </c>
      <c r="O49" s="33">
        <v>2</v>
      </c>
      <c r="P49" s="33">
        <v>2</v>
      </c>
      <c r="Q49" s="79">
        <v>2</v>
      </c>
      <c r="R49" s="33">
        <v>4</v>
      </c>
      <c r="S49" s="80" t="s">
        <v>25</v>
      </c>
      <c r="T49" s="37" t="s">
        <v>26</v>
      </c>
    </row>
    <row r="50" spans="1:20" ht="12.95" customHeight="1" x14ac:dyDescent="0.25">
      <c r="A50" s="38"/>
      <c r="B50" s="39"/>
      <c r="C50" s="40"/>
      <c r="D50" s="41"/>
      <c r="E50" s="43"/>
      <c r="F50" s="43"/>
      <c r="G50" s="40"/>
      <c r="H50" s="41"/>
      <c r="I50" s="44"/>
      <c r="J50" s="45"/>
      <c r="K50" s="45"/>
      <c r="L50" s="32" t="s">
        <v>31</v>
      </c>
      <c r="M50" s="33" t="s">
        <v>58</v>
      </c>
      <c r="N50" s="33" t="s">
        <v>96</v>
      </c>
      <c r="O50" s="33">
        <v>1</v>
      </c>
      <c r="P50" s="33">
        <v>1</v>
      </c>
      <c r="Q50" s="79">
        <v>1</v>
      </c>
      <c r="R50" s="33">
        <v>3.6</v>
      </c>
      <c r="S50" s="80" t="s">
        <v>25</v>
      </c>
      <c r="T50" s="37" t="s">
        <v>26</v>
      </c>
    </row>
    <row r="51" spans="1:20" ht="12.95" customHeight="1" x14ac:dyDescent="0.25">
      <c r="A51" s="38"/>
      <c r="B51" s="39"/>
      <c r="C51" s="40"/>
      <c r="D51" s="41"/>
      <c r="E51" s="43"/>
      <c r="F51" s="43"/>
      <c r="G51" s="40"/>
      <c r="H51" s="41"/>
      <c r="I51" s="44"/>
      <c r="J51" s="45"/>
      <c r="K51" s="45"/>
      <c r="L51" s="32" t="s">
        <v>33</v>
      </c>
      <c r="M51" s="33" t="s">
        <v>59</v>
      </c>
      <c r="N51" s="33" t="s">
        <v>107</v>
      </c>
      <c r="O51" s="33">
        <v>1</v>
      </c>
      <c r="P51" s="33">
        <v>1</v>
      </c>
      <c r="Q51" s="79">
        <v>1</v>
      </c>
      <c r="R51" s="33">
        <v>1.77</v>
      </c>
      <c r="S51" s="80" t="s">
        <v>25</v>
      </c>
      <c r="T51" s="37" t="s">
        <v>26</v>
      </c>
    </row>
    <row r="52" spans="1:20" ht="12.95" customHeight="1" x14ac:dyDescent="0.25">
      <c r="A52" s="38"/>
      <c r="B52" s="39"/>
      <c r="C52" s="40"/>
      <c r="D52" s="41"/>
      <c r="E52" s="43"/>
      <c r="F52" s="43"/>
      <c r="G52" s="40"/>
      <c r="H52" s="41"/>
      <c r="I52" s="44"/>
      <c r="J52" s="45"/>
      <c r="K52" s="45"/>
      <c r="L52" s="32" t="s">
        <v>35</v>
      </c>
      <c r="M52" s="33" t="s">
        <v>60</v>
      </c>
      <c r="N52" s="33" t="s">
        <v>94</v>
      </c>
      <c r="O52" s="33">
        <v>20</v>
      </c>
      <c r="P52" s="33">
        <v>20</v>
      </c>
      <c r="Q52" s="79">
        <v>20</v>
      </c>
      <c r="R52" s="33">
        <v>3.2</v>
      </c>
      <c r="S52" s="80" t="s">
        <v>25</v>
      </c>
      <c r="T52" s="37" t="s">
        <v>26</v>
      </c>
    </row>
    <row r="53" spans="1:20" ht="12.95" customHeight="1" x14ac:dyDescent="0.25">
      <c r="A53" s="38"/>
      <c r="B53" s="39"/>
      <c r="C53" s="40"/>
      <c r="D53" s="41"/>
      <c r="E53" s="43"/>
      <c r="F53" s="43"/>
      <c r="G53" s="40"/>
      <c r="H53" s="41"/>
      <c r="I53" s="44"/>
      <c r="J53" s="45"/>
      <c r="K53" s="45"/>
      <c r="L53" s="32" t="s">
        <v>37</v>
      </c>
      <c r="M53" s="33" t="s">
        <v>61</v>
      </c>
      <c r="N53" s="33" t="s">
        <v>97</v>
      </c>
      <c r="O53" s="33">
        <v>20</v>
      </c>
      <c r="P53" s="33">
        <v>20</v>
      </c>
      <c r="Q53" s="79">
        <v>20</v>
      </c>
      <c r="R53" s="81">
        <v>20</v>
      </c>
      <c r="S53" s="80" t="s">
        <v>43</v>
      </c>
      <c r="T53" s="37" t="s">
        <v>26</v>
      </c>
    </row>
    <row r="54" spans="1:20" ht="12.95" customHeight="1" x14ac:dyDescent="0.25">
      <c r="A54" s="38"/>
      <c r="B54" s="39"/>
      <c r="C54" s="40"/>
      <c r="D54" s="41"/>
      <c r="E54" s="43"/>
      <c r="F54" s="43"/>
      <c r="G54" s="40"/>
      <c r="H54" s="41"/>
      <c r="I54" s="44"/>
      <c r="J54" s="45"/>
      <c r="K54" s="45"/>
      <c r="L54" s="32" t="s">
        <v>40</v>
      </c>
      <c r="M54" s="33" t="s">
        <v>62</v>
      </c>
      <c r="N54" s="33" t="s">
        <v>98</v>
      </c>
      <c r="O54" s="33">
        <v>10</v>
      </c>
      <c r="P54" s="33">
        <v>10</v>
      </c>
      <c r="Q54" s="79">
        <v>10</v>
      </c>
      <c r="R54" s="81">
        <v>10</v>
      </c>
      <c r="S54" s="80" t="s">
        <v>43</v>
      </c>
      <c r="T54" s="37" t="s">
        <v>26</v>
      </c>
    </row>
    <row r="55" spans="1:20" ht="12.95" customHeight="1" x14ac:dyDescent="0.25">
      <c r="A55" s="38"/>
      <c r="B55" s="39"/>
      <c r="C55" s="40"/>
      <c r="D55" s="41"/>
      <c r="E55" s="43"/>
      <c r="F55" s="43"/>
      <c r="G55" s="40"/>
      <c r="H55" s="41"/>
      <c r="I55" s="44"/>
      <c r="J55" s="45"/>
      <c r="K55" s="45"/>
      <c r="L55" s="32" t="s">
        <v>44</v>
      </c>
      <c r="M55" s="33" t="s">
        <v>63</v>
      </c>
      <c r="N55" s="33" t="s">
        <v>99</v>
      </c>
      <c r="O55" s="33">
        <v>40</v>
      </c>
      <c r="P55" s="33">
        <v>40</v>
      </c>
      <c r="Q55" s="79">
        <v>40</v>
      </c>
      <c r="R55" s="81">
        <v>40</v>
      </c>
      <c r="S55" s="80" t="s">
        <v>43</v>
      </c>
      <c r="T55" s="37" t="s">
        <v>26</v>
      </c>
    </row>
    <row r="56" spans="1:20" ht="12.95" customHeight="1" x14ac:dyDescent="0.45">
      <c r="A56" s="38"/>
      <c r="B56" s="39"/>
      <c r="C56" s="40"/>
      <c r="D56" s="41"/>
      <c r="E56" s="43"/>
      <c r="F56" s="43"/>
      <c r="G56" s="40"/>
      <c r="H56" s="41"/>
      <c r="I56" s="44"/>
      <c r="J56" s="45"/>
      <c r="K56" s="45"/>
      <c r="L56" s="32" t="s">
        <v>48</v>
      </c>
      <c r="M56" s="33" t="s">
        <v>63</v>
      </c>
      <c r="N56" s="33" t="s">
        <v>100</v>
      </c>
      <c r="O56" s="33">
        <v>10</v>
      </c>
      <c r="P56" s="33">
        <v>10</v>
      </c>
      <c r="Q56" s="79">
        <v>10</v>
      </c>
      <c r="R56" s="81">
        <v>10</v>
      </c>
      <c r="S56" s="80" t="s">
        <v>43</v>
      </c>
      <c r="T56" s="82" t="s">
        <v>26</v>
      </c>
    </row>
    <row r="57" spans="1:20" ht="12.95" customHeight="1" x14ac:dyDescent="0.45">
      <c r="A57" s="38"/>
      <c r="B57" s="39"/>
      <c r="C57" s="40"/>
      <c r="D57" s="41"/>
      <c r="E57" s="43"/>
      <c r="F57" s="43"/>
      <c r="G57" s="40"/>
      <c r="H57" s="41"/>
      <c r="I57" s="44"/>
      <c r="J57" s="45"/>
      <c r="K57" s="45"/>
      <c r="L57" s="32" t="s">
        <v>49</v>
      </c>
      <c r="M57" s="33" t="s">
        <v>64</v>
      </c>
      <c r="N57" s="33" t="s">
        <v>101</v>
      </c>
      <c r="O57" s="33">
        <v>40</v>
      </c>
      <c r="P57" s="33">
        <v>40</v>
      </c>
      <c r="Q57" s="79">
        <v>40</v>
      </c>
      <c r="R57" s="81">
        <v>40</v>
      </c>
      <c r="S57" s="80" t="s">
        <v>43</v>
      </c>
      <c r="T57" s="82" t="s">
        <v>26</v>
      </c>
    </row>
    <row r="58" spans="1:20" ht="12.95" customHeight="1" x14ac:dyDescent="0.45">
      <c r="A58" s="38"/>
      <c r="B58" s="39"/>
      <c r="C58" s="40"/>
      <c r="D58" s="41"/>
      <c r="E58" s="43"/>
      <c r="F58" s="43"/>
      <c r="G58" s="40"/>
      <c r="H58" s="41"/>
      <c r="I58" s="44"/>
      <c r="J58" s="45"/>
      <c r="K58" s="45"/>
      <c r="L58" s="32" t="s">
        <v>50</v>
      </c>
      <c r="M58" s="33" t="s">
        <v>64</v>
      </c>
      <c r="N58" s="33" t="s">
        <v>102</v>
      </c>
      <c r="O58" s="33">
        <v>20</v>
      </c>
      <c r="P58" s="33">
        <v>20</v>
      </c>
      <c r="Q58" s="79">
        <v>20</v>
      </c>
      <c r="R58" s="81">
        <v>20</v>
      </c>
      <c r="S58" s="80" t="s">
        <v>43</v>
      </c>
      <c r="T58" s="82" t="s">
        <v>26</v>
      </c>
    </row>
    <row r="59" spans="1:20" ht="12.95" customHeight="1" thickBot="1" x14ac:dyDescent="0.5">
      <c r="A59" s="38"/>
      <c r="B59" s="39"/>
      <c r="C59" s="40"/>
      <c r="D59" s="41"/>
      <c r="E59" s="43"/>
      <c r="F59" s="43"/>
      <c r="G59" s="40"/>
      <c r="H59" s="56"/>
      <c r="I59" s="59"/>
      <c r="J59" s="60"/>
      <c r="K59" s="60"/>
      <c r="L59" s="61" t="s">
        <v>65</v>
      </c>
      <c r="M59" s="62" t="s">
        <v>66</v>
      </c>
      <c r="N59" s="62" t="s">
        <v>103</v>
      </c>
      <c r="O59" s="62" t="s">
        <v>29</v>
      </c>
      <c r="P59" s="62">
        <v>3</v>
      </c>
      <c r="Q59" s="83">
        <v>3</v>
      </c>
      <c r="R59" s="84">
        <v>3</v>
      </c>
      <c r="S59" s="85" t="s">
        <v>43</v>
      </c>
      <c r="T59" s="86" t="s">
        <v>26</v>
      </c>
    </row>
    <row r="60" spans="1:20" ht="12.95" customHeight="1" x14ac:dyDescent="0.45">
      <c r="A60" s="38"/>
      <c r="B60" s="39"/>
      <c r="C60" s="40"/>
      <c r="D60" s="41"/>
      <c r="E60" s="43"/>
      <c r="F60" s="43"/>
      <c r="G60" s="40"/>
      <c r="H60" s="87" t="s">
        <v>54</v>
      </c>
      <c r="I60" s="88" t="s">
        <v>67</v>
      </c>
      <c r="J60" s="88">
        <v>1</v>
      </c>
      <c r="K60" s="88">
        <f>J60*G47</f>
        <v>1</v>
      </c>
      <c r="L60" s="89" t="s">
        <v>23</v>
      </c>
      <c r="M60" s="90" t="s">
        <v>68</v>
      </c>
      <c r="N60" s="91" t="s">
        <v>69</v>
      </c>
      <c r="O60" s="90">
        <v>4</v>
      </c>
      <c r="P60" s="90">
        <v>4</v>
      </c>
      <c r="Q60" s="92">
        <v>4</v>
      </c>
      <c r="R60" s="93">
        <v>4</v>
      </c>
      <c r="S60" s="94" t="s">
        <v>43</v>
      </c>
      <c r="T60" s="95" t="s">
        <v>26</v>
      </c>
    </row>
    <row r="61" spans="1:20" ht="12.95" customHeight="1" x14ac:dyDescent="0.45">
      <c r="A61" s="38"/>
      <c r="B61" s="39"/>
      <c r="C61" s="40"/>
      <c r="D61" s="41"/>
      <c r="E61" s="43"/>
      <c r="F61" s="43"/>
      <c r="G61" s="40"/>
      <c r="H61" s="96"/>
      <c r="I61" s="40"/>
      <c r="J61" s="40"/>
      <c r="K61" s="40"/>
      <c r="L61" s="32" t="s">
        <v>27</v>
      </c>
      <c r="M61" s="33" t="s">
        <v>70</v>
      </c>
      <c r="N61" s="97" t="s">
        <v>69</v>
      </c>
      <c r="O61" s="33">
        <v>4</v>
      </c>
      <c r="P61" s="33">
        <v>4</v>
      </c>
      <c r="Q61" s="79">
        <v>4</v>
      </c>
      <c r="R61" s="81">
        <v>4</v>
      </c>
      <c r="S61" s="80" t="s">
        <v>43</v>
      </c>
      <c r="T61" s="82" t="s">
        <v>26</v>
      </c>
    </row>
    <row r="62" spans="1:20" ht="12.95" customHeight="1" x14ac:dyDescent="0.45">
      <c r="A62" s="38"/>
      <c r="B62" s="39"/>
      <c r="C62" s="40"/>
      <c r="D62" s="41"/>
      <c r="E62" s="43"/>
      <c r="F62" s="43"/>
      <c r="G62" s="40"/>
      <c r="H62" s="96"/>
      <c r="I62" s="40"/>
      <c r="J62" s="40"/>
      <c r="K62" s="40"/>
      <c r="L62" s="32" t="s">
        <v>29</v>
      </c>
      <c r="M62" s="33" t="s">
        <v>71</v>
      </c>
      <c r="N62" s="97" t="s">
        <v>69</v>
      </c>
      <c r="O62" s="33">
        <v>4</v>
      </c>
      <c r="P62" s="33">
        <v>4</v>
      </c>
      <c r="Q62" s="79">
        <v>4</v>
      </c>
      <c r="R62" s="81">
        <v>4</v>
      </c>
      <c r="S62" s="80" t="s">
        <v>43</v>
      </c>
      <c r="T62" s="82" t="s">
        <v>26</v>
      </c>
    </row>
    <row r="63" spans="1:20" ht="12.95" customHeight="1" x14ac:dyDescent="0.45">
      <c r="A63" s="38"/>
      <c r="B63" s="39"/>
      <c r="C63" s="40"/>
      <c r="D63" s="41"/>
      <c r="E63" s="43"/>
      <c r="F63" s="43"/>
      <c r="G63" s="40"/>
      <c r="H63" s="96"/>
      <c r="I63" s="40"/>
      <c r="J63" s="40"/>
      <c r="K63" s="40"/>
      <c r="L63" s="51" t="s">
        <v>31</v>
      </c>
      <c r="M63" s="46" t="s">
        <v>72</v>
      </c>
      <c r="N63" s="97" t="s">
        <v>69</v>
      </c>
      <c r="O63" s="46">
        <v>4</v>
      </c>
      <c r="P63" s="33">
        <v>4</v>
      </c>
      <c r="Q63" s="79">
        <v>4</v>
      </c>
      <c r="R63" s="98">
        <v>4</v>
      </c>
      <c r="S63" s="99" t="s">
        <v>43</v>
      </c>
      <c r="T63" s="100" t="s">
        <v>26</v>
      </c>
    </row>
    <row r="64" spans="1:20" ht="12.95" customHeight="1" x14ac:dyDescent="0.45">
      <c r="A64" s="38"/>
      <c r="B64" s="39"/>
      <c r="C64" s="40"/>
      <c r="D64" s="41"/>
      <c r="E64" s="43"/>
      <c r="F64" s="43"/>
      <c r="G64" s="40"/>
      <c r="H64" s="96"/>
      <c r="I64" s="40"/>
      <c r="J64" s="40"/>
      <c r="K64" s="40"/>
      <c r="L64" s="51" t="s">
        <v>33</v>
      </c>
      <c r="M64" s="33" t="s">
        <v>73</v>
      </c>
      <c r="N64" s="97" t="s">
        <v>69</v>
      </c>
      <c r="O64" s="33">
        <v>1</v>
      </c>
      <c r="P64" s="33">
        <v>1</v>
      </c>
      <c r="Q64" s="79">
        <v>1</v>
      </c>
      <c r="R64" s="98">
        <v>1</v>
      </c>
      <c r="S64" s="99" t="s">
        <v>43</v>
      </c>
      <c r="T64" s="100" t="s">
        <v>26</v>
      </c>
    </row>
    <row r="65" spans="1:25" ht="12.95" customHeight="1" x14ac:dyDescent="0.45">
      <c r="A65" s="38"/>
      <c r="B65" s="39"/>
      <c r="C65" s="40"/>
      <c r="D65" s="41"/>
      <c r="E65" s="43"/>
      <c r="F65" s="43"/>
      <c r="G65" s="40"/>
      <c r="H65" s="96"/>
      <c r="I65" s="40"/>
      <c r="J65" s="40"/>
      <c r="K65" s="40"/>
      <c r="L65" s="51" t="s">
        <v>35</v>
      </c>
      <c r="M65" s="46" t="s">
        <v>74</v>
      </c>
      <c r="N65" s="97" t="s">
        <v>69</v>
      </c>
      <c r="O65" s="46">
        <v>1</v>
      </c>
      <c r="P65" s="33">
        <v>1</v>
      </c>
      <c r="Q65" s="79">
        <v>1</v>
      </c>
      <c r="R65" s="98">
        <v>1</v>
      </c>
      <c r="S65" s="99" t="s">
        <v>43</v>
      </c>
      <c r="T65" s="100" t="s">
        <v>26</v>
      </c>
      <c r="U65" s="101"/>
      <c r="V65" s="102"/>
      <c r="W65" s="101"/>
      <c r="X65" s="101"/>
      <c r="Y65" s="103"/>
    </row>
    <row r="66" spans="1:25" ht="12.95" customHeight="1" thickBot="1" x14ac:dyDescent="0.5">
      <c r="A66" s="38"/>
      <c r="B66" s="39"/>
      <c r="C66" s="40"/>
      <c r="D66" s="41"/>
      <c r="E66" s="43"/>
      <c r="F66" s="43"/>
      <c r="G66" s="40"/>
      <c r="H66" s="104"/>
      <c r="I66" s="55"/>
      <c r="J66" s="55"/>
      <c r="K66" s="55"/>
      <c r="L66" s="61" t="s">
        <v>37</v>
      </c>
      <c r="M66" s="62" t="s">
        <v>75</v>
      </c>
      <c r="N66" s="105" t="s">
        <v>69</v>
      </c>
      <c r="O66" s="62">
        <v>1</v>
      </c>
      <c r="P66" s="62">
        <v>1</v>
      </c>
      <c r="Q66" s="83">
        <v>1</v>
      </c>
      <c r="R66" s="84">
        <v>1</v>
      </c>
      <c r="S66" s="85" t="s">
        <v>25</v>
      </c>
      <c r="T66" s="86" t="s">
        <v>26</v>
      </c>
    </row>
    <row r="67" spans="1:25" ht="12.95" customHeight="1" x14ac:dyDescent="0.45">
      <c r="A67" s="38"/>
      <c r="B67" s="39"/>
      <c r="C67" s="40"/>
      <c r="D67" s="41"/>
      <c r="E67" s="43"/>
      <c r="F67" s="43"/>
      <c r="G67" s="40"/>
      <c r="H67" s="106" t="s">
        <v>26</v>
      </c>
      <c r="I67" s="107" t="s">
        <v>26</v>
      </c>
      <c r="J67" s="107" t="s">
        <v>26</v>
      </c>
      <c r="K67" s="107" t="s">
        <v>26</v>
      </c>
      <c r="L67" s="108" t="s">
        <v>23</v>
      </c>
      <c r="M67" s="109" t="s">
        <v>76</v>
      </c>
      <c r="N67" s="33" t="s">
        <v>108</v>
      </c>
      <c r="O67" s="109">
        <v>2</v>
      </c>
      <c r="P67" s="109">
        <v>2</v>
      </c>
      <c r="Q67" s="110">
        <v>2</v>
      </c>
      <c r="R67" s="33">
        <v>2</v>
      </c>
      <c r="S67" s="111" t="s">
        <v>43</v>
      </c>
      <c r="T67" s="112" t="s">
        <v>26</v>
      </c>
    </row>
    <row r="68" spans="1:25" ht="12.95" customHeight="1" thickBot="1" x14ac:dyDescent="0.5">
      <c r="A68" s="53"/>
      <c r="B68" s="54"/>
      <c r="C68" s="55"/>
      <c r="D68" s="56"/>
      <c r="E68" s="58"/>
      <c r="F68" s="58"/>
      <c r="G68" s="55"/>
      <c r="H68" s="113" t="s">
        <v>26</v>
      </c>
      <c r="I68" s="114" t="s">
        <v>26</v>
      </c>
      <c r="J68" s="114" t="s">
        <v>26</v>
      </c>
      <c r="K68" s="114" t="s">
        <v>26</v>
      </c>
      <c r="L68" s="115" t="s">
        <v>27</v>
      </c>
      <c r="M68" s="116" t="s">
        <v>77</v>
      </c>
      <c r="N68" s="117" t="s">
        <v>78</v>
      </c>
      <c r="O68" s="116">
        <v>1</v>
      </c>
      <c r="P68" s="116">
        <v>1</v>
      </c>
      <c r="Q68" s="118">
        <v>1</v>
      </c>
      <c r="R68" s="119">
        <v>1</v>
      </c>
      <c r="S68" s="120" t="s">
        <v>43</v>
      </c>
      <c r="T68" s="121" t="s">
        <v>26</v>
      </c>
    </row>
  </sheetData>
  <mergeCells count="28">
    <mergeCell ref="F47:F68"/>
    <mergeCell ref="G47:G68"/>
    <mergeCell ref="H47:H59"/>
    <mergeCell ref="I47:I59"/>
    <mergeCell ref="J47:J59"/>
    <mergeCell ref="K47:K59"/>
    <mergeCell ref="H60:H66"/>
    <mergeCell ref="I60:I66"/>
    <mergeCell ref="J60:J66"/>
    <mergeCell ref="K60:K66"/>
    <mergeCell ref="A45:C45"/>
    <mergeCell ref="A47:A68"/>
    <mergeCell ref="B47:B68"/>
    <mergeCell ref="C47:C68"/>
    <mergeCell ref="D47:D68"/>
    <mergeCell ref="E47:E68"/>
    <mergeCell ref="F8:F16"/>
    <mergeCell ref="G8:G16"/>
    <mergeCell ref="H8:H16"/>
    <mergeCell ref="I8:I16"/>
    <mergeCell ref="J8:J16"/>
    <mergeCell ref="K8:K16"/>
    <mergeCell ref="A6:C6"/>
    <mergeCell ref="A8:A16"/>
    <mergeCell ref="B8:B16"/>
    <mergeCell ref="C8:C16"/>
    <mergeCell ref="D8:D16"/>
    <mergeCell ref="E8:E1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Y68"/>
  <sheetViews>
    <sheetView view="pageLayout" zoomScaleNormal="100" workbookViewId="0">
      <selection activeCell="B69" sqref="B69"/>
    </sheetView>
  </sheetViews>
  <sheetFormatPr defaultRowHeight="15" x14ac:dyDescent="0.25"/>
  <cols>
    <col min="1" max="2" width="5.140625" style="1" customWidth="1"/>
    <col min="3" max="3" width="5.140625" customWidth="1"/>
    <col min="4" max="4" width="5.42578125" style="1" customWidth="1"/>
    <col min="5" max="5" width="9.28515625" customWidth="1"/>
    <col min="6" max="7" width="5.140625" customWidth="1"/>
    <col min="8" max="8" width="5.28515625" style="1" customWidth="1"/>
    <col min="9" max="9" width="9.140625" customWidth="1"/>
    <col min="10" max="10" width="5.5703125" customWidth="1"/>
    <col min="11" max="11" width="5.140625" customWidth="1"/>
    <col min="12" max="12" width="5" style="1" customWidth="1"/>
    <col min="13" max="13" width="15.42578125" customWidth="1"/>
    <col min="14" max="14" width="17" customWidth="1"/>
    <col min="15" max="15" width="5.42578125" customWidth="1"/>
    <col min="16" max="16" width="5.5703125" customWidth="1"/>
    <col min="17" max="18" width="5.140625" customWidth="1"/>
    <col min="19" max="19" width="4.85546875" customWidth="1"/>
    <col min="20" max="20" width="5" customWidth="1"/>
    <col min="21" max="21" width="8" customWidth="1"/>
  </cols>
  <sheetData>
    <row r="2" spans="1:20" x14ac:dyDescent="0.25">
      <c r="Q2" s="2"/>
      <c r="R2" s="2"/>
      <c r="S2" s="2"/>
    </row>
    <row r="4" spans="1:20" ht="12" customHeight="1" x14ac:dyDescent="0.25"/>
    <row r="5" spans="1:20" ht="5.25" customHeight="1" thickBot="1" x14ac:dyDescent="0.3"/>
    <row r="6" spans="1:20" ht="19.5" x14ac:dyDescent="0.25">
      <c r="A6" s="3" t="s">
        <v>0</v>
      </c>
      <c r="B6" s="4"/>
      <c r="C6" s="5"/>
      <c r="D6" s="6"/>
      <c r="E6" s="7"/>
      <c r="F6" s="7" t="s">
        <v>1</v>
      </c>
      <c r="G6" s="8"/>
      <c r="H6" s="9"/>
      <c r="I6" s="7" t="s">
        <v>2</v>
      </c>
      <c r="J6" s="7"/>
      <c r="K6" s="8"/>
      <c r="L6" s="6"/>
      <c r="M6" s="7"/>
      <c r="N6" s="10" t="s">
        <v>3</v>
      </c>
      <c r="O6" s="7"/>
      <c r="P6" s="7"/>
      <c r="Q6" s="7"/>
      <c r="R6" s="11"/>
      <c r="S6" s="11"/>
      <c r="T6" s="12" t="s">
        <v>4</v>
      </c>
    </row>
    <row r="7" spans="1:20" ht="49.15" customHeight="1" x14ac:dyDescent="0.25">
      <c r="A7" s="13" t="s">
        <v>5</v>
      </c>
      <c r="B7" s="14" t="s">
        <v>6</v>
      </c>
      <c r="C7" s="15" t="s">
        <v>7</v>
      </c>
      <c r="D7" s="16" t="s">
        <v>8</v>
      </c>
      <c r="E7" s="17" t="s">
        <v>9</v>
      </c>
      <c r="F7" s="18" t="s">
        <v>10</v>
      </c>
      <c r="G7" s="18" t="s">
        <v>7</v>
      </c>
      <c r="H7" s="19" t="s">
        <v>11</v>
      </c>
      <c r="I7" s="15" t="s">
        <v>9</v>
      </c>
      <c r="J7" s="15" t="s">
        <v>12</v>
      </c>
      <c r="K7" s="15" t="s">
        <v>13</v>
      </c>
      <c r="L7" s="20" t="s">
        <v>14</v>
      </c>
      <c r="M7" s="21" t="s">
        <v>9</v>
      </c>
      <c r="N7" s="21" t="s">
        <v>15</v>
      </c>
      <c r="O7" s="15" t="s">
        <v>16</v>
      </c>
      <c r="P7" s="15" t="s">
        <v>10</v>
      </c>
      <c r="Q7" s="22" t="s">
        <v>7</v>
      </c>
      <c r="R7" s="22" t="s">
        <v>17</v>
      </c>
      <c r="S7" s="22" t="s">
        <v>18</v>
      </c>
      <c r="T7" s="23" t="s">
        <v>19</v>
      </c>
    </row>
    <row r="8" spans="1:20" ht="15" customHeight="1" x14ac:dyDescent="0.25">
      <c r="A8" s="24" t="s">
        <v>20</v>
      </c>
      <c r="B8" s="25" t="s">
        <v>131</v>
      </c>
      <c r="C8" s="26">
        <v>1</v>
      </c>
      <c r="D8" s="27" t="s">
        <v>20</v>
      </c>
      <c r="E8" s="28" t="s">
        <v>22</v>
      </c>
      <c r="F8" s="29">
        <v>1</v>
      </c>
      <c r="G8" s="26">
        <f>F8*C8</f>
        <v>1</v>
      </c>
      <c r="H8" s="27" t="s">
        <v>20</v>
      </c>
      <c r="I8" s="30" t="s">
        <v>22</v>
      </c>
      <c r="J8" s="31">
        <v>1</v>
      </c>
      <c r="K8" s="31">
        <f>J8*G8</f>
        <v>1</v>
      </c>
      <c r="L8" s="32" t="s">
        <v>23</v>
      </c>
      <c r="M8" s="33" t="s">
        <v>24</v>
      </c>
      <c r="N8" s="33" t="s">
        <v>125</v>
      </c>
      <c r="O8" s="34">
        <v>1</v>
      </c>
      <c r="P8" s="34">
        <v>1</v>
      </c>
      <c r="Q8" s="35">
        <v>1</v>
      </c>
      <c r="R8" s="33">
        <v>30.4</v>
      </c>
      <c r="S8" s="36" t="s">
        <v>25</v>
      </c>
      <c r="T8" s="37" t="s">
        <v>26</v>
      </c>
    </row>
    <row r="9" spans="1:20" ht="15" customHeight="1" x14ac:dyDescent="0.25">
      <c r="A9" s="38"/>
      <c r="B9" s="39"/>
      <c r="C9" s="40"/>
      <c r="D9" s="41"/>
      <c r="E9" s="42"/>
      <c r="F9" s="43"/>
      <c r="G9" s="40"/>
      <c r="H9" s="41"/>
      <c r="I9" s="44"/>
      <c r="J9" s="45"/>
      <c r="K9" s="45"/>
      <c r="L9" s="32" t="s">
        <v>27</v>
      </c>
      <c r="M9" s="33" t="s">
        <v>28</v>
      </c>
      <c r="N9" s="33" t="s">
        <v>126</v>
      </c>
      <c r="O9" s="33" t="s">
        <v>31</v>
      </c>
      <c r="P9" s="34">
        <v>4</v>
      </c>
      <c r="Q9" s="35">
        <v>4</v>
      </c>
      <c r="R9" s="33">
        <v>23.4</v>
      </c>
      <c r="S9" s="36" t="s">
        <v>25</v>
      </c>
      <c r="T9" s="37" t="s">
        <v>26</v>
      </c>
    </row>
    <row r="10" spans="1:20" ht="15" customHeight="1" x14ac:dyDescent="0.25">
      <c r="A10" s="38"/>
      <c r="B10" s="39"/>
      <c r="C10" s="40"/>
      <c r="D10" s="41"/>
      <c r="E10" s="42"/>
      <c r="F10" s="43"/>
      <c r="G10" s="40"/>
      <c r="H10" s="41"/>
      <c r="I10" s="44"/>
      <c r="J10" s="45"/>
      <c r="K10" s="45"/>
      <c r="L10" s="32" t="s">
        <v>29</v>
      </c>
      <c r="M10" s="46" t="s">
        <v>30</v>
      </c>
      <c r="N10" s="33" t="s">
        <v>127</v>
      </c>
      <c r="O10" s="33" t="s">
        <v>29</v>
      </c>
      <c r="P10" s="34">
        <v>3</v>
      </c>
      <c r="Q10" s="35">
        <v>3</v>
      </c>
      <c r="R10" s="33">
        <v>25.740000000000002</v>
      </c>
      <c r="S10" s="36" t="s">
        <v>25</v>
      </c>
      <c r="T10" s="37" t="s">
        <v>26</v>
      </c>
    </row>
    <row r="11" spans="1:20" ht="15" customHeight="1" x14ac:dyDescent="0.25">
      <c r="A11" s="38"/>
      <c r="B11" s="39"/>
      <c r="C11" s="40"/>
      <c r="D11" s="41"/>
      <c r="E11" s="42"/>
      <c r="F11" s="43"/>
      <c r="G11" s="40"/>
      <c r="H11" s="41"/>
      <c r="I11" s="44"/>
      <c r="J11" s="45"/>
      <c r="K11" s="45"/>
      <c r="L11" s="32" t="s">
        <v>31</v>
      </c>
      <c r="M11" s="46" t="s">
        <v>32</v>
      </c>
      <c r="N11" s="33" t="s">
        <v>128</v>
      </c>
      <c r="O11" s="47">
        <v>2</v>
      </c>
      <c r="P11" s="47">
        <v>2</v>
      </c>
      <c r="Q11" s="48">
        <v>2</v>
      </c>
      <c r="R11" s="33">
        <v>30.4</v>
      </c>
      <c r="S11" s="49" t="s">
        <v>25</v>
      </c>
      <c r="T11" s="50" t="s">
        <v>26</v>
      </c>
    </row>
    <row r="12" spans="1:20" ht="15" customHeight="1" x14ac:dyDescent="0.25">
      <c r="A12" s="38"/>
      <c r="B12" s="39"/>
      <c r="C12" s="40"/>
      <c r="D12" s="41"/>
      <c r="E12" s="42"/>
      <c r="F12" s="43"/>
      <c r="G12" s="40"/>
      <c r="H12" s="41"/>
      <c r="I12" s="44"/>
      <c r="J12" s="45"/>
      <c r="K12" s="45"/>
      <c r="L12" s="32" t="s">
        <v>33</v>
      </c>
      <c r="M12" s="46" t="s">
        <v>34</v>
      </c>
      <c r="N12" s="33" t="s">
        <v>129</v>
      </c>
      <c r="O12" s="34">
        <v>1</v>
      </c>
      <c r="P12" s="34">
        <v>1</v>
      </c>
      <c r="Q12" s="35">
        <v>1</v>
      </c>
      <c r="R12" s="33">
        <v>19.62</v>
      </c>
      <c r="S12" s="36" t="s">
        <v>25</v>
      </c>
      <c r="T12" s="37" t="s">
        <v>26</v>
      </c>
    </row>
    <row r="13" spans="1:20" ht="15" customHeight="1" x14ac:dyDescent="0.25">
      <c r="A13" s="38"/>
      <c r="B13" s="39"/>
      <c r="C13" s="40"/>
      <c r="D13" s="41"/>
      <c r="E13" s="42"/>
      <c r="F13" s="43"/>
      <c r="G13" s="40"/>
      <c r="H13" s="41"/>
      <c r="I13" s="44"/>
      <c r="J13" s="45"/>
      <c r="K13" s="45"/>
      <c r="L13" s="32" t="s">
        <v>35</v>
      </c>
      <c r="M13" s="46" t="s">
        <v>36</v>
      </c>
      <c r="N13" s="33" t="s">
        <v>130</v>
      </c>
      <c r="O13" s="34">
        <v>8</v>
      </c>
      <c r="P13" s="34">
        <v>8</v>
      </c>
      <c r="Q13" s="35">
        <v>8</v>
      </c>
      <c r="R13" s="33">
        <v>12.8</v>
      </c>
      <c r="S13" s="36" t="s">
        <v>25</v>
      </c>
      <c r="T13" s="37" t="s">
        <v>26</v>
      </c>
    </row>
    <row r="14" spans="1:20" ht="15" customHeight="1" x14ac:dyDescent="0.25">
      <c r="A14" s="38"/>
      <c r="B14" s="39"/>
      <c r="C14" s="40"/>
      <c r="D14" s="41"/>
      <c r="E14" s="42"/>
      <c r="F14" s="43"/>
      <c r="G14" s="40"/>
      <c r="H14" s="41"/>
      <c r="I14" s="44"/>
      <c r="J14" s="45"/>
      <c r="K14" s="45"/>
      <c r="L14" s="51" t="s">
        <v>37</v>
      </c>
      <c r="M14" s="46" t="s">
        <v>38</v>
      </c>
      <c r="N14" s="46" t="s">
        <v>39</v>
      </c>
      <c r="O14" s="47">
        <v>8</v>
      </c>
      <c r="P14" s="47">
        <v>8</v>
      </c>
      <c r="Q14" s="48">
        <v>8</v>
      </c>
      <c r="R14" s="33">
        <v>6.4</v>
      </c>
      <c r="S14" s="49" t="s">
        <v>25</v>
      </c>
      <c r="T14" s="50" t="s">
        <v>26</v>
      </c>
    </row>
    <row r="15" spans="1:20" ht="15" customHeight="1" x14ac:dyDescent="0.25">
      <c r="A15" s="38"/>
      <c r="B15" s="39"/>
      <c r="C15" s="40"/>
      <c r="D15" s="41"/>
      <c r="E15" s="42"/>
      <c r="F15" s="43"/>
      <c r="G15" s="40"/>
      <c r="H15" s="41"/>
      <c r="I15" s="44"/>
      <c r="J15" s="45"/>
      <c r="K15" s="45"/>
      <c r="L15" s="51" t="s">
        <v>40</v>
      </c>
      <c r="M15" s="46" t="s">
        <v>41</v>
      </c>
      <c r="N15" s="46" t="s">
        <v>42</v>
      </c>
      <c r="O15" s="34">
        <v>28</v>
      </c>
      <c r="P15" s="34">
        <v>28</v>
      </c>
      <c r="Q15" s="35">
        <v>28</v>
      </c>
      <c r="R15" s="52">
        <v>28</v>
      </c>
      <c r="S15" s="36" t="s">
        <v>43</v>
      </c>
      <c r="T15" s="37" t="s">
        <v>26</v>
      </c>
    </row>
    <row r="16" spans="1:20" ht="15" customHeight="1" thickBot="1" x14ac:dyDescent="0.3">
      <c r="A16" s="53"/>
      <c r="B16" s="54"/>
      <c r="C16" s="55"/>
      <c r="D16" s="56"/>
      <c r="E16" s="57"/>
      <c r="F16" s="58"/>
      <c r="G16" s="55"/>
      <c r="H16" s="56"/>
      <c r="I16" s="59"/>
      <c r="J16" s="60"/>
      <c r="K16" s="60"/>
      <c r="L16" s="61" t="s">
        <v>44</v>
      </c>
      <c r="M16" s="62" t="s">
        <v>45</v>
      </c>
      <c r="N16" s="62" t="s">
        <v>46</v>
      </c>
      <c r="O16" s="63">
        <v>28</v>
      </c>
      <c r="P16" s="63">
        <v>28</v>
      </c>
      <c r="Q16" s="64">
        <v>28</v>
      </c>
      <c r="R16" s="65">
        <v>28</v>
      </c>
      <c r="S16" s="66" t="s">
        <v>43</v>
      </c>
      <c r="T16" s="67" t="s">
        <v>26</v>
      </c>
    </row>
    <row r="24" spans="1:1" hidden="1" x14ac:dyDescent="0.25">
      <c r="A24" s="1" t="s">
        <v>21</v>
      </c>
    </row>
    <row r="25" spans="1:1" hidden="1" x14ac:dyDescent="0.25">
      <c r="A25" s="1" t="s">
        <v>47</v>
      </c>
    </row>
    <row r="26" spans="1:1" hidden="1" x14ac:dyDescent="0.25">
      <c r="A26" s="1" t="s">
        <v>48</v>
      </c>
    </row>
    <row r="27" spans="1:1" hidden="1" x14ac:dyDescent="0.25">
      <c r="A27" s="1" t="s">
        <v>49</v>
      </c>
    </row>
    <row r="28" spans="1:1" hidden="1" x14ac:dyDescent="0.25">
      <c r="A28" s="1" t="s">
        <v>50</v>
      </c>
    </row>
    <row r="29" spans="1:1" hidden="1" x14ac:dyDescent="0.25">
      <c r="A29" s="1" t="s">
        <v>51</v>
      </c>
    </row>
    <row r="30" spans="1:1" hidden="1" x14ac:dyDescent="0.25">
      <c r="A30" s="1" t="s">
        <v>52</v>
      </c>
    </row>
    <row r="31" spans="1:1" hidden="1" x14ac:dyDescent="0.25">
      <c r="A31" s="1" t="s">
        <v>53</v>
      </c>
    </row>
    <row r="44" spans="1:20" ht="5.25" customHeight="1" thickBot="1" x14ac:dyDescent="0.3"/>
    <row r="45" spans="1:20" ht="19.5" x14ac:dyDescent="0.25">
      <c r="A45" s="3" t="s">
        <v>0</v>
      </c>
      <c r="B45" s="4"/>
      <c r="C45" s="5"/>
      <c r="D45" s="6"/>
      <c r="E45" s="7"/>
      <c r="F45" s="7" t="s">
        <v>1</v>
      </c>
      <c r="G45" s="8"/>
      <c r="H45" s="9"/>
      <c r="I45" s="7" t="s">
        <v>2</v>
      </c>
      <c r="J45" s="7"/>
      <c r="K45" s="8"/>
      <c r="L45" s="6"/>
      <c r="M45" s="7"/>
      <c r="N45" s="10" t="s">
        <v>3</v>
      </c>
      <c r="O45" s="7"/>
      <c r="P45" s="7"/>
      <c r="Q45" s="7"/>
      <c r="R45" s="11"/>
      <c r="S45" s="11"/>
      <c r="T45" s="12" t="s">
        <v>4</v>
      </c>
    </row>
    <row r="46" spans="1:20" ht="49.15" customHeight="1" x14ac:dyDescent="0.25">
      <c r="A46" s="68" t="s">
        <v>5</v>
      </c>
      <c r="B46" s="69" t="s">
        <v>6</v>
      </c>
      <c r="C46" s="70" t="s">
        <v>7</v>
      </c>
      <c r="D46" s="71" t="s">
        <v>8</v>
      </c>
      <c r="E46" s="72" t="s">
        <v>9</v>
      </c>
      <c r="F46" s="73" t="s">
        <v>10</v>
      </c>
      <c r="G46" s="73" t="s">
        <v>7</v>
      </c>
      <c r="H46" s="74" t="s">
        <v>11</v>
      </c>
      <c r="I46" s="70" t="s">
        <v>9</v>
      </c>
      <c r="J46" s="70" t="s">
        <v>12</v>
      </c>
      <c r="K46" s="70" t="s">
        <v>13</v>
      </c>
      <c r="L46" s="75" t="s">
        <v>14</v>
      </c>
      <c r="M46" s="76" t="s">
        <v>9</v>
      </c>
      <c r="N46" s="76" t="s">
        <v>15</v>
      </c>
      <c r="O46" s="70" t="s">
        <v>16</v>
      </c>
      <c r="P46" s="70" t="s">
        <v>10</v>
      </c>
      <c r="Q46" s="77" t="s">
        <v>7</v>
      </c>
      <c r="R46" s="22" t="s">
        <v>17</v>
      </c>
      <c r="S46" s="22" t="s">
        <v>18</v>
      </c>
      <c r="T46" s="78" t="s">
        <v>19</v>
      </c>
    </row>
    <row r="47" spans="1:20" ht="12.95" customHeight="1" x14ac:dyDescent="0.25">
      <c r="A47" s="24" t="s">
        <v>20</v>
      </c>
      <c r="B47" s="25" t="s">
        <v>131</v>
      </c>
      <c r="C47" s="26">
        <v>1</v>
      </c>
      <c r="D47" s="27" t="s">
        <v>54</v>
      </c>
      <c r="E47" s="29" t="s">
        <v>55</v>
      </c>
      <c r="F47" s="29">
        <v>1</v>
      </c>
      <c r="G47" s="26">
        <f>F47*C47</f>
        <v>1</v>
      </c>
      <c r="H47" s="27" t="s">
        <v>20</v>
      </c>
      <c r="I47" s="30" t="s">
        <v>55</v>
      </c>
      <c r="J47" s="31">
        <v>1</v>
      </c>
      <c r="K47" s="31">
        <f>J47*G47</f>
        <v>1</v>
      </c>
      <c r="L47" s="32" t="s">
        <v>23</v>
      </c>
      <c r="M47" s="33" t="s">
        <v>56</v>
      </c>
      <c r="N47" s="33" t="s">
        <v>114</v>
      </c>
      <c r="O47" s="33">
        <v>10</v>
      </c>
      <c r="P47" s="33">
        <v>10</v>
      </c>
      <c r="Q47" s="79">
        <v>10</v>
      </c>
      <c r="R47" s="33">
        <v>20</v>
      </c>
      <c r="S47" s="80" t="s">
        <v>25</v>
      </c>
      <c r="T47" s="37" t="s">
        <v>26</v>
      </c>
    </row>
    <row r="48" spans="1:20" ht="12.95" customHeight="1" x14ac:dyDescent="0.25">
      <c r="A48" s="38"/>
      <c r="B48" s="39"/>
      <c r="C48" s="40"/>
      <c r="D48" s="41"/>
      <c r="E48" s="43"/>
      <c r="F48" s="43"/>
      <c r="G48" s="40"/>
      <c r="H48" s="41"/>
      <c r="I48" s="44"/>
      <c r="J48" s="45"/>
      <c r="K48" s="45"/>
      <c r="L48" s="32" t="s">
        <v>27</v>
      </c>
      <c r="M48" s="33" t="s">
        <v>57</v>
      </c>
      <c r="N48" s="33" t="s">
        <v>115</v>
      </c>
      <c r="O48" s="33">
        <v>2</v>
      </c>
      <c r="P48" s="33">
        <v>2</v>
      </c>
      <c r="Q48" s="79">
        <v>2</v>
      </c>
      <c r="R48" s="33">
        <v>27.2</v>
      </c>
      <c r="S48" s="80" t="s">
        <v>25</v>
      </c>
      <c r="T48" s="37" t="s">
        <v>26</v>
      </c>
    </row>
    <row r="49" spans="1:20" ht="12.95" customHeight="1" x14ac:dyDescent="0.25">
      <c r="A49" s="38"/>
      <c r="B49" s="39"/>
      <c r="C49" s="40"/>
      <c r="D49" s="41"/>
      <c r="E49" s="43"/>
      <c r="F49" s="43"/>
      <c r="G49" s="40"/>
      <c r="H49" s="41"/>
      <c r="I49" s="44"/>
      <c r="J49" s="45"/>
      <c r="K49" s="45"/>
      <c r="L49" s="32" t="s">
        <v>29</v>
      </c>
      <c r="M49" s="33" t="s">
        <v>34</v>
      </c>
      <c r="N49" s="33" t="s">
        <v>116</v>
      </c>
      <c r="O49" s="33">
        <v>2</v>
      </c>
      <c r="P49" s="33">
        <v>2</v>
      </c>
      <c r="Q49" s="79">
        <v>2</v>
      </c>
      <c r="R49" s="33">
        <v>4.2</v>
      </c>
      <c r="S49" s="80" t="s">
        <v>25</v>
      </c>
      <c r="T49" s="37" t="s">
        <v>26</v>
      </c>
    </row>
    <row r="50" spans="1:20" ht="12.95" customHeight="1" x14ac:dyDescent="0.25">
      <c r="A50" s="38"/>
      <c r="B50" s="39"/>
      <c r="C50" s="40"/>
      <c r="D50" s="41"/>
      <c r="E50" s="43"/>
      <c r="F50" s="43"/>
      <c r="G50" s="40"/>
      <c r="H50" s="41"/>
      <c r="I50" s="44"/>
      <c r="J50" s="45"/>
      <c r="K50" s="45"/>
      <c r="L50" s="32" t="s">
        <v>31</v>
      </c>
      <c r="M50" s="33" t="s">
        <v>58</v>
      </c>
      <c r="N50" s="33" t="s">
        <v>117</v>
      </c>
      <c r="O50" s="33">
        <v>1</v>
      </c>
      <c r="P50" s="33">
        <v>1</v>
      </c>
      <c r="Q50" s="79">
        <v>1</v>
      </c>
      <c r="R50" s="33">
        <v>7</v>
      </c>
      <c r="S50" s="80" t="s">
        <v>25</v>
      </c>
      <c r="T50" s="37" t="s">
        <v>26</v>
      </c>
    </row>
    <row r="51" spans="1:20" ht="12.95" customHeight="1" x14ac:dyDescent="0.25">
      <c r="A51" s="38"/>
      <c r="B51" s="39"/>
      <c r="C51" s="40"/>
      <c r="D51" s="41"/>
      <c r="E51" s="43"/>
      <c r="F51" s="43"/>
      <c r="G51" s="40"/>
      <c r="H51" s="41"/>
      <c r="I51" s="44"/>
      <c r="J51" s="45"/>
      <c r="K51" s="45"/>
      <c r="L51" s="32" t="s">
        <v>33</v>
      </c>
      <c r="M51" s="33" t="s">
        <v>59</v>
      </c>
      <c r="N51" s="33" t="s">
        <v>118</v>
      </c>
      <c r="O51" s="33">
        <v>1</v>
      </c>
      <c r="P51" s="33">
        <v>1</v>
      </c>
      <c r="Q51" s="79">
        <v>1</v>
      </c>
      <c r="R51" s="33">
        <v>4.3499999999999996</v>
      </c>
      <c r="S51" s="80" t="s">
        <v>25</v>
      </c>
      <c r="T51" s="37" t="s">
        <v>26</v>
      </c>
    </row>
    <row r="52" spans="1:20" ht="12.95" customHeight="1" x14ac:dyDescent="0.25">
      <c r="A52" s="38"/>
      <c r="B52" s="39"/>
      <c r="C52" s="40"/>
      <c r="D52" s="41"/>
      <c r="E52" s="43"/>
      <c r="F52" s="43"/>
      <c r="G52" s="40"/>
      <c r="H52" s="41"/>
      <c r="I52" s="44"/>
      <c r="J52" s="45"/>
      <c r="K52" s="45"/>
      <c r="L52" s="32" t="s">
        <v>35</v>
      </c>
      <c r="M52" s="33" t="s">
        <v>60</v>
      </c>
      <c r="N52" s="33" t="s">
        <v>115</v>
      </c>
      <c r="O52" s="33">
        <v>20</v>
      </c>
      <c r="P52" s="33">
        <v>20</v>
      </c>
      <c r="Q52" s="79">
        <v>20</v>
      </c>
      <c r="R52" s="33">
        <v>6.74</v>
      </c>
      <c r="S52" s="80" t="s">
        <v>25</v>
      </c>
      <c r="T52" s="37" t="s">
        <v>26</v>
      </c>
    </row>
    <row r="53" spans="1:20" ht="12.95" customHeight="1" x14ac:dyDescent="0.25">
      <c r="A53" s="38"/>
      <c r="B53" s="39"/>
      <c r="C53" s="40"/>
      <c r="D53" s="41"/>
      <c r="E53" s="43"/>
      <c r="F53" s="43"/>
      <c r="G53" s="40"/>
      <c r="H53" s="41"/>
      <c r="I53" s="44"/>
      <c r="J53" s="45"/>
      <c r="K53" s="45"/>
      <c r="L53" s="32" t="s">
        <v>37</v>
      </c>
      <c r="M53" s="33" t="s">
        <v>61</v>
      </c>
      <c r="N53" s="33" t="s">
        <v>119</v>
      </c>
      <c r="O53" s="33">
        <v>20</v>
      </c>
      <c r="P53" s="33">
        <v>20</v>
      </c>
      <c r="Q53" s="79">
        <v>20</v>
      </c>
      <c r="R53" s="81">
        <v>20</v>
      </c>
      <c r="S53" s="80" t="s">
        <v>43</v>
      </c>
      <c r="T53" s="37" t="s">
        <v>26</v>
      </c>
    </row>
    <row r="54" spans="1:20" ht="12.95" customHeight="1" x14ac:dyDescent="0.25">
      <c r="A54" s="38"/>
      <c r="B54" s="39"/>
      <c r="C54" s="40"/>
      <c r="D54" s="41"/>
      <c r="E54" s="43"/>
      <c r="F54" s="43"/>
      <c r="G54" s="40"/>
      <c r="H54" s="41"/>
      <c r="I54" s="44"/>
      <c r="J54" s="45"/>
      <c r="K54" s="45"/>
      <c r="L54" s="32" t="s">
        <v>40</v>
      </c>
      <c r="M54" s="33" t="s">
        <v>62</v>
      </c>
      <c r="N54" s="33" t="s">
        <v>120</v>
      </c>
      <c r="O54" s="33">
        <v>10</v>
      </c>
      <c r="P54" s="33">
        <v>10</v>
      </c>
      <c r="Q54" s="79">
        <v>10</v>
      </c>
      <c r="R54" s="81">
        <v>10</v>
      </c>
      <c r="S54" s="80" t="s">
        <v>43</v>
      </c>
      <c r="T54" s="37" t="s">
        <v>26</v>
      </c>
    </row>
    <row r="55" spans="1:20" ht="12.95" customHeight="1" x14ac:dyDescent="0.25">
      <c r="A55" s="38"/>
      <c r="B55" s="39"/>
      <c r="C55" s="40"/>
      <c r="D55" s="41"/>
      <c r="E55" s="43"/>
      <c r="F55" s="43"/>
      <c r="G55" s="40"/>
      <c r="H55" s="41"/>
      <c r="I55" s="44"/>
      <c r="J55" s="45"/>
      <c r="K55" s="45"/>
      <c r="L55" s="32" t="s">
        <v>44</v>
      </c>
      <c r="M55" s="33" t="s">
        <v>63</v>
      </c>
      <c r="N55" s="33" t="s">
        <v>99</v>
      </c>
      <c r="O55" s="33">
        <v>40</v>
      </c>
      <c r="P55" s="33">
        <v>40</v>
      </c>
      <c r="Q55" s="79">
        <v>40</v>
      </c>
      <c r="R55" s="81">
        <v>40</v>
      </c>
      <c r="S55" s="80" t="s">
        <v>43</v>
      </c>
      <c r="T55" s="37" t="s">
        <v>26</v>
      </c>
    </row>
    <row r="56" spans="1:20" ht="12.95" customHeight="1" x14ac:dyDescent="0.45">
      <c r="A56" s="38"/>
      <c r="B56" s="39"/>
      <c r="C56" s="40"/>
      <c r="D56" s="41"/>
      <c r="E56" s="43"/>
      <c r="F56" s="43"/>
      <c r="G56" s="40"/>
      <c r="H56" s="41"/>
      <c r="I56" s="44"/>
      <c r="J56" s="45"/>
      <c r="K56" s="45"/>
      <c r="L56" s="32" t="s">
        <v>48</v>
      </c>
      <c r="M56" s="33" t="s">
        <v>63</v>
      </c>
      <c r="N56" s="33" t="s">
        <v>100</v>
      </c>
      <c r="O56" s="33">
        <v>10</v>
      </c>
      <c r="P56" s="33">
        <v>10</v>
      </c>
      <c r="Q56" s="79">
        <v>10</v>
      </c>
      <c r="R56" s="81">
        <v>10</v>
      </c>
      <c r="S56" s="80" t="s">
        <v>43</v>
      </c>
      <c r="T56" s="82" t="s">
        <v>26</v>
      </c>
    </row>
    <row r="57" spans="1:20" ht="12.95" customHeight="1" x14ac:dyDescent="0.45">
      <c r="A57" s="38"/>
      <c r="B57" s="39"/>
      <c r="C57" s="40"/>
      <c r="D57" s="41"/>
      <c r="E57" s="43"/>
      <c r="F57" s="43"/>
      <c r="G57" s="40"/>
      <c r="H57" s="41"/>
      <c r="I57" s="44"/>
      <c r="J57" s="45"/>
      <c r="K57" s="45"/>
      <c r="L57" s="32" t="s">
        <v>49</v>
      </c>
      <c r="M57" s="33" t="s">
        <v>64</v>
      </c>
      <c r="N57" s="33" t="s">
        <v>121</v>
      </c>
      <c r="O57" s="33">
        <v>40</v>
      </c>
      <c r="P57" s="33">
        <v>40</v>
      </c>
      <c r="Q57" s="79">
        <v>40</v>
      </c>
      <c r="R57" s="81">
        <v>40</v>
      </c>
      <c r="S57" s="80" t="s">
        <v>43</v>
      </c>
      <c r="T57" s="82" t="s">
        <v>26</v>
      </c>
    </row>
    <row r="58" spans="1:20" ht="12.95" customHeight="1" x14ac:dyDescent="0.45">
      <c r="A58" s="38"/>
      <c r="B58" s="39"/>
      <c r="C58" s="40"/>
      <c r="D58" s="41"/>
      <c r="E58" s="43"/>
      <c r="F58" s="43"/>
      <c r="G58" s="40"/>
      <c r="H58" s="41"/>
      <c r="I58" s="44"/>
      <c r="J58" s="45"/>
      <c r="K58" s="45"/>
      <c r="L58" s="32" t="s">
        <v>50</v>
      </c>
      <c r="M58" s="33" t="s">
        <v>64</v>
      </c>
      <c r="N58" s="33" t="s">
        <v>122</v>
      </c>
      <c r="O58" s="33">
        <v>20</v>
      </c>
      <c r="P58" s="33">
        <v>20</v>
      </c>
      <c r="Q58" s="79">
        <v>20</v>
      </c>
      <c r="R58" s="81">
        <v>20</v>
      </c>
      <c r="S58" s="80" t="s">
        <v>43</v>
      </c>
      <c r="T58" s="82" t="s">
        <v>26</v>
      </c>
    </row>
    <row r="59" spans="1:20" ht="12.95" customHeight="1" thickBot="1" x14ac:dyDescent="0.5">
      <c r="A59" s="38"/>
      <c r="B59" s="39"/>
      <c r="C59" s="40"/>
      <c r="D59" s="41"/>
      <c r="E59" s="43"/>
      <c r="F59" s="43"/>
      <c r="G59" s="40"/>
      <c r="H59" s="56"/>
      <c r="I59" s="59"/>
      <c r="J59" s="60"/>
      <c r="K59" s="60"/>
      <c r="L59" s="61" t="s">
        <v>65</v>
      </c>
      <c r="M59" s="62" t="s">
        <v>66</v>
      </c>
      <c r="N59" s="62" t="s">
        <v>123</v>
      </c>
      <c r="O59" s="62" t="s">
        <v>29</v>
      </c>
      <c r="P59" s="62">
        <v>3</v>
      </c>
      <c r="Q59" s="83">
        <v>3</v>
      </c>
      <c r="R59" s="84">
        <v>3</v>
      </c>
      <c r="S59" s="85" t="s">
        <v>43</v>
      </c>
      <c r="T59" s="86" t="s">
        <v>26</v>
      </c>
    </row>
    <row r="60" spans="1:20" ht="12.95" customHeight="1" x14ac:dyDescent="0.45">
      <c r="A60" s="38"/>
      <c r="B60" s="39"/>
      <c r="C60" s="40"/>
      <c r="D60" s="41"/>
      <c r="E60" s="43"/>
      <c r="F60" s="43"/>
      <c r="G60" s="40"/>
      <c r="H60" s="87" t="s">
        <v>54</v>
      </c>
      <c r="I60" s="88" t="s">
        <v>67</v>
      </c>
      <c r="J60" s="88">
        <v>1</v>
      </c>
      <c r="K60" s="88">
        <f>J60*G47</f>
        <v>1</v>
      </c>
      <c r="L60" s="89" t="s">
        <v>23</v>
      </c>
      <c r="M60" s="90" t="s">
        <v>68</v>
      </c>
      <c r="N60" s="91" t="s">
        <v>69</v>
      </c>
      <c r="O60" s="90">
        <v>4</v>
      </c>
      <c r="P60" s="90">
        <v>4</v>
      </c>
      <c r="Q60" s="92">
        <v>4</v>
      </c>
      <c r="R60" s="93">
        <v>4</v>
      </c>
      <c r="S60" s="94" t="s">
        <v>43</v>
      </c>
      <c r="T60" s="95" t="s">
        <v>26</v>
      </c>
    </row>
    <row r="61" spans="1:20" ht="12.95" customHeight="1" x14ac:dyDescent="0.45">
      <c r="A61" s="38"/>
      <c r="B61" s="39"/>
      <c r="C61" s="40"/>
      <c r="D61" s="41"/>
      <c r="E61" s="43"/>
      <c r="F61" s="43"/>
      <c r="G61" s="40"/>
      <c r="H61" s="96"/>
      <c r="I61" s="40"/>
      <c r="J61" s="40"/>
      <c r="K61" s="40"/>
      <c r="L61" s="32" t="s">
        <v>27</v>
      </c>
      <c r="M61" s="33" t="s">
        <v>70</v>
      </c>
      <c r="N61" s="97" t="s">
        <v>69</v>
      </c>
      <c r="O61" s="33">
        <v>4</v>
      </c>
      <c r="P61" s="33">
        <v>4</v>
      </c>
      <c r="Q61" s="79">
        <v>4</v>
      </c>
      <c r="R61" s="81">
        <v>4</v>
      </c>
      <c r="S61" s="80" t="s">
        <v>43</v>
      </c>
      <c r="T61" s="82" t="s">
        <v>26</v>
      </c>
    </row>
    <row r="62" spans="1:20" ht="12.95" customHeight="1" x14ac:dyDescent="0.45">
      <c r="A62" s="38"/>
      <c r="B62" s="39"/>
      <c r="C62" s="40"/>
      <c r="D62" s="41"/>
      <c r="E62" s="43"/>
      <c r="F62" s="43"/>
      <c r="G62" s="40"/>
      <c r="H62" s="96"/>
      <c r="I62" s="40"/>
      <c r="J62" s="40"/>
      <c r="K62" s="40"/>
      <c r="L62" s="32" t="s">
        <v>29</v>
      </c>
      <c r="M62" s="33" t="s">
        <v>71</v>
      </c>
      <c r="N62" s="97" t="s">
        <v>69</v>
      </c>
      <c r="O62" s="33">
        <v>4</v>
      </c>
      <c r="P62" s="33">
        <v>4</v>
      </c>
      <c r="Q62" s="79">
        <v>4</v>
      </c>
      <c r="R62" s="81">
        <v>4</v>
      </c>
      <c r="S62" s="80" t="s">
        <v>43</v>
      </c>
      <c r="T62" s="82" t="s">
        <v>26</v>
      </c>
    </row>
    <row r="63" spans="1:20" ht="12.95" customHeight="1" x14ac:dyDescent="0.45">
      <c r="A63" s="38"/>
      <c r="B63" s="39"/>
      <c r="C63" s="40"/>
      <c r="D63" s="41"/>
      <c r="E63" s="43"/>
      <c r="F63" s="43"/>
      <c r="G63" s="40"/>
      <c r="H63" s="96"/>
      <c r="I63" s="40"/>
      <c r="J63" s="40"/>
      <c r="K63" s="40"/>
      <c r="L63" s="51" t="s">
        <v>31</v>
      </c>
      <c r="M63" s="46" t="s">
        <v>72</v>
      </c>
      <c r="N63" s="97" t="s">
        <v>69</v>
      </c>
      <c r="O63" s="46">
        <v>4</v>
      </c>
      <c r="P63" s="33">
        <v>4</v>
      </c>
      <c r="Q63" s="79">
        <v>4</v>
      </c>
      <c r="R63" s="98">
        <v>4</v>
      </c>
      <c r="S63" s="99" t="s">
        <v>43</v>
      </c>
      <c r="T63" s="100" t="s">
        <v>26</v>
      </c>
    </row>
    <row r="64" spans="1:20" ht="12.95" customHeight="1" x14ac:dyDescent="0.45">
      <c r="A64" s="38"/>
      <c r="B64" s="39"/>
      <c r="C64" s="40"/>
      <c r="D64" s="41"/>
      <c r="E64" s="43"/>
      <c r="F64" s="43"/>
      <c r="G64" s="40"/>
      <c r="H64" s="96"/>
      <c r="I64" s="40"/>
      <c r="J64" s="40"/>
      <c r="K64" s="40"/>
      <c r="L64" s="51" t="s">
        <v>33</v>
      </c>
      <c r="M64" s="33" t="s">
        <v>73</v>
      </c>
      <c r="N64" s="97" t="s">
        <v>69</v>
      </c>
      <c r="O64" s="33">
        <v>1</v>
      </c>
      <c r="P64" s="33">
        <v>1</v>
      </c>
      <c r="Q64" s="79">
        <v>1</v>
      </c>
      <c r="R64" s="98">
        <v>1</v>
      </c>
      <c r="S64" s="99" t="s">
        <v>43</v>
      </c>
      <c r="T64" s="100" t="s">
        <v>26</v>
      </c>
    </row>
    <row r="65" spans="1:25" ht="12.95" customHeight="1" x14ac:dyDescent="0.45">
      <c r="A65" s="38"/>
      <c r="B65" s="39"/>
      <c r="C65" s="40"/>
      <c r="D65" s="41"/>
      <c r="E65" s="43"/>
      <c r="F65" s="43"/>
      <c r="G65" s="40"/>
      <c r="H65" s="96"/>
      <c r="I65" s="40"/>
      <c r="J65" s="40"/>
      <c r="K65" s="40"/>
      <c r="L65" s="51" t="s">
        <v>35</v>
      </c>
      <c r="M65" s="46" t="s">
        <v>74</v>
      </c>
      <c r="N65" s="97" t="s">
        <v>69</v>
      </c>
      <c r="O65" s="46">
        <v>1</v>
      </c>
      <c r="P65" s="33">
        <v>1</v>
      </c>
      <c r="Q65" s="79">
        <v>1</v>
      </c>
      <c r="R65" s="98">
        <v>1</v>
      </c>
      <c r="S65" s="99" t="s">
        <v>43</v>
      </c>
      <c r="T65" s="100" t="s">
        <v>26</v>
      </c>
      <c r="U65" s="101"/>
      <c r="V65" s="102"/>
      <c r="W65" s="101"/>
      <c r="X65" s="101"/>
      <c r="Y65" s="103"/>
    </row>
    <row r="66" spans="1:25" ht="12.95" customHeight="1" thickBot="1" x14ac:dyDescent="0.5">
      <c r="A66" s="38"/>
      <c r="B66" s="39"/>
      <c r="C66" s="40"/>
      <c r="D66" s="41"/>
      <c r="E66" s="43"/>
      <c r="F66" s="43"/>
      <c r="G66" s="40"/>
      <c r="H66" s="104"/>
      <c r="I66" s="55"/>
      <c r="J66" s="55"/>
      <c r="K66" s="55"/>
      <c r="L66" s="61" t="s">
        <v>37</v>
      </c>
      <c r="M66" s="62" t="s">
        <v>75</v>
      </c>
      <c r="N66" s="105" t="s">
        <v>69</v>
      </c>
      <c r="O66" s="62">
        <v>1</v>
      </c>
      <c r="P66" s="62">
        <v>1</v>
      </c>
      <c r="Q66" s="83">
        <v>1</v>
      </c>
      <c r="R66" s="84">
        <v>1</v>
      </c>
      <c r="S66" s="85" t="s">
        <v>25</v>
      </c>
      <c r="T66" s="86" t="s">
        <v>26</v>
      </c>
    </row>
    <row r="67" spans="1:25" ht="12.95" customHeight="1" x14ac:dyDescent="0.45">
      <c r="A67" s="38"/>
      <c r="B67" s="39"/>
      <c r="C67" s="40"/>
      <c r="D67" s="41"/>
      <c r="E67" s="43"/>
      <c r="F67" s="43"/>
      <c r="G67" s="40"/>
      <c r="H67" s="106" t="s">
        <v>26</v>
      </c>
      <c r="I67" s="107" t="s">
        <v>26</v>
      </c>
      <c r="J67" s="107" t="s">
        <v>26</v>
      </c>
      <c r="K67" s="107" t="s">
        <v>26</v>
      </c>
      <c r="L67" s="108" t="s">
        <v>23</v>
      </c>
      <c r="M67" s="109" t="s">
        <v>76</v>
      </c>
      <c r="N67" s="33" t="s">
        <v>124</v>
      </c>
      <c r="O67" s="109">
        <v>2</v>
      </c>
      <c r="P67" s="109">
        <v>2</v>
      </c>
      <c r="Q67" s="110">
        <v>2</v>
      </c>
      <c r="R67" s="33">
        <v>2</v>
      </c>
      <c r="S67" s="111" t="s">
        <v>43</v>
      </c>
      <c r="T67" s="112" t="s">
        <v>26</v>
      </c>
    </row>
    <row r="68" spans="1:25" ht="12.95" customHeight="1" thickBot="1" x14ac:dyDescent="0.5">
      <c r="A68" s="53"/>
      <c r="B68" s="54"/>
      <c r="C68" s="55"/>
      <c r="D68" s="56"/>
      <c r="E68" s="58"/>
      <c r="F68" s="58"/>
      <c r="G68" s="55"/>
      <c r="H68" s="113" t="s">
        <v>26</v>
      </c>
      <c r="I68" s="114" t="s">
        <v>26</v>
      </c>
      <c r="J68" s="114" t="s">
        <v>26</v>
      </c>
      <c r="K68" s="114" t="s">
        <v>26</v>
      </c>
      <c r="L68" s="115" t="s">
        <v>27</v>
      </c>
      <c r="M68" s="116" t="s">
        <v>77</v>
      </c>
      <c r="N68" s="117" t="s">
        <v>78</v>
      </c>
      <c r="O68" s="116">
        <v>1</v>
      </c>
      <c r="P68" s="116">
        <v>1</v>
      </c>
      <c r="Q68" s="118">
        <v>1</v>
      </c>
      <c r="R68" s="119">
        <v>1</v>
      </c>
      <c r="S68" s="120" t="s">
        <v>43</v>
      </c>
      <c r="T68" s="121" t="s">
        <v>26</v>
      </c>
    </row>
  </sheetData>
  <mergeCells count="28">
    <mergeCell ref="F47:F68"/>
    <mergeCell ref="G47:G68"/>
    <mergeCell ref="H47:H59"/>
    <mergeCell ref="I47:I59"/>
    <mergeCell ref="J47:J59"/>
    <mergeCell ref="K47:K59"/>
    <mergeCell ref="H60:H66"/>
    <mergeCell ref="I60:I66"/>
    <mergeCell ref="J60:J66"/>
    <mergeCell ref="K60:K66"/>
    <mergeCell ref="A45:C45"/>
    <mergeCell ref="A47:A68"/>
    <mergeCell ref="B47:B68"/>
    <mergeCell ref="C47:C68"/>
    <mergeCell ref="D47:D68"/>
    <mergeCell ref="E47:E68"/>
    <mergeCell ref="F8:F16"/>
    <mergeCell ref="G8:G16"/>
    <mergeCell ref="H8:H16"/>
    <mergeCell ref="I8:I16"/>
    <mergeCell ref="J8:J16"/>
    <mergeCell ref="K8:K16"/>
    <mergeCell ref="A6:C6"/>
    <mergeCell ref="A8:A16"/>
    <mergeCell ref="B8:B16"/>
    <mergeCell ref="C8:C16"/>
    <mergeCell ref="D8:D16"/>
    <mergeCell ref="E8:E1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Y68"/>
  <sheetViews>
    <sheetView view="pageLayout" topLeftCell="A48" zoomScaleNormal="100" workbookViewId="0">
      <selection activeCell="B69" sqref="B69"/>
    </sheetView>
  </sheetViews>
  <sheetFormatPr defaultRowHeight="15" x14ac:dyDescent="0.25"/>
  <cols>
    <col min="1" max="2" width="5.140625" style="1" customWidth="1"/>
    <col min="3" max="3" width="5.140625" customWidth="1"/>
    <col min="4" max="4" width="5.42578125" style="1" customWidth="1"/>
    <col min="5" max="5" width="9.28515625" customWidth="1"/>
    <col min="6" max="7" width="5.140625" customWidth="1"/>
    <col min="8" max="8" width="5.28515625" style="1" customWidth="1"/>
    <col min="9" max="9" width="9.140625" customWidth="1"/>
    <col min="10" max="10" width="5.5703125" customWidth="1"/>
    <col min="11" max="11" width="5.140625" customWidth="1"/>
    <col min="12" max="12" width="5" style="1" customWidth="1"/>
    <col min="13" max="13" width="15.42578125" customWidth="1"/>
    <col min="14" max="14" width="17" customWidth="1"/>
    <col min="15" max="15" width="5.42578125" customWidth="1"/>
    <col min="16" max="16" width="5.5703125" customWidth="1"/>
    <col min="17" max="18" width="5.140625" customWidth="1"/>
    <col min="19" max="19" width="4.85546875" customWidth="1"/>
    <col min="20" max="20" width="5" customWidth="1"/>
    <col min="21" max="21" width="8" customWidth="1"/>
  </cols>
  <sheetData>
    <row r="2" spans="1:20" x14ac:dyDescent="0.25">
      <c r="Q2" s="2"/>
      <c r="R2" s="2"/>
      <c r="S2" s="2"/>
    </row>
    <row r="4" spans="1:20" ht="12" customHeight="1" x14ac:dyDescent="0.25"/>
    <row r="5" spans="1:20" ht="5.25" customHeight="1" thickBot="1" x14ac:dyDescent="0.3"/>
    <row r="6" spans="1:20" ht="19.5" x14ac:dyDescent="0.25">
      <c r="A6" s="3" t="s">
        <v>0</v>
      </c>
      <c r="B6" s="4"/>
      <c r="C6" s="5"/>
      <c r="D6" s="6"/>
      <c r="E6" s="7"/>
      <c r="F6" s="7" t="s">
        <v>1</v>
      </c>
      <c r="G6" s="8"/>
      <c r="H6" s="9"/>
      <c r="I6" s="7" t="s">
        <v>2</v>
      </c>
      <c r="J6" s="7"/>
      <c r="K6" s="8"/>
      <c r="L6" s="6"/>
      <c r="M6" s="7"/>
      <c r="N6" s="10" t="s">
        <v>3</v>
      </c>
      <c r="O6" s="7"/>
      <c r="P6" s="7"/>
      <c r="Q6" s="7"/>
      <c r="R6" s="11"/>
      <c r="S6" s="11"/>
      <c r="T6" s="12" t="s">
        <v>4</v>
      </c>
    </row>
    <row r="7" spans="1:20" ht="49.15" customHeight="1" x14ac:dyDescent="0.25">
      <c r="A7" s="13" t="s">
        <v>5</v>
      </c>
      <c r="B7" s="14" t="s">
        <v>6</v>
      </c>
      <c r="C7" s="15" t="s">
        <v>7</v>
      </c>
      <c r="D7" s="16" t="s">
        <v>8</v>
      </c>
      <c r="E7" s="17" t="s">
        <v>9</v>
      </c>
      <c r="F7" s="18" t="s">
        <v>10</v>
      </c>
      <c r="G7" s="18" t="s">
        <v>7</v>
      </c>
      <c r="H7" s="19" t="s">
        <v>11</v>
      </c>
      <c r="I7" s="15" t="s">
        <v>9</v>
      </c>
      <c r="J7" s="15" t="s">
        <v>12</v>
      </c>
      <c r="K7" s="15" t="s">
        <v>13</v>
      </c>
      <c r="L7" s="20" t="s">
        <v>14</v>
      </c>
      <c r="M7" s="21" t="s">
        <v>9</v>
      </c>
      <c r="N7" s="21" t="s">
        <v>15</v>
      </c>
      <c r="O7" s="15" t="s">
        <v>16</v>
      </c>
      <c r="P7" s="15" t="s">
        <v>10</v>
      </c>
      <c r="Q7" s="22" t="s">
        <v>7</v>
      </c>
      <c r="R7" s="22" t="s">
        <v>17</v>
      </c>
      <c r="S7" s="22" t="s">
        <v>18</v>
      </c>
      <c r="T7" s="23" t="s">
        <v>19</v>
      </c>
    </row>
    <row r="8" spans="1:20" ht="15" customHeight="1" x14ac:dyDescent="0.25">
      <c r="A8" s="24" t="s">
        <v>20</v>
      </c>
      <c r="B8" s="25" t="s">
        <v>147</v>
      </c>
      <c r="C8" s="26">
        <v>1</v>
      </c>
      <c r="D8" s="27" t="s">
        <v>20</v>
      </c>
      <c r="E8" s="28" t="s">
        <v>22</v>
      </c>
      <c r="F8" s="29">
        <v>1</v>
      </c>
      <c r="G8" s="26">
        <f>F8*C8</f>
        <v>1</v>
      </c>
      <c r="H8" s="27" t="s">
        <v>20</v>
      </c>
      <c r="I8" s="30" t="s">
        <v>22</v>
      </c>
      <c r="J8" s="31">
        <v>1</v>
      </c>
      <c r="K8" s="31">
        <f>J8*G8</f>
        <v>1</v>
      </c>
      <c r="L8" s="32" t="s">
        <v>23</v>
      </c>
      <c r="M8" s="33" t="s">
        <v>24</v>
      </c>
      <c r="N8" s="33" t="s">
        <v>132</v>
      </c>
      <c r="O8" s="34">
        <v>1</v>
      </c>
      <c r="P8" s="34">
        <v>1</v>
      </c>
      <c r="Q8" s="35">
        <v>1</v>
      </c>
      <c r="R8" s="33">
        <v>33.9</v>
      </c>
      <c r="S8" s="36" t="s">
        <v>25</v>
      </c>
      <c r="T8" s="37" t="s">
        <v>26</v>
      </c>
    </row>
    <row r="9" spans="1:20" ht="15" customHeight="1" x14ac:dyDescent="0.25">
      <c r="A9" s="38"/>
      <c r="B9" s="39"/>
      <c r="C9" s="40"/>
      <c r="D9" s="41"/>
      <c r="E9" s="42"/>
      <c r="F9" s="43"/>
      <c r="G9" s="40"/>
      <c r="H9" s="41"/>
      <c r="I9" s="44"/>
      <c r="J9" s="45"/>
      <c r="K9" s="45"/>
      <c r="L9" s="32" t="s">
        <v>27</v>
      </c>
      <c r="M9" s="33" t="s">
        <v>28</v>
      </c>
      <c r="N9" s="33" t="s">
        <v>133</v>
      </c>
      <c r="O9" s="33" t="s">
        <v>31</v>
      </c>
      <c r="P9" s="34">
        <v>4</v>
      </c>
      <c r="Q9" s="35">
        <v>4</v>
      </c>
      <c r="R9" s="33">
        <v>28.12</v>
      </c>
      <c r="S9" s="36" t="s">
        <v>25</v>
      </c>
      <c r="T9" s="37" t="s">
        <v>26</v>
      </c>
    </row>
    <row r="10" spans="1:20" ht="15" customHeight="1" x14ac:dyDescent="0.25">
      <c r="A10" s="38"/>
      <c r="B10" s="39"/>
      <c r="C10" s="40"/>
      <c r="D10" s="41"/>
      <c r="E10" s="42"/>
      <c r="F10" s="43"/>
      <c r="G10" s="40"/>
      <c r="H10" s="41"/>
      <c r="I10" s="44"/>
      <c r="J10" s="45"/>
      <c r="K10" s="45"/>
      <c r="L10" s="32" t="s">
        <v>29</v>
      </c>
      <c r="M10" s="46" t="s">
        <v>30</v>
      </c>
      <c r="N10" s="33" t="s">
        <v>134</v>
      </c>
      <c r="O10" s="33" t="s">
        <v>31</v>
      </c>
      <c r="P10" s="34">
        <v>4</v>
      </c>
      <c r="Q10" s="35">
        <v>4</v>
      </c>
      <c r="R10" s="33">
        <v>33.44</v>
      </c>
      <c r="S10" s="36" t="s">
        <v>25</v>
      </c>
      <c r="T10" s="37" t="s">
        <v>26</v>
      </c>
    </row>
    <row r="11" spans="1:20" ht="15" customHeight="1" x14ac:dyDescent="0.25">
      <c r="A11" s="38"/>
      <c r="B11" s="39"/>
      <c r="C11" s="40"/>
      <c r="D11" s="41"/>
      <c r="E11" s="42"/>
      <c r="F11" s="43"/>
      <c r="G11" s="40"/>
      <c r="H11" s="41"/>
      <c r="I11" s="44"/>
      <c r="J11" s="45"/>
      <c r="K11" s="45"/>
      <c r="L11" s="32" t="s">
        <v>31</v>
      </c>
      <c r="M11" s="46" t="s">
        <v>32</v>
      </c>
      <c r="N11" s="33" t="s">
        <v>135</v>
      </c>
      <c r="O11" s="47">
        <v>2</v>
      </c>
      <c r="P11" s="47">
        <v>2</v>
      </c>
      <c r="Q11" s="48">
        <v>2</v>
      </c>
      <c r="R11" s="33">
        <v>36.46</v>
      </c>
      <c r="S11" s="49" t="s">
        <v>25</v>
      </c>
      <c r="T11" s="50" t="s">
        <v>26</v>
      </c>
    </row>
    <row r="12" spans="1:20" ht="15" customHeight="1" x14ac:dyDescent="0.25">
      <c r="A12" s="38"/>
      <c r="B12" s="39"/>
      <c r="C12" s="40"/>
      <c r="D12" s="41"/>
      <c r="E12" s="42"/>
      <c r="F12" s="43"/>
      <c r="G12" s="40"/>
      <c r="H12" s="41"/>
      <c r="I12" s="44"/>
      <c r="J12" s="45"/>
      <c r="K12" s="45"/>
      <c r="L12" s="32" t="s">
        <v>33</v>
      </c>
      <c r="M12" s="46" t="s">
        <v>34</v>
      </c>
      <c r="N12" s="33" t="s">
        <v>129</v>
      </c>
      <c r="O12" s="34">
        <v>1</v>
      </c>
      <c r="P12" s="34">
        <v>1</v>
      </c>
      <c r="Q12" s="35">
        <v>1</v>
      </c>
      <c r="R12" s="33">
        <v>19.62</v>
      </c>
      <c r="S12" s="36" t="s">
        <v>25</v>
      </c>
      <c r="T12" s="37" t="s">
        <v>26</v>
      </c>
    </row>
    <row r="13" spans="1:20" ht="15" customHeight="1" x14ac:dyDescent="0.25">
      <c r="A13" s="38"/>
      <c r="B13" s="39"/>
      <c r="C13" s="40"/>
      <c r="D13" s="41"/>
      <c r="E13" s="42"/>
      <c r="F13" s="43"/>
      <c r="G13" s="40"/>
      <c r="H13" s="41"/>
      <c r="I13" s="44"/>
      <c r="J13" s="45"/>
      <c r="K13" s="45"/>
      <c r="L13" s="32" t="s">
        <v>35</v>
      </c>
      <c r="M13" s="46" t="s">
        <v>36</v>
      </c>
      <c r="N13" s="33" t="s">
        <v>130</v>
      </c>
      <c r="O13" s="34">
        <v>8</v>
      </c>
      <c r="P13" s="34">
        <v>8</v>
      </c>
      <c r="Q13" s="35">
        <v>8</v>
      </c>
      <c r="R13" s="33">
        <v>12.8</v>
      </c>
      <c r="S13" s="36" t="s">
        <v>25</v>
      </c>
      <c r="T13" s="37" t="s">
        <v>26</v>
      </c>
    </row>
    <row r="14" spans="1:20" ht="15" customHeight="1" x14ac:dyDescent="0.25">
      <c r="A14" s="38"/>
      <c r="B14" s="39"/>
      <c r="C14" s="40"/>
      <c r="D14" s="41"/>
      <c r="E14" s="42"/>
      <c r="F14" s="43"/>
      <c r="G14" s="40"/>
      <c r="H14" s="41"/>
      <c r="I14" s="44"/>
      <c r="J14" s="45"/>
      <c r="K14" s="45"/>
      <c r="L14" s="51" t="s">
        <v>37</v>
      </c>
      <c r="M14" s="46" t="s">
        <v>38</v>
      </c>
      <c r="N14" s="46" t="s">
        <v>39</v>
      </c>
      <c r="O14" s="47">
        <v>8</v>
      </c>
      <c r="P14" s="47">
        <v>8</v>
      </c>
      <c r="Q14" s="48">
        <v>8</v>
      </c>
      <c r="R14" s="33">
        <v>6.4</v>
      </c>
      <c r="S14" s="49" t="s">
        <v>25</v>
      </c>
      <c r="T14" s="50" t="s">
        <v>26</v>
      </c>
    </row>
    <row r="15" spans="1:20" ht="15" customHeight="1" x14ac:dyDescent="0.25">
      <c r="A15" s="38"/>
      <c r="B15" s="39"/>
      <c r="C15" s="40"/>
      <c r="D15" s="41"/>
      <c r="E15" s="42"/>
      <c r="F15" s="43"/>
      <c r="G15" s="40"/>
      <c r="H15" s="41"/>
      <c r="I15" s="44"/>
      <c r="J15" s="45"/>
      <c r="K15" s="45"/>
      <c r="L15" s="51" t="s">
        <v>40</v>
      </c>
      <c r="M15" s="46" t="s">
        <v>41</v>
      </c>
      <c r="N15" s="46" t="s">
        <v>42</v>
      </c>
      <c r="O15" s="34">
        <v>28</v>
      </c>
      <c r="P15" s="34">
        <v>28</v>
      </c>
      <c r="Q15" s="35">
        <v>28</v>
      </c>
      <c r="R15" s="52">
        <v>28</v>
      </c>
      <c r="S15" s="36" t="s">
        <v>43</v>
      </c>
      <c r="T15" s="37" t="s">
        <v>26</v>
      </c>
    </row>
    <row r="16" spans="1:20" ht="15" customHeight="1" thickBot="1" x14ac:dyDescent="0.3">
      <c r="A16" s="53"/>
      <c r="B16" s="54"/>
      <c r="C16" s="55"/>
      <c r="D16" s="56"/>
      <c r="E16" s="57"/>
      <c r="F16" s="58"/>
      <c r="G16" s="55"/>
      <c r="H16" s="56"/>
      <c r="I16" s="59"/>
      <c r="J16" s="60"/>
      <c r="K16" s="60"/>
      <c r="L16" s="61" t="s">
        <v>44</v>
      </c>
      <c r="M16" s="62" t="s">
        <v>45</v>
      </c>
      <c r="N16" s="62" t="s">
        <v>46</v>
      </c>
      <c r="O16" s="63">
        <v>28</v>
      </c>
      <c r="P16" s="63">
        <v>28</v>
      </c>
      <c r="Q16" s="64">
        <v>28</v>
      </c>
      <c r="R16" s="65">
        <v>28</v>
      </c>
      <c r="S16" s="66" t="s">
        <v>43</v>
      </c>
      <c r="T16" s="67" t="s">
        <v>26</v>
      </c>
    </row>
    <row r="24" spans="1:1" hidden="1" x14ac:dyDescent="0.25">
      <c r="A24" s="1" t="s">
        <v>21</v>
      </c>
    </row>
    <row r="25" spans="1:1" hidden="1" x14ac:dyDescent="0.25">
      <c r="A25" s="1" t="s">
        <v>47</v>
      </c>
    </row>
    <row r="26" spans="1:1" hidden="1" x14ac:dyDescent="0.25">
      <c r="A26" s="1" t="s">
        <v>48</v>
      </c>
    </row>
    <row r="27" spans="1:1" hidden="1" x14ac:dyDescent="0.25">
      <c r="A27" s="1" t="s">
        <v>49</v>
      </c>
    </row>
    <row r="28" spans="1:1" hidden="1" x14ac:dyDescent="0.25">
      <c r="A28" s="1" t="s">
        <v>50</v>
      </c>
    </row>
    <row r="29" spans="1:1" hidden="1" x14ac:dyDescent="0.25">
      <c r="A29" s="1" t="s">
        <v>51</v>
      </c>
    </row>
    <row r="30" spans="1:1" hidden="1" x14ac:dyDescent="0.25">
      <c r="A30" s="1" t="s">
        <v>52</v>
      </c>
    </row>
    <row r="31" spans="1:1" hidden="1" x14ac:dyDescent="0.25">
      <c r="A31" s="1" t="s">
        <v>53</v>
      </c>
    </row>
    <row r="44" spans="1:20" ht="5.25" customHeight="1" thickBot="1" x14ac:dyDescent="0.3"/>
    <row r="45" spans="1:20" ht="19.5" x14ac:dyDescent="0.25">
      <c r="A45" s="3" t="s">
        <v>0</v>
      </c>
      <c r="B45" s="4"/>
      <c r="C45" s="5"/>
      <c r="D45" s="6"/>
      <c r="E45" s="7"/>
      <c r="F45" s="7" t="s">
        <v>1</v>
      </c>
      <c r="G45" s="8"/>
      <c r="H45" s="9"/>
      <c r="I45" s="7" t="s">
        <v>2</v>
      </c>
      <c r="J45" s="7"/>
      <c r="K45" s="8"/>
      <c r="L45" s="6"/>
      <c r="M45" s="7"/>
      <c r="N45" s="10" t="s">
        <v>3</v>
      </c>
      <c r="O45" s="7"/>
      <c r="P45" s="7"/>
      <c r="Q45" s="7"/>
      <c r="R45" s="11"/>
      <c r="S45" s="11"/>
      <c r="T45" s="12" t="s">
        <v>4</v>
      </c>
    </row>
    <row r="46" spans="1:20" ht="49.15" customHeight="1" x14ac:dyDescent="0.25">
      <c r="A46" s="68" t="s">
        <v>5</v>
      </c>
      <c r="B46" s="69" t="s">
        <v>6</v>
      </c>
      <c r="C46" s="70" t="s">
        <v>7</v>
      </c>
      <c r="D46" s="71" t="s">
        <v>8</v>
      </c>
      <c r="E46" s="72" t="s">
        <v>9</v>
      </c>
      <c r="F46" s="73" t="s">
        <v>10</v>
      </c>
      <c r="G46" s="73" t="s">
        <v>7</v>
      </c>
      <c r="H46" s="74" t="s">
        <v>11</v>
      </c>
      <c r="I46" s="70" t="s">
        <v>9</v>
      </c>
      <c r="J46" s="70" t="s">
        <v>12</v>
      </c>
      <c r="K46" s="70" t="s">
        <v>13</v>
      </c>
      <c r="L46" s="75" t="s">
        <v>14</v>
      </c>
      <c r="M46" s="76" t="s">
        <v>9</v>
      </c>
      <c r="N46" s="76" t="s">
        <v>15</v>
      </c>
      <c r="O46" s="70" t="s">
        <v>16</v>
      </c>
      <c r="P46" s="70" t="s">
        <v>10</v>
      </c>
      <c r="Q46" s="77" t="s">
        <v>7</v>
      </c>
      <c r="R46" s="22" t="s">
        <v>17</v>
      </c>
      <c r="S46" s="22" t="s">
        <v>18</v>
      </c>
      <c r="T46" s="78" t="s">
        <v>19</v>
      </c>
    </row>
    <row r="47" spans="1:20" ht="12.95" customHeight="1" x14ac:dyDescent="0.25">
      <c r="A47" s="24" t="s">
        <v>20</v>
      </c>
      <c r="B47" s="25" t="s">
        <v>147</v>
      </c>
      <c r="C47" s="26">
        <v>1</v>
      </c>
      <c r="D47" s="27" t="s">
        <v>54</v>
      </c>
      <c r="E47" s="29" t="s">
        <v>55</v>
      </c>
      <c r="F47" s="29">
        <v>1</v>
      </c>
      <c r="G47" s="26">
        <f>F47*C47</f>
        <v>1</v>
      </c>
      <c r="H47" s="27" t="s">
        <v>20</v>
      </c>
      <c r="I47" s="30" t="s">
        <v>55</v>
      </c>
      <c r="J47" s="31">
        <v>1</v>
      </c>
      <c r="K47" s="31">
        <f>J47*G47</f>
        <v>1</v>
      </c>
      <c r="L47" s="32" t="s">
        <v>23</v>
      </c>
      <c r="M47" s="33" t="s">
        <v>56</v>
      </c>
      <c r="N47" s="33" t="s">
        <v>136</v>
      </c>
      <c r="O47" s="33">
        <v>10</v>
      </c>
      <c r="P47" s="33">
        <v>10</v>
      </c>
      <c r="Q47" s="79">
        <v>10</v>
      </c>
      <c r="R47" s="33">
        <v>24</v>
      </c>
      <c r="S47" s="80" t="s">
        <v>25</v>
      </c>
      <c r="T47" s="37" t="s">
        <v>26</v>
      </c>
    </row>
    <row r="48" spans="1:20" ht="12.95" customHeight="1" x14ac:dyDescent="0.25">
      <c r="A48" s="38"/>
      <c r="B48" s="39"/>
      <c r="C48" s="40"/>
      <c r="D48" s="41"/>
      <c r="E48" s="43"/>
      <c r="F48" s="43"/>
      <c r="G48" s="40"/>
      <c r="H48" s="41"/>
      <c r="I48" s="44"/>
      <c r="J48" s="45"/>
      <c r="K48" s="45"/>
      <c r="L48" s="32" t="s">
        <v>27</v>
      </c>
      <c r="M48" s="33" t="s">
        <v>57</v>
      </c>
      <c r="N48" s="33" t="s">
        <v>115</v>
      </c>
      <c r="O48" s="33">
        <v>2</v>
      </c>
      <c r="P48" s="33">
        <v>2</v>
      </c>
      <c r="Q48" s="79">
        <v>2</v>
      </c>
      <c r="R48" s="33">
        <v>28.6</v>
      </c>
      <c r="S48" s="80" t="s">
        <v>25</v>
      </c>
      <c r="T48" s="37" t="s">
        <v>26</v>
      </c>
    </row>
    <row r="49" spans="1:20" ht="12.95" customHeight="1" x14ac:dyDescent="0.25">
      <c r="A49" s="38"/>
      <c r="B49" s="39"/>
      <c r="C49" s="40"/>
      <c r="D49" s="41"/>
      <c r="E49" s="43"/>
      <c r="F49" s="43"/>
      <c r="G49" s="40"/>
      <c r="H49" s="41"/>
      <c r="I49" s="44"/>
      <c r="J49" s="45"/>
      <c r="K49" s="45"/>
      <c r="L49" s="32" t="s">
        <v>29</v>
      </c>
      <c r="M49" s="33" t="s">
        <v>34</v>
      </c>
      <c r="N49" s="33" t="s">
        <v>137</v>
      </c>
      <c r="O49" s="33">
        <v>2</v>
      </c>
      <c r="P49" s="33">
        <v>2</v>
      </c>
      <c r="Q49" s="79">
        <v>2</v>
      </c>
      <c r="R49" s="33">
        <v>5.6</v>
      </c>
      <c r="S49" s="80" t="s">
        <v>25</v>
      </c>
      <c r="T49" s="37" t="s">
        <v>26</v>
      </c>
    </row>
    <row r="50" spans="1:20" ht="12.95" customHeight="1" x14ac:dyDescent="0.25">
      <c r="A50" s="38"/>
      <c r="B50" s="39"/>
      <c r="C50" s="40"/>
      <c r="D50" s="41"/>
      <c r="E50" s="43"/>
      <c r="F50" s="43"/>
      <c r="G50" s="40"/>
      <c r="H50" s="41"/>
      <c r="I50" s="44"/>
      <c r="J50" s="45"/>
      <c r="K50" s="45"/>
      <c r="L50" s="32" t="s">
        <v>31</v>
      </c>
      <c r="M50" s="33" t="s">
        <v>58</v>
      </c>
      <c r="N50" s="33" t="s">
        <v>117</v>
      </c>
      <c r="O50" s="33">
        <v>1</v>
      </c>
      <c r="P50" s="33">
        <v>1</v>
      </c>
      <c r="Q50" s="79">
        <v>1</v>
      </c>
      <c r="R50" s="33">
        <v>7</v>
      </c>
      <c r="S50" s="80" t="s">
        <v>25</v>
      </c>
      <c r="T50" s="37" t="s">
        <v>26</v>
      </c>
    </row>
    <row r="51" spans="1:20" ht="12.95" customHeight="1" x14ac:dyDescent="0.25">
      <c r="A51" s="38"/>
      <c r="B51" s="39"/>
      <c r="C51" s="40"/>
      <c r="D51" s="41"/>
      <c r="E51" s="43"/>
      <c r="F51" s="43"/>
      <c r="G51" s="40"/>
      <c r="H51" s="41"/>
      <c r="I51" s="44"/>
      <c r="J51" s="45"/>
      <c r="K51" s="45"/>
      <c r="L51" s="32" t="s">
        <v>33</v>
      </c>
      <c r="M51" s="33" t="s">
        <v>59</v>
      </c>
      <c r="N51" s="33" t="s">
        <v>118</v>
      </c>
      <c r="O51" s="33">
        <v>1</v>
      </c>
      <c r="P51" s="33">
        <v>1</v>
      </c>
      <c r="Q51" s="79">
        <v>1</v>
      </c>
      <c r="R51" s="33">
        <v>4.3499999999999996</v>
      </c>
      <c r="S51" s="80" t="s">
        <v>25</v>
      </c>
      <c r="T51" s="37" t="s">
        <v>26</v>
      </c>
    </row>
    <row r="52" spans="1:20" ht="12.95" customHeight="1" x14ac:dyDescent="0.25">
      <c r="A52" s="38"/>
      <c r="B52" s="39"/>
      <c r="C52" s="40"/>
      <c r="D52" s="41"/>
      <c r="E52" s="43"/>
      <c r="F52" s="43"/>
      <c r="G52" s="40"/>
      <c r="H52" s="41"/>
      <c r="I52" s="44"/>
      <c r="J52" s="45"/>
      <c r="K52" s="45"/>
      <c r="L52" s="32" t="s">
        <v>35</v>
      </c>
      <c r="M52" s="33" t="s">
        <v>60</v>
      </c>
      <c r="N52" s="33" t="s">
        <v>115</v>
      </c>
      <c r="O52" s="33">
        <v>20</v>
      </c>
      <c r="P52" s="33">
        <v>20</v>
      </c>
      <c r="Q52" s="79">
        <v>20</v>
      </c>
      <c r="R52" s="33">
        <v>6.74</v>
      </c>
      <c r="S52" s="80" t="s">
        <v>25</v>
      </c>
      <c r="T52" s="37" t="s">
        <v>26</v>
      </c>
    </row>
    <row r="53" spans="1:20" ht="12.95" customHeight="1" x14ac:dyDescent="0.25">
      <c r="A53" s="38"/>
      <c r="B53" s="39"/>
      <c r="C53" s="40"/>
      <c r="D53" s="41"/>
      <c r="E53" s="43"/>
      <c r="F53" s="43"/>
      <c r="G53" s="40"/>
      <c r="H53" s="41"/>
      <c r="I53" s="44"/>
      <c r="J53" s="45"/>
      <c r="K53" s="45"/>
      <c r="L53" s="32" t="s">
        <v>37</v>
      </c>
      <c r="M53" s="33" t="s">
        <v>61</v>
      </c>
      <c r="N53" s="33" t="s">
        <v>119</v>
      </c>
      <c r="O53" s="33">
        <v>20</v>
      </c>
      <c r="P53" s="33">
        <v>20</v>
      </c>
      <c r="Q53" s="79">
        <v>20</v>
      </c>
      <c r="R53" s="81">
        <v>20</v>
      </c>
      <c r="S53" s="80" t="s">
        <v>43</v>
      </c>
      <c r="T53" s="37" t="s">
        <v>26</v>
      </c>
    </row>
    <row r="54" spans="1:20" ht="12.95" customHeight="1" x14ac:dyDescent="0.25">
      <c r="A54" s="38"/>
      <c r="B54" s="39"/>
      <c r="C54" s="40"/>
      <c r="D54" s="41"/>
      <c r="E54" s="43"/>
      <c r="F54" s="43"/>
      <c r="G54" s="40"/>
      <c r="H54" s="41"/>
      <c r="I54" s="44"/>
      <c r="J54" s="45"/>
      <c r="K54" s="45"/>
      <c r="L54" s="32" t="s">
        <v>40</v>
      </c>
      <c r="M54" s="33" t="s">
        <v>62</v>
      </c>
      <c r="N54" s="33" t="s">
        <v>120</v>
      </c>
      <c r="O54" s="33">
        <v>10</v>
      </c>
      <c r="P54" s="33">
        <v>10</v>
      </c>
      <c r="Q54" s="79">
        <v>10</v>
      </c>
      <c r="R54" s="81">
        <v>10</v>
      </c>
      <c r="S54" s="80" t="s">
        <v>43</v>
      </c>
      <c r="T54" s="37" t="s">
        <v>26</v>
      </c>
    </row>
    <row r="55" spans="1:20" ht="12.95" customHeight="1" x14ac:dyDescent="0.25">
      <c r="A55" s="38"/>
      <c r="B55" s="39"/>
      <c r="C55" s="40"/>
      <c r="D55" s="41"/>
      <c r="E55" s="43"/>
      <c r="F55" s="43"/>
      <c r="G55" s="40"/>
      <c r="H55" s="41"/>
      <c r="I55" s="44"/>
      <c r="J55" s="45"/>
      <c r="K55" s="45"/>
      <c r="L55" s="32" t="s">
        <v>44</v>
      </c>
      <c r="M55" s="33" t="s">
        <v>63</v>
      </c>
      <c r="N55" s="33" t="s">
        <v>99</v>
      </c>
      <c r="O55" s="33">
        <v>40</v>
      </c>
      <c r="P55" s="33">
        <v>40</v>
      </c>
      <c r="Q55" s="79">
        <v>40</v>
      </c>
      <c r="R55" s="81">
        <v>40</v>
      </c>
      <c r="S55" s="80" t="s">
        <v>43</v>
      </c>
      <c r="T55" s="37" t="s">
        <v>26</v>
      </c>
    </row>
    <row r="56" spans="1:20" ht="12.95" customHeight="1" x14ac:dyDescent="0.45">
      <c r="A56" s="38"/>
      <c r="B56" s="39"/>
      <c r="C56" s="40"/>
      <c r="D56" s="41"/>
      <c r="E56" s="43"/>
      <c r="F56" s="43"/>
      <c r="G56" s="40"/>
      <c r="H56" s="41"/>
      <c r="I56" s="44"/>
      <c r="J56" s="45"/>
      <c r="K56" s="45"/>
      <c r="L56" s="32" t="s">
        <v>48</v>
      </c>
      <c r="M56" s="33" t="s">
        <v>63</v>
      </c>
      <c r="N56" s="33" t="s">
        <v>100</v>
      </c>
      <c r="O56" s="33">
        <v>10</v>
      </c>
      <c r="P56" s="33">
        <v>10</v>
      </c>
      <c r="Q56" s="79">
        <v>10</v>
      </c>
      <c r="R56" s="81">
        <v>10</v>
      </c>
      <c r="S56" s="80" t="s">
        <v>43</v>
      </c>
      <c r="T56" s="82" t="s">
        <v>26</v>
      </c>
    </row>
    <row r="57" spans="1:20" ht="12.95" customHeight="1" x14ac:dyDescent="0.45">
      <c r="A57" s="38"/>
      <c r="B57" s="39"/>
      <c r="C57" s="40"/>
      <c r="D57" s="41"/>
      <c r="E57" s="43"/>
      <c r="F57" s="43"/>
      <c r="G57" s="40"/>
      <c r="H57" s="41"/>
      <c r="I57" s="44"/>
      <c r="J57" s="45"/>
      <c r="K57" s="45"/>
      <c r="L57" s="32" t="s">
        <v>49</v>
      </c>
      <c r="M57" s="33" t="s">
        <v>64</v>
      </c>
      <c r="N57" s="33" t="s">
        <v>121</v>
      </c>
      <c r="O57" s="33">
        <v>40</v>
      </c>
      <c r="P57" s="33">
        <v>40</v>
      </c>
      <c r="Q57" s="79">
        <v>40</v>
      </c>
      <c r="R57" s="81">
        <v>40</v>
      </c>
      <c r="S57" s="80" t="s">
        <v>43</v>
      </c>
      <c r="T57" s="82" t="s">
        <v>26</v>
      </c>
    </row>
    <row r="58" spans="1:20" ht="12.95" customHeight="1" x14ac:dyDescent="0.45">
      <c r="A58" s="38"/>
      <c r="B58" s="39"/>
      <c r="C58" s="40"/>
      <c r="D58" s="41"/>
      <c r="E58" s="43"/>
      <c r="F58" s="43"/>
      <c r="G58" s="40"/>
      <c r="H58" s="41"/>
      <c r="I58" s="44"/>
      <c r="J58" s="45"/>
      <c r="K58" s="45"/>
      <c r="L58" s="32" t="s">
        <v>50</v>
      </c>
      <c r="M58" s="33" t="s">
        <v>64</v>
      </c>
      <c r="N58" s="33" t="s">
        <v>122</v>
      </c>
      <c r="O58" s="33">
        <v>20</v>
      </c>
      <c r="P58" s="33">
        <v>20</v>
      </c>
      <c r="Q58" s="79">
        <v>20</v>
      </c>
      <c r="R58" s="81">
        <v>20</v>
      </c>
      <c r="S58" s="80" t="s">
        <v>43</v>
      </c>
      <c r="T58" s="82" t="s">
        <v>26</v>
      </c>
    </row>
    <row r="59" spans="1:20" ht="12.95" customHeight="1" thickBot="1" x14ac:dyDescent="0.5">
      <c r="A59" s="38"/>
      <c r="B59" s="39"/>
      <c r="C59" s="40"/>
      <c r="D59" s="41"/>
      <c r="E59" s="43"/>
      <c r="F59" s="43"/>
      <c r="G59" s="40"/>
      <c r="H59" s="56"/>
      <c r="I59" s="59"/>
      <c r="J59" s="60"/>
      <c r="K59" s="60"/>
      <c r="L59" s="61" t="s">
        <v>65</v>
      </c>
      <c r="M59" s="62" t="s">
        <v>66</v>
      </c>
      <c r="N59" s="62" t="s">
        <v>123</v>
      </c>
      <c r="O59" s="62" t="s">
        <v>29</v>
      </c>
      <c r="P59" s="62">
        <v>3</v>
      </c>
      <c r="Q59" s="83">
        <v>3</v>
      </c>
      <c r="R59" s="84">
        <v>3</v>
      </c>
      <c r="S59" s="85" t="s">
        <v>43</v>
      </c>
      <c r="T59" s="86" t="s">
        <v>26</v>
      </c>
    </row>
    <row r="60" spans="1:20" ht="12.95" customHeight="1" x14ac:dyDescent="0.45">
      <c r="A60" s="38"/>
      <c r="B60" s="39"/>
      <c r="C60" s="40"/>
      <c r="D60" s="41"/>
      <c r="E60" s="43"/>
      <c r="F60" s="43"/>
      <c r="G60" s="40"/>
      <c r="H60" s="87" t="s">
        <v>54</v>
      </c>
      <c r="I60" s="88" t="s">
        <v>67</v>
      </c>
      <c r="J60" s="88">
        <v>1</v>
      </c>
      <c r="K60" s="88">
        <f>J60*G47</f>
        <v>1</v>
      </c>
      <c r="L60" s="89" t="s">
        <v>23</v>
      </c>
      <c r="M60" s="90" t="s">
        <v>68</v>
      </c>
      <c r="N60" s="91" t="s">
        <v>69</v>
      </c>
      <c r="O60" s="90">
        <v>4</v>
      </c>
      <c r="P60" s="90">
        <v>4</v>
      </c>
      <c r="Q60" s="92">
        <v>4</v>
      </c>
      <c r="R60" s="93">
        <v>4</v>
      </c>
      <c r="S60" s="94" t="s">
        <v>43</v>
      </c>
      <c r="T60" s="95" t="s">
        <v>26</v>
      </c>
    </row>
    <row r="61" spans="1:20" ht="12.95" customHeight="1" x14ac:dyDescent="0.45">
      <c r="A61" s="38"/>
      <c r="B61" s="39"/>
      <c r="C61" s="40"/>
      <c r="D61" s="41"/>
      <c r="E61" s="43"/>
      <c r="F61" s="43"/>
      <c r="G61" s="40"/>
      <c r="H61" s="96"/>
      <c r="I61" s="40"/>
      <c r="J61" s="40"/>
      <c r="K61" s="40"/>
      <c r="L61" s="32" t="s">
        <v>27</v>
      </c>
      <c r="M61" s="33" t="s">
        <v>70</v>
      </c>
      <c r="N61" s="97" t="s">
        <v>69</v>
      </c>
      <c r="O61" s="33">
        <v>4</v>
      </c>
      <c r="P61" s="33">
        <v>4</v>
      </c>
      <c r="Q61" s="79">
        <v>4</v>
      </c>
      <c r="R61" s="81">
        <v>4</v>
      </c>
      <c r="S61" s="80" t="s">
        <v>43</v>
      </c>
      <c r="T61" s="82" t="s">
        <v>26</v>
      </c>
    </row>
    <row r="62" spans="1:20" ht="12.95" customHeight="1" x14ac:dyDescent="0.45">
      <c r="A62" s="38"/>
      <c r="B62" s="39"/>
      <c r="C62" s="40"/>
      <c r="D62" s="41"/>
      <c r="E62" s="43"/>
      <c r="F62" s="43"/>
      <c r="G62" s="40"/>
      <c r="H62" s="96"/>
      <c r="I62" s="40"/>
      <c r="J62" s="40"/>
      <c r="K62" s="40"/>
      <c r="L62" s="32" t="s">
        <v>29</v>
      </c>
      <c r="M62" s="33" t="s">
        <v>71</v>
      </c>
      <c r="N62" s="97" t="s">
        <v>69</v>
      </c>
      <c r="O62" s="33">
        <v>4</v>
      </c>
      <c r="P62" s="33">
        <v>4</v>
      </c>
      <c r="Q62" s="79">
        <v>4</v>
      </c>
      <c r="R62" s="81">
        <v>4</v>
      </c>
      <c r="S62" s="80" t="s">
        <v>43</v>
      </c>
      <c r="T62" s="82" t="s">
        <v>26</v>
      </c>
    </row>
    <row r="63" spans="1:20" ht="12.95" customHeight="1" x14ac:dyDescent="0.45">
      <c r="A63" s="38"/>
      <c r="B63" s="39"/>
      <c r="C63" s="40"/>
      <c r="D63" s="41"/>
      <c r="E63" s="43"/>
      <c r="F63" s="43"/>
      <c r="G63" s="40"/>
      <c r="H63" s="96"/>
      <c r="I63" s="40"/>
      <c r="J63" s="40"/>
      <c r="K63" s="40"/>
      <c r="L63" s="51" t="s">
        <v>31</v>
      </c>
      <c r="M63" s="46" t="s">
        <v>72</v>
      </c>
      <c r="N63" s="97" t="s">
        <v>69</v>
      </c>
      <c r="O63" s="46">
        <v>4</v>
      </c>
      <c r="P63" s="33">
        <v>4</v>
      </c>
      <c r="Q63" s="79">
        <v>4</v>
      </c>
      <c r="R63" s="98">
        <v>4</v>
      </c>
      <c r="S63" s="99" t="s">
        <v>43</v>
      </c>
      <c r="T63" s="100" t="s">
        <v>26</v>
      </c>
    </row>
    <row r="64" spans="1:20" ht="12.95" customHeight="1" x14ac:dyDescent="0.45">
      <c r="A64" s="38"/>
      <c r="B64" s="39"/>
      <c r="C64" s="40"/>
      <c r="D64" s="41"/>
      <c r="E64" s="43"/>
      <c r="F64" s="43"/>
      <c r="G64" s="40"/>
      <c r="H64" s="96"/>
      <c r="I64" s="40"/>
      <c r="J64" s="40"/>
      <c r="K64" s="40"/>
      <c r="L64" s="51" t="s">
        <v>33</v>
      </c>
      <c r="M64" s="33" t="s">
        <v>73</v>
      </c>
      <c r="N64" s="97" t="s">
        <v>69</v>
      </c>
      <c r="O64" s="33">
        <v>1</v>
      </c>
      <c r="P64" s="33">
        <v>1</v>
      </c>
      <c r="Q64" s="79">
        <v>1</v>
      </c>
      <c r="R64" s="98">
        <v>1</v>
      </c>
      <c r="S64" s="99" t="s">
        <v>43</v>
      </c>
      <c r="T64" s="100" t="s">
        <v>26</v>
      </c>
    </row>
    <row r="65" spans="1:25" ht="12.95" customHeight="1" x14ac:dyDescent="0.45">
      <c r="A65" s="38"/>
      <c r="B65" s="39"/>
      <c r="C65" s="40"/>
      <c r="D65" s="41"/>
      <c r="E65" s="43"/>
      <c r="F65" s="43"/>
      <c r="G65" s="40"/>
      <c r="H65" s="96"/>
      <c r="I65" s="40"/>
      <c r="J65" s="40"/>
      <c r="K65" s="40"/>
      <c r="L65" s="51" t="s">
        <v>35</v>
      </c>
      <c r="M65" s="46" t="s">
        <v>74</v>
      </c>
      <c r="N65" s="97" t="s">
        <v>69</v>
      </c>
      <c r="O65" s="46">
        <v>1</v>
      </c>
      <c r="P65" s="33">
        <v>1</v>
      </c>
      <c r="Q65" s="79">
        <v>1</v>
      </c>
      <c r="R65" s="98">
        <v>1</v>
      </c>
      <c r="S65" s="99" t="s">
        <v>43</v>
      </c>
      <c r="T65" s="100" t="s">
        <v>26</v>
      </c>
      <c r="U65" s="101"/>
      <c r="V65" s="102"/>
      <c r="W65" s="101"/>
      <c r="X65" s="101"/>
      <c r="Y65" s="103"/>
    </row>
    <row r="66" spans="1:25" ht="12.95" customHeight="1" thickBot="1" x14ac:dyDescent="0.5">
      <c r="A66" s="38"/>
      <c r="B66" s="39"/>
      <c r="C66" s="40"/>
      <c r="D66" s="41"/>
      <c r="E66" s="43"/>
      <c r="F66" s="43"/>
      <c r="G66" s="40"/>
      <c r="H66" s="104"/>
      <c r="I66" s="55"/>
      <c r="J66" s="55"/>
      <c r="K66" s="55"/>
      <c r="L66" s="61" t="s">
        <v>37</v>
      </c>
      <c r="M66" s="62" t="s">
        <v>75</v>
      </c>
      <c r="N66" s="105" t="s">
        <v>69</v>
      </c>
      <c r="O66" s="62">
        <v>1</v>
      </c>
      <c r="P66" s="62">
        <v>1</v>
      </c>
      <c r="Q66" s="83">
        <v>1</v>
      </c>
      <c r="R66" s="84">
        <v>1</v>
      </c>
      <c r="S66" s="85" t="s">
        <v>25</v>
      </c>
      <c r="T66" s="86" t="s">
        <v>26</v>
      </c>
    </row>
    <row r="67" spans="1:25" ht="12.95" customHeight="1" x14ac:dyDescent="0.45">
      <c r="A67" s="38"/>
      <c r="B67" s="39"/>
      <c r="C67" s="40"/>
      <c r="D67" s="41"/>
      <c r="E67" s="43"/>
      <c r="F67" s="43"/>
      <c r="G67" s="40"/>
      <c r="H67" s="106" t="s">
        <v>26</v>
      </c>
      <c r="I67" s="107" t="s">
        <v>26</v>
      </c>
      <c r="J67" s="107" t="s">
        <v>26</v>
      </c>
      <c r="K67" s="107" t="s">
        <v>26</v>
      </c>
      <c r="L67" s="108" t="s">
        <v>23</v>
      </c>
      <c r="M67" s="109" t="s">
        <v>76</v>
      </c>
      <c r="N67" s="33" t="s">
        <v>138</v>
      </c>
      <c r="O67" s="109">
        <v>2</v>
      </c>
      <c r="P67" s="109">
        <v>2</v>
      </c>
      <c r="Q67" s="110">
        <v>2</v>
      </c>
      <c r="R67" s="33">
        <v>2</v>
      </c>
      <c r="S67" s="111" t="s">
        <v>43</v>
      </c>
      <c r="T67" s="112" t="s">
        <v>26</v>
      </c>
    </row>
    <row r="68" spans="1:25" ht="12.95" customHeight="1" thickBot="1" x14ac:dyDescent="0.5">
      <c r="A68" s="53"/>
      <c r="B68" s="54"/>
      <c r="C68" s="55"/>
      <c r="D68" s="56"/>
      <c r="E68" s="58"/>
      <c r="F68" s="58"/>
      <c r="G68" s="55"/>
      <c r="H68" s="113" t="s">
        <v>26</v>
      </c>
      <c r="I68" s="114" t="s">
        <v>26</v>
      </c>
      <c r="J68" s="114" t="s">
        <v>26</v>
      </c>
      <c r="K68" s="114" t="s">
        <v>26</v>
      </c>
      <c r="L68" s="115" t="s">
        <v>27</v>
      </c>
      <c r="M68" s="116" t="s">
        <v>77</v>
      </c>
      <c r="N68" s="117" t="s">
        <v>78</v>
      </c>
      <c r="O68" s="116">
        <v>1</v>
      </c>
      <c r="P68" s="116">
        <v>1</v>
      </c>
      <c r="Q68" s="118">
        <v>1</v>
      </c>
      <c r="R68" s="119">
        <v>1</v>
      </c>
      <c r="S68" s="120" t="s">
        <v>43</v>
      </c>
      <c r="T68" s="121" t="s">
        <v>26</v>
      </c>
    </row>
  </sheetData>
  <mergeCells count="28">
    <mergeCell ref="F47:F68"/>
    <mergeCell ref="G47:G68"/>
    <mergeCell ref="H47:H59"/>
    <mergeCell ref="I47:I59"/>
    <mergeCell ref="J47:J59"/>
    <mergeCell ref="K47:K59"/>
    <mergeCell ref="H60:H66"/>
    <mergeCell ref="I60:I66"/>
    <mergeCell ref="J60:J66"/>
    <mergeCell ref="K60:K66"/>
    <mergeCell ref="A45:C45"/>
    <mergeCell ref="A47:A68"/>
    <mergeCell ref="B47:B68"/>
    <mergeCell ref="C47:C68"/>
    <mergeCell ref="D47:D68"/>
    <mergeCell ref="E47:E68"/>
    <mergeCell ref="F8:F16"/>
    <mergeCell ref="G8:G16"/>
    <mergeCell ref="H8:H16"/>
    <mergeCell ref="I8:I16"/>
    <mergeCell ref="J8:J16"/>
    <mergeCell ref="K8:K16"/>
    <mergeCell ref="A6:C6"/>
    <mergeCell ref="A8:A16"/>
    <mergeCell ref="B8:B16"/>
    <mergeCell ref="C8:C16"/>
    <mergeCell ref="D8:D16"/>
    <mergeCell ref="E8:E1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Y68"/>
  <sheetViews>
    <sheetView view="pageLayout" topLeftCell="A48" zoomScaleNormal="100" workbookViewId="0">
      <selection activeCell="B69" sqref="B69"/>
    </sheetView>
  </sheetViews>
  <sheetFormatPr defaultRowHeight="15" x14ac:dyDescent="0.25"/>
  <cols>
    <col min="1" max="2" width="5.140625" style="1" customWidth="1"/>
    <col min="3" max="3" width="5.140625" customWidth="1"/>
    <col min="4" max="4" width="5.42578125" style="1" customWidth="1"/>
    <col min="5" max="5" width="9.28515625" customWidth="1"/>
    <col min="6" max="7" width="5.140625" customWidth="1"/>
    <col min="8" max="8" width="5.28515625" style="1" customWidth="1"/>
    <col min="9" max="9" width="9.140625" customWidth="1"/>
    <col min="10" max="10" width="5.5703125" customWidth="1"/>
    <col min="11" max="11" width="5.140625" customWidth="1"/>
    <col min="12" max="12" width="5" style="1" customWidth="1"/>
    <col min="13" max="13" width="15.42578125" customWidth="1"/>
    <col min="14" max="14" width="17" customWidth="1"/>
    <col min="15" max="15" width="5.42578125" customWidth="1"/>
    <col min="16" max="16" width="5.5703125" customWidth="1"/>
    <col min="17" max="18" width="5.140625" customWidth="1"/>
    <col min="19" max="19" width="4.85546875" customWidth="1"/>
    <col min="20" max="20" width="5" customWidth="1"/>
    <col min="21" max="21" width="8" customWidth="1"/>
  </cols>
  <sheetData>
    <row r="2" spans="1:20" x14ac:dyDescent="0.25">
      <c r="Q2" s="2"/>
      <c r="R2" s="2"/>
      <c r="S2" s="2"/>
    </row>
    <row r="4" spans="1:20" ht="12" customHeight="1" x14ac:dyDescent="0.25"/>
    <row r="5" spans="1:20" ht="5.25" customHeight="1" thickBot="1" x14ac:dyDescent="0.3"/>
    <row r="6" spans="1:20" ht="19.5" x14ac:dyDescent="0.25">
      <c r="A6" s="3" t="s">
        <v>0</v>
      </c>
      <c r="B6" s="4"/>
      <c r="C6" s="5"/>
      <c r="D6" s="6"/>
      <c r="E6" s="7"/>
      <c r="F6" s="7" t="s">
        <v>1</v>
      </c>
      <c r="G6" s="8"/>
      <c r="H6" s="9"/>
      <c r="I6" s="7" t="s">
        <v>2</v>
      </c>
      <c r="J6" s="7"/>
      <c r="K6" s="8"/>
      <c r="L6" s="6"/>
      <c r="M6" s="7"/>
      <c r="N6" s="10" t="s">
        <v>3</v>
      </c>
      <c r="O6" s="7"/>
      <c r="P6" s="7"/>
      <c r="Q6" s="7"/>
      <c r="R6" s="11"/>
      <c r="S6" s="11"/>
      <c r="T6" s="12" t="s">
        <v>4</v>
      </c>
    </row>
    <row r="7" spans="1:20" ht="49.15" customHeight="1" x14ac:dyDescent="0.25">
      <c r="A7" s="13" t="s">
        <v>5</v>
      </c>
      <c r="B7" s="14" t="s">
        <v>6</v>
      </c>
      <c r="C7" s="15" t="s">
        <v>7</v>
      </c>
      <c r="D7" s="16" t="s">
        <v>8</v>
      </c>
      <c r="E7" s="17" t="s">
        <v>9</v>
      </c>
      <c r="F7" s="18" t="s">
        <v>10</v>
      </c>
      <c r="G7" s="18" t="s">
        <v>7</v>
      </c>
      <c r="H7" s="19" t="s">
        <v>11</v>
      </c>
      <c r="I7" s="15" t="s">
        <v>9</v>
      </c>
      <c r="J7" s="15" t="s">
        <v>12</v>
      </c>
      <c r="K7" s="15" t="s">
        <v>13</v>
      </c>
      <c r="L7" s="20" t="s">
        <v>14</v>
      </c>
      <c r="M7" s="21" t="s">
        <v>9</v>
      </c>
      <c r="N7" s="21" t="s">
        <v>15</v>
      </c>
      <c r="O7" s="15" t="s">
        <v>16</v>
      </c>
      <c r="P7" s="15" t="s">
        <v>10</v>
      </c>
      <c r="Q7" s="22" t="s">
        <v>7</v>
      </c>
      <c r="R7" s="22" t="s">
        <v>17</v>
      </c>
      <c r="S7" s="22" t="s">
        <v>18</v>
      </c>
      <c r="T7" s="23" t="s">
        <v>19</v>
      </c>
    </row>
    <row r="8" spans="1:20" ht="15" customHeight="1" x14ac:dyDescent="0.25">
      <c r="A8" s="24" t="s">
        <v>20</v>
      </c>
      <c r="B8" s="25" t="s">
        <v>146</v>
      </c>
      <c r="C8" s="26">
        <v>1</v>
      </c>
      <c r="D8" s="27" t="s">
        <v>20</v>
      </c>
      <c r="E8" s="28" t="s">
        <v>22</v>
      </c>
      <c r="F8" s="29">
        <v>1</v>
      </c>
      <c r="G8" s="26">
        <f>F8*C8</f>
        <v>1</v>
      </c>
      <c r="H8" s="27" t="s">
        <v>20</v>
      </c>
      <c r="I8" s="30" t="s">
        <v>22</v>
      </c>
      <c r="J8" s="31">
        <v>1</v>
      </c>
      <c r="K8" s="31">
        <f>J8*G8</f>
        <v>1</v>
      </c>
      <c r="L8" s="32" t="s">
        <v>23</v>
      </c>
      <c r="M8" s="33" t="s">
        <v>24</v>
      </c>
      <c r="N8" s="33" t="s">
        <v>139</v>
      </c>
      <c r="O8" s="34">
        <v>1</v>
      </c>
      <c r="P8" s="34">
        <v>1</v>
      </c>
      <c r="Q8" s="35">
        <v>1</v>
      </c>
      <c r="R8" s="33">
        <v>37.9</v>
      </c>
      <c r="S8" s="36" t="s">
        <v>25</v>
      </c>
      <c r="T8" s="37" t="s">
        <v>26</v>
      </c>
    </row>
    <row r="9" spans="1:20" ht="15" customHeight="1" x14ac:dyDescent="0.25">
      <c r="A9" s="38"/>
      <c r="B9" s="39"/>
      <c r="C9" s="40"/>
      <c r="D9" s="41"/>
      <c r="E9" s="42"/>
      <c r="F9" s="43"/>
      <c r="G9" s="40"/>
      <c r="H9" s="41"/>
      <c r="I9" s="44"/>
      <c r="J9" s="45"/>
      <c r="K9" s="45"/>
      <c r="L9" s="32" t="s">
        <v>27</v>
      </c>
      <c r="M9" s="33" t="s">
        <v>28</v>
      </c>
      <c r="N9" s="33" t="s">
        <v>140</v>
      </c>
      <c r="O9" s="33" t="s">
        <v>31</v>
      </c>
      <c r="P9" s="34">
        <v>4</v>
      </c>
      <c r="Q9" s="35">
        <v>4</v>
      </c>
      <c r="R9" s="33">
        <v>34.200000000000003</v>
      </c>
      <c r="S9" s="36" t="s">
        <v>25</v>
      </c>
      <c r="T9" s="37" t="s">
        <v>26</v>
      </c>
    </row>
    <row r="10" spans="1:20" ht="15" customHeight="1" x14ac:dyDescent="0.25">
      <c r="A10" s="38"/>
      <c r="B10" s="39"/>
      <c r="C10" s="40"/>
      <c r="D10" s="41"/>
      <c r="E10" s="42"/>
      <c r="F10" s="43"/>
      <c r="G10" s="40"/>
      <c r="H10" s="41"/>
      <c r="I10" s="44"/>
      <c r="J10" s="45"/>
      <c r="K10" s="45"/>
      <c r="L10" s="32" t="s">
        <v>29</v>
      </c>
      <c r="M10" s="46" t="s">
        <v>30</v>
      </c>
      <c r="N10" s="33" t="s">
        <v>141</v>
      </c>
      <c r="O10" s="33" t="s">
        <v>31</v>
      </c>
      <c r="P10" s="34">
        <v>4</v>
      </c>
      <c r="Q10" s="35">
        <v>4</v>
      </c>
      <c r="R10" s="33">
        <v>31.88</v>
      </c>
      <c r="S10" s="36" t="s">
        <v>25</v>
      </c>
      <c r="T10" s="37" t="s">
        <v>26</v>
      </c>
    </row>
    <row r="11" spans="1:20" ht="15" customHeight="1" x14ac:dyDescent="0.25">
      <c r="A11" s="38"/>
      <c r="B11" s="39"/>
      <c r="C11" s="40"/>
      <c r="D11" s="41"/>
      <c r="E11" s="42"/>
      <c r="F11" s="43"/>
      <c r="G11" s="40"/>
      <c r="H11" s="41"/>
      <c r="I11" s="44"/>
      <c r="J11" s="45"/>
      <c r="K11" s="45"/>
      <c r="L11" s="32" t="s">
        <v>31</v>
      </c>
      <c r="M11" s="46" t="s">
        <v>32</v>
      </c>
      <c r="N11" s="33" t="s">
        <v>142</v>
      </c>
      <c r="O11" s="47">
        <v>2</v>
      </c>
      <c r="P11" s="47">
        <v>2</v>
      </c>
      <c r="Q11" s="48">
        <v>2</v>
      </c>
      <c r="R11" s="33">
        <v>43.92</v>
      </c>
      <c r="S11" s="49" t="s">
        <v>25</v>
      </c>
      <c r="T11" s="50" t="s">
        <v>26</v>
      </c>
    </row>
    <row r="12" spans="1:20" ht="15" customHeight="1" x14ac:dyDescent="0.25">
      <c r="A12" s="38"/>
      <c r="B12" s="39"/>
      <c r="C12" s="40"/>
      <c r="D12" s="41"/>
      <c r="E12" s="42"/>
      <c r="F12" s="43"/>
      <c r="G12" s="40"/>
      <c r="H12" s="41"/>
      <c r="I12" s="44"/>
      <c r="J12" s="45"/>
      <c r="K12" s="45"/>
      <c r="L12" s="32" t="s">
        <v>33</v>
      </c>
      <c r="M12" s="46" t="s">
        <v>34</v>
      </c>
      <c r="N12" s="33" t="s">
        <v>129</v>
      </c>
      <c r="O12" s="34">
        <v>1</v>
      </c>
      <c r="P12" s="34">
        <v>1</v>
      </c>
      <c r="Q12" s="35">
        <v>1</v>
      </c>
      <c r="R12" s="33">
        <v>19.62</v>
      </c>
      <c r="S12" s="36" t="s">
        <v>25</v>
      </c>
      <c r="T12" s="37" t="s">
        <v>26</v>
      </c>
    </row>
    <row r="13" spans="1:20" ht="15" customHeight="1" x14ac:dyDescent="0.25">
      <c r="A13" s="38"/>
      <c r="B13" s="39"/>
      <c r="C13" s="40"/>
      <c r="D13" s="41"/>
      <c r="E13" s="42"/>
      <c r="F13" s="43"/>
      <c r="G13" s="40"/>
      <c r="H13" s="41"/>
      <c r="I13" s="44"/>
      <c r="J13" s="45"/>
      <c r="K13" s="45"/>
      <c r="L13" s="32" t="s">
        <v>35</v>
      </c>
      <c r="M13" s="46" t="s">
        <v>36</v>
      </c>
      <c r="N13" s="33" t="s">
        <v>130</v>
      </c>
      <c r="O13" s="34">
        <v>8</v>
      </c>
      <c r="P13" s="34">
        <v>8</v>
      </c>
      <c r="Q13" s="35">
        <v>8</v>
      </c>
      <c r="R13" s="33">
        <v>12.8</v>
      </c>
      <c r="S13" s="36" t="s">
        <v>25</v>
      </c>
      <c r="T13" s="37" t="s">
        <v>26</v>
      </c>
    </row>
    <row r="14" spans="1:20" ht="15" customHeight="1" x14ac:dyDescent="0.25">
      <c r="A14" s="38"/>
      <c r="B14" s="39"/>
      <c r="C14" s="40"/>
      <c r="D14" s="41"/>
      <c r="E14" s="42"/>
      <c r="F14" s="43"/>
      <c r="G14" s="40"/>
      <c r="H14" s="41"/>
      <c r="I14" s="44"/>
      <c r="J14" s="45"/>
      <c r="K14" s="45"/>
      <c r="L14" s="51" t="s">
        <v>37</v>
      </c>
      <c r="M14" s="46" t="s">
        <v>38</v>
      </c>
      <c r="N14" s="46" t="s">
        <v>39</v>
      </c>
      <c r="O14" s="47">
        <v>8</v>
      </c>
      <c r="P14" s="47">
        <v>8</v>
      </c>
      <c r="Q14" s="48">
        <v>8</v>
      </c>
      <c r="R14" s="33">
        <v>6.4</v>
      </c>
      <c r="S14" s="49" t="s">
        <v>25</v>
      </c>
      <c r="T14" s="50" t="s">
        <v>26</v>
      </c>
    </row>
    <row r="15" spans="1:20" ht="15" customHeight="1" x14ac:dyDescent="0.25">
      <c r="A15" s="38"/>
      <c r="B15" s="39"/>
      <c r="C15" s="40"/>
      <c r="D15" s="41"/>
      <c r="E15" s="42"/>
      <c r="F15" s="43"/>
      <c r="G15" s="40"/>
      <c r="H15" s="41"/>
      <c r="I15" s="44"/>
      <c r="J15" s="45"/>
      <c r="K15" s="45"/>
      <c r="L15" s="51" t="s">
        <v>40</v>
      </c>
      <c r="M15" s="46" t="s">
        <v>41</v>
      </c>
      <c r="N15" s="46" t="s">
        <v>42</v>
      </c>
      <c r="O15" s="34">
        <v>28</v>
      </c>
      <c r="P15" s="34">
        <v>28</v>
      </c>
      <c r="Q15" s="35">
        <v>28</v>
      </c>
      <c r="R15" s="52">
        <v>28</v>
      </c>
      <c r="S15" s="36" t="s">
        <v>43</v>
      </c>
      <c r="T15" s="37" t="s">
        <v>26</v>
      </c>
    </row>
    <row r="16" spans="1:20" ht="15" customHeight="1" thickBot="1" x14ac:dyDescent="0.3">
      <c r="A16" s="53"/>
      <c r="B16" s="54"/>
      <c r="C16" s="55"/>
      <c r="D16" s="56"/>
      <c r="E16" s="57"/>
      <c r="F16" s="58"/>
      <c r="G16" s="55"/>
      <c r="H16" s="56"/>
      <c r="I16" s="59"/>
      <c r="J16" s="60"/>
      <c r="K16" s="60"/>
      <c r="L16" s="61" t="s">
        <v>44</v>
      </c>
      <c r="M16" s="62" t="s">
        <v>45</v>
      </c>
      <c r="N16" s="62" t="s">
        <v>46</v>
      </c>
      <c r="O16" s="63">
        <v>28</v>
      </c>
      <c r="P16" s="63">
        <v>28</v>
      </c>
      <c r="Q16" s="64">
        <v>28</v>
      </c>
      <c r="R16" s="65">
        <v>28</v>
      </c>
      <c r="S16" s="66" t="s">
        <v>43</v>
      </c>
      <c r="T16" s="67" t="s">
        <v>26</v>
      </c>
    </row>
    <row r="24" spans="1:1" hidden="1" x14ac:dyDescent="0.25">
      <c r="A24" s="1" t="s">
        <v>21</v>
      </c>
    </row>
    <row r="25" spans="1:1" hidden="1" x14ac:dyDescent="0.25">
      <c r="A25" s="1" t="s">
        <v>47</v>
      </c>
    </row>
    <row r="26" spans="1:1" hidden="1" x14ac:dyDescent="0.25">
      <c r="A26" s="1" t="s">
        <v>48</v>
      </c>
    </row>
    <row r="27" spans="1:1" hidden="1" x14ac:dyDescent="0.25">
      <c r="A27" s="1" t="s">
        <v>49</v>
      </c>
    </row>
    <row r="28" spans="1:1" hidden="1" x14ac:dyDescent="0.25">
      <c r="A28" s="1" t="s">
        <v>50</v>
      </c>
    </row>
    <row r="29" spans="1:1" hidden="1" x14ac:dyDescent="0.25">
      <c r="A29" s="1" t="s">
        <v>51</v>
      </c>
    </row>
    <row r="30" spans="1:1" hidden="1" x14ac:dyDescent="0.25">
      <c r="A30" s="1" t="s">
        <v>52</v>
      </c>
    </row>
    <row r="31" spans="1:1" hidden="1" x14ac:dyDescent="0.25">
      <c r="A31" s="1" t="s">
        <v>53</v>
      </c>
    </row>
    <row r="44" spans="1:20" ht="5.25" customHeight="1" thickBot="1" x14ac:dyDescent="0.3"/>
    <row r="45" spans="1:20" ht="19.5" x14ac:dyDescent="0.25">
      <c r="A45" s="3" t="s">
        <v>0</v>
      </c>
      <c r="B45" s="4"/>
      <c r="C45" s="5"/>
      <c r="D45" s="6"/>
      <c r="E45" s="7"/>
      <c r="F45" s="7" t="s">
        <v>1</v>
      </c>
      <c r="G45" s="8"/>
      <c r="H45" s="9"/>
      <c r="I45" s="7" t="s">
        <v>2</v>
      </c>
      <c r="J45" s="7"/>
      <c r="K45" s="8"/>
      <c r="L45" s="6"/>
      <c r="M45" s="7"/>
      <c r="N45" s="10" t="s">
        <v>3</v>
      </c>
      <c r="O45" s="7"/>
      <c r="P45" s="7"/>
      <c r="Q45" s="7"/>
      <c r="R45" s="11"/>
      <c r="S45" s="11"/>
      <c r="T45" s="12" t="s">
        <v>4</v>
      </c>
    </row>
    <row r="46" spans="1:20" ht="49.15" customHeight="1" x14ac:dyDescent="0.25">
      <c r="A46" s="68" t="s">
        <v>5</v>
      </c>
      <c r="B46" s="69" t="s">
        <v>6</v>
      </c>
      <c r="C46" s="70" t="s">
        <v>7</v>
      </c>
      <c r="D46" s="71" t="s">
        <v>8</v>
      </c>
      <c r="E46" s="72" t="s">
        <v>9</v>
      </c>
      <c r="F46" s="73" t="s">
        <v>10</v>
      </c>
      <c r="G46" s="73" t="s">
        <v>7</v>
      </c>
      <c r="H46" s="74" t="s">
        <v>11</v>
      </c>
      <c r="I46" s="70" t="s">
        <v>9</v>
      </c>
      <c r="J46" s="70" t="s">
        <v>12</v>
      </c>
      <c r="K46" s="70" t="s">
        <v>13</v>
      </c>
      <c r="L46" s="75" t="s">
        <v>14</v>
      </c>
      <c r="M46" s="76" t="s">
        <v>9</v>
      </c>
      <c r="N46" s="76" t="s">
        <v>15</v>
      </c>
      <c r="O46" s="70" t="s">
        <v>16</v>
      </c>
      <c r="P46" s="70" t="s">
        <v>10</v>
      </c>
      <c r="Q46" s="77" t="s">
        <v>7</v>
      </c>
      <c r="R46" s="22" t="s">
        <v>17</v>
      </c>
      <c r="S46" s="22" t="s">
        <v>18</v>
      </c>
      <c r="T46" s="78" t="s">
        <v>19</v>
      </c>
    </row>
    <row r="47" spans="1:20" ht="12.95" customHeight="1" x14ac:dyDescent="0.25">
      <c r="A47" s="24" t="s">
        <v>20</v>
      </c>
      <c r="B47" s="25" t="s">
        <v>146</v>
      </c>
      <c r="C47" s="26">
        <v>1</v>
      </c>
      <c r="D47" s="27" t="s">
        <v>54</v>
      </c>
      <c r="E47" s="29" t="s">
        <v>55</v>
      </c>
      <c r="F47" s="29">
        <v>1</v>
      </c>
      <c r="G47" s="26">
        <f>F47*C47</f>
        <v>1</v>
      </c>
      <c r="H47" s="27" t="s">
        <v>20</v>
      </c>
      <c r="I47" s="30" t="s">
        <v>55</v>
      </c>
      <c r="J47" s="31">
        <v>1</v>
      </c>
      <c r="K47" s="31">
        <f>J47*G47</f>
        <v>1</v>
      </c>
      <c r="L47" s="32" t="s">
        <v>23</v>
      </c>
      <c r="M47" s="33" t="s">
        <v>56</v>
      </c>
      <c r="N47" s="33" t="s">
        <v>143</v>
      </c>
      <c r="O47" s="33">
        <v>10</v>
      </c>
      <c r="P47" s="33">
        <v>10</v>
      </c>
      <c r="Q47" s="79">
        <v>10</v>
      </c>
      <c r="R47" s="33">
        <v>30</v>
      </c>
      <c r="S47" s="80" t="s">
        <v>25</v>
      </c>
      <c r="T47" s="37" t="s">
        <v>26</v>
      </c>
    </row>
    <row r="48" spans="1:20" ht="12.95" customHeight="1" x14ac:dyDescent="0.25">
      <c r="A48" s="38"/>
      <c r="B48" s="39"/>
      <c r="C48" s="40"/>
      <c r="D48" s="41"/>
      <c r="E48" s="43"/>
      <c r="F48" s="43"/>
      <c r="G48" s="40"/>
      <c r="H48" s="41"/>
      <c r="I48" s="44"/>
      <c r="J48" s="45"/>
      <c r="K48" s="45"/>
      <c r="L48" s="32" t="s">
        <v>27</v>
      </c>
      <c r="M48" s="33" t="s">
        <v>57</v>
      </c>
      <c r="N48" s="33" t="s">
        <v>115</v>
      </c>
      <c r="O48" s="33">
        <v>2</v>
      </c>
      <c r="P48" s="33">
        <v>2</v>
      </c>
      <c r="Q48" s="79">
        <v>2</v>
      </c>
      <c r="R48" s="33">
        <v>28.8</v>
      </c>
      <c r="S48" s="80" t="s">
        <v>25</v>
      </c>
      <c r="T48" s="37" t="s">
        <v>26</v>
      </c>
    </row>
    <row r="49" spans="1:20" ht="12.95" customHeight="1" x14ac:dyDescent="0.25">
      <c r="A49" s="38"/>
      <c r="B49" s="39"/>
      <c r="C49" s="40"/>
      <c r="D49" s="41"/>
      <c r="E49" s="43"/>
      <c r="F49" s="43"/>
      <c r="G49" s="40"/>
      <c r="H49" s="41"/>
      <c r="I49" s="44"/>
      <c r="J49" s="45"/>
      <c r="K49" s="45"/>
      <c r="L49" s="32" t="s">
        <v>29</v>
      </c>
      <c r="M49" s="33" t="s">
        <v>34</v>
      </c>
      <c r="N49" s="33" t="s">
        <v>144</v>
      </c>
      <c r="O49" s="33">
        <v>2</v>
      </c>
      <c r="P49" s="33">
        <v>2</v>
      </c>
      <c r="Q49" s="79">
        <v>2</v>
      </c>
      <c r="R49" s="33">
        <v>7</v>
      </c>
      <c r="S49" s="80" t="s">
        <v>25</v>
      </c>
      <c r="T49" s="37" t="s">
        <v>26</v>
      </c>
    </row>
    <row r="50" spans="1:20" ht="12.95" customHeight="1" x14ac:dyDescent="0.25">
      <c r="A50" s="38"/>
      <c r="B50" s="39"/>
      <c r="C50" s="40"/>
      <c r="D50" s="41"/>
      <c r="E50" s="43"/>
      <c r="F50" s="43"/>
      <c r="G50" s="40"/>
      <c r="H50" s="41"/>
      <c r="I50" s="44"/>
      <c r="J50" s="45"/>
      <c r="K50" s="45"/>
      <c r="L50" s="32" t="s">
        <v>31</v>
      </c>
      <c r="M50" s="33" t="s">
        <v>58</v>
      </c>
      <c r="N50" s="33" t="s">
        <v>117</v>
      </c>
      <c r="O50" s="33">
        <v>1</v>
      </c>
      <c r="P50" s="33">
        <v>1</v>
      </c>
      <c r="Q50" s="79">
        <v>1</v>
      </c>
      <c r="R50" s="33">
        <v>7</v>
      </c>
      <c r="S50" s="80" t="s">
        <v>25</v>
      </c>
      <c r="T50" s="37" t="s">
        <v>26</v>
      </c>
    </row>
    <row r="51" spans="1:20" ht="12.95" customHeight="1" x14ac:dyDescent="0.25">
      <c r="A51" s="38"/>
      <c r="B51" s="39"/>
      <c r="C51" s="40"/>
      <c r="D51" s="41"/>
      <c r="E51" s="43"/>
      <c r="F51" s="43"/>
      <c r="G51" s="40"/>
      <c r="H51" s="41"/>
      <c r="I51" s="44"/>
      <c r="J51" s="45"/>
      <c r="K51" s="45"/>
      <c r="L51" s="32" t="s">
        <v>33</v>
      </c>
      <c r="M51" s="33" t="s">
        <v>59</v>
      </c>
      <c r="N51" s="33" t="s">
        <v>118</v>
      </c>
      <c r="O51" s="33">
        <v>1</v>
      </c>
      <c r="P51" s="33">
        <v>1</v>
      </c>
      <c r="Q51" s="79">
        <v>1</v>
      </c>
      <c r="R51" s="33">
        <v>4.3499999999999996</v>
      </c>
      <c r="S51" s="80" t="s">
        <v>25</v>
      </c>
      <c r="T51" s="37" t="s">
        <v>26</v>
      </c>
    </row>
    <row r="52" spans="1:20" ht="12.95" customHeight="1" x14ac:dyDescent="0.25">
      <c r="A52" s="38"/>
      <c r="B52" s="39"/>
      <c r="C52" s="40"/>
      <c r="D52" s="41"/>
      <c r="E52" s="43"/>
      <c r="F52" s="43"/>
      <c r="G52" s="40"/>
      <c r="H52" s="41"/>
      <c r="I52" s="44"/>
      <c r="J52" s="45"/>
      <c r="K52" s="45"/>
      <c r="L52" s="32" t="s">
        <v>35</v>
      </c>
      <c r="M52" s="33" t="s">
        <v>60</v>
      </c>
      <c r="N52" s="33" t="s">
        <v>115</v>
      </c>
      <c r="O52" s="33">
        <v>20</v>
      </c>
      <c r="P52" s="33">
        <v>20</v>
      </c>
      <c r="Q52" s="79">
        <v>20</v>
      </c>
      <c r="R52" s="33">
        <v>6.74</v>
      </c>
      <c r="S52" s="80" t="s">
        <v>25</v>
      </c>
      <c r="T52" s="37" t="s">
        <v>26</v>
      </c>
    </row>
    <row r="53" spans="1:20" ht="12.95" customHeight="1" x14ac:dyDescent="0.25">
      <c r="A53" s="38"/>
      <c r="B53" s="39"/>
      <c r="C53" s="40"/>
      <c r="D53" s="41"/>
      <c r="E53" s="43"/>
      <c r="F53" s="43"/>
      <c r="G53" s="40"/>
      <c r="H53" s="41"/>
      <c r="I53" s="44"/>
      <c r="J53" s="45"/>
      <c r="K53" s="45"/>
      <c r="L53" s="32" t="s">
        <v>37</v>
      </c>
      <c r="M53" s="33" t="s">
        <v>61</v>
      </c>
      <c r="N53" s="33" t="s">
        <v>119</v>
      </c>
      <c r="O53" s="33">
        <v>20</v>
      </c>
      <c r="P53" s="33">
        <v>20</v>
      </c>
      <c r="Q53" s="79">
        <v>20</v>
      </c>
      <c r="R53" s="81">
        <v>20</v>
      </c>
      <c r="S53" s="80" t="s">
        <v>43</v>
      </c>
      <c r="T53" s="37" t="s">
        <v>26</v>
      </c>
    </row>
    <row r="54" spans="1:20" ht="12.95" customHeight="1" x14ac:dyDescent="0.25">
      <c r="A54" s="38"/>
      <c r="B54" s="39"/>
      <c r="C54" s="40"/>
      <c r="D54" s="41"/>
      <c r="E54" s="43"/>
      <c r="F54" s="43"/>
      <c r="G54" s="40"/>
      <c r="H54" s="41"/>
      <c r="I54" s="44"/>
      <c r="J54" s="45"/>
      <c r="K54" s="45"/>
      <c r="L54" s="32" t="s">
        <v>40</v>
      </c>
      <c r="M54" s="33" t="s">
        <v>62</v>
      </c>
      <c r="N54" s="33" t="s">
        <v>120</v>
      </c>
      <c r="O54" s="33">
        <v>10</v>
      </c>
      <c r="P54" s="33">
        <v>10</v>
      </c>
      <c r="Q54" s="79">
        <v>10</v>
      </c>
      <c r="R54" s="81">
        <v>10</v>
      </c>
      <c r="S54" s="80" t="s">
        <v>43</v>
      </c>
      <c r="T54" s="37" t="s">
        <v>26</v>
      </c>
    </row>
    <row r="55" spans="1:20" ht="12.95" customHeight="1" x14ac:dyDescent="0.25">
      <c r="A55" s="38"/>
      <c r="B55" s="39"/>
      <c r="C55" s="40"/>
      <c r="D55" s="41"/>
      <c r="E55" s="43"/>
      <c r="F55" s="43"/>
      <c r="G55" s="40"/>
      <c r="H55" s="41"/>
      <c r="I55" s="44"/>
      <c r="J55" s="45"/>
      <c r="K55" s="45"/>
      <c r="L55" s="32" t="s">
        <v>44</v>
      </c>
      <c r="M55" s="33" t="s">
        <v>63</v>
      </c>
      <c r="N55" s="33" t="s">
        <v>99</v>
      </c>
      <c r="O55" s="33">
        <v>40</v>
      </c>
      <c r="P55" s="33">
        <v>40</v>
      </c>
      <c r="Q55" s="79">
        <v>40</v>
      </c>
      <c r="R55" s="81">
        <v>40</v>
      </c>
      <c r="S55" s="80" t="s">
        <v>43</v>
      </c>
      <c r="T55" s="37" t="s">
        <v>26</v>
      </c>
    </row>
    <row r="56" spans="1:20" ht="12.95" customHeight="1" x14ac:dyDescent="0.45">
      <c r="A56" s="38"/>
      <c r="B56" s="39"/>
      <c r="C56" s="40"/>
      <c r="D56" s="41"/>
      <c r="E56" s="43"/>
      <c r="F56" s="43"/>
      <c r="G56" s="40"/>
      <c r="H56" s="41"/>
      <c r="I56" s="44"/>
      <c r="J56" s="45"/>
      <c r="K56" s="45"/>
      <c r="L56" s="32" t="s">
        <v>48</v>
      </c>
      <c r="M56" s="33" t="s">
        <v>63</v>
      </c>
      <c r="N56" s="33" t="s">
        <v>100</v>
      </c>
      <c r="O56" s="33">
        <v>10</v>
      </c>
      <c r="P56" s="33">
        <v>10</v>
      </c>
      <c r="Q56" s="79">
        <v>10</v>
      </c>
      <c r="R56" s="81">
        <v>10</v>
      </c>
      <c r="S56" s="80" t="s">
        <v>43</v>
      </c>
      <c r="T56" s="82" t="s">
        <v>26</v>
      </c>
    </row>
    <row r="57" spans="1:20" ht="12.95" customHeight="1" x14ac:dyDescent="0.45">
      <c r="A57" s="38"/>
      <c r="B57" s="39"/>
      <c r="C57" s="40"/>
      <c r="D57" s="41"/>
      <c r="E57" s="43"/>
      <c r="F57" s="43"/>
      <c r="G57" s="40"/>
      <c r="H57" s="41"/>
      <c r="I57" s="44"/>
      <c r="J57" s="45"/>
      <c r="K57" s="45"/>
      <c r="L57" s="32" t="s">
        <v>49</v>
      </c>
      <c r="M57" s="33" t="s">
        <v>64</v>
      </c>
      <c r="N57" s="33" t="s">
        <v>121</v>
      </c>
      <c r="O57" s="33">
        <v>40</v>
      </c>
      <c r="P57" s="33">
        <v>40</v>
      </c>
      <c r="Q57" s="79">
        <v>40</v>
      </c>
      <c r="R57" s="81">
        <v>40</v>
      </c>
      <c r="S57" s="80" t="s">
        <v>43</v>
      </c>
      <c r="T57" s="82" t="s">
        <v>26</v>
      </c>
    </row>
    <row r="58" spans="1:20" ht="12.95" customHeight="1" x14ac:dyDescent="0.45">
      <c r="A58" s="38"/>
      <c r="B58" s="39"/>
      <c r="C58" s="40"/>
      <c r="D58" s="41"/>
      <c r="E58" s="43"/>
      <c r="F58" s="43"/>
      <c r="G58" s="40"/>
      <c r="H58" s="41"/>
      <c r="I58" s="44"/>
      <c r="J58" s="45"/>
      <c r="K58" s="45"/>
      <c r="L58" s="32" t="s">
        <v>50</v>
      </c>
      <c r="M58" s="33" t="s">
        <v>64</v>
      </c>
      <c r="N58" s="33" t="s">
        <v>122</v>
      </c>
      <c r="O58" s="33">
        <v>20</v>
      </c>
      <c r="P58" s="33">
        <v>20</v>
      </c>
      <c r="Q58" s="79">
        <v>20</v>
      </c>
      <c r="R58" s="81">
        <v>20</v>
      </c>
      <c r="S58" s="80" t="s">
        <v>43</v>
      </c>
      <c r="T58" s="82" t="s">
        <v>26</v>
      </c>
    </row>
    <row r="59" spans="1:20" ht="12.95" customHeight="1" thickBot="1" x14ac:dyDescent="0.5">
      <c r="A59" s="38"/>
      <c r="B59" s="39"/>
      <c r="C59" s="40"/>
      <c r="D59" s="41"/>
      <c r="E59" s="43"/>
      <c r="F59" s="43"/>
      <c r="G59" s="40"/>
      <c r="H59" s="56"/>
      <c r="I59" s="59"/>
      <c r="J59" s="60"/>
      <c r="K59" s="60"/>
      <c r="L59" s="61" t="s">
        <v>65</v>
      </c>
      <c r="M59" s="62" t="s">
        <v>66</v>
      </c>
      <c r="N59" s="62" t="s">
        <v>123</v>
      </c>
      <c r="O59" s="62" t="s">
        <v>29</v>
      </c>
      <c r="P59" s="62">
        <v>3</v>
      </c>
      <c r="Q59" s="83">
        <v>3</v>
      </c>
      <c r="R59" s="84">
        <v>3</v>
      </c>
      <c r="S59" s="85" t="s">
        <v>43</v>
      </c>
      <c r="T59" s="86" t="s">
        <v>26</v>
      </c>
    </row>
    <row r="60" spans="1:20" ht="12.95" customHeight="1" x14ac:dyDescent="0.45">
      <c r="A60" s="38"/>
      <c r="B60" s="39"/>
      <c r="C60" s="40"/>
      <c r="D60" s="41"/>
      <c r="E60" s="43"/>
      <c r="F60" s="43"/>
      <c r="G60" s="40"/>
      <c r="H60" s="87" t="s">
        <v>54</v>
      </c>
      <c r="I60" s="88" t="s">
        <v>67</v>
      </c>
      <c r="J60" s="88">
        <v>1</v>
      </c>
      <c r="K60" s="88">
        <f>J60*G47</f>
        <v>1</v>
      </c>
      <c r="L60" s="89" t="s">
        <v>23</v>
      </c>
      <c r="M60" s="90" t="s">
        <v>68</v>
      </c>
      <c r="N60" s="91" t="s">
        <v>69</v>
      </c>
      <c r="O60" s="90">
        <v>4</v>
      </c>
      <c r="P60" s="90">
        <v>4</v>
      </c>
      <c r="Q60" s="92">
        <v>4</v>
      </c>
      <c r="R60" s="93">
        <v>4</v>
      </c>
      <c r="S60" s="94" t="s">
        <v>43</v>
      </c>
      <c r="T60" s="95" t="s">
        <v>26</v>
      </c>
    </row>
    <row r="61" spans="1:20" ht="12.95" customHeight="1" x14ac:dyDescent="0.45">
      <c r="A61" s="38"/>
      <c r="B61" s="39"/>
      <c r="C61" s="40"/>
      <c r="D61" s="41"/>
      <c r="E61" s="43"/>
      <c r="F61" s="43"/>
      <c r="G61" s="40"/>
      <c r="H61" s="96"/>
      <c r="I61" s="40"/>
      <c r="J61" s="40"/>
      <c r="K61" s="40"/>
      <c r="L61" s="32" t="s">
        <v>27</v>
      </c>
      <c r="M61" s="33" t="s">
        <v>70</v>
      </c>
      <c r="N61" s="97" t="s">
        <v>69</v>
      </c>
      <c r="O61" s="33">
        <v>4</v>
      </c>
      <c r="P61" s="33">
        <v>4</v>
      </c>
      <c r="Q61" s="79">
        <v>4</v>
      </c>
      <c r="R61" s="81">
        <v>4</v>
      </c>
      <c r="S61" s="80" t="s">
        <v>43</v>
      </c>
      <c r="T61" s="82" t="s">
        <v>26</v>
      </c>
    </row>
    <row r="62" spans="1:20" ht="12.95" customHeight="1" x14ac:dyDescent="0.45">
      <c r="A62" s="38"/>
      <c r="B62" s="39"/>
      <c r="C62" s="40"/>
      <c r="D62" s="41"/>
      <c r="E62" s="43"/>
      <c r="F62" s="43"/>
      <c r="G62" s="40"/>
      <c r="H62" s="96"/>
      <c r="I62" s="40"/>
      <c r="J62" s="40"/>
      <c r="K62" s="40"/>
      <c r="L62" s="32" t="s">
        <v>29</v>
      </c>
      <c r="M62" s="33" t="s">
        <v>71</v>
      </c>
      <c r="N62" s="97" t="s">
        <v>69</v>
      </c>
      <c r="O62" s="33">
        <v>4</v>
      </c>
      <c r="P62" s="33">
        <v>4</v>
      </c>
      <c r="Q62" s="79">
        <v>4</v>
      </c>
      <c r="R62" s="81">
        <v>4</v>
      </c>
      <c r="S62" s="80" t="s">
        <v>43</v>
      </c>
      <c r="T62" s="82" t="s">
        <v>26</v>
      </c>
    </row>
    <row r="63" spans="1:20" ht="12.95" customHeight="1" x14ac:dyDescent="0.45">
      <c r="A63" s="38"/>
      <c r="B63" s="39"/>
      <c r="C63" s="40"/>
      <c r="D63" s="41"/>
      <c r="E63" s="43"/>
      <c r="F63" s="43"/>
      <c r="G63" s="40"/>
      <c r="H63" s="96"/>
      <c r="I63" s="40"/>
      <c r="J63" s="40"/>
      <c r="K63" s="40"/>
      <c r="L63" s="51" t="s">
        <v>31</v>
      </c>
      <c r="M63" s="46" t="s">
        <v>72</v>
      </c>
      <c r="N63" s="97" t="s">
        <v>69</v>
      </c>
      <c r="O63" s="46">
        <v>4</v>
      </c>
      <c r="P63" s="33">
        <v>4</v>
      </c>
      <c r="Q63" s="79">
        <v>4</v>
      </c>
      <c r="R63" s="98">
        <v>4</v>
      </c>
      <c r="S63" s="99" t="s">
        <v>43</v>
      </c>
      <c r="T63" s="100" t="s">
        <v>26</v>
      </c>
    </row>
    <row r="64" spans="1:20" ht="12.95" customHeight="1" x14ac:dyDescent="0.45">
      <c r="A64" s="38"/>
      <c r="B64" s="39"/>
      <c r="C64" s="40"/>
      <c r="D64" s="41"/>
      <c r="E64" s="43"/>
      <c r="F64" s="43"/>
      <c r="G64" s="40"/>
      <c r="H64" s="96"/>
      <c r="I64" s="40"/>
      <c r="J64" s="40"/>
      <c r="K64" s="40"/>
      <c r="L64" s="51" t="s">
        <v>33</v>
      </c>
      <c r="M64" s="33" t="s">
        <v>73</v>
      </c>
      <c r="N64" s="97" t="s">
        <v>69</v>
      </c>
      <c r="O64" s="33">
        <v>1</v>
      </c>
      <c r="P64" s="33">
        <v>1</v>
      </c>
      <c r="Q64" s="79">
        <v>1</v>
      </c>
      <c r="R64" s="98">
        <v>1</v>
      </c>
      <c r="S64" s="99" t="s">
        <v>43</v>
      </c>
      <c r="T64" s="100" t="s">
        <v>26</v>
      </c>
    </row>
    <row r="65" spans="1:25" ht="12.95" customHeight="1" x14ac:dyDescent="0.45">
      <c r="A65" s="38"/>
      <c r="B65" s="39"/>
      <c r="C65" s="40"/>
      <c r="D65" s="41"/>
      <c r="E65" s="43"/>
      <c r="F65" s="43"/>
      <c r="G65" s="40"/>
      <c r="H65" s="96"/>
      <c r="I65" s="40"/>
      <c r="J65" s="40"/>
      <c r="K65" s="40"/>
      <c r="L65" s="51" t="s">
        <v>35</v>
      </c>
      <c r="M65" s="46" t="s">
        <v>74</v>
      </c>
      <c r="N65" s="97" t="s">
        <v>69</v>
      </c>
      <c r="O65" s="46">
        <v>1</v>
      </c>
      <c r="P65" s="33">
        <v>1</v>
      </c>
      <c r="Q65" s="79">
        <v>1</v>
      </c>
      <c r="R65" s="98">
        <v>1</v>
      </c>
      <c r="S65" s="99" t="s">
        <v>43</v>
      </c>
      <c r="T65" s="100" t="s">
        <v>26</v>
      </c>
      <c r="U65" s="101"/>
      <c r="V65" s="102"/>
      <c r="W65" s="101"/>
      <c r="X65" s="101"/>
      <c r="Y65" s="103"/>
    </row>
    <row r="66" spans="1:25" ht="12.95" customHeight="1" thickBot="1" x14ac:dyDescent="0.5">
      <c r="A66" s="38"/>
      <c r="B66" s="39"/>
      <c r="C66" s="40"/>
      <c r="D66" s="41"/>
      <c r="E66" s="43"/>
      <c r="F66" s="43"/>
      <c r="G66" s="40"/>
      <c r="H66" s="104"/>
      <c r="I66" s="55"/>
      <c r="J66" s="55"/>
      <c r="K66" s="55"/>
      <c r="L66" s="61" t="s">
        <v>37</v>
      </c>
      <c r="M66" s="62" t="s">
        <v>75</v>
      </c>
      <c r="N66" s="105" t="s">
        <v>69</v>
      </c>
      <c r="O66" s="62">
        <v>1</v>
      </c>
      <c r="P66" s="62">
        <v>1</v>
      </c>
      <c r="Q66" s="83">
        <v>1</v>
      </c>
      <c r="R66" s="84">
        <v>1</v>
      </c>
      <c r="S66" s="85" t="s">
        <v>25</v>
      </c>
      <c r="T66" s="86" t="s">
        <v>26</v>
      </c>
    </row>
    <row r="67" spans="1:25" ht="12.95" customHeight="1" x14ac:dyDescent="0.45">
      <c r="A67" s="38"/>
      <c r="B67" s="39"/>
      <c r="C67" s="40"/>
      <c r="D67" s="41"/>
      <c r="E67" s="43"/>
      <c r="F67" s="43"/>
      <c r="G67" s="40"/>
      <c r="H67" s="106" t="s">
        <v>26</v>
      </c>
      <c r="I67" s="107" t="s">
        <v>26</v>
      </c>
      <c r="J67" s="107" t="s">
        <v>26</v>
      </c>
      <c r="K67" s="107" t="s">
        <v>26</v>
      </c>
      <c r="L67" s="108" t="s">
        <v>23</v>
      </c>
      <c r="M67" s="109" t="s">
        <v>76</v>
      </c>
      <c r="N67" s="33" t="s">
        <v>145</v>
      </c>
      <c r="O67" s="109">
        <v>2</v>
      </c>
      <c r="P67" s="109">
        <v>2</v>
      </c>
      <c r="Q67" s="110">
        <v>2</v>
      </c>
      <c r="R67" s="33">
        <v>2</v>
      </c>
      <c r="S67" s="111" t="s">
        <v>43</v>
      </c>
      <c r="T67" s="112" t="s">
        <v>26</v>
      </c>
    </row>
    <row r="68" spans="1:25" ht="12.95" customHeight="1" thickBot="1" x14ac:dyDescent="0.5">
      <c r="A68" s="53"/>
      <c r="B68" s="54"/>
      <c r="C68" s="55"/>
      <c r="D68" s="56"/>
      <c r="E68" s="58"/>
      <c r="F68" s="58"/>
      <c r="G68" s="55"/>
      <c r="H68" s="113" t="s">
        <v>26</v>
      </c>
      <c r="I68" s="114" t="s">
        <v>26</v>
      </c>
      <c r="J68" s="114" t="s">
        <v>26</v>
      </c>
      <c r="K68" s="114" t="s">
        <v>26</v>
      </c>
      <c r="L68" s="115" t="s">
        <v>27</v>
      </c>
      <c r="M68" s="116" t="s">
        <v>77</v>
      </c>
      <c r="N68" s="117" t="s">
        <v>78</v>
      </c>
      <c r="O68" s="116">
        <v>1</v>
      </c>
      <c r="P68" s="116">
        <v>1</v>
      </c>
      <c r="Q68" s="118">
        <v>1</v>
      </c>
      <c r="R68" s="119">
        <v>1</v>
      </c>
      <c r="S68" s="120" t="s">
        <v>43</v>
      </c>
      <c r="T68" s="121" t="s">
        <v>26</v>
      </c>
    </row>
  </sheetData>
  <mergeCells count="28">
    <mergeCell ref="F47:F68"/>
    <mergeCell ref="G47:G68"/>
    <mergeCell ref="H47:H59"/>
    <mergeCell ref="I47:I59"/>
    <mergeCell ref="J47:J59"/>
    <mergeCell ref="K47:K59"/>
    <mergeCell ref="H60:H66"/>
    <mergeCell ref="I60:I66"/>
    <mergeCell ref="J60:J66"/>
    <mergeCell ref="K60:K66"/>
    <mergeCell ref="A45:C45"/>
    <mergeCell ref="A47:A68"/>
    <mergeCell ref="B47:B68"/>
    <mergeCell ref="C47:C68"/>
    <mergeCell ref="D47:D68"/>
    <mergeCell ref="E47:E68"/>
    <mergeCell ref="F8:F16"/>
    <mergeCell ref="G8:G16"/>
    <mergeCell ref="H8:H16"/>
    <mergeCell ref="I8:I16"/>
    <mergeCell ref="J8:J16"/>
    <mergeCell ref="K8:K16"/>
    <mergeCell ref="A6:C6"/>
    <mergeCell ref="A8:A16"/>
    <mergeCell ref="B8:B16"/>
    <mergeCell ref="C8:C16"/>
    <mergeCell ref="D8:D16"/>
    <mergeCell ref="E8:E1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Y68"/>
  <sheetViews>
    <sheetView view="pageLayout" zoomScaleNormal="100" workbookViewId="0">
      <selection activeCell="B17" sqref="B17"/>
    </sheetView>
  </sheetViews>
  <sheetFormatPr defaultRowHeight="15" x14ac:dyDescent="0.25"/>
  <cols>
    <col min="1" max="2" width="5.140625" style="1" customWidth="1"/>
    <col min="3" max="3" width="5.140625" customWidth="1"/>
    <col min="4" max="4" width="5.42578125" style="1" customWidth="1"/>
    <col min="5" max="5" width="9.28515625" customWidth="1"/>
    <col min="6" max="7" width="5.140625" customWidth="1"/>
    <col min="8" max="8" width="5.28515625" style="1" customWidth="1"/>
    <col min="9" max="9" width="9.140625" customWidth="1"/>
    <col min="10" max="10" width="5.5703125" customWidth="1"/>
    <col min="11" max="11" width="5.140625" customWidth="1"/>
    <col min="12" max="12" width="5" style="1" customWidth="1"/>
    <col min="13" max="13" width="15.42578125" customWidth="1"/>
    <col min="14" max="14" width="17" customWidth="1"/>
    <col min="15" max="15" width="5.42578125" customWidth="1"/>
    <col min="16" max="16" width="5.5703125" customWidth="1"/>
    <col min="17" max="18" width="5.140625" customWidth="1"/>
    <col min="19" max="19" width="4.85546875" customWidth="1"/>
    <col min="20" max="20" width="5" customWidth="1"/>
    <col min="21" max="21" width="8" customWidth="1"/>
  </cols>
  <sheetData>
    <row r="2" spans="1:20" x14ac:dyDescent="0.25">
      <c r="Q2" s="2"/>
      <c r="R2" s="2"/>
      <c r="S2" s="2"/>
    </row>
    <row r="4" spans="1:20" ht="12" customHeight="1" x14ac:dyDescent="0.25"/>
    <row r="5" spans="1:20" ht="5.25" customHeight="1" thickBot="1" x14ac:dyDescent="0.3"/>
    <row r="6" spans="1:20" ht="19.5" x14ac:dyDescent="0.25">
      <c r="A6" s="3" t="s">
        <v>0</v>
      </c>
      <c r="B6" s="4"/>
      <c r="C6" s="5"/>
      <c r="D6" s="6"/>
      <c r="E6" s="7"/>
      <c r="F6" s="7" t="s">
        <v>1</v>
      </c>
      <c r="G6" s="8"/>
      <c r="H6" s="9"/>
      <c r="I6" s="7" t="s">
        <v>2</v>
      </c>
      <c r="J6" s="7"/>
      <c r="K6" s="8"/>
      <c r="L6" s="6"/>
      <c r="M6" s="7"/>
      <c r="N6" s="10" t="s">
        <v>3</v>
      </c>
      <c r="O6" s="7"/>
      <c r="P6" s="7"/>
      <c r="Q6" s="7"/>
      <c r="R6" s="11"/>
      <c r="S6" s="11"/>
      <c r="T6" s="12" t="s">
        <v>4</v>
      </c>
    </row>
    <row r="7" spans="1:20" ht="49.15" customHeight="1" x14ac:dyDescent="0.25">
      <c r="A7" s="13" t="s">
        <v>5</v>
      </c>
      <c r="B7" s="14" t="s">
        <v>6</v>
      </c>
      <c r="C7" s="15" t="s">
        <v>7</v>
      </c>
      <c r="D7" s="16" t="s">
        <v>8</v>
      </c>
      <c r="E7" s="17" t="s">
        <v>9</v>
      </c>
      <c r="F7" s="18" t="s">
        <v>10</v>
      </c>
      <c r="G7" s="18" t="s">
        <v>7</v>
      </c>
      <c r="H7" s="19" t="s">
        <v>11</v>
      </c>
      <c r="I7" s="15" t="s">
        <v>9</v>
      </c>
      <c r="J7" s="15" t="s">
        <v>12</v>
      </c>
      <c r="K7" s="15" t="s">
        <v>13</v>
      </c>
      <c r="L7" s="20" t="s">
        <v>14</v>
      </c>
      <c r="M7" s="21" t="s">
        <v>9</v>
      </c>
      <c r="N7" s="21" t="s">
        <v>15</v>
      </c>
      <c r="O7" s="15" t="s">
        <v>16</v>
      </c>
      <c r="P7" s="15" t="s">
        <v>10</v>
      </c>
      <c r="Q7" s="22" t="s">
        <v>7</v>
      </c>
      <c r="R7" s="22" t="s">
        <v>17</v>
      </c>
      <c r="S7" s="22" t="s">
        <v>18</v>
      </c>
      <c r="T7" s="23" t="s">
        <v>19</v>
      </c>
    </row>
    <row r="8" spans="1:20" ht="15" customHeight="1" x14ac:dyDescent="0.25">
      <c r="A8" s="24" t="s">
        <v>20</v>
      </c>
      <c r="B8" s="25" t="s">
        <v>156</v>
      </c>
      <c r="C8" s="26">
        <v>1</v>
      </c>
      <c r="D8" s="27" t="s">
        <v>20</v>
      </c>
      <c r="E8" s="28" t="s">
        <v>22</v>
      </c>
      <c r="F8" s="29">
        <v>1</v>
      </c>
      <c r="G8" s="26">
        <f>F8*C8</f>
        <v>1</v>
      </c>
      <c r="H8" s="27" t="s">
        <v>20</v>
      </c>
      <c r="I8" s="30" t="s">
        <v>22</v>
      </c>
      <c r="J8" s="31">
        <v>1</v>
      </c>
      <c r="K8" s="31">
        <f>J8*G8</f>
        <v>1</v>
      </c>
      <c r="L8" s="32" t="s">
        <v>23</v>
      </c>
      <c r="M8" s="33" t="s">
        <v>24</v>
      </c>
      <c r="N8" s="33" t="s">
        <v>148</v>
      </c>
      <c r="O8" s="34">
        <v>1</v>
      </c>
      <c r="P8" s="34">
        <v>1</v>
      </c>
      <c r="Q8" s="35">
        <v>1</v>
      </c>
      <c r="R8" s="33">
        <v>49.4</v>
      </c>
      <c r="S8" s="36" t="s">
        <v>25</v>
      </c>
      <c r="T8" s="37" t="s">
        <v>26</v>
      </c>
    </row>
    <row r="9" spans="1:20" ht="15" customHeight="1" x14ac:dyDescent="0.25">
      <c r="A9" s="38"/>
      <c r="B9" s="39"/>
      <c r="C9" s="40"/>
      <c r="D9" s="41"/>
      <c r="E9" s="42"/>
      <c r="F9" s="43"/>
      <c r="G9" s="40"/>
      <c r="H9" s="41"/>
      <c r="I9" s="44"/>
      <c r="J9" s="45"/>
      <c r="K9" s="45"/>
      <c r="L9" s="32" t="s">
        <v>27</v>
      </c>
      <c r="M9" s="33" t="s">
        <v>28</v>
      </c>
      <c r="N9" s="33" t="s">
        <v>149</v>
      </c>
      <c r="O9" s="33" t="s">
        <v>31</v>
      </c>
      <c r="P9" s="34">
        <v>4</v>
      </c>
      <c r="Q9" s="35">
        <v>4</v>
      </c>
      <c r="R9" s="33">
        <v>42.8</v>
      </c>
      <c r="S9" s="36" t="s">
        <v>25</v>
      </c>
      <c r="T9" s="37" t="s">
        <v>26</v>
      </c>
    </row>
    <row r="10" spans="1:20" ht="15" customHeight="1" x14ac:dyDescent="0.25">
      <c r="A10" s="38"/>
      <c r="B10" s="39"/>
      <c r="C10" s="40"/>
      <c r="D10" s="41"/>
      <c r="E10" s="42"/>
      <c r="F10" s="43"/>
      <c r="G10" s="40"/>
      <c r="H10" s="41"/>
      <c r="I10" s="44"/>
      <c r="J10" s="45"/>
      <c r="K10" s="45"/>
      <c r="L10" s="32" t="s">
        <v>29</v>
      </c>
      <c r="M10" s="46" t="s">
        <v>30</v>
      </c>
      <c r="N10" s="33" t="s">
        <v>150</v>
      </c>
      <c r="O10" s="33" t="s">
        <v>33</v>
      </c>
      <c r="P10" s="34">
        <v>5</v>
      </c>
      <c r="Q10" s="35">
        <v>5</v>
      </c>
      <c r="R10" s="33">
        <v>36.800000000000004</v>
      </c>
      <c r="S10" s="36" t="s">
        <v>25</v>
      </c>
      <c r="T10" s="37" t="s">
        <v>26</v>
      </c>
    </row>
    <row r="11" spans="1:20" ht="15" customHeight="1" x14ac:dyDescent="0.25">
      <c r="A11" s="38"/>
      <c r="B11" s="39"/>
      <c r="C11" s="40"/>
      <c r="D11" s="41"/>
      <c r="E11" s="42"/>
      <c r="F11" s="43"/>
      <c r="G11" s="40"/>
      <c r="H11" s="41"/>
      <c r="I11" s="44"/>
      <c r="J11" s="45"/>
      <c r="K11" s="45"/>
      <c r="L11" s="32" t="s">
        <v>31</v>
      </c>
      <c r="M11" s="46" t="s">
        <v>32</v>
      </c>
      <c r="N11" s="33" t="s">
        <v>151</v>
      </c>
      <c r="O11" s="47">
        <v>2</v>
      </c>
      <c r="P11" s="47">
        <v>2</v>
      </c>
      <c r="Q11" s="48">
        <v>2</v>
      </c>
      <c r="R11" s="33">
        <v>71.819999999999993</v>
      </c>
      <c r="S11" s="49" t="s">
        <v>25</v>
      </c>
      <c r="T11" s="50" t="s">
        <v>26</v>
      </c>
    </row>
    <row r="12" spans="1:20" ht="15" customHeight="1" x14ac:dyDescent="0.25">
      <c r="A12" s="38"/>
      <c r="B12" s="39"/>
      <c r="C12" s="40"/>
      <c r="D12" s="41"/>
      <c r="E12" s="42"/>
      <c r="F12" s="43"/>
      <c r="G12" s="40"/>
      <c r="H12" s="41"/>
      <c r="I12" s="44"/>
      <c r="J12" s="45"/>
      <c r="K12" s="45"/>
      <c r="L12" s="32" t="s">
        <v>33</v>
      </c>
      <c r="M12" s="46" t="s">
        <v>34</v>
      </c>
      <c r="N12" s="33" t="s">
        <v>152</v>
      </c>
      <c r="O12" s="34">
        <v>1</v>
      </c>
      <c r="P12" s="34">
        <v>1</v>
      </c>
      <c r="Q12" s="35">
        <v>1</v>
      </c>
      <c r="R12" s="33">
        <v>32.57</v>
      </c>
      <c r="S12" s="36" t="s">
        <v>25</v>
      </c>
      <c r="T12" s="37" t="s">
        <v>26</v>
      </c>
    </row>
    <row r="13" spans="1:20" ht="15" customHeight="1" x14ac:dyDescent="0.25">
      <c r="A13" s="38"/>
      <c r="B13" s="39"/>
      <c r="C13" s="40"/>
      <c r="D13" s="41"/>
      <c r="E13" s="42"/>
      <c r="F13" s="43"/>
      <c r="G13" s="40"/>
      <c r="H13" s="41"/>
      <c r="I13" s="44"/>
      <c r="J13" s="45"/>
      <c r="K13" s="45"/>
      <c r="L13" s="32" t="s">
        <v>35</v>
      </c>
      <c r="M13" s="46" t="s">
        <v>36</v>
      </c>
      <c r="N13" s="33" t="s">
        <v>153</v>
      </c>
      <c r="O13" s="34">
        <v>8</v>
      </c>
      <c r="P13" s="34">
        <v>8</v>
      </c>
      <c r="Q13" s="35">
        <v>8</v>
      </c>
      <c r="R13" s="33">
        <v>16</v>
      </c>
      <c r="S13" s="36" t="s">
        <v>25</v>
      </c>
      <c r="T13" s="37" t="s">
        <v>26</v>
      </c>
    </row>
    <row r="14" spans="1:20" ht="15" customHeight="1" x14ac:dyDescent="0.25">
      <c r="A14" s="38"/>
      <c r="B14" s="39"/>
      <c r="C14" s="40"/>
      <c r="D14" s="41"/>
      <c r="E14" s="42"/>
      <c r="F14" s="43"/>
      <c r="G14" s="40"/>
      <c r="H14" s="41"/>
      <c r="I14" s="44"/>
      <c r="J14" s="45"/>
      <c r="K14" s="45"/>
      <c r="L14" s="51" t="s">
        <v>37</v>
      </c>
      <c r="M14" s="46" t="s">
        <v>38</v>
      </c>
      <c r="N14" s="46" t="s">
        <v>39</v>
      </c>
      <c r="O14" s="47">
        <v>8</v>
      </c>
      <c r="P14" s="47">
        <v>8</v>
      </c>
      <c r="Q14" s="48">
        <v>8</v>
      </c>
      <c r="R14" s="33">
        <v>6.4</v>
      </c>
      <c r="S14" s="49" t="s">
        <v>25</v>
      </c>
      <c r="T14" s="50" t="s">
        <v>26</v>
      </c>
    </row>
    <row r="15" spans="1:20" ht="15" customHeight="1" x14ac:dyDescent="0.25">
      <c r="A15" s="38"/>
      <c r="B15" s="39"/>
      <c r="C15" s="40"/>
      <c r="D15" s="41"/>
      <c r="E15" s="42"/>
      <c r="F15" s="43"/>
      <c r="G15" s="40"/>
      <c r="H15" s="41"/>
      <c r="I15" s="44"/>
      <c r="J15" s="45"/>
      <c r="K15" s="45"/>
      <c r="L15" s="51" t="s">
        <v>40</v>
      </c>
      <c r="M15" s="46" t="s">
        <v>41</v>
      </c>
      <c r="N15" s="46" t="s">
        <v>42</v>
      </c>
      <c r="O15" s="34">
        <v>28</v>
      </c>
      <c r="P15" s="34">
        <v>28</v>
      </c>
      <c r="Q15" s="35">
        <v>28</v>
      </c>
      <c r="R15" s="52">
        <v>28</v>
      </c>
      <c r="S15" s="36" t="s">
        <v>43</v>
      </c>
      <c r="T15" s="37" t="s">
        <v>26</v>
      </c>
    </row>
    <row r="16" spans="1:20" ht="15" customHeight="1" thickBot="1" x14ac:dyDescent="0.3">
      <c r="A16" s="53"/>
      <c r="B16" s="54"/>
      <c r="C16" s="55"/>
      <c r="D16" s="56"/>
      <c r="E16" s="57"/>
      <c r="F16" s="58"/>
      <c r="G16" s="55"/>
      <c r="H16" s="56"/>
      <c r="I16" s="59"/>
      <c r="J16" s="60"/>
      <c r="K16" s="60"/>
      <c r="L16" s="61" t="s">
        <v>44</v>
      </c>
      <c r="M16" s="62" t="s">
        <v>45</v>
      </c>
      <c r="N16" s="62" t="s">
        <v>46</v>
      </c>
      <c r="O16" s="63">
        <v>28</v>
      </c>
      <c r="P16" s="63">
        <v>28</v>
      </c>
      <c r="Q16" s="64">
        <v>28</v>
      </c>
      <c r="R16" s="65">
        <v>28</v>
      </c>
      <c r="S16" s="66" t="s">
        <v>43</v>
      </c>
      <c r="T16" s="67" t="s">
        <v>26</v>
      </c>
    </row>
    <row r="24" spans="1:1" hidden="1" x14ac:dyDescent="0.25">
      <c r="A24" s="1" t="s">
        <v>21</v>
      </c>
    </row>
    <row r="25" spans="1:1" hidden="1" x14ac:dyDescent="0.25">
      <c r="A25" s="1" t="s">
        <v>47</v>
      </c>
    </row>
    <row r="26" spans="1:1" hidden="1" x14ac:dyDescent="0.25">
      <c r="A26" s="1" t="s">
        <v>48</v>
      </c>
    </row>
    <row r="27" spans="1:1" hidden="1" x14ac:dyDescent="0.25">
      <c r="A27" s="1" t="s">
        <v>49</v>
      </c>
    </row>
    <row r="28" spans="1:1" hidden="1" x14ac:dyDescent="0.25">
      <c r="A28" s="1" t="s">
        <v>50</v>
      </c>
    </row>
    <row r="29" spans="1:1" hidden="1" x14ac:dyDescent="0.25">
      <c r="A29" s="1" t="s">
        <v>51</v>
      </c>
    </row>
    <row r="30" spans="1:1" hidden="1" x14ac:dyDescent="0.25">
      <c r="A30" s="1" t="s">
        <v>52</v>
      </c>
    </row>
    <row r="31" spans="1:1" hidden="1" x14ac:dyDescent="0.25">
      <c r="A31" s="1" t="s">
        <v>53</v>
      </c>
    </row>
    <row r="44" spans="1:20" ht="5.25" customHeight="1" thickBot="1" x14ac:dyDescent="0.3"/>
    <row r="45" spans="1:20" ht="19.5" x14ac:dyDescent="0.25">
      <c r="A45" s="3" t="s">
        <v>0</v>
      </c>
      <c r="B45" s="4"/>
      <c r="C45" s="5"/>
      <c r="D45" s="6"/>
      <c r="E45" s="7"/>
      <c r="F45" s="7" t="s">
        <v>1</v>
      </c>
      <c r="G45" s="8"/>
      <c r="H45" s="9"/>
      <c r="I45" s="7" t="s">
        <v>2</v>
      </c>
      <c r="J45" s="7"/>
      <c r="K45" s="8"/>
      <c r="L45" s="6"/>
      <c r="M45" s="7"/>
      <c r="N45" s="10" t="s">
        <v>3</v>
      </c>
      <c r="O45" s="7"/>
      <c r="P45" s="7"/>
      <c r="Q45" s="7"/>
      <c r="R45" s="11"/>
      <c r="S45" s="11"/>
      <c r="T45" s="12" t="s">
        <v>4</v>
      </c>
    </row>
    <row r="46" spans="1:20" ht="49.15" customHeight="1" x14ac:dyDescent="0.25">
      <c r="A46" s="68" t="s">
        <v>5</v>
      </c>
      <c r="B46" s="69" t="s">
        <v>6</v>
      </c>
      <c r="C46" s="70" t="s">
        <v>7</v>
      </c>
      <c r="D46" s="71" t="s">
        <v>8</v>
      </c>
      <c r="E46" s="72" t="s">
        <v>9</v>
      </c>
      <c r="F46" s="73" t="s">
        <v>10</v>
      </c>
      <c r="G46" s="73" t="s">
        <v>7</v>
      </c>
      <c r="H46" s="74" t="s">
        <v>11</v>
      </c>
      <c r="I46" s="70" t="s">
        <v>9</v>
      </c>
      <c r="J46" s="70" t="s">
        <v>12</v>
      </c>
      <c r="K46" s="70" t="s">
        <v>13</v>
      </c>
      <c r="L46" s="75" t="s">
        <v>14</v>
      </c>
      <c r="M46" s="76" t="s">
        <v>9</v>
      </c>
      <c r="N46" s="76" t="s">
        <v>15</v>
      </c>
      <c r="O46" s="70" t="s">
        <v>16</v>
      </c>
      <c r="P46" s="70" t="s">
        <v>10</v>
      </c>
      <c r="Q46" s="77" t="s">
        <v>7</v>
      </c>
      <c r="R46" s="22" t="s">
        <v>17</v>
      </c>
      <c r="S46" s="22" t="s">
        <v>18</v>
      </c>
      <c r="T46" s="78" t="s">
        <v>19</v>
      </c>
    </row>
    <row r="47" spans="1:20" ht="12.95" customHeight="1" x14ac:dyDescent="0.25">
      <c r="A47" s="24" t="s">
        <v>20</v>
      </c>
      <c r="B47" s="25" t="s">
        <v>156</v>
      </c>
      <c r="C47" s="26">
        <v>1</v>
      </c>
      <c r="D47" s="27" t="s">
        <v>54</v>
      </c>
      <c r="E47" s="29" t="s">
        <v>55</v>
      </c>
      <c r="F47" s="29">
        <v>1</v>
      </c>
      <c r="G47" s="26">
        <f>F47*C47</f>
        <v>1</v>
      </c>
      <c r="H47" s="27" t="s">
        <v>20</v>
      </c>
      <c r="I47" s="30" t="s">
        <v>55</v>
      </c>
      <c r="J47" s="31">
        <v>1</v>
      </c>
      <c r="K47" s="31">
        <f>J47*G47</f>
        <v>1</v>
      </c>
      <c r="L47" s="32" t="s">
        <v>23</v>
      </c>
      <c r="M47" s="33" t="s">
        <v>56</v>
      </c>
      <c r="N47" s="33" t="s">
        <v>143</v>
      </c>
      <c r="O47" s="33">
        <v>10</v>
      </c>
      <c r="P47" s="33">
        <v>10</v>
      </c>
      <c r="Q47" s="79">
        <v>10</v>
      </c>
      <c r="R47" s="33">
        <v>62</v>
      </c>
      <c r="S47" s="80" t="s">
        <v>25</v>
      </c>
      <c r="T47" s="37" t="s">
        <v>26</v>
      </c>
    </row>
    <row r="48" spans="1:20" ht="12.95" customHeight="1" x14ac:dyDescent="0.25">
      <c r="A48" s="38"/>
      <c r="B48" s="39"/>
      <c r="C48" s="40"/>
      <c r="D48" s="41"/>
      <c r="E48" s="43"/>
      <c r="F48" s="43"/>
      <c r="G48" s="40"/>
      <c r="H48" s="41"/>
      <c r="I48" s="44"/>
      <c r="J48" s="45"/>
      <c r="K48" s="45"/>
      <c r="L48" s="32" t="s">
        <v>27</v>
      </c>
      <c r="M48" s="33" t="s">
        <v>57</v>
      </c>
      <c r="N48" s="33" t="s">
        <v>115</v>
      </c>
      <c r="O48" s="33">
        <v>2</v>
      </c>
      <c r="P48" s="33">
        <v>2</v>
      </c>
      <c r="Q48" s="79">
        <v>2</v>
      </c>
      <c r="R48" s="33">
        <v>30</v>
      </c>
      <c r="S48" s="80" t="s">
        <v>25</v>
      </c>
      <c r="T48" s="37" t="s">
        <v>26</v>
      </c>
    </row>
    <row r="49" spans="1:20" ht="12.95" customHeight="1" x14ac:dyDescent="0.25">
      <c r="A49" s="38"/>
      <c r="B49" s="39"/>
      <c r="C49" s="40"/>
      <c r="D49" s="41"/>
      <c r="E49" s="43"/>
      <c r="F49" s="43"/>
      <c r="G49" s="40"/>
      <c r="H49" s="41"/>
      <c r="I49" s="44"/>
      <c r="J49" s="45"/>
      <c r="K49" s="45"/>
      <c r="L49" s="32" t="s">
        <v>29</v>
      </c>
      <c r="M49" s="33" t="s">
        <v>34</v>
      </c>
      <c r="N49" s="33" t="s">
        <v>154</v>
      </c>
      <c r="O49" s="33">
        <v>2</v>
      </c>
      <c r="P49" s="33">
        <v>2</v>
      </c>
      <c r="Q49" s="79">
        <v>2</v>
      </c>
      <c r="R49" s="33">
        <v>9.4</v>
      </c>
      <c r="S49" s="80" t="s">
        <v>25</v>
      </c>
      <c r="T49" s="37" t="s">
        <v>26</v>
      </c>
    </row>
    <row r="50" spans="1:20" ht="12.95" customHeight="1" x14ac:dyDescent="0.25">
      <c r="A50" s="38"/>
      <c r="B50" s="39"/>
      <c r="C50" s="40"/>
      <c r="D50" s="41"/>
      <c r="E50" s="43"/>
      <c r="F50" s="43"/>
      <c r="G50" s="40"/>
      <c r="H50" s="41"/>
      <c r="I50" s="44"/>
      <c r="J50" s="45"/>
      <c r="K50" s="45"/>
      <c r="L50" s="32" t="s">
        <v>31</v>
      </c>
      <c r="M50" s="33" t="s">
        <v>58</v>
      </c>
      <c r="N50" s="33" t="s">
        <v>117</v>
      </c>
      <c r="O50" s="33">
        <v>1</v>
      </c>
      <c r="P50" s="33">
        <v>1</v>
      </c>
      <c r="Q50" s="79">
        <v>1</v>
      </c>
      <c r="R50" s="33">
        <v>7</v>
      </c>
      <c r="S50" s="80" t="s">
        <v>25</v>
      </c>
      <c r="T50" s="37" t="s">
        <v>26</v>
      </c>
    </row>
    <row r="51" spans="1:20" ht="12.95" customHeight="1" x14ac:dyDescent="0.25">
      <c r="A51" s="38"/>
      <c r="B51" s="39"/>
      <c r="C51" s="40"/>
      <c r="D51" s="41"/>
      <c r="E51" s="43"/>
      <c r="F51" s="43"/>
      <c r="G51" s="40"/>
      <c r="H51" s="41"/>
      <c r="I51" s="44"/>
      <c r="J51" s="45"/>
      <c r="K51" s="45"/>
      <c r="L51" s="32" t="s">
        <v>33</v>
      </c>
      <c r="M51" s="33" t="s">
        <v>59</v>
      </c>
      <c r="N51" s="33" t="s">
        <v>118</v>
      </c>
      <c r="O51" s="33">
        <v>1</v>
      </c>
      <c r="P51" s="33">
        <v>1</v>
      </c>
      <c r="Q51" s="79">
        <v>1</v>
      </c>
      <c r="R51" s="33">
        <v>4.3499999999999996</v>
      </c>
      <c r="S51" s="80" t="s">
        <v>25</v>
      </c>
      <c r="T51" s="37" t="s">
        <v>26</v>
      </c>
    </row>
    <row r="52" spans="1:20" ht="12.95" customHeight="1" x14ac:dyDescent="0.25">
      <c r="A52" s="38"/>
      <c r="B52" s="39"/>
      <c r="C52" s="40"/>
      <c r="D52" s="41"/>
      <c r="E52" s="43"/>
      <c r="F52" s="43"/>
      <c r="G52" s="40"/>
      <c r="H52" s="41"/>
      <c r="I52" s="44"/>
      <c r="J52" s="45"/>
      <c r="K52" s="45"/>
      <c r="L52" s="32" t="s">
        <v>35</v>
      </c>
      <c r="M52" s="33" t="s">
        <v>60</v>
      </c>
      <c r="N52" s="33" t="s">
        <v>115</v>
      </c>
      <c r="O52" s="33">
        <v>20</v>
      </c>
      <c r="P52" s="33">
        <v>20</v>
      </c>
      <c r="Q52" s="79">
        <v>20</v>
      </c>
      <c r="R52" s="33">
        <v>6.74</v>
      </c>
      <c r="S52" s="80" t="s">
        <v>25</v>
      </c>
      <c r="T52" s="37" t="s">
        <v>26</v>
      </c>
    </row>
    <row r="53" spans="1:20" ht="12.95" customHeight="1" x14ac:dyDescent="0.25">
      <c r="A53" s="38"/>
      <c r="B53" s="39"/>
      <c r="C53" s="40"/>
      <c r="D53" s="41"/>
      <c r="E53" s="43"/>
      <c r="F53" s="43"/>
      <c r="G53" s="40"/>
      <c r="H53" s="41"/>
      <c r="I53" s="44"/>
      <c r="J53" s="45"/>
      <c r="K53" s="45"/>
      <c r="L53" s="32" t="s">
        <v>37</v>
      </c>
      <c r="M53" s="33" t="s">
        <v>61</v>
      </c>
      <c r="N53" s="33" t="s">
        <v>119</v>
      </c>
      <c r="O53" s="33">
        <v>20</v>
      </c>
      <c r="P53" s="33">
        <v>20</v>
      </c>
      <c r="Q53" s="79">
        <v>20</v>
      </c>
      <c r="R53" s="81">
        <v>20</v>
      </c>
      <c r="S53" s="80" t="s">
        <v>43</v>
      </c>
      <c r="T53" s="37" t="s">
        <v>26</v>
      </c>
    </row>
    <row r="54" spans="1:20" ht="12.95" customHeight="1" x14ac:dyDescent="0.25">
      <c r="A54" s="38"/>
      <c r="B54" s="39"/>
      <c r="C54" s="40"/>
      <c r="D54" s="41"/>
      <c r="E54" s="43"/>
      <c r="F54" s="43"/>
      <c r="G54" s="40"/>
      <c r="H54" s="41"/>
      <c r="I54" s="44"/>
      <c r="J54" s="45"/>
      <c r="K54" s="45"/>
      <c r="L54" s="32" t="s">
        <v>40</v>
      </c>
      <c r="M54" s="33" t="s">
        <v>62</v>
      </c>
      <c r="N54" s="33" t="s">
        <v>120</v>
      </c>
      <c r="O54" s="33">
        <v>10</v>
      </c>
      <c r="P54" s="33">
        <v>10</v>
      </c>
      <c r="Q54" s="79">
        <v>10</v>
      </c>
      <c r="R54" s="81">
        <v>10</v>
      </c>
      <c r="S54" s="80" t="s">
        <v>43</v>
      </c>
      <c r="T54" s="37" t="s">
        <v>26</v>
      </c>
    </row>
    <row r="55" spans="1:20" ht="12.95" customHeight="1" x14ac:dyDescent="0.25">
      <c r="A55" s="38"/>
      <c r="B55" s="39"/>
      <c r="C55" s="40"/>
      <c r="D55" s="41"/>
      <c r="E55" s="43"/>
      <c r="F55" s="43"/>
      <c r="G55" s="40"/>
      <c r="H55" s="41"/>
      <c r="I55" s="44"/>
      <c r="J55" s="45"/>
      <c r="K55" s="45"/>
      <c r="L55" s="32" t="s">
        <v>44</v>
      </c>
      <c r="M55" s="33" t="s">
        <v>63</v>
      </c>
      <c r="N55" s="33" t="s">
        <v>99</v>
      </c>
      <c r="O55" s="33">
        <v>40</v>
      </c>
      <c r="P55" s="33">
        <v>40</v>
      </c>
      <c r="Q55" s="79">
        <v>40</v>
      </c>
      <c r="R55" s="81">
        <v>40</v>
      </c>
      <c r="S55" s="80" t="s">
        <v>43</v>
      </c>
      <c r="T55" s="37" t="s">
        <v>26</v>
      </c>
    </row>
    <row r="56" spans="1:20" ht="12.95" customHeight="1" x14ac:dyDescent="0.45">
      <c r="A56" s="38"/>
      <c r="B56" s="39"/>
      <c r="C56" s="40"/>
      <c r="D56" s="41"/>
      <c r="E56" s="43"/>
      <c r="F56" s="43"/>
      <c r="G56" s="40"/>
      <c r="H56" s="41"/>
      <c r="I56" s="44"/>
      <c r="J56" s="45"/>
      <c r="K56" s="45"/>
      <c r="L56" s="32" t="s">
        <v>48</v>
      </c>
      <c r="M56" s="33" t="s">
        <v>63</v>
      </c>
      <c r="N56" s="33" t="s">
        <v>100</v>
      </c>
      <c r="O56" s="33">
        <v>10</v>
      </c>
      <c r="P56" s="33">
        <v>10</v>
      </c>
      <c r="Q56" s="79">
        <v>10</v>
      </c>
      <c r="R56" s="81">
        <v>10</v>
      </c>
      <c r="S56" s="80" t="s">
        <v>43</v>
      </c>
      <c r="T56" s="82" t="s">
        <v>26</v>
      </c>
    </row>
    <row r="57" spans="1:20" ht="12.95" customHeight="1" x14ac:dyDescent="0.45">
      <c r="A57" s="38"/>
      <c r="B57" s="39"/>
      <c r="C57" s="40"/>
      <c r="D57" s="41"/>
      <c r="E57" s="43"/>
      <c r="F57" s="43"/>
      <c r="G57" s="40"/>
      <c r="H57" s="41"/>
      <c r="I57" s="44"/>
      <c r="J57" s="45"/>
      <c r="K57" s="45"/>
      <c r="L57" s="32" t="s">
        <v>49</v>
      </c>
      <c r="M57" s="33" t="s">
        <v>64</v>
      </c>
      <c r="N57" s="33" t="s">
        <v>121</v>
      </c>
      <c r="O57" s="33">
        <v>40</v>
      </c>
      <c r="P57" s="33">
        <v>40</v>
      </c>
      <c r="Q57" s="79">
        <v>40</v>
      </c>
      <c r="R57" s="81">
        <v>40</v>
      </c>
      <c r="S57" s="80" t="s">
        <v>43</v>
      </c>
      <c r="T57" s="82" t="s">
        <v>26</v>
      </c>
    </row>
    <row r="58" spans="1:20" ht="12.95" customHeight="1" x14ac:dyDescent="0.45">
      <c r="A58" s="38"/>
      <c r="B58" s="39"/>
      <c r="C58" s="40"/>
      <c r="D58" s="41"/>
      <c r="E58" s="43"/>
      <c r="F58" s="43"/>
      <c r="G58" s="40"/>
      <c r="H58" s="41"/>
      <c r="I58" s="44"/>
      <c r="J58" s="45"/>
      <c r="K58" s="45"/>
      <c r="L58" s="32" t="s">
        <v>50</v>
      </c>
      <c r="M58" s="33" t="s">
        <v>64</v>
      </c>
      <c r="N58" s="33" t="s">
        <v>122</v>
      </c>
      <c r="O58" s="33">
        <v>20</v>
      </c>
      <c r="P58" s="33">
        <v>20</v>
      </c>
      <c r="Q58" s="79">
        <v>20</v>
      </c>
      <c r="R58" s="81">
        <v>20</v>
      </c>
      <c r="S58" s="80" t="s">
        <v>43</v>
      </c>
      <c r="T58" s="82" t="s">
        <v>26</v>
      </c>
    </row>
    <row r="59" spans="1:20" ht="12.95" customHeight="1" thickBot="1" x14ac:dyDescent="0.5">
      <c r="A59" s="38"/>
      <c r="B59" s="39"/>
      <c r="C59" s="40"/>
      <c r="D59" s="41"/>
      <c r="E59" s="43"/>
      <c r="F59" s="43"/>
      <c r="G59" s="40"/>
      <c r="H59" s="56"/>
      <c r="I59" s="59"/>
      <c r="J59" s="60"/>
      <c r="K59" s="60"/>
      <c r="L59" s="61" t="s">
        <v>65</v>
      </c>
      <c r="M59" s="62" t="s">
        <v>66</v>
      </c>
      <c r="N59" s="62" t="s">
        <v>123</v>
      </c>
      <c r="O59" s="62" t="s">
        <v>33</v>
      </c>
      <c r="P59" s="62">
        <v>5</v>
      </c>
      <c r="Q59" s="83">
        <v>5</v>
      </c>
      <c r="R59" s="84">
        <v>5</v>
      </c>
      <c r="S59" s="85" t="s">
        <v>43</v>
      </c>
      <c r="T59" s="86" t="s">
        <v>26</v>
      </c>
    </row>
    <row r="60" spans="1:20" ht="12.95" customHeight="1" x14ac:dyDescent="0.45">
      <c r="A60" s="38"/>
      <c r="B60" s="39"/>
      <c r="C60" s="40"/>
      <c r="D60" s="41"/>
      <c r="E60" s="43"/>
      <c r="F60" s="43"/>
      <c r="G60" s="40"/>
      <c r="H60" s="87" t="s">
        <v>54</v>
      </c>
      <c r="I60" s="88" t="s">
        <v>67</v>
      </c>
      <c r="J60" s="88">
        <v>1</v>
      </c>
      <c r="K60" s="88">
        <f>J60*G47</f>
        <v>1</v>
      </c>
      <c r="L60" s="89" t="s">
        <v>23</v>
      </c>
      <c r="M60" s="90" t="s">
        <v>68</v>
      </c>
      <c r="N60" s="91" t="s">
        <v>69</v>
      </c>
      <c r="O60" s="90">
        <v>4</v>
      </c>
      <c r="P60" s="90">
        <v>4</v>
      </c>
      <c r="Q60" s="92">
        <v>4</v>
      </c>
      <c r="R60" s="93">
        <v>4</v>
      </c>
      <c r="S60" s="94" t="s">
        <v>43</v>
      </c>
      <c r="T60" s="95" t="s">
        <v>26</v>
      </c>
    </row>
    <row r="61" spans="1:20" ht="12.95" customHeight="1" x14ac:dyDescent="0.45">
      <c r="A61" s="38"/>
      <c r="B61" s="39"/>
      <c r="C61" s="40"/>
      <c r="D61" s="41"/>
      <c r="E61" s="43"/>
      <c r="F61" s="43"/>
      <c r="G61" s="40"/>
      <c r="H61" s="96"/>
      <c r="I61" s="40"/>
      <c r="J61" s="40"/>
      <c r="K61" s="40"/>
      <c r="L61" s="32" t="s">
        <v>27</v>
      </c>
      <c r="M61" s="33" t="s">
        <v>70</v>
      </c>
      <c r="N61" s="97" t="s">
        <v>69</v>
      </c>
      <c r="O61" s="33">
        <v>4</v>
      </c>
      <c r="P61" s="33">
        <v>4</v>
      </c>
      <c r="Q61" s="79">
        <v>4</v>
      </c>
      <c r="R61" s="81">
        <v>4</v>
      </c>
      <c r="S61" s="80" t="s">
        <v>43</v>
      </c>
      <c r="T61" s="82" t="s">
        <v>26</v>
      </c>
    </row>
    <row r="62" spans="1:20" ht="12.95" customHeight="1" x14ac:dyDescent="0.45">
      <c r="A62" s="38"/>
      <c r="B62" s="39"/>
      <c r="C62" s="40"/>
      <c r="D62" s="41"/>
      <c r="E62" s="43"/>
      <c r="F62" s="43"/>
      <c r="G62" s="40"/>
      <c r="H62" s="96"/>
      <c r="I62" s="40"/>
      <c r="J62" s="40"/>
      <c r="K62" s="40"/>
      <c r="L62" s="32" t="s">
        <v>29</v>
      </c>
      <c r="M62" s="33" t="s">
        <v>71</v>
      </c>
      <c r="N62" s="97" t="s">
        <v>69</v>
      </c>
      <c r="O62" s="33">
        <v>4</v>
      </c>
      <c r="P62" s="33">
        <v>4</v>
      </c>
      <c r="Q62" s="79">
        <v>4</v>
      </c>
      <c r="R62" s="81">
        <v>4</v>
      </c>
      <c r="S62" s="80" t="s">
        <v>43</v>
      </c>
      <c r="T62" s="82" t="s">
        <v>26</v>
      </c>
    </row>
    <row r="63" spans="1:20" ht="12.95" customHeight="1" x14ac:dyDescent="0.45">
      <c r="A63" s="38"/>
      <c r="B63" s="39"/>
      <c r="C63" s="40"/>
      <c r="D63" s="41"/>
      <c r="E63" s="43"/>
      <c r="F63" s="43"/>
      <c r="G63" s="40"/>
      <c r="H63" s="96"/>
      <c r="I63" s="40"/>
      <c r="J63" s="40"/>
      <c r="K63" s="40"/>
      <c r="L63" s="51" t="s">
        <v>31</v>
      </c>
      <c r="M63" s="46" t="s">
        <v>72</v>
      </c>
      <c r="N63" s="97" t="s">
        <v>69</v>
      </c>
      <c r="O63" s="46">
        <v>4</v>
      </c>
      <c r="P63" s="33">
        <v>4</v>
      </c>
      <c r="Q63" s="79">
        <v>4</v>
      </c>
      <c r="R63" s="98">
        <v>4</v>
      </c>
      <c r="S63" s="99" t="s">
        <v>43</v>
      </c>
      <c r="T63" s="100" t="s">
        <v>26</v>
      </c>
    </row>
    <row r="64" spans="1:20" ht="12.95" customHeight="1" x14ac:dyDescent="0.45">
      <c r="A64" s="38"/>
      <c r="B64" s="39"/>
      <c r="C64" s="40"/>
      <c r="D64" s="41"/>
      <c r="E64" s="43"/>
      <c r="F64" s="43"/>
      <c r="G64" s="40"/>
      <c r="H64" s="96"/>
      <c r="I64" s="40"/>
      <c r="J64" s="40"/>
      <c r="K64" s="40"/>
      <c r="L64" s="51" t="s">
        <v>33</v>
      </c>
      <c r="M64" s="33" t="s">
        <v>73</v>
      </c>
      <c r="N64" s="97" t="s">
        <v>69</v>
      </c>
      <c r="O64" s="33">
        <v>1</v>
      </c>
      <c r="P64" s="33">
        <v>1</v>
      </c>
      <c r="Q64" s="79">
        <v>1</v>
      </c>
      <c r="R64" s="98">
        <v>1</v>
      </c>
      <c r="S64" s="99" t="s">
        <v>43</v>
      </c>
      <c r="T64" s="100" t="s">
        <v>26</v>
      </c>
    </row>
    <row r="65" spans="1:25" ht="12.95" customHeight="1" x14ac:dyDescent="0.45">
      <c r="A65" s="38"/>
      <c r="B65" s="39"/>
      <c r="C65" s="40"/>
      <c r="D65" s="41"/>
      <c r="E65" s="43"/>
      <c r="F65" s="43"/>
      <c r="G65" s="40"/>
      <c r="H65" s="96"/>
      <c r="I65" s="40"/>
      <c r="J65" s="40"/>
      <c r="K65" s="40"/>
      <c r="L65" s="51" t="s">
        <v>35</v>
      </c>
      <c r="M65" s="46" t="s">
        <v>74</v>
      </c>
      <c r="N65" s="97" t="s">
        <v>69</v>
      </c>
      <c r="O65" s="46">
        <v>1</v>
      </c>
      <c r="P65" s="33">
        <v>1</v>
      </c>
      <c r="Q65" s="79">
        <v>1</v>
      </c>
      <c r="R65" s="98">
        <v>1</v>
      </c>
      <c r="S65" s="99" t="s">
        <v>43</v>
      </c>
      <c r="T65" s="100" t="s">
        <v>26</v>
      </c>
      <c r="U65" s="101"/>
      <c r="V65" s="102"/>
      <c r="W65" s="101"/>
      <c r="X65" s="101"/>
      <c r="Y65" s="103"/>
    </row>
    <row r="66" spans="1:25" ht="12.95" customHeight="1" thickBot="1" x14ac:dyDescent="0.5">
      <c r="A66" s="38"/>
      <c r="B66" s="39"/>
      <c r="C66" s="40"/>
      <c r="D66" s="41"/>
      <c r="E66" s="43"/>
      <c r="F66" s="43"/>
      <c r="G66" s="40"/>
      <c r="H66" s="104"/>
      <c r="I66" s="55"/>
      <c r="J66" s="55"/>
      <c r="K66" s="55"/>
      <c r="L66" s="61" t="s">
        <v>37</v>
      </c>
      <c r="M66" s="62" t="s">
        <v>75</v>
      </c>
      <c r="N66" s="105" t="s">
        <v>69</v>
      </c>
      <c r="O66" s="62">
        <v>1</v>
      </c>
      <c r="P66" s="62">
        <v>1</v>
      </c>
      <c r="Q66" s="83">
        <v>1</v>
      </c>
      <c r="R66" s="84">
        <v>1</v>
      </c>
      <c r="S66" s="85" t="s">
        <v>25</v>
      </c>
      <c r="T66" s="86" t="s">
        <v>26</v>
      </c>
    </row>
    <row r="67" spans="1:25" ht="12.95" customHeight="1" x14ac:dyDescent="0.45">
      <c r="A67" s="38"/>
      <c r="B67" s="39"/>
      <c r="C67" s="40"/>
      <c r="D67" s="41"/>
      <c r="E67" s="43"/>
      <c r="F67" s="43"/>
      <c r="G67" s="40"/>
      <c r="H67" s="106" t="s">
        <v>26</v>
      </c>
      <c r="I67" s="107" t="s">
        <v>26</v>
      </c>
      <c r="J67" s="107" t="s">
        <v>26</v>
      </c>
      <c r="K67" s="107" t="s">
        <v>26</v>
      </c>
      <c r="L67" s="108" t="s">
        <v>23</v>
      </c>
      <c r="M67" s="109" t="s">
        <v>76</v>
      </c>
      <c r="N67" s="33" t="s">
        <v>155</v>
      </c>
      <c r="O67" s="109">
        <v>2</v>
      </c>
      <c r="P67" s="109">
        <v>2</v>
      </c>
      <c r="Q67" s="110">
        <v>2</v>
      </c>
      <c r="R67" s="33">
        <v>2</v>
      </c>
      <c r="S67" s="111" t="s">
        <v>43</v>
      </c>
      <c r="T67" s="112" t="s">
        <v>26</v>
      </c>
    </row>
    <row r="68" spans="1:25" ht="12.95" customHeight="1" thickBot="1" x14ac:dyDescent="0.5">
      <c r="A68" s="53"/>
      <c r="B68" s="54"/>
      <c r="C68" s="55"/>
      <c r="D68" s="56"/>
      <c r="E68" s="58"/>
      <c r="F68" s="58"/>
      <c r="G68" s="55"/>
      <c r="H68" s="113" t="s">
        <v>26</v>
      </c>
      <c r="I68" s="114" t="s">
        <v>26</v>
      </c>
      <c r="J68" s="114" t="s">
        <v>26</v>
      </c>
      <c r="K68" s="114" t="s">
        <v>26</v>
      </c>
      <c r="L68" s="115" t="s">
        <v>27</v>
      </c>
      <c r="M68" s="116" t="s">
        <v>77</v>
      </c>
      <c r="N68" s="117" t="s">
        <v>78</v>
      </c>
      <c r="O68" s="116">
        <v>1</v>
      </c>
      <c r="P68" s="116">
        <v>1</v>
      </c>
      <c r="Q68" s="118">
        <v>1</v>
      </c>
      <c r="R68" s="119">
        <v>1</v>
      </c>
      <c r="S68" s="120" t="s">
        <v>43</v>
      </c>
      <c r="T68" s="121" t="s">
        <v>26</v>
      </c>
    </row>
  </sheetData>
  <mergeCells count="28">
    <mergeCell ref="F47:F68"/>
    <mergeCell ref="G47:G68"/>
    <mergeCell ref="H47:H59"/>
    <mergeCell ref="I47:I59"/>
    <mergeCell ref="J47:J59"/>
    <mergeCell ref="K47:K59"/>
    <mergeCell ref="H60:H66"/>
    <mergeCell ref="I60:I66"/>
    <mergeCell ref="J60:J66"/>
    <mergeCell ref="K60:K66"/>
    <mergeCell ref="A45:C45"/>
    <mergeCell ref="A47:A68"/>
    <mergeCell ref="B47:B68"/>
    <mergeCell ref="C47:C68"/>
    <mergeCell ref="D47:D68"/>
    <mergeCell ref="E47:E68"/>
    <mergeCell ref="F8:F16"/>
    <mergeCell ref="G8:G16"/>
    <mergeCell ref="H8:H16"/>
    <mergeCell ref="I8:I16"/>
    <mergeCell ref="J8:J16"/>
    <mergeCell ref="K8:K16"/>
    <mergeCell ref="A6:C6"/>
    <mergeCell ref="A8:A16"/>
    <mergeCell ref="B8:B16"/>
    <mergeCell ref="C8:C16"/>
    <mergeCell ref="D8:D16"/>
    <mergeCell ref="E8:E16"/>
  </mergeCells>
  <pageMargins left="0.46195652173913043" right="0.7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Y68"/>
  <sheetViews>
    <sheetView tabSelected="1" view="pageLayout" zoomScaleNormal="100" workbookViewId="0">
      <selection activeCell="M65" sqref="M65"/>
    </sheetView>
  </sheetViews>
  <sheetFormatPr defaultRowHeight="15" x14ac:dyDescent="0.25"/>
  <cols>
    <col min="1" max="2" width="5.140625" style="1" customWidth="1"/>
    <col min="3" max="3" width="5.140625" customWidth="1"/>
    <col min="4" max="4" width="5.42578125" style="1" customWidth="1"/>
    <col min="5" max="5" width="9.28515625" customWidth="1"/>
    <col min="6" max="7" width="5.140625" customWidth="1"/>
    <col min="8" max="8" width="5.28515625" style="1" customWidth="1"/>
    <col min="9" max="9" width="9.140625" customWidth="1"/>
    <col min="10" max="10" width="5.5703125" customWidth="1"/>
    <col min="11" max="11" width="5.140625" customWidth="1"/>
    <col min="12" max="12" width="5" style="1" customWidth="1"/>
    <col min="13" max="13" width="15.42578125" customWidth="1"/>
    <col min="14" max="14" width="16.5703125" customWidth="1"/>
    <col min="15" max="15" width="5.42578125" customWidth="1"/>
    <col min="16" max="16" width="5.5703125" customWidth="1"/>
    <col min="17" max="18" width="5.140625" customWidth="1"/>
    <col min="19" max="19" width="4.85546875" customWidth="1"/>
    <col min="20" max="20" width="5.5703125" customWidth="1"/>
    <col min="21" max="21" width="8" customWidth="1"/>
  </cols>
  <sheetData>
    <row r="2" spans="1:20" x14ac:dyDescent="0.25">
      <c r="Q2" s="2"/>
      <c r="R2" s="2"/>
      <c r="S2" s="2"/>
    </row>
    <row r="4" spans="1:20" ht="12" customHeight="1" x14ac:dyDescent="0.25"/>
    <row r="5" spans="1:20" ht="5.25" customHeight="1" thickBot="1" x14ac:dyDescent="0.3"/>
    <row r="6" spans="1:20" ht="19.5" x14ac:dyDescent="0.25">
      <c r="A6" s="3" t="s">
        <v>0</v>
      </c>
      <c r="B6" s="4"/>
      <c r="C6" s="5"/>
      <c r="D6" s="6"/>
      <c r="E6" s="7"/>
      <c r="F6" s="7" t="s">
        <v>1</v>
      </c>
      <c r="G6" s="8"/>
      <c r="H6" s="9"/>
      <c r="I6" s="7" t="s">
        <v>2</v>
      </c>
      <c r="J6" s="7"/>
      <c r="K6" s="8"/>
      <c r="L6" s="6"/>
      <c r="M6" s="7"/>
      <c r="N6" s="10" t="s">
        <v>3</v>
      </c>
      <c r="O6" s="7"/>
      <c r="P6" s="7"/>
      <c r="Q6" s="7"/>
      <c r="R6" s="11"/>
      <c r="S6" s="11"/>
      <c r="T6" s="12" t="s">
        <v>4</v>
      </c>
    </row>
    <row r="7" spans="1:20" ht="49.15" customHeight="1" x14ac:dyDescent="0.25">
      <c r="A7" s="13" t="s">
        <v>5</v>
      </c>
      <c r="B7" s="14" t="s">
        <v>6</v>
      </c>
      <c r="C7" s="15" t="s">
        <v>7</v>
      </c>
      <c r="D7" s="16" t="s">
        <v>8</v>
      </c>
      <c r="E7" s="17" t="s">
        <v>9</v>
      </c>
      <c r="F7" s="18" t="s">
        <v>10</v>
      </c>
      <c r="G7" s="18" t="s">
        <v>7</v>
      </c>
      <c r="H7" s="19" t="s">
        <v>11</v>
      </c>
      <c r="I7" s="15" t="s">
        <v>9</v>
      </c>
      <c r="J7" s="15" t="s">
        <v>12</v>
      </c>
      <c r="K7" s="15" t="s">
        <v>13</v>
      </c>
      <c r="L7" s="20" t="s">
        <v>14</v>
      </c>
      <c r="M7" s="21" t="s">
        <v>9</v>
      </c>
      <c r="N7" s="21" t="s">
        <v>15</v>
      </c>
      <c r="O7" s="15" t="s">
        <v>16</v>
      </c>
      <c r="P7" s="15" t="s">
        <v>10</v>
      </c>
      <c r="Q7" s="22" t="s">
        <v>7</v>
      </c>
      <c r="R7" s="22" t="s">
        <v>17</v>
      </c>
      <c r="S7" s="22" t="s">
        <v>18</v>
      </c>
      <c r="T7" s="23" t="s">
        <v>19</v>
      </c>
    </row>
    <row r="8" spans="1:20" ht="15" customHeight="1" x14ac:dyDescent="0.25">
      <c r="A8" s="24" t="s">
        <v>20</v>
      </c>
      <c r="B8" s="25" t="s">
        <v>157</v>
      </c>
      <c r="C8" s="26">
        <v>1</v>
      </c>
      <c r="D8" s="27" t="s">
        <v>20</v>
      </c>
      <c r="E8" s="28" t="s">
        <v>22</v>
      </c>
      <c r="F8" s="29">
        <v>1</v>
      </c>
      <c r="G8" s="26">
        <f>F8*C8</f>
        <v>1</v>
      </c>
      <c r="H8" s="27" t="s">
        <v>20</v>
      </c>
      <c r="I8" s="30" t="s">
        <v>22</v>
      </c>
      <c r="J8" s="31">
        <v>1</v>
      </c>
      <c r="K8" s="31">
        <f>J8*G8</f>
        <v>1</v>
      </c>
      <c r="L8" s="32" t="s">
        <v>23</v>
      </c>
      <c r="M8" s="33" t="s">
        <v>24</v>
      </c>
      <c r="N8" s="33" t="s">
        <v>148</v>
      </c>
      <c r="O8" s="34">
        <v>1</v>
      </c>
      <c r="P8" s="34">
        <v>1</v>
      </c>
      <c r="Q8" s="35">
        <v>1</v>
      </c>
      <c r="R8" s="33">
        <v>49.4</v>
      </c>
      <c r="S8" s="36" t="s">
        <v>25</v>
      </c>
      <c r="T8" s="37" t="s">
        <v>26</v>
      </c>
    </row>
    <row r="9" spans="1:20" ht="15" customHeight="1" x14ac:dyDescent="0.25">
      <c r="A9" s="38"/>
      <c r="B9" s="39"/>
      <c r="C9" s="40"/>
      <c r="D9" s="41"/>
      <c r="E9" s="42"/>
      <c r="F9" s="43"/>
      <c r="G9" s="40"/>
      <c r="H9" s="41"/>
      <c r="I9" s="44"/>
      <c r="J9" s="45"/>
      <c r="K9" s="45"/>
      <c r="L9" s="32" t="s">
        <v>27</v>
      </c>
      <c r="M9" s="33" t="s">
        <v>28</v>
      </c>
      <c r="N9" s="33" t="s">
        <v>149</v>
      </c>
      <c r="O9" s="33" t="s">
        <v>31</v>
      </c>
      <c r="P9" s="34">
        <v>4</v>
      </c>
      <c r="Q9" s="35">
        <v>4</v>
      </c>
      <c r="R9" s="33">
        <v>42.8</v>
      </c>
      <c r="S9" s="36" t="s">
        <v>25</v>
      </c>
      <c r="T9" s="37" t="s">
        <v>26</v>
      </c>
    </row>
    <row r="10" spans="1:20" ht="15" customHeight="1" x14ac:dyDescent="0.25">
      <c r="A10" s="38"/>
      <c r="B10" s="39"/>
      <c r="C10" s="40"/>
      <c r="D10" s="41"/>
      <c r="E10" s="42"/>
      <c r="F10" s="43"/>
      <c r="G10" s="40"/>
      <c r="H10" s="41"/>
      <c r="I10" s="44"/>
      <c r="J10" s="45"/>
      <c r="K10" s="45"/>
      <c r="L10" s="32" t="s">
        <v>29</v>
      </c>
      <c r="M10" s="46" t="s">
        <v>30</v>
      </c>
      <c r="N10" s="33" t="s">
        <v>150</v>
      </c>
      <c r="O10" s="33" t="s">
        <v>33</v>
      </c>
      <c r="P10" s="34">
        <v>5</v>
      </c>
      <c r="Q10" s="35">
        <v>5</v>
      </c>
      <c r="R10" s="33">
        <v>36.800000000000004</v>
      </c>
      <c r="S10" s="36" t="s">
        <v>25</v>
      </c>
      <c r="T10" s="37" t="s">
        <v>26</v>
      </c>
    </row>
    <row r="11" spans="1:20" ht="15" customHeight="1" x14ac:dyDescent="0.25">
      <c r="A11" s="38"/>
      <c r="B11" s="39"/>
      <c r="C11" s="40"/>
      <c r="D11" s="41"/>
      <c r="E11" s="42"/>
      <c r="F11" s="43"/>
      <c r="G11" s="40"/>
      <c r="H11" s="41"/>
      <c r="I11" s="44"/>
      <c r="J11" s="45"/>
      <c r="K11" s="45"/>
      <c r="L11" s="32" t="s">
        <v>31</v>
      </c>
      <c r="M11" s="46" t="s">
        <v>32</v>
      </c>
      <c r="N11" s="33" t="s">
        <v>151</v>
      </c>
      <c r="O11" s="47">
        <v>2</v>
      </c>
      <c r="P11" s="47">
        <v>2</v>
      </c>
      <c r="Q11" s="48">
        <v>2</v>
      </c>
      <c r="R11" s="33">
        <v>71.819999999999993</v>
      </c>
      <c r="S11" s="49" t="s">
        <v>25</v>
      </c>
      <c r="T11" s="50" t="s">
        <v>26</v>
      </c>
    </row>
    <row r="12" spans="1:20" ht="15" customHeight="1" x14ac:dyDescent="0.25">
      <c r="A12" s="38"/>
      <c r="B12" s="39"/>
      <c r="C12" s="40"/>
      <c r="D12" s="41"/>
      <c r="E12" s="42"/>
      <c r="F12" s="43"/>
      <c r="G12" s="40"/>
      <c r="H12" s="41"/>
      <c r="I12" s="44"/>
      <c r="J12" s="45"/>
      <c r="K12" s="45"/>
      <c r="L12" s="32" t="s">
        <v>33</v>
      </c>
      <c r="M12" s="46" t="s">
        <v>34</v>
      </c>
      <c r="N12" s="33" t="s">
        <v>152</v>
      </c>
      <c r="O12" s="34">
        <v>1</v>
      </c>
      <c r="P12" s="34">
        <v>1</v>
      </c>
      <c r="Q12" s="35">
        <v>1</v>
      </c>
      <c r="R12" s="33">
        <v>32.57</v>
      </c>
      <c r="S12" s="36" t="s">
        <v>25</v>
      </c>
      <c r="T12" s="37" t="s">
        <v>26</v>
      </c>
    </row>
    <row r="13" spans="1:20" ht="15" customHeight="1" x14ac:dyDescent="0.25">
      <c r="A13" s="38"/>
      <c r="B13" s="39"/>
      <c r="C13" s="40"/>
      <c r="D13" s="41"/>
      <c r="E13" s="42"/>
      <c r="F13" s="43"/>
      <c r="G13" s="40"/>
      <c r="H13" s="41"/>
      <c r="I13" s="44"/>
      <c r="J13" s="45"/>
      <c r="K13" s="45"/>
      <c r="L13" s="32" t="s">
        <v>35</v>
      </c>
      <c r="M13" s="46" t="s">
        <v>36</v>
      </c>
      <c r="N13" s="33" t="s">
        <v>153</v>
      </c>
      <c r="O13" s="34">
        <v>8</v>
      </c>
      <c r="P13" s="34">
        <v>8</v>
      </c>
      <c r="Q13" s="35">
        <v>8</v>
      </c>
      <c r="R13" s="33">
        <v>16</v>
      </c>
      <c r="S13" s="36" t="s">
        <v>25</v>
      </c>
      <c r="T13" s="37" t="s">
        <v>26</v>
      </c>
    </row>
    <row r="14" spans="1:20" ht="15" customHeight="1" x14ac:dyDescent="0.25">
      <c r="A14" s="38"/>
      <c r="B14" s="39"/>
      <c r="C14" s="40"/>
      <c r="D14" s="41"/>
      <c r="E14" s="42"/>
      <c r="F14" s="43"/>
      <c r="G14" s="40"/>
      <c r="H14" s="41"/>
      <c r="I14" s="44"/>
      <c r="J14" s="45"/>
      <c r="K14" s="45"/>
      <c r="L14" s="51" t="s">
        <v>37</v>
      </c>
      <c r="M14" s="46" t="s">
        <v>38</v>
      </c>
      <c r="N14" s="46" t="s">
        <v>39</v>
      </c>
      <c r="O14" s="47">
        <v>8</v>
      </c>
      <c r="P14" s="47">
        <v>8</v>
      </c>
      <c r="Q14" s="48">
        <v>8</v>
      </c>
      <c r="R14" s="33">
        <v>6.4</v>
      </c>
      <c r="S14" s="49" t="s">
        <v>25</v>
      </c>
      <c r="T14" s="50" t="s">
        <v>26</v>
      </c>
    </row>
    <row r="15" spans="1:20" ht="15" customHeight="1" x14ac:dyDescent="0.25">
      <c r="A15" s="38"/>
      <c r="B15" s="39"/>
      <c r="C15" s="40"/>
      <c r="D15" s="41"/>
      <c r="E15" s="42"/>
      <c r="F15" s="43"/>
      <c r="G15" s="40"/>
      <c r="H15" s="41"/>
      <c r="I15" s="44"/>
      <c r="J15" s="45"/>
      <c r="K15" s="45"/>
      <c r="L15" s="51" t="s">
        <v>40</v>
      </c>
      <c r="M15" s="46" t="s">
        <v>41</v>
      </c>
      <c r="N15" s="46" t="s">
        <v>42</v>
      </c>
      <c r="O15" s="34">
        <v>28</v>
      </c>
      <c r="P15" s="34">
        <v>28</v>
      </c>
      <c r="Q15" s="35">
        <v>28</v>
      </c>
      <c r="R15" s="52">
        <v>28</v>
      </c>
      <c r="S15" s="36" t="s">
        <v>43</v>
      </c>
      <c r="T15" s="37" t="s">
        <v>26</v>
      </c>
    </row>
    <row r="16" spans="1:20" ht="15" customHeight="1" thickBot="1" x14ac:dyDescent="0.3">
      <c r="A16" s="53"/>
      <c r="B16" s="54"/>
      <c r="C16" s="55"/>
      <c r="D16" s="56"/>
      <c r="E16" s="57"/>
      <c r="F16" s="58"/>
      <c r="G16" s="55"/>
      <c r="H16" s="56"/>
      <c r="I16" s="59"/>
      <c r="J16" s="60"/>
      <c r="K16" s="60"/>
      <c r="L16" s="61" t="s">
        <v>44</v>
      </c>
      <c r="M16" s="62" t="s">
        <v>45</v>
      </c>
      <c r="N16" s="62" t="s">
        <v>46</v>
      </c>
      <c r="O16" s="63">
        <v>28</v>
      </c>
      <c r="P16" s="63">
        <v>28</v>
      </c>
      <c r="Q16" s="64">
        <v>28</v>
      </c>
      <c r="R16" s="65">
        <v>28</v>
      </c>
      <c r="S16" s="66" t="s">
        <v>43</v>
      </c>
      <c r="T16" s="67" t="s">
        <v>26</v>
      </c>
    </row>
    <row r="24" spans="1:1" hidden="1" x14ac:dyDescent="0.25">
      <c r="A24" s="1" t="s">
        <v>21</v>
      </c>
    </row>
    <row r="25" spans="1:1" hidden="1" x14ac:dyDescent="0.25">
      <c r="A25" s="1" t="s">
        <v>47</v>
      </c>
    </row>
    <row r="26" spans="1:1" hidden="1" x14ac:dyDescent="0.25">
      <c r="A26" s="1" t="s">
        <v>48</v>
      </c>
    </row>
    <row r="27" spans="1:1" hidden="1" x14ac:dyDescent="0.25">
      <c r="A27" s="1" t="s">
        <v>49</v>
      </c>
    </row>
    <row r="28" spans="1:1" hidden="1" x14ac:dyDescent="0.25">
      <c r="A28" s="1" t="s">
        <v>50</v>
      </c>
    </row>
    <row r="29" spans="1:1" hidden="1" x14ac:dyDescent="0.25">
      <c r="A29" s="1" t="s">
        <v>51</v>
      </c>
    </row>
    <row r="30" spans="1:1" hidden="1" x14ac:dyDescent="0.25">
      <c r="A30" s="1" t="s">
        <v>52</v>
      </c>
    </row>
    <row r="31" spans="1:1" hidden="1" x14ac:dyDescent="0.25">
      <c r="A31" s="1" t="s">
        <v>53</v>
      </c>
    </row>
    <row r="44" spans="1:20" ht="5.25" customHeight="1" thickBot="1" x14ac:dyDescent="0.3"/>
    <row r="45" spans="1:20" ht="19.5" x14ac:dyDescent="0.25">
      <c r="A45" s="3" t="s">
        <v>0</v>
      </c>
      <c r="B45" s="4"/>
      <c r="C45" s="5"/>
      <c r="D45" s="6"/>
      <c r="E45" s="7"/>
      <c r="F45" s="7" t="s">
        <v>1</v>
      </c>
      <c r="G45" s="8"/>
      <c r="H45" s="9"/>
      <c r="I45" s="7" t="s">
        <v>2</v>
      </c>
      <c r="J45" s="7"/>
      <c r="K45" s="8"/>
      <c r="L45" s="6"/>
      <c r="M45" s="7"/>
      <c r="N45" s="10" t="s">
        <v>3</v>
      </c>
      <c r="O45" s="7"/>
      <c r="P45" s="7"/>
      <c r="Q45" s="7"/>
      <c r="R45" s="11"/>
      <c r="S45" s="11"/>
      <c r="T45" s="12" t="s">
        <v>4</v>
      </c>
    </row>
    <row r="46" spans="1:20" ht="49.15" customHeight="1" x14ac:dyDescent="0.25">
      <c r="A46" s="68" t="s">
        <v>5</v>
      </c>
      <c r="B46" s="69" t="s">
        <v>6</v>
      </c>
      <c r="C46" s="70" t="s">
        <v>7</v>
      </c>
      <c r="D46" s="71" t="s">
        <v>8</v>
      </c>
      <c r="E46" s="72" t="s">
        <v>9</v>
      </c>
      <c r="F46" s="73" t="s">
        <v>10</v>
      </c>
      <c r="G46" s="73" t="s">
        <v>7</v>
      </c>
      <c r="H46" s="74" t="s">
        <v>11</v>
      </c>
      <c r="I46" s="70" t="s">
        <v>9</v>
      </c>
      <c r="J46" s="70" t="s">
        <v>12</v>
      </c>
      <c r="K46" s="70" t="s">
        <v>13</v>
      </c>
      <c r="L46" s="75" t="s">
        <v>14</v>
      </c>
      <c r="M46" s="76" t="s">
        <v>9</v>
      </c>
      <c r="N46" s="76" t="s">
        <v>15</v>
      </c>
      <c r="O46" s="70" t="s">
        <v>16</v>
      </c>
      <c r="P46" s="70" t="s">
        <v>10</v>
      </c>
      <c r="Q46" s="77" t="s">
        <v>7</v>
      </c>
      <c r="R46" s="22" t="s">
        <v>17</v>
      </c>
      <c r="S46" s="22" t="s">
        <v>18</v>
      </c>
      <c r="T46" s="78" t="s">
        <v>19</v>
      </c>
    </row>
    <row r="47" spans="1:20" ht="12.95" customHeight="1" x14ac:dyDescent="0.25">
      <c r="A47" s="24" t="s">
        <v>20</v>
      </c>
      <c r="B47" s="25" t="s">
        <v>157</v>
      </c>
      <c r="C47" s="26">
        <v>1</v>
      </c>
      <c r="D47" s="27" t="s">
        <v>54</v>
      </c>
      <c r="E47" s="29" t="s">
        <v>55</v>
      </c>
      <c r="F47" s="29">
        <v>1</v>
      </c>
      <c r="G47" s="26">
        <f>F47*C47</f>
        <v>1</v>
      </c>
      <c r="H47" s="27" t="s">
        <v>20</v>
      </c>
      <c r="I47" s="30" t="s">
        <v>55</v>
      </c>
      <c r="J47" s="31">
        <v>1</v>
      </c>
      <c r="K47" s="31">
        <f>J47*G47</f>
        <v>1</v>
      </c>
      <c r="L47" s="32" t="s">
        <v>23</v>
      </c>
      <c r="M47" s="33" t="s">
        <v>56</v>
      </c>
      <c r="N47" s="33" t="s">
        <v>158</v>
      </c>
      <c r="O47" s="33">
        <v>10</v>
      </c>
      <c r="P47" s="33">
        <v>10</v>
      </c>
      <c r="Q47" s="79">
        <v>10</v>
      </c>
      <c r="R47" s="33">
        <v>62</v>
      </c>
      <c r="S47" s="80" t="s">
        <v>25</v>
      </c>
      <c r="T47" s="37" t="s">
        <v>26</v>
      </c>
    </row>
    <row r="48" spans="1:20" ht="12.95" customHeight="1" x14ac:dyDescent="0.25">
      <c r="A48" s="38"/>
      <c r="B48" s="39"/>
      <c r="C48" s="40"/>
      <c r="D48" s="41"/>
      <c r="E48" s="43"/>
      <c r="F48" s="43"/>
      <c r="G48" s="40"/>
      <c r="H48" s="41"/>
      <c r="I48" s="44"/>
      <c r="J48" s="45"/>
      <c r="K48" s="45"/>
      <c r="L48" s="32" t="s">
        <v>27</v>
      </c>
      <c r="M48" s="33" t="s">
        <v>57</v>
      </c>
      <c r="N48" s="33" t="s">
        <v>159</v>
      </c>
      <c r="O48" s="33">
        <v>2</v>
      </c>
      <c r="P48" s="33">
        <v>2</v>
      </c>
      <c r="Q48" s="79">
        <v>2</v>
      </c>
      <c r="R48" s="33">
        <v>62</v>
      </c>
      <c r="S48" s="80" t="s">
        <v>25</v>
      </c>
      <c r="T48" s="37" t="s">
        <v>26</v>
      </c>
    </row>
    <row r="49" spans="1:20" ht="12.95" customHeight="1" x14ac:dyDescent="0.25">
      <c r="A49" s="38"/>
      <c r="B49" s="39"/>
      <c r="C49" s="40"/>
      <c r="D49" s="41"/>
      <c r="E49" s="43"/>
      <c r="F49" s="43"/>
      <c r="G49" s="40"/>
      <c r="H49" s="41"/>
      <c r="I49" s="44"/>
      <c r="J49" s="45"/>
      <c r="K49" s="45"/>
      <c r="L49" s="32" t="s">
        <v>29</v>
      </c>
      <c r="M49" s="33" t="s">
        <v>34</v>
      </c>
      <c r="N49" s="33" t="s">
        <v>160</v>
      </c>
      <c r="O49" s="33">
        <v>2</v>
      </c>
      <c r="P49" s="33">
        <v>2</v>
      </c>
      <c r="Q49" s="79">
        <v>2</v>
      </c>
      <c r="R49" s="33">
        <v>10.8</v>
      </c>
      <c r="S49" s="80" t="s">
        <v>25</v>
      </c>
      <c r="T49" s="37" t="s">
        <v>26</v>
      </c>
    </row>
    <row r="50" spans="1:20" ht="12.95" customHeight="1" x14ac:dyDescent="0.25">
      <c r="A50" s="38"/>
      <c r="B50" s="39"/>
      <c r="C50" s="40"/>
      <c r="D50" s="41"/>
      <c r="E50" s="43"/>
      <c r="F50" s="43"/>
      <c r="G50" s="40"/>
      <c r="H50" s="41"/>
      <c r="I50" s="44"/>
      <c r="J50" s="45"/>
      <c r="K50" s="45"/>
      <c r="L50" s="32" t="s">
        <v>31</v>
      </c>
      <c r="M50" s="33" t="s">
        <v>58</v>
      </c>
      <c r="N50" s="33" t="s">
        <v>161</v>
      </c>
      <c r="O50" s="33">
        <v>1</v>
      </c>
      <c r="P50" s="33">
        <v>1</v>
      </c>
      <c r="Q50" s="79">
        <v>1</v>
      </c>
      <c r="R50" s="33">
        <v>17.2</v>
      </c>
      <c r="S50" s="80" t="s">
        <v>25</v>
      </c>
      <c r="T50" s="37" t="s">
        <v>26</v>
      </c>
    </row>
    <row r="51" spans="1:20" ht="12.95" customHeight="1" x14ac:dyDescent="0.25">
      <c r="A51" s="38"/>
      <c r="B51" s="39"/>
      <c r="C51" s="40"/>
      <c r="D51" s="41"/>
      <c r="E51" s="43"/>
      <c r="F51" s="43"/>
      <c r="G51" s="40"/>
      <c r="H51" s="41"/>
      <c r="I51" s="44"/>
      <c r="J51" s="45"/>
      <c r="K51" s="45"/>
      <c r="L51" s="32" t="s">
        <v>33</v>
      </c>
      <c r="M51" s="33" t="s">
        <v>59</v>
      </c>
      <c r="N51" s="33" t="s">
        <v>162</v>
      </c>
      <c r="O51" s="33">
        <v>1</v>
      </c>
      <c r="P51" s="33">
        <v>1</v>
      </c>
      <c r="Q51" s="79">
        <v>1</v>
      </c>
      <c r="R51" s="33">
        <v>10.66</v>
      </c>
      <c r="S51" s="80" t="s">
        <v>25</v>
      </c>
      <c r="T51" s="37" t="s">
        <v>26</v>
      </c>
    </row>
    <row r="52" spans="1:20" ht="12.95" customHeight="1" x14ac:dyDescent="0.25">
      <c r="A52" s="38"/>
      <c r="B52" s="39"/>
      <c r="C52" s="40"/>
      <c r="D52" s="41"/>
      <c r="E52" s="43"/>
      <c r="F52" s="43"/>
      <c r="G52" s="40"/>
      <c r="H52" s="41"/>
      <c r="I52" s="44"/>
      <c r="J52" s="45"/>
      <c r="K52" s="45"/>
      <c r="L52" s="32" t="s">
        <v>35</v>
      </c>
      <c r="M52" s="33" t="s">
        <v>60</v>
      </c>
      <c r="N52" s="33" t="s">
        <v>159</v>
      </c>
      <c r="O52" s="33">
        <v>20</v>
      </c>
      <c r="P52" s="33">
        <v>20</v>
      </c>
      <c r="Q52" s="79">
        <v>20</v>
      </c>
      <c r="R52" s="33">
        <v>19.2</v>
      </c>
      <c r="S52" s="80" t="s">
        <v>25</v>
      </c>
      <c r="T52" s="37" t="s">
        <v>26</v>
      </c>
    </row>
    <row r="53" spans="1:20" ht="12.95" customHeight="1" x14ac:dyDescent="0.25">
      <c r="A53" s="38"/>
      <c r="B53" s="39"/>
      <c r="C53" s="40"/>
      <c r="D53" s="41"/>
      <c r="E53" s="43"/>
      <c r="F53" s="43"/>
      <c r="G53" s="40"/>
      <c r="H53" s="41"/>
      <c r="I53" s="44"/>
      <c r="J53" s="45"/>
      <c r="K53" s="45"/>
      <c r="L53" s="32" t="s">
        <v>37</v>
      </c>
      <c r="M53" s="33" t="s">
        <v>61</v>
      </c>
      <c r="N53" s="33" t="s">
        <v>163</v>
      </c>
      <c r="O53" s="33">
        <v>20</v>
      </c>
      <c r="P53" s="33">
        <v>20</v>
      </c>
      <c r="Q53" s="79">
        <v>20</v>
      </c>
      <c r="R53" s="81">
        <v>20</v>
      </c>
      <c r="S53" s="80" t="s">
        <v>43</v>
      </c>
      <c r="T53" s="37" t="s">
        <v>26</v>
      </c>
    </row>
    <row r="54" spans="1:20" ht="12.95" customHeight="1" x14ac:dyDescent="0.25">
      <c r="A54" s="38"/>
      <c r="B54" s="39"/>
      <c r="C54" s="40"/>
      <c r="D54" s="41"/>
      <c r="E54" s="43"/>
      <c r="F54" s="43"/>
      <c r="G54" s="40"/>
      <c r="H54" s="41"/>
      <c r="I54" s="44"/>
      <c r="J54" s="45"/>
      <c r="K54" s="45"/>
      <c r="L54" s="32" t="s">
        <v>40</v>
      </c>
      <c r="M54" s="33" t="s">
        <v>62</v>
      </c>
      <c r="N54" s="33" t="s">
        <v>164</v>
      </c>
      <c r="O54" s="33">
        <v>10</v>
      </c>
      <c r="P54" s="33">
        <v>10</v>
      </c>
      <c r="Q54" s="79">
        <v>10</v>
      </c>
      <c r="R54" s="81">
        <v>10</v>
      </c>
      <c r="S54" s="80" t="s">
        <v>43</v>
      </c>
      <c r="T54" s="37" t="s">
        <v>26</v>
      </c>
    </row>
    <row r="55" spans="1:20" ht="12.95" customHeight="1" x14ac:dyDescent="0.25">
      <c r="A55" s="38"/>
      <c r="B55" s="39"/>
      <c r="C55" s="40"/>
      <c r="D55" s="41"/>
      <c r="E55" s="43"/>
      <c r="F55" s="43"/>
      <c r="G55" s="40"/>
      <c r="H55" s="41"/>
      <c r="I55" s="44"/>
      <c r="J55" s="45"/>
      <c r="K55" s="45"/>
      <c r="L55" s="32" t="s">
        <v>44</v>
      </c>
      <c r="M55" s="33" t="s">
        <v>63</v>
      </c>
      <c r="N55" s="33" t="s">
        <v>100</v>
      </c>
      <c r="O55" s="33">
        <v>40</v>
      </c>
      <c r="P55" s="33">
        <v>40</v>
      </c>
      <c r="Q55" s="79">
        <v>40</v>
      </c>
      <c r="R55" s="81">
        <v>40</v>
      </c>
      <c r="S55" s="80" t="s">
        <v>43</v>
      </c>
      <c r="T55" s="37" t="s">
        <v>26</v>
      </c>
    </row>
    <row r="56" spans="1:20" ht="12.95" customHeight="1" x14ac:dyDescent="0.45">
      <c r="A56" s="38"/>
      <c r="B56" s="39"/>
      <c r="C56" s="40"/>
      <c r="D56" s="41"/>
      <c r="E56" s="43"/>
      <c r="F56" s="43"/>
      <c r="G56" s="40"/>
      <c r="H56" s="41"/>
      <c r="I56" s="44"/>
      <c r="J56" s="45"/>
      <c r="K56" s="45"/>
      <c r="L56" s="32" t="s">
        <v>48</v>
      </c>
      <c r="M56" s="33" t="s">
        <v>63</v>
      </c>
      <c r="N56" s="33" t="s">
        <v>165</v>
      </c>
      <c r="O56" s="33">
        <v>10</v>
      </c>
      <c r="P56" s="33">
        <v>10</v>
      </c>
      <c r="Q56" s="79">
        <v>10</v>
      </c>
      <c r="R56" s="81">
        <v>10</v>
      </c>
      <c r="S56" s="80" t="s">
        <v>43</v>
      </c>
      <c r="T56" s="82" t="s">
        <v>26</v>
      </c>
    </row>
    <row r="57" spans="1:20" ht="12.95" customHeight="1" x14ac:dyDescent="0.45">
      <c r="A57" s="38"/>
      <c r="B57" s="39"/>
      <c r="C57" s="40"/>
      <c r="D57" s="41"/>
      <c r="E57" s="43"/>
      <c r="F57" s="43"/>
      <c r="G57" s="40"/>
      <c r="H57" s="41"/>
      <c r="I57" s="44"/>
      <c r="J57" s="45"/>
      <c r="K57" s="45"/>
      <c r="L57" s="32" t="s">
        <v>49</v>
      </c>
      <c r="M57" s="33" t="s">
        <v>64</v>
      </c>
      <c r="N57" s="33" t="s">
        <v>122</v>
      </c>
      <c r="O57" s="33">
        <v>40</v>
      </c>
      <c r="P57" s="33">
        <v>40</v>
      </c>
      <c r="Q57" s="79">
        <v>40</v>
      </c>
      <c r="R57" s="81">
        <v>40</v>
      </c>
      <c r="S57" s="80" t="s">
        <v>43</v>
      </c>
      <c r="T57" s="82" t="s">
        <v>26</v>
      </c>
    </row>
    <row r="58" spans="1:20" ht="12.95" customHeight="1" x14ac:dyDescent="0.45">
      <c r="A58" s="38"/>
      <c r="B58" s="39"/>
      <c r="C58" s="40"/>
      <c r="D58" s="41"/>
      <c r="E58" s="43"/>
      <c r="F58" s="43"/>
      <c r="G58" s="40"/>
      <c r="H58" s="41"/>
      <c r="I58" s="44"/>
      <c r="J58" s="45"/>
      <c r="K58" s="45"/>
      <c r="L58" s="32" t="s">
        <v>50</v>
      </c>
      <c r="M58" s="33" t="s">
        <v>64</v>
      </c>
      <c r="N58" s="33" t="s">
        <v>166</v>
      </c>
      <c r="O58" s="33">
        <v>20</v>
      </c>
      <c r="P58" s="33">
        <v>20</v>
      </c>
      <c r="Q58" s="79">
        <v>20</v>
      </c>
      <c r="R58" s="81">
        <v>20</v>
      </c>
      <c r="S58" s="80" t="s">
        <v>43</v>
      </c>
      <c r="T58" s="82" t="s">
        <v>26</v>
      </c>
    </row>
    <row r="59" spans="1:20" ht="12.95" customHeight="1" thickBot="1" x14ac:dyDescent="0.5">
      <c r="A59" s="38"/>
      <c r="B59" s="39"/>
      <c r="C59" s="40"/>
      <c r="D59" s="41"/>
      <c r="E59" s="43"/>
      <c r="F59" s="43"/>
      <c r="G59" s="40"/>
      <c r="H59" s="56"/>
      <c r="I59" s="59"/>
      <c r="J59" s="60"/>
      <c r="K59" s="60"/>
      <c r="L59" s="61" t="s">
        <v>65</v>
      </c>
      <c r="M59" s="62" t="s">
        <v>66</v>
      </c>
      <c r="N59" s="62" t="s">
        <v>167</v>
      </c>
      <c r="O59" s="62" t="s">
        <v>33</v>
      </c>
      <c r="P59" s="62">
        <v>5</v>
      </c>
      <c r="Q59" s="83">
        <v>5</v>
      </c>
      <c r="R59" s="84">
        <v>5</v>
      </c>
      <c r="S59" s="85" t="s">
        <v>43</v>
      </c>
      <c r="T59" s="86" t="s">
        <v>26</v>
      </c>
    </row>
    <row r="60" spans="1:20" ht="12.95" customHeight="1" x14ac:dyDescent="0.45">
      <c r="A60" s="38"/>
      <c r="B60" s="39"/>
      <c r="C60" s="40"/>
      <c r="D60" s="41"/>
      <c r="E60" s="43"/>
      <c r="F60" s="43"/>
      <c r="G60" s="40"/>
      <c r="H60" s="87" t="s">
        <v>54</v>
      </c>
      <c r="I60" s="88" t="s">
        <v>67</v>
      </c>
      <c r="J60" s="88">
        <v>1</v>
      </c>
      <c r="K60" s="88">
        <f>J60*G47</f>
        <v>1</v>
      </c>
      <c r="L60" s="89" t="s">
        <v>23</v>
      </c>
      <c r="M60" s="90" t="s">
        <v>68</v>
      </c>
      <c r="N60" s="91" t="s">
        <v>69</v>
      </c>
      <c r="O60" s="90">
        <v>4</v>
      </c>
      <c r="P60" s="90">
        <v>4</v>
      </c>
      <c r="Q60" s="92">
        <v>4</v>
      </c>
      <c r="R60" s="93">
        <v>4</v>
      </c>
      <c r="S60" s="94" t="s">
        <v>43</v>
      </c>
      <c r="T60" s="95" t="s">
        <v>26</v>
      </c>
    </row>
    <row r="61" spans="1:20" ht="12.95" customHeight="1" x14ac:dyDescent="0.45">
      <c r="A61" s="38"/>
      <c r="B61" s="39"/>
      <c r="C61" s="40"/>
      <c r="D61" s="41"/>
      <c r="E61" s="43"/>
      <c r="F61" s="43"/>
      <c r="G61" s="40"/>
      <c r="H61" s="96"/>
      <c r="I61" s="40"/>
      <c r="J61" s="40"/>
      <c r="K61" s="40"/>
      <c r="L61" s="32" t="s">
        <v>27</v>
      </c>
      <c r="M61" s="33" t="s">
        <v>70</v>
      </c>
      <c r="N61" s="97" t="s">
        <v>69</v>
      </c>
      <c r="O61" s="33">
        <v>4</v>
      </c>
      <c r="P61" s="33">
        <v>4</v>
      </c>
      <c r="Q61" s="79">
        <v>4</v>
      </c>
      <c r="R61" s="81">
        <v>4</v>
      </c>
      <c r="S61" s="80" t="s">
        <v>43</v>
      </c>
      <c r="T61" s="82" t="s">
        <v>26</v>
      </c>
    </row>
    <row r="62" spans="1:20" ht="12.95" customHeight="1" x14ac:dyDescent="0.45">
      <c r="A62" s="38"/>
      <c r="B62" s="39"/>
      <c r="C62" s="40"/>
      <c r="D62" s="41"/>
      <c r="E62" s="43"/>
      <c r="F62" s="43"/>
      <c r="G62" s="40"/>
      <c r="H62" s="96"/>
      <c r="I62" s="40"/>
      <c r="J62" s="40"/>
      <c r="K62" s="40"/>
      <c r="L62" s="32" t="s">
        <v>29</v>
      </c>
      <c r="M62" s="33" t="s">
        <v>71</v>
      </c>
      <c r="N62" s="97" t="s">
        <v>69</v>
      </c>
      <c r="O62" s="33">
        <v>4</v>
      </c>
      <c r="P62" s="33">
        <v>4</v>
      </c>
      <c r="Q62" s="79">
        <v>4</v>
      </c>
      <c r="R62" s="81">
        <v>4</v>
      </c>
      <c r="S62" s="80" t="s">
        <v>43</v>
      </c>
      <c r="T62" s="82" t="s">
        <v>26</v>
      </c>
    </row>
    <row r="63" spans="1:20" ht="12.95" customHeight="1" x14ac:dyDescent="0.45">
      <c r="A63" s="38"/>
      <c r="B63" s="39"/>
      <c r="C63" s="40"/>
      <c r="D63" s="41"/>
      <c r="E63" s="43"/>
      <c r="F63" s="43"/>
      <c r="G63" s="40"/>
      <c r="H63" s="96"/>
      <c r="I63" s="40"/>
      <c r="J63" s="40"/>
      <c r="K63" s="40"/>
      <c r="L63" s="51" t="s">
        <v>31</v>
      </c>
      <c r="M63" s="46" t="s">
        <v>72</v>
      </c>
      <c r="N63" s="97" t="s">
        <v>69</v>
      </c>
      <c r="O63" s="46">
        <v>4</v>
      </c>
      <c r="P63" s="33">
        <v>4</v>
      </c>
      <c r="Q63" s="79">
        <v>4</v>
      </c>
      <c r="R63" s="98">
        <v>4</v>
      </c>
      <c r="S63" s="99" t="s">
        <v>43</v>
      </c>
      <c r="T63" s="100" t="s">
        <v>26</v>
      </c>
    </row>
    <row r="64" spans="1:20" ht="12.95" customHeight="1" x14ac:dyDescent="0.45">
      <c r="A64" s="38"/>
      <c r="B64" s="39"/>
      <c r="C64" s="40"/>
      <c r="D64" s="41"/>
      <c r="E64" s="43"/>
      <c r="F64" s="43"/>
      <c r="G64" s="40"/>
      <c r="H64" s="96"/>
      <c r="I64" s="40"/>
      <c r="J64" s="40"/>
      <c r="K64" s="40"/>
      <c r="L64" s="51" t="s">
        <v>33</v>
      </c>
      <c r="M64" s="33" t="s">
        <v>73</v>
      </c>
      <c r="N64" s="97" t="s">
        <v>69</v>
      </c>
      <c r="O64" s="33">
        <v>1</v>
      </c>
      <c r="P64" s="33">
        <v>1</v>
      </c>
      <c r="Q64" s="79">
        <v>1</v>
      </c>
      <c r="R64" s="98">
        <v>1</v>
      </c>
      <c r="S64" s="99" t="s">
        <v>43</v>
      </c>
      <c r="T64" s="100" t="s">
        <v>26</v>
      </c>
    </row>
    <row r="65" spans="1:25" ht="12.95" customHeight="1" x14ac:dyDescent="0.45">
      <c r="A65" s="38"/>
      <c r="B65" s="39"/>
      <c r="C65" s="40"/>
      <c r="D65" s="41"/>
      <c r="E65" s="43"/>
      <c r="F65" s="43"/>
      <c r="G65" s="40"/>
      <c r="H65" s="96"/>
      <c r="I65" s="40"/>
      <c r="J65" s="40"/>
      <c r="K65" s="40"/>
      <c r="L65" s="51" t="s">
        <v>35</v>
      </c>
      <c r="M65" s="46" t="s">
        <v>74</v>
      </c>
      <c r="N65" s="97" t="s">
        <v>69</v>
      </c>
      <c r="O65" s="46">
        <v>1</v>
      </c>
      <c r="P65" s="33">
        <v>1</v>
      </c>
      <c r="Q65" s="79">
        <v>1</v>
      </c>
      <c r="R65" s="98">
        <v>1</v>
      </c>
      <c r="S65" s="99" t="s">
        <v>43</v>
      </c>
      <c r="T65" s="100" t="s">
        <v>26</v>
      </c>
      <c r="U65" s="101"/>
      <c r="V65" s="102"/>
      <c r="W65" s="101"/>
      <c r="X65" s="101"/>
      <c r="Y65" s="103"/>
    </row>
    <row r="66" spans="1:25" ht="12.95" customHeight="1" thickBot="1" x14ac:dyDescent="0.5">
      <c r="A66" s="38"/>
      <c r="B66" s="39"/>
      <c r="C66" s="40"/>
      <c r="D66" s="41"/>
      <c r="E66" s="43"/>
      <c r="F66" s="43"/>
      <c r="G66" s="40"/>
      <c r="H66" s="104"/>
      <c r="I66" s="55"/>
      <c r="J66" s="55"/>
      <c r="K66" s="55"/>
      <c r="L66" s="61" t="s">
        <v>37</v>
      </c>
      <c r="M66" s="62" t="s">
        <v>75</v>
      </c>
      <c r="N66" s="105" t="s">
        <v>69</v>
      </c>
      <c r="O66" s="62">
        <v>1</v>
      </c>
      <c r="P66" s="62">
        <v>1</v>
      </c>
      <c r="Q66" s="83">
        <v>1</v>
      </c>
      <c r="R66" s="84">
        <v>1</v>
      </c>
      <c r="S66" s="85" t="s">
        <v>25</v>
      </c>
      <c r="T66" s="86" t="s">
        <v>26</v>
      </c>
    </row>
    <row r="67" spans="1:25" ht="12.95" customHeight="1" x14ac:dyDescent="0.45">
      <c r="A67" s="38"/>
      <c r="B67" s="39"/>
      <c r="C67" s="40"/>
      <c r="D67" s="41"/>
      <c r="E67" s="43"/>
      <c r="F67" s="43"/>
      <c r="G67" s="40"/>
      <c r="H67" s="106" t="s">
        <v>26</v>
      </c>
      <c r="I67" s="107" t="s">
        <v>26</v>
      </c>
      <c r="J67" s="107" t="s">
        <v>26</v>
      </c>
      <c r="K67" s="107" t="s">
        <v>26</v>
      </c>
      <c r="L67" s="108" t="s">
        <v>23</v>
      </c>
      <c r="M67" s="109" t="s">
        <v>76</v>
      </c>
      <c r="N67" s="33" t="s">
        <v>155</v>
      </c>
      <c r="O67" s="109">
        <v>2</v>
      </c>
      <c r="P67" s="109">
        <v>2</v>
      </c>
      <c r="Q67" s="110">
        <v>2</v>
      </c>
      <c r="R67" s="33">
        <v>2</v>
      </c>
      <c r="S67" s="111" t="s">
        <v>43</v>
      </c>
      <c r="T67" s="112" t="s">
        <v>26</v>
      </c>
    </row>
    <row r="68" spans="1:25" ht="12.95" customHeight="1" thickBot="1" x14ac:dyDescent="0.5">
      <c r="A68" s="53"/>
      <c r="B68" s="54"/>
      <c r="C68" s="55"/>
      <c r="D68" s="56"/>
      <c r="E68" s="58"/>
      <c r="F68" s="58"/>
      <c r="G68" s="55"/>
      <c r="H68" s="113" t="s">
        <v>26</v>
      </c>
      <c r="I68" s="114" t="s">
        <v>26</v>
      </c>
      <c r="J68" s="114" t="s">
        <v>26</v>
      </c>
      <c r="K68" s="114" t="s">
        <v>26</v>
      </c>
      <c r="L68" s="115" t="s">
        <v>27</v>
      </c>
      <c r="M68" s="116" t="s">
        <v>77</v>
      </c>
      <c r="N68" s="117" t="s">
        <v>78</v>
      </c>
      <c r="O68" s="116">
        <v>1</v>
      </c>
      <c r="P68" s="116">
        <v>1</v>
      </c>
      <c r="Q68" s="118">
        <v>1</v>
      </c>
      <c r="R68" s="119">
        <v>1</v>
      </c>
      <c r="S68" s="120" t="s">
        <v>43</v>
      </c>
      <c r="T68" s="121" t="s">
        <v>26</v>
      </c>
    </row>
  </sheetData>
  <mergeCells count="28">
    <mergeCell ref="F47:F68"/>
    <mergeCell ref="G47:G68"/>
    <mergeCell ref="H47:H59"/>
    <mergeCell ref="I47:I59"/>
    <mergeCell ref="J47:J59"/>
    <mergeCell ref="K47:K59"/>
    <mergeCell ref="H60:H66"/>
    <mergeCell ref="I60:I66"/>
    <mergeCell ref="J60:J66"/>
    <mergeCell ref="K60:K66"/>
    <mergeCell ref="A45:C45"/>
    <mergeCell ref="A47:A68"/>
    <mergeCell ref="B47:B68"/>
    <mergeCell ref="C47:C68"/>
    <mergeCell ref="D47:D68"/>
    <mergeCell ref="E47:E68"/>
    <mergeCell ref="F8:F16"/>
    <mergeCell ref="G8:G16"/>
    <mergeCell ref="H8:H16"/>
    <mergeCell ref="I8:I16"/>
    <mergeCell ref="J8:J16"/>
    <mergeCell ref="K8:K16"/>
    <mergeCell ref="A6:C6"/>
    <mergeCell ref="A8:A16"/>
    <mergeCell ref="B8:B16"/>
    <mergeCell ref="C8:C16"/>
    <mergeCell ref="D8:D16"/>
    <mergeCell ref="E8:E16"/>
  </mergeCells>
  <pageMargins left="0.46195652173913043" right="0.63541666666666663" top="0.75" bottom="0.75" header="0.3" footer="0.3"/>
  <pageSetup paperSize="9" orientation="landscape" r:id="rId1"/>
  <headerFooter>
    <oddHeader>&amp;C&amp;"Times New Roman,Regular"&amp;14Bill of Material (B.O.M.)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800</vt:lpstr>
      <vt:lpstr>900</vt:lpstr>
      <vt:lpstr>1000</vt:lpstr>
      <vt:lpstr>1120</vt:lpstr>
      <vt:lpstr>1250</vt:lpstr>
      <vt:lpstr>1400</vt:lpstr>
      <vt:lpstr>1600</vt:lpstr>
      <vt:lpstr>1600S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CII</cp:lastModifiedBy>
  <dcterms:created xsi:type="dcterms:W3CDTF">2019-02-04T04:16:27Z</dcterms:created>
  <dcterms:modified xsi:type="dcterms:W3CDTF">2019-02-04T04:32:51Z</dcterms:modified>
</cp:coreProperties>
</file>