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ehghani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I17" i="1" l="1"/>
  <c r="I16" i="1"/>
  <c r="H23" i="1" l="1"/>
  <c r="E16" i="1" l="1"/>
  <c r="F16" i="1" s="1"/>
  <c r="H16" i="1" s="1"/>
  <c r="J16" i="1" s="1"/>
  <c r="E17" i="1"/>
  <c r="F17" i="1" s="1"/>
  <c r="H17" i="1" s="1"/>
  <c r="J17" i="1" s="1"/>
  <c r="E22" i="1"/>
  <c r="F22" i="1" s="1"/>
  <c r="I22" i="1" s="1"/>
  <c r="J22" i="1" s="1"/>
  <c r="E23" i="1"/>
  <c r="F23" i="1" s="1"/>
  <c r="I23" i="1" s="1"/>
  <c r="J23" i="1" s="1"/>
  <c r="D31" i="1"/>
  <c r="E21" i="1" l="1"/>
  <c r="F21" i="1" s="1"/>
  <c r="E15" i="1"/>
  <c r="F15" i="1" s="1"/>
  <c r="H15" i="1" s="1"/>
  <c r="J15" i="1" s="1"/>
  <c r="I21" i="1" l="1"/>
  <c r="J21" i="1" s="1"/>
  <c r="E9" i="1"/>
  <c r="F9" i="1" s="1"/>
  <c r="H9" i="1" s="1"/>
  <c r="I9" i="1" s="1"/>
  <c r="L9" i="1" s="1"/>
  <c r="O9" i="1" s="1"/>
  <c r="D4" i="1" l="1"/>
  <c r="F4" i="1" s="1"/>
  <c r="G4" i="1" s="1"/>
  <c r="I4" i="1" s="1"/>
  <c r="L4" i="1" s="1"/>
  <c r="O4" i="1" s="1"/>
</calcChain>
</file>

<file path=xl/sharedStrings.xml><?xml version="1.0" encoding="utf-8"?>
<sst xmlns="http://schemas.openxmlformats.org/spreadsheetml/2006/main" count="69" uniqueCount="46">
  <si>
    <t>Teoretical Coat (m^2/Lit)</t>
  </si>
  <si>
    <t>Teoretical Coat (Lit/m^2)</t>
  </si>
  <si>
    <t>Thickness</t>
  </si>
  <si>
    <t>Teoretical Coat For desired Thk (lit/m2)</t>
  </si>
  <si>
    <t>Teoretical Coat For desired Thk (kg/m2)</t>
  </si>
  <si>
    <t>Density (gr/cm3)</t>
  </si>
  <si>
    <t>Waste Percent</t>
  </si>
  <si>
    <t>Coat with Waste (kg/m2)</t>
  </si>
  <si>
    <t>Area</t>
  </si>
  <si>
    <t>Teoretical Coat For desired Thk (m2/lit)</t>
  </si>
  <si>
    <t>Teoretical Coat For desired Thk (m2/kg)</t>
  </si>
  <si>
    <t>Coat with Waste (m2/kg)</t>
  </si>
  <si>
    <t>total Net weight</t>
  </si>
  <si>
    <t>Gross Weight</t>
  </si>
  <si>
    <t xml:space="preserve"> </t>
  </si>
  <si>
    <t>ro</t>
  </si>
  <si>
    <t>Qt</t>
  </si>
  <si>
    <t>Qtd</t>
  </si>
  <si>
    <t>td</t>
  </si>
  <si>
    <t>Kw</t>
  </si>
  <si>
    <t>Qad</t>
  </si>
  <si>
    <t>A</t>
  </si>
  <si>
    <t>Mad</t>
  </si>
  <si>
    <t>Mtd</t>
  </si>
  <si>
    <t>teoretical coat (m2/lit)</t>
  </si>
  <si>
    <t>Desired Thk</t>
  </si>
  <si>
    <t>teoretical coat (m2/kg)</t>
  </si>
  <si>
    <t>teoretical coat for Desired Thk (m2/kg)</t>
  </si>
  <si>
    <t>Ct</t>
  </si>
  <si>
    <t>Actual coat for Desired Thk (m2/kg)</t>
  </si>
  <si>
    <t>Weight of Paint</t>
  </si>
  <si>
    <t>kw</t>
  </si>
  <si>
    <t>Teoretical Weight for Desired Thk</t>
  </si>
  <si>
    <t>polyurethan</t>
  </si>
  <si>
    <t>IntermediateEpoxy</t>
  </si>
  <si>
    <t>Zinc Rich</t>
  </si>
  <si>
    <r>
      <t>teoretical coat for 50</t>
    </r>
    <r>
      <rPr>
        <sz val="10"/>
        <color theme="1"/>
        <rFont val="Calibri"/>
        <family val="2"/>
        <charset val="178"/>
      </rPr>
      <t xml:space="preserve">μ </t>
    </r>
    <r>
      <rPr>
        <sz val="10"/>
        <color theme="1"/>
        <rFont val="Calibri"/>
        <family val="2"/>
        <charset val="178"/>
        <scheme val="minor"/>
      </rPr>
      <t>(m2/lit)</t>
    </r>
  </si>
  <si>
    <t>Actual Required Weight of Paint</t>
  </si>
  <si>
    <r>
      <t>C</t>
    </r>
    <r>
      <rPr>
        <sz val="8"/>
        <color theme="1"/>
        <rFont val="Calibri"/>
        <family val="2"/>
        <scheme val="minor"/>
      </rPr>
      <t>t</t>
    </r>
  </si>
  <si>
    <t>ρ</t>
  </si>
  <si>
    <t>Paint Type</t>
  </si>
  <si>
    <t>1-Zinc Rich Epoxy</t>
  </si>
  <si>
    <t>2-Epoxy Polyamide</t>
  </si>
  <si>
    <t>3-Polyurethane</t>
  </si>
  <si>
    <t>مشخصات رنگ مطابق کاتالوگ شرکت رانا کیمیا فام می باشد.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</si>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</sst>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  <charset val="178"/>
      <scheme val="minor"/>
    </font>
    <font>
      <sz val="10"/>
      <color theme="1"/>
      <name val="Calibri"/>
      <family val="2"/>
      <charset val="178"/>
    </font>
    <font>
      <sz val="8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1"/>
  <sheetViews>
    <sheetView tabSelected="1" topLeftCell="A13" workbookViewId="0">
      <selection activeCell="A20" sqref="A20"/>
    </sheetView>
  </sheetViews>
  <sheetFormatPr defaultRowHeight="15"/>
  <cols>
    <col min="1" max="1" width="18.28515625" style="2" bestFit="1" customWidth="1"/>
    <col min="2" max="2" width="12.7109375" style="2" customWidth="1"/>
    <col min="3" max="3" width="10.42578125" style="2" customWidth="1"/>
    <col min="4" max="4" width="11.5703125" style="2" customWidth="1"/>
    <col min="5" max="5" width="16" style="2" customWidth="1"/>
    <col min="6" max="6" width="12.7109375" style="2" customWidth="1"/>
    <col min="7" max="7" width="6.85546875" style="2" customWidth="1"/>
    <col min="8" max="8" width="9" style="2" customWidth="1"/>
    <col min="9" max="9" width="11.5703125" style="2" customWidth="1"/>
    <col min="10" max="10" width="13.85546875" style="2" customWidth="1"/>
    <col min="11" max="12" width="9.140625" style="2"/>
    <col min="13" max="13" width="12.7109375" style="2" bestFit="1" customWidth="1"/>
    <col min="14" max="14" width="7.140625" style="2" customWidth="1"/>
    <col min="15" max="15" width="13.140625" style="2" customWidth="1"/>
    <col min="16" max="16384" width="9.140625" style="2"/>
  </cols>
  <sheetData>
    <row r="3" spans="1:15" ht="47.25" customHeight="1">
      <c r="B3" s="1" t="s">
        <v>5</v>
      </c>
      <c r="C3" s="1" t="s">
        <v>0</v>
      </c>
      <c r="D3" s="1" t="s">
        <v>1</v>
      </c>
      <c r="E3" s="2" t="s">
        <v>2</v>
      </c>
      <c r="F3" s="1" t="s">
        <v>3</v>
      </c>
      <c r="G3" s="1" t="s">
        <v>4</v>
      </c>
      <c r="H3" s="1" t="s">
        <v>6</v>
      </c>
      <c r="I3" s="1" t="s">
        <v>7</v>
      </c>
      <c r="J3" s="1"/>
      <c r="K3" s="2" t="s">
        <v>8</v>
      </c>
      <c r="L3" s="1" t="s">
        <v>12</v>
      </c>
      <c r="O3" s="2" t="s">
        <v>13</v>
      </c>
    </row>
    <row r="4" spans="1:15">
      <c r="B4" s="2">
        <v>1.4</v>
      </c>
      <c r="C4" s="2">
        <v>10.199999999999999</v>
      </c>
      <c r="D4" s="3">
        <f>1/C4</f>
        <v>9.8039215686274522E-2</v>
      </c>
      <c r="E4" s="2">
        <v>50</v>
      </c>
      <c r="F4" s="4">
        <f>D4*E4/50</f>
        <v>9.8039215686274522E-2</v>
      </c>
      <c r="G4" s="4">
        <f>F4*B4</f>
        <v>0.13725490196078433</v>
      </c>
      <c r="H4" s="2">
        <v>40</v>
      </c>
      <c r="I4" s="4">
        <f>G4*(1+H4/100)</f>
        <v>0.19215686274509805</v>
      </c>
      <c r="J4" s="4"/>
      <c r="K4" s="2">
        <v>500</v>
      </c>
      <c r="L4" s="2">
        <f>K4*I4</f>
        <v>96.078431372549019</v>
      </c>
      <c r="O4" s="2">
        <f>L4*1.3</f>
        <v>124.90196078431373</v>
      </c>
    </row>
    <row r="8" spans="1:15" ht="51.75" customHeight="1">
      <c r="B8" s="1" t="s">
        <v>5</v>
      </c>
      <c r="C8" s="1" t="s">
        <v>0</v>
      </c>
      <c r="D8" s="2" t="s">
        <v>2</v>
      </c>
      <c r="E8" s="1" t="s">
        <v>9</v>
      </c>
      <c r="F8" s="1" t="s">
        <v>10</v>
      </c>
      <c r="G8" s="1" t="s">
        <v>6</v>
      </c>
      <c r="H8" s="1" t="s">
        <v>11</v>
      </c>
      <c r="I8" s="1" t="s">
        <v>7</v>
      </c>
      <c r="J8" s="1"/>
      <c r="K8" s="2" t="s">
        <v>8</v>
      </c>
      <c r="L8" s="1" t="s">
        <v>12</v>
      </c>
      <c r="O8" s="2" t="s">
        <v>13</v>
      </c>
    </row>
    <row r="9" spans="1:15">
      <c r="B9" s="2">
        <v>1.4</v>
      </c>
      <c r="C9" s="2">
        <v>10.199999999999999</v>
      </c>
      <c r="D9" s="2">
        <v>50</v>
      </c>
      <c r="E9" s="4">
        <f>C9*50/D9</f>
        <v>10.199999999999999</v>
      </c>
      <c r="F9" s="4">
        <f>E9/B9</f>
        <v>7.2857142857142856</v>
      </c>
      <c r="G9" s="2">
        <v>40</v>
      </c>
      <c r="H9" s="4">
        <f>F9*(1-G9/100)</f>
        <v>4.371428571428571</v>
      </c>
      <c r="I9" s="4">
        <f>1/H9</f>
        <v>0.22875816993464054</v>
      </c>
      <c r="J9" s="4"/>
      <c r="K9" s="2">
        <v>500</v>
      </c>
      <c r="L9" s="2">
        <f>I9*K9</f>
        <v>114.37908496732027</v>
      </c>
      <c r="O9" s="2">
        <f>L9*1.3</f>
        <v>148.69281045751634</v>
      </c>
    </row>
    <row r="10" spans="1:15">
      <c r="G10" s="2" t="s">
        <v>14</v>
      </c>
    </row>
    <row r="13" spans="1:15" ht="75">
      <c r="A13" s="6"/>
      <c r="B13" s="13" t="s">
        <v>24</v>
      </c>
      <c r="C13" s="13" t="s">
        <v>5</v>
      </c>
      <c r="D13" s="6" t="s">
        <v>25</v>
      </c>
      <c r="E13" s="13" t="s">
        <v>26</v>
      </c>
      <c r="F13" s="13" t="s">
        <v>27</v>
      </c>
      <c r="G13" s="6" t="s">
        <v>6</v>
      </c>
      <c r="H13" s="13" t="s">
        <v>29</v>
      </c>
      <c r="I13" s="6" t="s">
        <v>8</v>
      </c>
      <c r="J13" s="13" t="s">
        <v>30</v>
      </c>
    </row>
    <row r="14" spans="1:15">
      <c r="A14" s="6"/>
      <c r="B14" s="6" t="s">
        <v>28</v>
      </c>
      <c r="C14" s="6" t="s">
        <v>15</v>
      </c>
      <c r="D14" s="6" t="s">
        <v>18</v>
      </c>
      <c r="E14" s="6" t="s">
        <v>16</v>
      </c>
      <c r="F14" s="6" t="s">
        <v>17</v>
      </c>
      <c r="G14" s="6" t="s">
        <v>19</v>
      </c>
      <c r="H14" s="6" t="s">
        <v>20</v>
      </c>
      <c r="I14" s="6" t="s">
        <v>21</v>
      </c>
      <c r="J14" s="6" t="s">
        <v>22</v>
      </c>
    </row>
    <row r="15" spans="1:15">
      <c r="A15" s="6" t="s">
        <v>33</v>
      </c>
      <c r="B15" s="6">
        <v>10.199999999999999</v>
      </c>
      <c r="C15" s="6">
        <v>1.4</v>
      </c>
      <c r="D15" s="6">
        <v>50</v>
      </c>
      <c r="E15" s="11">
        <f>B15/C15</f>
        <v>7.2857142857142856</v>
      </c>
      <c r="F15" s="11">
        <f>E15*50/D15</f>
        <v>7.2857142857142856</v>
      </c>
      <c r="G15" s="6">
        <v>40</v>
      </c>
      <c r="H15" s="11">
        <f>(1-G15/100)*F15</f>
        <v>4.371428571428571</v>
      </c>
      <c r="I15" s="6">
        <v>250</v>
      </c>
      <c r="J15" s="12">
        <f>I15/H15</f>
        <v>57.189542483660134</v>
      </c>
    </row>
    <row r="16" spans="1:15">
      <c r="A16" s="6" t="s">
        <v>34</v>
      </c>
      <c r="B16" s="6">
        <v>12.2</v>
      </c>
      <c r="C16" s="6">
        <v>1.25</v>
      </c>
      <c r="D16" s="6">
        <v>150</v>
      </c>
      <c r="E16" s="11">
        <f t="shared" ref="E16:E17" si="0">B16/C16</f>
        <v>9.76</v>
      </c>
      <c r="F16" s="11">
        <f t="shared" ref="F16:F17" si="1">E16*50/D16</f>
        <v>3.2533333333333334</v>
      </c>
      <c r="G16" s="6">
        <v>40</v>
      </c>
      <c r="H16" s="11">
        <f t="shared" ref="H16:H17" si="2">(1-G16/100)*F16</f>
        <v>1.952</v>
      </c>
      <c r="I16" s="6">
        <f>I15</f>
        <v>250</v>
      </c>
      <c r="J16" s="12">
        <f>I16/H16</f>
        <v>128.07377049180329</v>
      </c>
    </row>
    <row r="17" spans="1:11">
      <c r="A17" s="6" t="s">
        <v>35</v>
      </c>
      <c r="B17" s="6">
        <v>13</v>
      </c>
      <c r="C17" s="6">
        <v>2.78</v>
      </c>
      <c r="D17" s="6">
        <v>75</v>
      </c>
      <c r="E17" s="11">
        <f t="shared" si="0"/>
        <v>4.6762589928057556</v>
      </c>
      <c r="F17" s="11">
        <f t="shared" si="1"/>
        <v>3.1175059952038371</v>
      </c>
      <c r="G17" s="6">
        <v>40</v>
      </c>
      <c r="H17" s="11">
        <f t="shared" si="2"/>
        <v>1.8705035971223021</v>
      </c>
      <c r="I17" s="6">
        <f>I15</f>
        <v>250</v>
      </c>
      <c r="J17" s="12">
        <f>I17/H17</f>
        <v>133.65384615384616</v>
      </c>
    </row>
    <row r="18" spans="1:11" ht="24.75" customHeight="1"/>
    <row r="19" spans="1:11" ht="51">
      <c r="A19" s="6" t="s">
        <v>40</v>
      </c>
      <c r="B19" s="7" t="s">
        <v>36</v>
      </c>
      <c r="C19" s="7" t="s">
        <v>5</v>
      </c>
      <c r="D19" s="8" t="s">
        <v>25</v>
      </c>
      <c r="E19" s="7" t="s">
        <v>26</v>
      </c>
      <c r="F19" s="7" t="s">
        <v>27</v>
      </c>
      <c r="G19" s="7" t="s">
        <v>6</v>
      </c>
      <c r="H19" s="8" t="s">
        <v>8</v>
      </c>
      <c r="I19" s="7" t="s">
        <v>32</v>
      </c>
      <c r="J19" s="7" t="s">
        <v>37</v>
      </c>
    </row>
    <row r="20" spans="1:11" ht="18.75">
      <c r="A20" s="6"/>
      <c r="B20" s="9" t="s">
        <v>38</v>
      </c>
      <c r="C20" s="10" t="s">
        <v>39</v>
      </c>
      <c r="D20" s="6" t="s">
        <v>18</v>
      </c>
      <c r="E20" s="6" t="s">
        <v>16</v>
      </c>
      <c r="F20" s="6" t="s">
        <v>17</v>
      </c>
      <c r="G20" s="6" t="s">
        <v>31</v>
      </c>
      <c r="H20" s="6" t="s">
        <v>21</v>
      </c>
      <c r="I20" s="6" t="s">
        <v>23</v>
      </c>
      <c r="J20" s="6" t="s">
        <v>22</v>
      </c>
    </row>
    <row r="21" spans="1:11">
      <c r="A21" s="6" t="s">
        <v>43</v>
      </c>
      <c r="B21" s="6">
        <v>10</v>
      </c>
      <c r="C21" s="6">
        <v>1.4</v>
      </c>
      <c r="D21" s="6">
        <v>50</v>
      </c>
      <c r="E21" s="11">
        <f>B21/C21</f>
        <v>7.1428571428571432</v>
      </c>
      <c r="F21" s="11">
        <f>E21*50/D21</f>
        <v>7.1428571428571432</v>
      </c>
      <c r="G21" s="6">
        <v>40</v>
      </c>
      <c r="H21" s="6">
        <v>7.12</v>
      </c>
      <c r="I21" s="11">
        <f>H21/F21</f>
        <v>0.99679999999999991</v>
      </c>
      <c r="J21" s="12">
        <f>(1+G21/100)*I21</f>
        <v>1.3955199999999999</v>
      </c>
      <c r="K21" s="14">
        <v>43833</v>
      </c>
    </row>
    <row r="22" spans="1:11">
      <c r="A22" s="6" t="s">
        <v>42</v>
      </c>
      <c r="B22" s="6">
        <v>11.2</v>
      </c>
      <c r="C22" s="6">
        <v>1.35</v>
      </c>
      <c r="D22" s="6">
        <v>80</v>
      </c>
      <c r="E22" s="11">
        <f t="shared" ref="E22:E23" si="3">B22/C22</f>
        <v>8.2962962962962958</v>
      </c>
      <c r="F22" s="11">
        <f t="shared" ref="F22:F23" si="4">E22*50/D22</f>
        <v>5.1851851851851851</v>
      </c>
      <c r="G22" s="6">
        <v>40</v>
      </c>
      <c r="H22" s="6">
        <f>H21</f>
        <v>7.12</v>
      </c>
      <c r="I22" s="11">
        <f>H22/F22</f>
        <v>1.3731428571428572</v>
      </c>
      <c r="J22" s="12">
        <f>(1+G22/100)*I22</f>
        <v>1.9223999999999999</v>
      </c>
      <c r="K22" s="2" t="s">
        <v>45</v>
      </c>
    </row>
    <row r="23" spans="1:11">
      <c r="A23" s="6" t="s">
        <v>41</v>
      </c>
      <c r="B23" s="6">
        <v>10</v>
      </c>
      <c r="C23" s="6">
        <v>2.6</v>
      </c>
      <c r="D23" s="6">
        <v>75</v>
      </c>
      <c r="E23" s="11">
        <f t="shared" si="3"/>
        <v>3.8461538461538458</v>
      </c>
      <c r="F23" s="11">
        <f t="shared" si="4"/>
        <v>2.5641025641025639</v>
      </c>
      <c r="G23" s="6">
        <v>40</v>
      </c>
      <c r="H23" s="6">
        <f>H21</f>
        <v>7.12</v>
      </c>
      <c r="I23" s="11">
        <f>H23/F23</f>
        <v>2.7768000000000002</v>
      </c>
      <c r="J23" s="12">
        <f>(1+G23/100)*I23</f>
        <v>3.8875199999999999</v>
      </c>
      <c r="K23" s="2" t="s">
        <v>45</v>
      </c>
    </row>
    <row r="25" spans="1:11">
      <c r="H25" s="2" t="s">
        <v>44</v>
      </c>
      <c r="K25" s="5"/>
    </row>
    <row r="30" spans="1:11">
      <c r="C30" s="2">
        <v>1200</v>
      </c>
      <c r="D30" s="2">
        <v>400</v>
      </c>
    </row>
    <row r="31" spans="1:11">
      <c r="C31" s="2">
        <v>800</v>
      </c>
      <c r="D31" s="2">
        <f>C31*D30/C30</f>
        <v>266.66666666666669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Centigrade</dc:creator>
  <cp:lastModifiedBy>Jcentigrade</cp:lastModifiedBy>
  <cp:lastPrinted>2017-12-12T05:40:19Z</cp:lastPrinted>
  <dcterms:created xsi:type="dcterms:W3CDTF">2017-11-12T10:44:16Z</dcterms:created>
  <dcterms:modified xsi:type="dcterms:W3CDTF">2022-08-21T09:06:49Z</dcterms:modified>
</cp:coreProperties>
</file>