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0220" windowHeight="7680" activeTab="3"/>
  </bookViews>
  <sheets>
    <sheet name="MTOP" sheetId="1" r:id="rId1"/>
    <sheet name="MTOG Pivot" sheetId="3" state="hidden" r:id="rId2"/>
    <sheet name="Material Pricing" sheetId="4" r:id="rId3"/>
    <sheet name="Pricing" sheetId="5" r:id="rId4"/>
  </sheets>
  <definedNames>
    <definedName name="_xlnm._FilterDatabase" localSheetId="0" hidden="1">MTOP!$A$1:$L$274</definedName>
  </definedNames>
  <calcPr calcId="145621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39" i="1" l="1"/>
  <c r="M11" i="5" l="1"/>
  <c r="M12" i="5"/>
  <c r="M13" i="5"/>
  <c r="M14" i="5"/>
  <c r="M15" i="5"/>
  <c r="M16" i="5"/>
  <c r="M17" i="5"/>
  <c r="M10" i="5"/>
  <c r="D11" i="5"/>
  <c r="D12" i="5"/>
  <c r="D13" i="5"/>
  <c r="D14" i="5"/>
  <c r="D15" i="5"/>
  <c r="D16" i="5"/>
  <c r="D17" i="5"/>
  <c r="D10" i="5"/>
  <c r="J17" i="5"/>
  <c r="J16" i="5"/>
  <c r="J15" i="5"/>
  <c r="J14" i="5"/>
  <c r="J13" i="5"/>
  <c r="J12" i="5"/>
  <c r="J11" i="5"/>
  <c r="J10" i="5"/>
  <c r="A17" i="5"/>
  <c r="A16" i="5"/>
  <c r="A15" i="5"/>
  <c r="A14" i="5"/>
  <c r="A13" i="5"/>
  <c r="A12" i="5"/>
  <c r="A11" i="5"/>
  <c r="A10" i="5"/>
  <c r="K4" i="1" l="1"/>
  <c r="L4" i="1" s="1"/>
  <c r="K5" i="1"/>
  <c r="L5" i="1" s="1"/>
  <c r="K6" i="1"/>
  <c r="L6" i="1" s="1"/>
  <c r="K8" i="1"/>
  <c r="L8" i="1" s="1"/>
  <c r="K9" i="1"/>
  <c r="L9" i="1" s="1"/>
  <c r="K10" i="1"/>
  <c r="L10" i="1" s="1"/>
  <c r="K11" i="1"/>
  <c r="L11" i="1" s="1"/>
  <c r="K12" i="1"/>
  <c r="L12" i="1" s="1"/>
  <c r="K17" i="1"/>
  <c r="L17" i="1" s="1"/>
  <c r="K18" i="1"/>
  <c r="L18" i="1" s="1"/>
  <c r="K19" i="1"/>
  <c r="L19" i="1" s="1"/>
  <c r="K20" i="1"/>
  <c r="L20" i="1" s="1"/>
  <c r="K21" i="1"/>
  <c r="L21" i="1" s="1"/>
  <c r="K22" i="1"/>
  <c r="L22" i="1" s="1"/>
  <c r="K23" i="1"/>
  <c r="L23" i="1" s="1"/>
  <c r="K24" i="1"/>
  <c r="L24" i="1" s="1"/>
  <c r="K25" i="1"/>
  <c r="L25" i="1" s="1"/>
  <c r="K26" i="1"/>
  <c r="L26" i="1" s="1"/>
  <c r="K27" i="1"/>
  <c r="L27" i="1" s="1"/>
  <c r="K28" i="1"/>
  <c r="L28" i="1" s="1"/>
  <c r="K29" i="1"/>
  <c r="L29" i="1" s="1"/>
  <c r="K31" i="1"/>
  <c r="L31" i="1" s="1"/>
  <c r="K32" i="1"/>
  <c r="L32" i="1" s="1"/>
  <c r="K33" i="1"/>
  <c r="L33" i="1" s="1"/>
  <c r="K37" i="1"/>
  <c r="L37" i="1" s="1"/>
  <c r="K38" i="1"/>
  <c r="L38" i="1" s="1"/>
  <c r="K39" i="1"/>
  <c r="L39" i="1" s="1"/>
  <c r="K41" i="1"/>
  <c r="L41" i="1" s="1"/>
  <c r="K42" i="1"/>
  <c r="L42" i="1" s="1"/>
  <c r="K43" i="1"/>
  <c r="L43" i="1" s="1"/>
  <c r="K44" i="1"/>
  <c r="L44" i="1" s="1"/>
  <c r="K45" i="1"/>
  <c r="L45" i="1" s="1"/>
  <c r="K50" i="1"/>
  <c r="L50" i="1" s="1"/>
  <c r="K51" i="1"/>
  <c r="L51" i="1" s="1"/>
  <c r="K52" i="1"/>
  <c r="L52" i="1" s="1"/>
  <c r="K53" i="1"/>
  <c r="L53" i="1" s="1"/>
  <c r="K54" i="1"/>
  <c r="L54" i="1" s="1"/>
  <c r="K55" i="1"/>
  <c r="L55" i="1" s="1"/>
  <c r="K56" i="1"/>
  <c r="L56" i="1" s="1"/>
  <c r="K57" i="1"/>
  <c r="L57" i="1" s="1"/>
  <c r="K58" i="1"/>
  <c r="L58" i="1" s="1"/>
  <c r="K59" i="1"/>
  <c r="L59" i="1" s="1"/>
  <c r="K60" i="1"/>
  <c r="L60" i="1" s="1"/>
  <c r="K61" i="1"/>
  <c r="L61" i="1" s="1"/>
  <c r="K62" i="1"/>
  <c r="L62" i="1" s="1"/>
  <c r="K64" i="1"/>
  <c r="L64" i="1" s="1"/>
  <c r="K65" i="1"/>
  <c r="L65" i="1" s="1"/>
  <c r="K66" i="1"/>
  <c r="L66" i="1" s="1"/>
  <c r="K70" i="1"/>
  <c r="L70" i="1" s="1"/>
  <c r="K71" i="1"/>
  <c r="L71" i="1" s="1"/>
  <c r="K72" i="1"/>
  <c r="L72" i="1" s="1"/>
  <c r="K73" i="1"/>
  <c r="L73" i="1" s="1"/>
  <c r="K75" i="1"/>
  <c r="L75" i="1" s="1"/>
  <c r="K76" i="1"/>
  <c r="L76" i="1" s="1"/>
  <c r="K77" i="1"/>
  <c r="L77" i="1" s="1"/>
  <c r="K78" i="1"/>
  <c r="L78" i="1" s="1"/>
  <c r="K79" i="1"/>
  <c r="L79" i="1" s="1"/>
  <c r="K83" i="1"/>
  <c r="L83" i="1" s="1"/>
  <c r="K84" i="1"/>
  <c r="L84" i="1" s="1"/>
  <c r="K85" i="1"/>
  <c r="L85" i="1" s="1"/>
  <c r="K86" i="1"/>
  <c r="L86" i="1" s="1"/>
  <c r="K87" i="1"/>
  <c r="L87" i="1" s="1"/>
  <c r="K88" i="1"/>
  <c r="L88" i="1" s="1"/>
  <c r="K89" i="1"/>
  <c r="L89" i="1" s="1"/>
  <c r="K90" i="1"/>
  <c r="L90" i="1" s="1"/>
  <c r="K91" i="1"/>
  <c r="L91" i="1" s="1"/>
  <c r="K92" i="1"/>
  <c r="L92" i="1" s="1"/>
  <c r="K93" i="1"/>
  <c r="L93" i="1" s="1"/>
  <c r="K94" i="1"/>
  <c r="L94" i="1" s="1"/>
  <c r="K95" i="1"/>
  <c r="L95" i="1" s="1"/>
  <c r="K97" i="1"/>
  <c r="L97" i="1" s="1"/>
  <c r="K98" i="1"/>
  <c r="L98" i="1" s="1"/>
  <c r="K99" i="1"/>
  <c r="L99" i="1" s="1"/>
  <c r="K103" i="1"/>
  <c r="L103" i="1" s="1"/>
  <c r="K104" i="1"/>
  <c r="L104" i="1" s="1"/>
  <c r="K105" i="1"/>
  <c r="L105" i="1" s="1"/>
  <c r="K106" i="1"/>
  <c r="L106" i="1" s="1"/>
  <c r="K108" i="1"/>
  <c r="L108" i="1" s="1"/>
  <c r="K109" i="1"/>
  <c r="L109" i="1" s="1"/>
  <c r="K110" i="1"/>
  <c r="L110" i="1" s="1"/>
  <c r="K111" i="1"/>
  <c r="L111" i="1" s="1"/>
  <c r="K112" i="1"/>
  <c r="L112" i="1" s="1"/>
  <c r="K116" i="1"/>
  <c r="L116" i="1" s="1"/>
  <c r="K117" i="1"/>
  <c r="L117" i="1" s="1"/>
  <c r="K118" i="1"/>
  <c r="L118" i="1" s="1"/>
  <c r="K119" i="1"/>
  <c r="L119" i="1" s="1"/>
  <c r="K120" i="1"/>
  <c r="L120" i="1" s="1"/>
  <c r="K121" i="1"/>
  <c r="L121" i="1" s="1"/>
  <c r="K122" i="1"/>
  <c r="L122" i="1" s="1"/>
  <c r="K123" i="1"/>
  <c r="L123" i="1" s="1"/>
  <c r="K124" i="1"/>
  <c r="L124" i="1" s="1"/>
  <c r="K125" i="1"/>
  <c r="L125" i="1" s="1"/>
  <c r="K126" i="1"/>
  <c r="L126" i="1" s="1"/>
  <c r="K127" i="1"/>
  <c r="L127" i="1" s="1"/>
  <c r="K128" i="1"/>
  <c r="L128" i="1" s="1"/>
  <c r="K130" i="1"/>
  <c r="L130" i="1" s="1"/>
  <c r="K131" i="1"/>
  <c r="L131" i="1" s="1"/>
  <c r="K132" i="1"/>
  <c r="L132" i="1" s="1"/>
  <c r="K134" i="1"/>
  <c r="L134" i="1" s="1"/>
  <c r="K138" i="1"/>
  <c r="L138" i="1" s="1"/>
  <c r="K139" i="1"/>
  <c r="L139" i="1" s="1"/>
  <c r="K140" i="1"/>
  <c r="L140" i="1" s="1"/>
  <c r="K141" i="1"/>
  <c r="L141" i="1" s="1"/>
  <c r="K143" i="1"/>
  <c r="L143" i="1" s="1"/>
  <c r="K144" i="1"/>
  <c r="L144" i="1" s="1"/>
  <c r="K145" i="1"/>
  <c r="L145" i="1" s="1"/>
  <c r="K146" i="1"/>
  <c r="L146" i="1" s="1"/>
  <c r="K147" i="1"/>
  <c r="L147" i="1" s="1"/>
  <c r="K151" i="1"/>
  <c r="L151" i="1" s="1"/>
  <c r="K152" i="1"/>
  <c r="L152" i="1" s="1"/>
  <c r="K153" i="1"/>
  <c r="L153" i="1" s="1"/>
  <c r="K154" i="1"/>
  <c r="L154" i="1" s="1"/>
  <c r="K155" i="1"/>
  <c r="L155" i="1" s="1"/>
  <c r="K156" i="1"/>
  <c r="L156" i="1" s="1"/>
  <c r="K157" i="1"/>
  <c r="L157" i="1" s="1"/>
  <c r="K158" i="1"/>
  <c r="L158" i="1" s="1"/>
  <c r="K159" i="1"/>
  <c r="L159" i="1" s="1"/>
  <c r="K160" i="1"/>
  <c r="L160" i="1" s="1"/>
  <c r="K161" i="1"/>
  <c r="L161" i="1" s="1"/>
  <c r="K162" i="1"/>
  <c r="L162" i="1" s="1"/>
  <c r="K163" i="1"/>
  <c r="L163" i="1" s="1"/>
  <c r="K165" i="1"/>
  <c r="L165" i="1" s="1"/>
  <c r="K166" i="1"/>
  <c r="L166" i="1" s="1"/>
  <c r="K167" i="1"/>
  <c r="L167" i="1" s="1"/>
  <c r="K169" i="1"/>
  <c r="L169" i="1" s="1"/>
  <c r="K173" i="1"/>
  <c r="L173" i="1" s="1"/>
  <c r="K174" i="1"/>
  <c r="L174" i="1" s="1"/>
  <c r="K175" i="1"/>
  <c r="L175" i="1" s="1"/>
  <c r="K176" i="1"/>
  <c r="L176" i="1" s="1"/>
  <c r="K178" i="1"/>
  <c r="L178" i="1" s="1"/>
  <c r="K179" i="1"/>
  <c r="L179" i="1" s="1"/>
  <c r="K180" i="1"/>
  <c r="L180" i="1" s="1"/>
  <c r="K181" i="1"/>
  <c r="L181" i="1" s="1"/>
  <c r="K182" i="1"/>
  <c r="L182" i="1" s="1"/>
  <c r="K186" i="1"/>
  <c r="L186" i="1" s="1"/>
  <c r="K187" i="1"/>
  <c r="L187" i="1" s="1"/>
  <c r="K188" i="1"/>
  <c r="L188" i="1" s="1"/>
  <c r="K189" i="1"/>
  <c r="L189" i="1" s="1"/>
  <c r="K190" i="1"/>
  <c r="L190" i="1" s="1"/>
  <c r="K191" i="1"/>
  <c r="L191" i="1" s="1"/>
  <c r="K192" i="1"/>
  <c r="L192" i="1" s="1"/>
  <c r="K193" i="1"/>
  <c r="L193" i="1" s="1"/>
  <c r="K194" i="1"/>
  <c r="L194" i="1" s="1"/>
  <c r="K195" i="1"/>
  <c r="L195" i="1" s="1"/>
  <c r="K196" i="1"/>
  <c r="L196" i="1" s="1"/>
  <c r="K197" i="1"/>
  <c r="L197" i="1" s="1"/>
  <c r="K198" i="1"/>
  <c r="L198" i="1" s="1"/>
  <c r="K200" i="1"/>
  <c r="L200" i="1" s="1"/>
  <c r="K201" i="1"/>
  <c r="L201" i="1" s="1"/>
  <c r="K202" i="1"/>
  <c r="L202" i="1" s="1"/>
  <c r="K204" i="1"/>
  <c r="L204" i="1" s="1"/>
  <c r="K208" i="1"/>
  <c r="L208" i="1" s="1"/>
  <c r="K209" i="1"/>
  <c r="L209" i="1" s="1"/>
  <c r="K210" i="1"/>
  <c r="L210" i="1" s="1"/>
  <c r="K211" i="1"/>
  <c r="L211" i="1" s="1"/>
  <c r="K213" i="1"/>
  <c r="L213" i="1" s="1"/>
  <c r="K214" i="1"/>
  <c r="L214" i="1" s="1"/>
  <c r="K215" i="1"/>
  <c r="L215" i="1" s="1"/>
  <c r="K216" i="1"/>
  <c r="L216" i="1" s="1"/>
  <c r="K217" i="1"/>
  <c r="L217" i="1" s="1"/>
  <c r="K221" i="1"/>
  <c r="L221" i="1" s="1"/>
  <c r="K222" i="1"/>
  <c r="L222" i="1" s="1"/>
  <c r="K223" i="1"/>
  <c r="L223" i="1" s="1"/>
  <c r="K224" i="1"/>
  <c r="L224" i="1" s="1"/>
  <c r="K225" i="1"/>
  <c r="L225" i="1" s="1"/>
  <c r="K226" i="1"/>
  <c r="L226" i="1" s="1"/>
  <c r="K227" i="1"/>
  <c r="L227" i="1" s="1"/>
  <c r="K228" i="1"/>
  <c r="L228" i="1" s="1"/>
  <c r="K229" i="1"/>
  <c r="L229" i="1" s="1"/>
  <c r="K230" i="1"/>
  <c r="L230" i="1" s="1"/>
  <c r="K231" i="1"/>
  <c r="L231" i="1" s="1"/>
  <c r="K232" i="1"/>
  <c r="L232" i="1" s="1"/>
  <c r="K233" i="1"/>
  <c r="L233" i="1" s="1"/>
  <c r="K235" i="1"/>
  <c r="L235" i="1" s="1"/>
  <c r="K236" i="1"/>
  <c r="L236" i="1" s="1"/>
  <c r="K237" i="1"/>
  <c r="L237" i="1" s="1"/>
  <c r="L239" i="1"/>
  <c r="K243" i="1"/>
  <c r="L243" i="1" s="1"/>
  <c r="K244" i="1"/>
  <c r="L244" i="1" s="1"/>
  <c r="K245" i="1"/>
  <c r="L245" i="1" s="1"/>
  <c r="K246" i="1"/>
  <c r="L246" i="1" s="1"/>
  <c r="K248" i="1"/>
  <c r="L248" i="1" s="1"/>
  <c r="K249" i="1"/>
  <c r="L249" i="1" s="1"/>
  <c r="K250" i="1"/>
  <c r="L250" i="1" s="1"/>
  <c r="K251" i="1"/>
  <c r="L251" i="1" s="1"/>
  <c r="K252" i="1"/>
  <c r="L252" i="1" s="1"/>
  <c r="K256" i="1"/>
  <c r="L256" i="1" s="1"/>
  <c r="K257" i="1"/>
  <c r="L257" i="1" s="1"/>
  <c r="K258" i="1"/>
  <c r="L258" i="1" s="1"/>
  <c r="K259" i="1"/>
  <c r="L259" i="1" s="1"/>
  <c r="K260" i="1"/>
  <c r="L260" i="1" s="1"/>
  <c r="K261" i="1"/>
  <c r="L261" i="1" s="1"/>
  <c r="K262" i="1"/>
  <c r="L262" i="1" s="1"/>
  <c r="K263" i="1"/>
  <c r="L263" i="1" s="1"/>
  <c r="K264" i="1"/>
  <c r="L264" i="1" s="1"/>
  <c r="K265" i="1"/>
  <c r="L265" i="1" s="1"/>
  <c r="K266" i="1"/>
  <c r="L266" i="1" s="1"/>
  <c r="K267" i="1"/>
  <c r="L267" i="1" s="1"/>
  <c r="K268" i="1"/>
  <c r="L268" i="1" s="1"/>
  <c r="K270" i="1"/>
  <c r="L270" i="1" s="1"/>
  <c r="K271" i="1"/>
  <c r="L271" i="1" s="1"/>
  <c r="K272" i="1"/>
  <c r="L272" i="1" s="1"/>
  <c r="K274" i="1"/>
  <c r="L274" i="1" s="1"/>
  <c r="L7" i="1" l="1"/>
  <c r="L3" i="1"/>
  <c r="M204" i="1"/>
  <c r="K15" i="5" s="1"/>
  <c r="N15" i="5" s="1"/>
  <c r="O15" i="5" s="1"/>
  <c r="P15" i="5" s="1"/>
  <c r="M252" i="1"/>
  <c r="B17" i="5" s="1"/>
  <c r="E17" i="5" s="1"/>
  <c r="M182" i="1"/>
  <c r="B15" i="5" s="1"/>
  <c r="E15" i="5" s="1"/>
  <c r="M112" i="1"/>
  <c r="M99" i="1"/>
  <c r="K12" i="5" s="1"/>
  <c r="N12" i="5" s="1"/>
  <c r="O12" i="5" s="1"/>
  <c r="P12" i="5" s="1"/>
  <c r="M274" i="1"/>
  <c r="K17" i="5" s="1"/>
  <c r="N17" i="5" s="1"/>
  <c r="O17" i="5" s="1"/>
  <c r="P17" i="5" s="1"/>
  <c r="M134" i="1"/>
  <c r="M239" i="1"/>
  <c r="K16" i="5" s="1"/>
  <c r="N16" i="5" s="1"/>
  <c r="O16" i="5" s="1"/>
  <c r="P16" i="5" s="1"/>
  <c r="M169" i="1"/>
  <c r="K14" i="5" s="1"/>
  <c r="N14" i="5" s="1"/>
  <c r="O14" i="5" s="1"/>
  <c r="P14" i="5" s="1"/>
  <c r="M79" i="1"/>
  <c r="B12" i="5" s="1"/>
  <c r="E12" i="5" s="1"/>
  <c r="M67" i="1"/>
  <c r="K11" i="5" s="1"/>
  <c r="N11" i="5" s="1"/>
  <c r="O11" i="5" s="1"/>
  <c r="P11" i="5" s="1"/>
  <c r="M46" i="1"/>
  <c r="B11" i="5" s="1"/>
  <c r="E11" i="5" s="1"/>
  <c r="M33" i="1"/>
  <c r="K10" i="5" s="1"/>
  <c r="M217" i="1"/>
  <c r="B16" i="5" s="1"/>
  <c r="E16" i="5" s="1"/>
  <c r="M147" i="1"/>
  <c r="B14" i="5" s="1"/>
  <c r="E14" i="5" s="1"/>
  <c r="L2" i="1" l="1"/>
  <c r="B10" i="5" s="1"/>
  <c r="E10" i="5" s="1"/>
  <c r="F14" i="5"/>
  <c r="G14" i="5" s="1"/>
  <c r="K13" i="5"/>
  <c r="N13" i="5" s="1"/>
  <c r="O13" i="5" s="1"/>
  <c r="P13" i="5" s="1"/>
  <c r="B13" i="5"/>
  <c r="E13" i="5" s="1"/>
  <c r="F15" i="5"/>
  <c r="G15" i="5" s="1"/>
  <c r="F11" i="5"/>
  <c r="G11" i="5" s="1"/>
  <c r="F16" i="5"/>
  <c r="G16" i="5" s="1"/>
  <c r="F12" i="5"/>
  <c r="G12" i="5" s="1"/>
  <c r="F17" i="5"/>
  <c r="G17" i="5" s="1"/>
  <c r="N10" i="5"/>
  <c r="F10" i="5" l="1"/>
  <c r="F13" i="5"/>
  <c r="G13" i="5" s="1"/>
  <c r="O10" i="5"/>
  <c r="G10" i="5" l="1"/>
  <c r="P10" i="5"/>
</calcChain>
</file>

<file path=xl/sharedStrings.xml><?xml version="1.0" encoding="utf-8"?>
<sst xmlns="http://schemas.openxmlformats.org/spreadsheetml/2006/main" count="1767" uniqueCount="273">
  <si>
    <t xml:space="preserve">رینگ </t>
  </si>
  <si>
    <t>ورق سیاه 1250*3</t>
  </si>
  <si>
    <t>سیاه</t>
  </si>
  <si>
    <t>kg</t>
  </si>
  <si>
    <t xml:space="preserve">فلنج  </t>
  </si>
  <si>
    <t>ورق سیاه 1000*4</t>
  </si>
  <si>
    <t>مخروطی</t>
  </si>
  <si>
    <t>ورق سیاه 1000*2.5</t>
  </si>
  <si>
    <t>سیخک</t>
  </si>
  <si>
    <t>پایه</t>
  </si>
  <si>
    <t>ورق سیاه 1250*6</t>
  </si>
  <si>
    <t>صفحه</t>
  </si>
  <si>
    <t>صفحه اتصال</t>
  </si>
  <si>
    <t xml:space="preserve">پیچ  </t>
  </si>
  <si>
    <t>011011640</t>
  </si>
  <si>
    <t>27</t>
  </si>
  <si>
    <t>پیچ تمام حدیده M16*40</t>
  </si>
  <si>
    <t>گالوانیزه</t>
  </si>
  <si>
    <t>Pcs</t>
  </si>
  <si>
    <t>مهره کاسه نمددار</t>
  </si>
  <si>
    <t>012050016</t>
  </si>
  <si>
    <t>مهره کاسه نمدی M16</t>
  </si>
  <si>
    <t>پره</t>
  </si>
  <si>
    <t>212000800</t>
  </si>
  <si>
    <t>پره فن خام 800</t>
  </si>
  <si>
    <t>آلومینیوم</t>
  </si>
  <si>
    <t>پنج پره</t>
  </si>
  <si>
    <t>211000900</t>
  </si>
  <si>
    <t>پنج پره فن خام 900</t>
  </si>
  <si>
    <t>216000800</t>
  </si>
  <si>
    <t>صفحه فن خام 800</t>
  </si>
  <si>
    <t>توپی چدنی</t>
  </si>
  <si>
    <t>213000003</t>
  </si>
  <si>
    <t>توپی چدنی خام کوچک</t>
  </si>
  <si>
    <t>چدن</t>
  </si>
  <si>
    <t>مغزی</t>
  </si>
  <si>
    <t>لوله آهن جدار ضخیم</t>
  </si>
  <si>
    <t>فولاد</t>
  </si>
  <si>
    <t>مچی</t>
  </si>
  <si>
    <t>953000083</t>
  </si>
  <si>
    <t>یاتاقان کوچک فن</t>
  </si>
  <si>
    <t>پیچ دو سر حدیده</t>
  </si>
  <si>
    <t>953008100</t>
  </si>
  <si>
    <t>پیچ دو سر حدیده 100*8</t>
  </si>
  <si>
    <t>پیچ یک سوم حدیده</t>
  </si>
  <si>
    <t>011051080</t>
  </si>
  <si>
    <t>پیچ 1/3 حدیده M10*80</t>
  </si>
  <si>
    <t>012050008</t>
  </si>
  <si>
    <t>مهره کاسه نمدی M8</t>
  </si>
  <si>
    <t>012050010</t>
  </si>
  <si>
    <t>مهره کاسه نمدی M10</t>
  </si>
  <si>
    <t>واشر تخت</t>
  </si>
  <si>
    <t>012100820</t>
  </si>
  <si>
    <t>واشر تخت 20*8</t>
  </si>
  <si>
    <t>012101020</t>
  </si>
  <si>
    <t>واشر تخت 20*10</t>
  </si>
  <si>
    <t>پیچ آلن مغزی</t>
  </si>
  <si>
    <t>011291220</t>
  </si>
  <si>
    <t>پیچ آلن مغزی 20*12</t>
  </si>
  <si>
    <t>پیچ سر شفت موتور</t>
  </si>
  <si>
    <t>واشر فنری سر شفت موتور</t>
  </si>
  <si>
    <t>واشر استپ سر پره فن</t>
  </si>
  <si>
    <t>ورق سیاه 1500*10</t>
  </si>
  <si>
    <t>212000900</t>
  </si>
  <si>
    <t>پره فن خام 900</t>
  </si>
  <si>
    <t>216000900</t>
  </si>
  <si>
    <t>صفحه فن خام 900</t>
  </si>
  <si>
    <t>ورق سیاه 1500*3</t>
  </si>
  <si>
    <t>212001000</t>
  </si>
  <si>
    <t>پره فن خام 1000</t>
  </si>
  <si>
    <t>216001000</t>
  </si>
  <si>
    <t>صفحه فن خام 1000</t>
  </si>
  <si>
    <t>ورق سیاه 1250*2.5</t>
  </si>
  <si>
    <t>ورق سیاه 1500*8</t>
  </si>
  <si>
    <t>212001120</t>
  </si>
  <si>
    <t>پره فن خام 1120</t>
  </si>
  <si>
    <t>211001120</t>
  </si>
  <si>
    <t>پنج پره فن خام 1120</t>
  </si>
  <si>
    <t>216001120</t>
  </si>
  <si>
    <t>صفحه فن خام 1120</t>
  </si>
  <si>
    <t>213000002</t>
  </si>
  <si>
    <t>توپی چدنی خام متوسط 20*95*115</t>
  </si>
  <si>
    <t>لوله آهن جدار ضخیم 85*155</t>
  </si>
  <si>
    <t>273200001</t>
  </si>
  <si>
    <t>یاتاقان متوسط فن</t>
  </si>
  <si>
    <t>953008120</t>
  </si>
  <si>
    <t>پیچ دو سر حدیده 120*8</t>
  </si>
  <si>
    <t>011051095</t>
  </si>
  <si>
    <t>پیچ 1/3 حدیده M10*100</t>
  </si>
  <si>
    <t>مهره کاسه نمددار 8</t>
  </si>
  <si>
    <t>مهره کاسه نمددار 10</t>
  </si>
  <si>
    <t>واشر تخت 8</t>
  </si>
  <si>
    <t>012100830</t>
  </si>
  <si>
    <t>واشر تخت 30*8</t>
  </si>
  <si>
    <t>واشر تخت 10</t>
  </si>
  <si>
    <t>012101030</t>
  </si>
  <si>
    <t>واشر تخت 30*10</t>
  </si>
  <si>
    <t>011291625</t>
  </si>
  <si>
    <t>پیچ آلن مغزی 25*16</t>
  </si>
  <si>
    <t>قالپاق</t>
  </si>
  <si>
    <t>قالپاق فن 1120</t>
  </si>
  <si>
    <t>212001250</t>
  </si>
  <si>
    <t>پره فن خام 1250</t>
  </si>
  <si>
    <t>211001250</t>
  </si>
  <si>
    <t>پنج پره فن خام 1250</t>
  </si>
  <si>
    <t>216001250</t>
  </si>
  <si>
    <t>صفحه فن خام 1250</t>
  </si>
  <si>
    <t>قالپاق فن 1250</t>
  </si>
  <si>
    <t>ورق سیاه 1250*4</t>
  </si>
  <si>
    <t>212001400</t>
  </si>
  <si>
    <t>پره فن خام 1400</t>
  </si>
  <si>
    <t>211001400</t>
  </si>
  <si>
    <t>پنج پره فن خام 1400</t>
  </si>
  <si>
    <t>216001400</t>
  </si>
  <si>
    <t>صفحه فن خام 1400</t>
  </si>
  <si>
    <t>213000001</t>
  </si>
  <si>
    <t>قالپاق فن 1400</t>
  </si>
  <si>
    <t>212001600</t>
  </si>
  <si>
    <t>پره فن خام 1600s-1600</t>
  </si>
  <si>
    <t>211001600</t>
  </si>
  <si>
    <t>پنج پره فن خام 1600</t>
  </si>
  <si>
    <t>216001600</t>
  </si>
  <si>
    <t>صفحه فن خام 1600</t>
  </si>
  <si>
    <t>953021600</t>
  </si>
  <si>
    <t>قطعه پیش ساخته</t>
  </si>
  <si>
    <t>Kg</t>
  </si>
  <si>
    <t>21101/600</t>
  </si>
  <si>
    <t>پنج پره فن خام 1600s</t>
  </si>
  <si>
    <t>216011600</t>
  </si>
  <si>
    <t>صفحه فن خام 1600s</t>
  </si>
  <si>
    <t>نوپی چدنی بزرگ خام 20*110*165</t>
  </si>
  <si>
    <t>لوله آهن جدار ضخیم 135*215</t>
  </si>
  <si>
    <t>273200002</t>
  </si>
  <si>
    <t>953000085</t>
  </si>
  <si>
    <t>یاتاقان بزرگ فن</t>
  </si>
  <si>
    <t>953010170</t>
  </si>
  <si>
    <t>پیچ دو سر حدیده 170*10</t>
  </si>
  <si>
    <t>011051297</t>
  </si>
  <si>
    <t>پیچ تمام حدیده M12*150</t>
  </si>
  <si>
    <t>012050012</t>
  </si>
  <si>
    <t>مهره کاسه نمدی M12</t>
  </si>
  <si>
    <t>012101240</t>
  </si>
  <si>
    <t>واشر تخت 40*12</t>
  </si>
  <si>
    <t>011292030</t>
  </si>
  <si>
    <t>پیچ آلن مغزی 30*20</t>
  </si>
  <si>
    <t>قالپاق فن 1600</t>
  </si>
  <si>
    <t>Product</t>
  </si>
  <si>
    <t>Material Description</t>
  </si>
  <si>
    <t>Material</t>
  </si>
  <si>
    <t>Unit</t>
  </si>
  <si>
    <t>Code</t>
  </si>
  <si>
    <t>Q/O</t>
  </si>
  <si>
    <t>Axial Fan 800</t>
  </si>
  <si>
    <t>Axial Fan 900</t>
  </si>
  <si>
    <t>Axial Fan 1000</t>
  </si>
  <si>
    <t>Axial Fan 1120</t>
  </si>
  <si>
    <t>Axial Fan 1250</t>
  </si>
  <si>
    <t>Axial Fan 1400</t>
  </si>
  <si>
    <t>Axial Fan 1600</t>
  </si>
  <si>
    <t>Axial Fan 1600S</t>
  </si>
  <si>
    <t>Pos</t>
  </si>
  <si>
    <t>Material WH Code</t>
  </si>
  <si>
    <t>MH</t>
  </si>
  <si>
    <t>واشر فنری 16</t>
  </si>
  <si>
    <t>012110012</t>
  </si>
  <si>
    <t>012110016</t>
  </si>
  <si>
    <t>پیچ تمام حدیده M12*30</t>
  </si>
  <si>
    <t>واشر فنری 12</t>
  </si>
  <si>
    <t>011011230</t>
  </si>
  <si>
    <t>140010101</t>
  </si>
  <si>
    <t>140010102</t>
  </si>
  <si>
    <t>140010104</t>
  </si>
  <si>
    <t>140010201</t>
  </si>
  <si>
    <t>140010202</t>
  </si>
  <si>
    <t>140010203</t>
  </si>
  <si>
    <t>140020105</t>
  </si>
  <si>
    <t>140020203</t>
  </si>
  <si>
    <t>141010101</t>
  </si>
  <si>
    <t>141010102</t>
  </si>
  <si>
    <t>141010104</t>
  </si>
  <si>
    <t>141010201</t>
  </si>
  <si>
    <t>141010202</t>
  </si>
  <si>
    <t>141010203</t>
  </si>
  <si>
    <t>141020105</t>
  </si>
  <si>
    <t>141020203</t>
  </si>
  <si>
    <t>142010101</t>
  </si>
  <si>
    <t>142010102</t>
  </si>
  <si>
    <t>142010103</t>
  </si>
  <si>
    <t>142010104</t>
  </si>
  <si>
    <t>142010201</t>
  </si>
  <si>
    <t>142010202</t>
  </si>
  <si>
    <t>142010203</t>
  </si>
  <si>
    <t>142020105</t>
  </si>
  <si>
    <t>142020203</t>
  </si>
  <si>
    <t>143010101</t>
  </si>
  <si>
    <t>143010102</t>
  </si>
  <si>
    <t>143010103</t>
  </si>
  <si>
    <t>143010104</t>
  </si>
  <si>
    <t>143010201</t>
  </si>
  <si>
    <t>143010202</t>
  </si>
  <si>
    <t>143010203</t>
  </si>
  <si>
    <t>143020105</t>
  </si>
  <si>
    <t>143020203</t>
  </si>
  <si>
    <t>144010101</t>
  </si>
  <si>
    <t>144010102</t>
  </si>
  <si>
    <t>144010103</t>
  </si>
  <si>
    <t>144010104</t>
  </si>
  <si>
    <t>144010201</t>
  </si>
  <si>
    <t>144010202</t>
  </si>
  <si>
    <t>144010203</t>
  </si>
  <si>
    <t>144020105</t>
  </si>
  <si>
    <t>144020203</t>
  </si>
  <si>
    <t>145010101</t>
  </si>
  <si>
    <t>145010102</t>
  </si>
  <si>
    <t>145010103</t>
  </si>
  <si>
    <t>145010104</t>
  </si>
  <si>
    <t>145010201</t>
  </si>
  <si>
    <t>145010202</t>
  </si>
  <si>
    <t>145010203</t>
  </si>
  <si>
    <t>145020105</t>
  </si>
  <si>
    <t>145020203</t>
  </si>
  <si>
    <t>146010101</t>
  </si>
  <si>
    <t>146010102</t>
  </si>
  <si>
    <t>146010103</t>
  </si>
  <si>
    <t>146010104</t>
  </si>
  <si>
    <t>146010201</t>
  </si>
  <si>
    <t>146010202</t>
  </si>
  <si>
    <t>146010203</t>
  </si>
  <si>
    <t>146020105</t>
  </si>
  <si>
    <t>146020203</t>
  </si>
  <si>
    <t>147010101</t>
  </si>
  <si>
    <t>147010102</t>
  </si>
  <si>
    <t>147010103</t>
  </si>
  <si>
    <t>147010104</t>
  </si>
  <si>
    <t>147010201</t>
  </si>
  <si>
    <t>147010202</t>
  </si>
  <si>
    <t>147010203</t>
  </si>
  <si>
    <t>147020105</t>
  </si>
  <si>
    <t>147020203</t>
  </si>
  <si>
    <t>3</t>
  </si>
  <si>
    <t>Row Labels</t>
  </si>
  <si>
    <t>(blank)</t>
  </si>
  <si>
    <t>Grand Total</t>
  </si>
  <si>
    <t>Sum of Q/O</t>
  </si>
  <si>
    <t>Fan Casing 800</t>
  </si>
  <si>
    <t>Fan Casing 900</t>
  </si>
  <si>
    <t>Fan Casing 1000</t>
  </si>
  <si>
    <t>Fan Casing 1120</t>
  </si>
  <si>
    <t>Fan Casing 1250</t>
  </si>
  <si>
    <t>Fan Casing 1400</t>
  </si>
  <si>
    <t>Fan Casing 1600S</t>
  </si>
  <si>
    <t>Fan Casing 1600</t>
  </si>
  <si>
    <t>Material Desc.</t>
  </si>
  <si>
    <t>Wage</t>
  </si>
  <si>
    <t>Cost Price</t>
  </si>
  <si>
    <t>T Margin</t>
  </si>
  <si>
    <t>Total Sales</t>
  </si>
  <si>
    <t>U</t>
  </si>
  <si>
    <t>DOH</t>
  </si>
  <si>
    <t>Date</t>
  </si>
  <si>
    <t>Fan Casing</t>
  </si>
  <si>
    <t>Axial Fan</t>
  </si>
  <si>
    <t>Description</t>
  </si>
  <si>
    <t xml:space="preserve"> Code</t>
  </si>
  <si>
    <t>QP</t>
  </si>
  <si>
    <t>Spec</t>
  </si>
  <si>
    <t>Casing</t>
  </si>
  <si>
    <t>Motor Base</t>
  </si>
  <si>
    <t>Mat WHC</t>
  </si>
  <si>
    <t>Unit 
Price</t>
  </si>
  <si>
    <t>Total 
Price</t>
  </si>
  <si>
    <r>
      <t>Ex Rate IRR/</t>
    </r>
    <r>
      <rPr>
        <sz val="9"/>
        <color theme="1"/>
        <rFont val="Calibri"/>
        <family val="2"/>
      </rPr>
      <t>€</t>
    </r>
  </si>
  <si>
    <t>Mat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</si>
</sst>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.00_-;\-* #,##0.00_-;_-* &quot;-&quot;??_-;_-@_-"/>
    <numFmt numFmtId="165" formatCode="_(* #,##0.0000_);_(* \(#,##0.0000\);_(* &quot;-&quot;??_);_(@_)"/>
    <numFmt numFmtId="166" formatCode="_-* #,##0_-;\-* #,##0_-;_-* &quot;-&quot;??_-;_-@_-"/>
    <numFmt numFmtId="167" formatCode="_(* #,##0_);_(* \(#,##0\);_(* &quot;-&quot;??_);_(@_)"/>
  </numFmts>
  <fonts count="14" x14ac:knownFonts="1">
    <font>
      <sz val="12"/>
      <color theme="1"/>
      <name val="Times New Roman"/>
      <family val="2"/>
    </font>
    <font>
      <sz val="10"/>
      <color theme="1"/>
      <name val="Calibri Light"/>
      <family val="2"/>
      <scheme val="major"/>
    </font>
    <font>
      <sz val="10"/>
      <name val="Calibri Light"/>
      <family val="2"/>
      <scheme val="major"/>
    </font>
    <font>
      <sz val="10"/>
      <color rgb="FF000000"/>
      <name val="Calibri Light"/>
      <family val="2"/>
      <scheme val="major"/>
    </font>
    <font>
      <sz val="11"/>
      <color theme="1"/>
      <name val="B Nazanin"/>
      <charset val="178"/>
    </font>
    <font>
      <b/>
      <sz val="11"/>
      <color theme="1"/>
      <name val="Calibri Light"/>
      <family val="2"/>
    </font>
    <font>
      <sz val="11"/>
      <color theme="1"/>
      <name val="Calibri Light"/>
      <family val="2"/>
    </font>
    <font>
      <sz val="12"/>
      <color theme="1"/>
      <name val="Times New Roman"/>
      <family val="2"/>
    </font>
    <font>
      <sz val="9"/>
      <color theme="1"/>
      <name val="Calibri Light"/>
      <family val="2"/>
    </font>
    <font>
      <b/>
      <sz val="9"/>
      <color theme="1"/>
      <name val="Calibri Light"/>
      <family val="2"/>
    </font>
    <font>
      <b/>
      <sz val="9"/>
      <color rgb="FFC00000"/>
      <name val="Calibri Light"/>
      <family val="2"/>
    </font>
    <font>
      <b/>
      <sz val="10"/>
      <color theme="1"/>
      <name val="Calibri Light"/>
      <family val="1"/>
      <scheme val="major"/>
    </font>
    <font>
      <b/>
      <sz val="10"/>
      <color theme="1"/>
      <name val="Calibri Light"/>
      <family val="2"/>
      <scheme val="major"/>
    </font>
    <font>
      <sz val="9"/>
      <color theme="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rgb="FF000000"/>
      </patternFill>
    </fill>
    <fill>
      <patternFill patternType="solid">
        <fgColor rgb="FFFFE6A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rgb="FF000000"/>
      </patternFill>
    </fill>
    <fill>
      <patternFill patternType="solid">
        <fgColor theme="7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7" fillId="0" borderId="0" applyFont="0" applyFill="0" applyBorder="0" applyAlignment="0" applyProtection="0"/>
  </cellStyleXfs>
  <cellXfs count="88">
    <xf numFmtId="0" fontId="0" fillId="0" borderId="0" xfId="0"/>
    <xf numFmtId="0" fontId="1" fillId="2" borderId="3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2" xfId="0" applyNumberFormat="1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49" fontId="1" fillId="3" borderId="1" xfId="0" applyNumberFormat="1" applyFont="1" applyFill="1" applyBorder="1" applyAlignment="1">
      <alignment horizontal="center" vertical="center" wrapText="1"/>
    </xf>
    <xf numFmtId="2" fontId="1" fillId="3" borderId="1" xfId="0" applyNumberFormat="1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/>
    </xf>
    <xf numFmtId="2" fontId="3" fillId="0" borderId="1" xfId="0" applyNumberFormat="1" applyFont="1" applyFill="1" applyBorder="1" applyAlignment="1">
      <alignment horizontal="center" vertical="center"/>
    </xf>
    <xf numFmtId="49" fontId="1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49" fontId="3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2" fontId="1" fillId="0" borderId="1" xfId="0" applyNumberFormat="1" applyFont="1" applyFill="1" applyBorder="1" applyAlignment="1">
      <alignment horizontal="center" vertical="center"/>
    </xf>
    <xf numFmtId="0" fontId="1" fillId="0" borderId="0" xfId="0" applyFont="1"/>
    <xf numFmtId="49" fontId="1" fillId="0" borderId="0" xfId="0" applyNumberFormat="1" applyFont="1"/>
    <xf numFmtId="0" fontId="0" fillId="0" borderId="1" xfId="0" pivotButton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4" fillId="0" borderId="0" xfId="0" applyFont="1"/>
    <xf numFmtId="0" fontId="4" fillId="0" borderId="1" xfId="0" applyFont="1" applyBorder="1" applyAlignment="1">
      <alignment horizontal="center" vertical="center"/>
    </xf>
    <xf numFmtId="0" fontId="5" fillId="0" borderId="1" xfId="0" pivotButton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8" fillId="0" borderId="5" xfId="0" applyFont="1" applyFill="1" applyBorder="1" applyAlignment="1">
      <alignment vertical="center"/>
    </xf>
    <xf numFmtId="9" fontId="8" fillId="0" borderId="5" xfId="0" applyNumberFormat="1" applyFont="1" applyBorder="1" applyAlignment="1">
      <alignment vertical="center"/>
    </xf>
    <xf numFmtId="0" fontId="9" fillId="4" borderId="6" xfId="0" applyFont="1" applyFill="1" applyBorder="1" applyAlignment="1">
      <alignment vertical="center"/>
    </xf>
    <xf numFmtId="9" fontId="9" fillId="4" borderId="7" xfId="0" applyNumberFormat="1" applyFont="1" applyFill="1" applyBorder="1" applyAlignment="1">
      <alignment vertical="center"/>
    </xf>
    <xf numFmtId="165" fontId="9" fillId="0" borderId="8" xfId="1" applyNumberFormat="1" applyFont="1" applyBorder="1" applyAlignment="1">
      <alignment horizontal="center" vertical="center"/>
    </xf>
    <xf numFmtId="0" fontId="9" fillId="5" borderId="8" xfId="0" applyFont="1" applyFill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5" borderId="10" xfId="0" applyFont="1" applyFill="1" applyBorder="1" applyAlignment="1">
      <alignment horizontal="center" vertical="center"/>
    </xf>
    <xf numFmtId="0" fontId="10" fillId="5" borderId="11" xfId="0" applyFont="1" applyFill="1" applyBorder="1" applyAlignment="1">
      <alignment horizontal="center" vertical="center"/>
    </xf>
    <xf numFmtId="166" fontId="8" fillId="5" borderId="13" xfId="0" applyNumberFormat="1" applyFont="1" applyFill="1" applyBorder="1" applyAlignment="1">
      <alignment vertical="center"/>
    </xf>
    <xf numFmtId="167" fontId="8" fillId="5" borderId="13" xfId="0" applyNumberFormat="1" applyFont="1" applyFill="1" applyBorder="1" applyAlignment="1">
      <alignment vertical="center"/>
    </xf>
    <xf numFmtId="166" fontId="10" fillId="5" borderId="14" xfId="0" applyNumberFormat="1" applyFont="1" applyFill="1" applyBorder="1" applyAlignment="1">
      <alignment vertical="center"/>
    </xf>
    <xf numFmtId="166" fontId="8" fillId="5" borderId="16" xfId="0" applyNumberFormat="1" applyFont="1" applyFill="1" applyBorder="1" applyAlignment="1">
      <alignment vertical="center"/>
    </xf>
    <xf numFmtId="0" fontId="8" fillId="0" borderId="0" xfId="0" applyFont="1" applyFill="1" applyAlignment="1">
      <alignment vertical="center"/>
    </xf>
    <xf numFmtId="0" fontId="0" fillId="0" borderId="0" xfId="0" applyFill="1"/>
    <xf numFmtId="9" fontId="8" fillId="0" borderId="0" xfId="0" applyNumberFormat="1" applyFont="1" applyAlignment="1">
      <alignment vertical="center"/>
    </xf>
    <xf numFmtId="166" fontId="8" fillId="0" borderId="0" xfId="1" applyNumberFormat="1" applyFont="1" applyAlignment="1">
      <alignment vertical="center"/>
    </xf>
    <xf numFmtId="0" fontId="4" fillId="6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166" fontId="8" fillId="5" borderId="18" xfId="0" applyNumberFormat="1" applyFont="1" applyFill="1" applyBorder="1" applyAlignment="1">
      <alignment vertical="center"/>
    </xf>
    <xf numFmtId="167" fontId="8" fillId="5" borderId="18" xfId="0" applyNumberFormat="1" applyFont="1" applyFill="1" applyBorder="1" applyAlignment="1">
      <alignment vertical="center"/>
    </xf>
    <xf numFmtId="166" fontId="10" fillId="5" borderId="19" xfId="0" applyNumberFormat="1" applyFont="1" applyFill="1" applyBorder="1" applyAlignment="1">
      <alignment vertical="center"/>
    </xf>
    <xf numFmtId="166" fontId="4" fillId="0" borderId="0" xfId="1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166" fontId="8" fillId="0" borderId="12" xfId="0" applyNumberFormat="1" applyFont="1" applyFill="1" applyBorder="1" applyAlignment="1">
      <alignment horizontal="center" vertical="center"/>
    </xf>
    <xf numFmtId="166" fontId="8" fillId="0" borderId="15" xfId="0" applyNumberFormat="1" applyFont="1" applyFill="1" applyBorder="1" applyAlignment="1">
      <alignment horizontal="center" vertical="center"/>
    </xf>
    <xf numFmtId="0" fontId="8" fillId="0" borderId="15" xfId="0" applyFont="1" applyFill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166" fontId="1" fillId="0" borderId="0" xfId="1" applyNumberFormat="1" applyFont="1" applyFill="1" applyBorder="1" applyAlignment="1">
      <alignment horizontal="center" vertical="center"/>
    </xf>
    <xf numFmtId="166" fontId="1" fillId="0" borderId="0" xfId="1" applyNumberFormat="1" applyFont="1"/>
    <xf numFmtId="166" fontId="11" fillId="0" borderId="0" xfId="1" applyNumberFormat="1" applyFont="1" applyAlignment="1">
      <alignment horizontal="center" vertical="center" wrapText="1"/>
    </xf>
    <xf numFmtId="166" fontId="11" fillId="0" borderId="0" xfId="1" applyNumberFormat="1" applyFont="1" applyFill="1" applyBorder="1" applyAlignment="1">
      <alignment horizontal="center" vertical="center"/>
    </xf>
    <xf numFmtId="166" fontId="11" fillId="0" borderId="0" xfId="1" applyNumberFormat="1" applyFont="1"/>
    <xf numFmtId="166" fontId="12" fillId="7" borderId="1" xfId="1" applyNumberFormat="1" applyFont="1" applyFill="1" applyBorder="1" applyAlignment="1">
      <alignment horizontal="center" vertical="center"/>
    </xf>
    <xf numFmtId="166" fontId="1" fillId="0" borderId="1" xfId="1" applyNumberFormat="1" applyFont="1" applyFill="1" applyBorder="1" applyAlignment="1">
      <alignment horizontal="center" vertical="center"/>
    </xf>
    <xf numFmtId="166" fontId="12" fillId="7" borderId="1" xfId="1" applyNumberFormat="1" applyFont="1" applyFill="1" applyBorder="1" applyAlignment="1">
      <alignment horizontal="center" vertical="center" wrapText="1"/>
    </xf>
    <xf numFmtId="0" fontId="12" fillId="8" borderId="1" xfId="0" applyFont="1" applyFill="1" applyBorder="1" applyAlignment="1">
      <alignment horizontal="center" vertical="center" wrapText="1"/>
    </xf>
    <xf numFmtId="49" fontId="12" fillId="8" borderId="1" xfId="0" applyNumberFormat="1" applyFont="1" applyFill="1" applyBorder="1" applyAlignment="1">
      <alignment horizontal="center" vertical="center" wrapText="1"/>
    </xf>
    <xf numFmtId="2" fontId="12" fillId="8" borderId="1" xfId="0" applyNumberFormat="1" applyFont="1" applyFill="1" applyBorder="1" applyAlignment="1">
      <alignment horizontal="center" vertical="center" wrapText="1"/>
    </xf>
    <xf numFmtId="166" fontId="12" fillId="9" borderId="1" xfId="1" applyNumberFormat="1" applyFont="1" applyFill="1" applyBorder="1" applyAlignment="1">
      <alignment horizontal="center" vertical="center"/>
    </xf>
    <xf numFmtId="166" fontId="12" fillId="9" borderId="1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 wrapText="1"/>
    </xf>
    <xf numFmtId="0" fontId="12" fillId="7" borderId="1" xfId="0" applyFont="1" applyFill="1" applyBorder="1" applyAlignment="1">
      <alignment horizontal="center" vertical="center" wrapText="1"/>
    </xf>
    <xf numFmtId="49" fontId="12" fillId="7" borderId="1" xfId="0" applyNumberFormat="1" applyFont="1" applyFill="1" applyBorder="1" applyAlignment="1">
      <alignment horizontal="center" vertical="center" wrapText="1"/>
    </xf>
    <xf numFmtId="2" fontId="12" fillId="7" borderId="1" xfId="0" applyNumberFormat="1" applyFont="1" applyFill="1" applyBorder="1" applyAlignment="1">
      <alignment horizontal="center" vertical="center" wrapText="1"/>
    </xf>
    <xf numFmtId="166" fontId="11" fillId="7" borderId="1" xfId="1" applyNumberFormat="1" applyFont="1" applyFill="1" applyBorder="1" applyAlignment="1">
      <alignment horizontal="center" vertical="center"/>
    </xf>
    <xf numFmtId="49" fontId="12" fillId="7" borderId="1" xfId="0" applyNumberFormat="1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166" fontId="5" fillId="0" borderId="1" xfId="1" applyNumberFormat="1" applyFont="1" applyFill="1" applyBorder="1" applyAlignment="1">
      <alignment horizontal="center" vertical="center"/>
    </xf>
    <xf numFmtId="166" fontId="4" fillId="0" borderId="1" xfId="1" applyNumberFormat="1" applyFont="1" applyBorder="1" applyAlignment="1">
      <alignment horizontal="center" vertical="center"/>
    </xf>
    <xf numFmtId="0" fontId="9" fillId="0" borderId="5" xfId="0" applyFont="1" applyBorder="1" applyAlignment="1">
      <alignment horizontal="left" vertical="center"/>
    </xf>
    <xf numFmtId="0" fontId="9" fillId="0" borderId="5" xfId="0" applyFont="1" applyBorder="1" applyAlignment="1">
      <alignment vertical="center"/>
    </xf>
    <xf numFmtId="166" fontId="8" fillId="0" borderId="5" xfId="1" applyNumberFormat="1" applyFont="1" applyFill="1" applyBorder="1" applyAlignment="1">
      <alignment vertical="center"/>
    </xf>
  </cellXfs>
  <cellStyles count="2">
    <cellStyle name="Comma" xfId="1" builtinId="3"/>
    <cellStyle name="Normal" xfId="0" builtinId="0"/>
  </cellStyles>
  <dxfs count="45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ezaei CII" refreshedDate="44088.649487268522" createdVersion="5" refreshedVersion="5" minRefreshableVersion="3" recordCount="272">
  <cacheSource type="worksheet">
    <worksheetSource ref="B1:J274" sheet="MTOP"/>
  </cacheSource>
  <cacheFields count="10">
    <cacheField name="Pos" numFmtId="0">
      <sharedItems containsBlank="1" containsMixedTypes="1" containsNumber="1" containsInteger="1" minValue="1" maxValue="13"/>
    </cacheField>
    <cacheField name="Part" numFmtId="0">
      <sharedItems containsBlank="1"/>
    </cacheField>
    <cacheField name="Part Code" numFmtId="0">
      <sharedItems containsBlank="1" containsMixedTypes="1" containsNumber="1" containsInteger="1" minValue="953021120" maxValue="953021600"/>
    </cacheField>
    <cacheField name="Material Description" numFmtId="0">
      <sharedItems containsBlank="1" count="67">
        <m/>
        <s v="ورق سیاه 1250*3"/>
        <s v="ورق سیاه 1000*4"/>
        <s v="ورق سیاه 1250*6"/>
        <s v="پیچ تمام حدیده M16*40"/>
        <s v="مهره کاسه نمدی M16"/>
        <s v="پره فن خام 800"/>
        <s v="پنج پره فن خام 900"/>
        <s v="صفحه فن خام 800"/>
        <s v="توپی چدنی خام کوچک"/>
        <s v="لوله آهن جدار ضخیم"/>
        <s v="یاتاقان کوچک فن"/>
        <s v="پیچ دو سر حدیده 100*8"/>
        <s v="پیچ 1/3 حدیده M10*80"/>
        <s v="مهره کاسه نمدی M8"/>
        <s v="مهره کاسه نمدی M10"/>
        <s v="واشر تخت 20*8"/>
        <s v="واشر تخت 20*10"/>
        <s v="پیچ آلن مغزی 20*12"/>
        <s v="پیچ تمام حدیده M12*30"/>
        <s v="واشر فنری 12"/>
        <s v="ورق سیاه 1500*10"/>
        <s v="پره فن خام 900"/>
        <s v="صفحه فن خام 900"/>
        <s v="ورق سیاه 1500*3"/>
        <s v="ورق سیاه 1000*2.5"/>
        <s v="پره فن خام 1000"/>
        <s v="صفحه فن خام 1000"/>
        <s v="ورق سیاه 1250*2.5"/>
        <s v="ورق سیاه 1500*8"/>
        <s v="پره فن خام 1120"/>
        <s v="پنج پره فن خام 1120"/>
        <s v="صفحه فن خام 1120"/>
        <s v="توپی چدنی خام متوسط 20*95*115"/>
        <s v="لوله آهن جدار ضخیم 85*155"/>
        <s v="یاتاقان متوسط فن"/>
        <s v="پیچ دو سر حدیده 120*8"/>
        <s v="پیچ 1/3 حدیده M10*100"/>
        <s v="واشر تخت 30*8"/>
        <s v="واشر تخت 30*10"/>
        <s v="پیچ آلن مغزی 25*16"/>
        <s v="قالپاق فن 1120"/>
        <s v="پره فن خام 1250"/>
        <s v="پنج پره فن خام 1250"/>
        <s v="صفحه فن خام 1250"/>
        <s v="قالپاق فن 1250"/>
        <s v="ورق سیاه 1250*4"/>
        <s v="پره فن خام 1400"/>
        <s v="پنج پره فن خام 1400"/>
        <s v="صفحه فن خام 1400"/>
        <s v="قالپاق فن 1400"/>
        <s v="پره فن خام 1600s-1600"/>
        <s v="پنج پره فن خام 1600"/>
        <s v="صفحه فن خام 1600"/>
        <s v="واشر فنری 16"/>
        <s v="قطعه پیش ساخته"/>
        <s v="پنج پره فن خام 1600s"/>
        <s v="صفحه فن خام 1600s"/>
        <s v="نوپی چدنی بزرگ خام 20*110*165"/>
        <s v="لوله آهن جدار ضخیم 135*215"/>
        <s v="یاتاقان بزرگ فن"/>
        <s v="پیچ دو سر حدیده 170*10"/>
        <s v="پیچ تمام حدیده M12*150"/>
        <s v="مهره کاسه نمدی M12"/>
        <s v="واشر تخت 40*12"/>
        <s v="پیچ آلن مغزی 30*20"/>
        <s v="قالپاق فن 1600"/>
      </sharedItems>
    </cacheField>
    <cacheField name="Material" numFmtId="0">
      <sharedItems containsBlank="1" count="6">
        <m/>
        <s v="سیاه"/>
        <s v="گالوانیزه"/>
        <s v="آلومینیوم"/>
        <s v="چدن"/>
        <s v="فولاد"/>
      </sharedItems>
    </cacheField>
    <cacheField name="Material WH Code" numFmtId="0">
      <sharedItems containsBlank="1" containsMixedTypes="1" containsNumber="1" containsInteger="1" minValue="130250100" maxValue="953021600" count="66">
        <m/>
        <n v="130300125"/>
        <n v="130400100"/>
        <n v="130600125"/>
        <s v="011011640"/>
        <s v="012050016"/>
        <s v="212000800"/>
        <s v="211000900"/>
        <s v="216000800"/>
        <s v="213000003"/>
        <n v="273200003"/>
        <s v="953000083"/>
        <s v="953008100"/>
        <s v="011051080"/>
        <s v="012050008"/>
        <s v="012050010"/>
        <s v="012100820"/>
        <s v="012101020"/>
        <s v="011291220"/>
        <s v="011011230"/>
        <s v="012110012"/>
        <n v="131000150"/>
        <s v="212000900"/>
        <s v="216000900"/>
        <n v="130300150"/>
        <n v="130250100"/>
        <s v="212001000"/>
        <s v="216001000"/>
        <n v="130250125"/>
        <n v="130800150"/>
        <s v="212001120"/>
        <s v="211001120"/>
        <s v="216001120"/>
        <s v="213000002"/>
        <s v="273200001"/>
        <s v="953008120"/>
        <s v="011051095"/>
        <s v="012100830"/>
        <s v="012101030"/>
        <s v="011291625"/>
        <n v="953021120"/>
        <s v="212001250"/>
        <s v="211001250"/>
        <s v="216001250"/>
        <n v="953021250"/>
        <n v="130400125"/>
        <s v="212001400"/>
        <s v="211001400"/>
        <s v="216001400"/>
        <n v="953021400"/>
        <s v="212001600"/>
        <s v="211001600"/>
        <s v="216001600"/>
        <s v="012110016"/>
        <s v="953021600"/>
        <s v="21101/600"/>
        <s v="216011600"/>
        <s v="213000001"/>
        <s v="273200002"/>
        <s v="953000085"/>
        <s v="953010170"/>
        <s v="011051297"/>
        <s v="012050012"/>
        <s v="012101240"/>
        <s v="011292030"/>
        <n v="953021600"/>
      </sharedItems>
    </cacheField>
    <cacheField name="Q/P" numFmtId="0">
      <sharedItems containsBlank="1" containsMixedTypes="1" containsNumber="1" minValue="0.26" maxValue="86.01088"/>
    </cacheField>
    <cacheField name="Unit" numFmtId="0">
      <sharedItems containsBlank="1" count="3">
        <m/>
        <s v="kg"/>
        <s v="Pcs"/>
      </sharedItems>
    </cacheField>
    <cacheField name="Q/O" numFmtId="0">
      <sharedItems containsString="0" containsBlank="1" containsNumber="1" minValue="0.26" maxValue="86.01088"/>
    </cacheField>
    <cacheField name="MH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2">
  <r>
    <m/>
    <m/>
    <m/>
    <x v="0"/>
    <x v="0"/>
    <x v="0"/>
    <m/>
    <x v="0"/>
    <m/>
    <m/>
  </r>
  <r>
    <n v="1"/>
    <s v="رینگ "/>
    <s v="140010101"/>
    <x v="1"/>
    <x v="1"/>
    <x v="1"/>
    <n v="18.66971466"/>
    <x v="1"/>
    <n v="18.66971466"/>
    <m/>
  </r>
  <r>
    <n v="2"/>
    <s v="فلنج  "/>
    <s v="140010102"/>
    <x v="2"/>
    <x v="1"/>
    <x v="2"/>
    <n v="13.5"/>
    <x v="1"/>
    <n v="13.5"/>
    <m/>
  </r>
  <r>
    <s v="3"/>
    <s v="سیخک"/>
    <s v="140010104"/>
    <x v="1"/>
    <x v="1"/>
    <x v="1"/>
    <n v="1.2"/>
    <x v="1"/>
    <n v="1.2"/>
    <m/>
  </r>
  <r>
    <m/>
    <m/>
    <m/>
    <x v="0"/>
    <x v="0"/>
    <x v="0"/>
    <m/>
    <x v="0"/>
    <m/>
    <m/>
  </r>
  <r>
    <n v="1"/>
    <s v="پایه"/>
    <s v="140010201"/>
    <x v="3"/>
    <x v="1"/>
    <x v="3"/>
    <n v="12"/>
    <x v="1"/>
    <n v="12"/>
    <m/>
  </r>
  <r>
    <n v="2"/>
    <s v="صفحه"/>
    <s v="140010202"/>
    <x v="3"/>
    <x v="1"/>
    <x v="3"/>
    <n v="19.399999999999999"/>
    <x v="1"/>
    <n v="19.399999999999999"/>
    <m/>
  </r>
  <r>
    <n v="3"/>
    <s v="صفحه اتصال"/>
    <s v="140010203"/>
    <x v="3"/>
    <x v="1"/>
    <x v="3"/>
    <n v="5.6"/>
    <x v="1"/>
    <n v="5.6"/>
    <m/>
  </r>
  <r>
    <n v="4"/>
    <s v="پیچ  "/>
    <s v="011011640"/>
    <x v="4"/>
    <x v="2"/>
    <x v="4"/>
    <s v="27"/>
    <x v="2"/>
    <n v="27"/>
    <m/>
  </r>
  <r>
    <n v="5"/>
    <s v="مهره کاسه نمددار"/>
    <s v="012050016"/>
    <x v="5"/>
    <x v="2"/>
    <x v="5"/>
    <s v="27"/>
    <x v="2"/>
    <n v="27"/>
    <m/>
  </r>
  <r>
    <m/>
    <m/>
    <m/>
    <x v="0"/>
    <x v="0"/>
    <x v="0"/>
    <m/>
    <x v="0"/>
    <m/>
    <m/>
  </r>
  <r>
    <m/>
    <m/>
    <m/>
    <x v="0"/>
    <x v="0"/>
    <x v="0"/>
    <m/>
    <x v="0"/>
    <m/>
    <m/>
  </r>
  <r>
    <m/>
    <m/>
    <m/>
    <x v="0"/>
    <x v="0"/>
    <x v="0"/>
    <m/>
    <x v="0"/>
    <m/>
    <m/>
  </r>
  <r>
    <m/>
    <m/>
    <m/>
    <x v="0"/>
    <x v="0"/>
    <x v="0"/>
    <m/>
    <x v="0"/>
    <m/>
    <m/>
  </r>
  <r>
    <n v="1"/>
    <s v="پره"/>
    <s v="212000800"/>
    <x v="6"/>
    <x v="3"/>
    <x v="6"/>
    <n v="4.2"/>
    <x v="1"/>
    <n v="4.2"/>
    <m/>
  </r>
  <r>
    <n v="2"/>
    <s v="پنج پره"/>
    <s v="211000900"/>
    <x v="7"/>
    <x v="3"/>
    <x v="7"/>
    <n v="10"/>
    <x v="1"/>
    <n v="10"/>
    <m/>
  </r>
  <r>
    <n v="3"/>
    <s v="صفحه"/>
    <s v="216000800"/>
    <x v="8"/>
    <x v="3"/>
    <x v="8"/>
    <n v="2"/>
    <x v="1"/>
    <n v="2"/>
    <m/>
  </r>
  <r>
    <n v="4"/>
    <s v="توپی چدنی"/>
    <s v="213000003"/>
    <x v="9"/>
    <x v="4"/>
    <x v="9"/>
    <n v="3.6"/>
    <x v="1"/>
    <n v="3.6"/>
    <m/>
  </r>
  <r>
    <n v="5"/>
    <s v="مغزی"/>
    <s v="140020105"/>
    <x v="10"/>
    <x v="5"/>
    <x v="10"/>
    <n v="2.77"/>
    <x v="1"/>
    <n v="2.77"/>
    <m/>
  </r>
  <r>
    <n v="6"/>
    <s v="مچی"/>
    <s v="953000083"/>
    <x v="11"/>
    <x v="3"/>
    <x v="11"/>
    <n v="3.2"/>
    <x v="1"/>
    <n v="3.2"/>
    <m/>
  </r>
  <r>
    <n v="7"/>
    <s v="پیچ دو سر حدیده"/>
    <s v="953008100"/>
    <x v="12"/>
    <x v="2"/>
    <x v="12"/>
    <n v="20"/>
    <x v="2"/>
    <n v="20"/>
    <m/>
  </r>
  <r>
    <n v="8"/>
    <s v="پیچ یک سوم حدیده"/>
    <s v="011051080"/>
    <x v="13"/>
    <x v="2"/>
    <x v="13"/>
    <n v="10"/>
    <x v="2"/>
    <n v="10"/>
    <m/>
  </r>
  <r>
    <n v="9"/>
    <s v="مهره کاسه نمددار"/>
    <s v="012050008"/>
    <x v="14"/>
    <x v="2"/>
    <x v="14"/>
    <n v="40"/>
    <x v="2"/>
    <n v="40"/>
    <m/>
  </r>
  <r>
    <n v="10"/>
    <s v="مهره کاسه نمددار"/>
    <s v="012050010"/>
    <x v="15"/>
    <x v="2"/>
    <x v="15"/>
    <n v="10"/>
    <x v="2"/>
    <n v="10"/>
    <m/>
  </r>
  <r>
    <n v="11"/>
    <s v="واشر تخت"/>
    <s v="012100820"/>
    <x v="16"/>
    <x v="2"/>
    <x v="16"/>
    <n v="40"/>
    <x v="2"/>
    <n v="40"/>
    <m/>
  </r>
  <r>
    <n v="12"/>
    <s v="واشر تخت"/>
    <s v="012101020"/>
    <x v="17"/>
    <x v="2"/>
    <x v="17"/>
    <n v="20"/>
    <x v="2"/>
    <n v="20"/>
    <m/>
  </r>
  <r>
    <n v="13"/>
    <s v="پیچ آلن مغزی"/>
    <s v="011291220"/>
    <x v="18"/>
    <x v="2"/>
    <x v="18"/>
    <n v="3"/>
    <x v="2"/>
    <n v="3"/>
    <m/>
  </r>
  <r>
    <m/>
    <m/>
    <m/>
    <x v="0"/>
    <x v="0"/>
    <x v="0"/>
    <m/>
    <x v="0"/>
    <m/>
    <m/>
  </r>
  <r>
    <n v="1"/>
    <s v="پیچ سر شفت موتور"/>
    <s v="011011230"/>
    <x v="19"/>
    <x v="2"/>
    <x v="19"/>
    <n v="1"/>
    <x v="2"/>
    <n v="1"/>
    <m/>
  </r>
  <r>
    <n v="2"/>
    <s v="واشر فنری سر شفت موتور"/>
    <s v="012110012"/>
    <x v="20"/>
    <x v="2"/>
    <x v="20"/>
    <n v="1"/>
    <x v="2"/>
    <n v="1"/>
    <m/>
  </r>
  <r>
    <n v="3"/>
    <s v="واشر استپ سر پره فن"/>
    <s v="140020203"/>
    <x v="21"/>
    <x v="1"/>
    <x v="21"/>
    <n v="0.26"/>
    <x v="1"/>
    <n v="0.26"/>
    <m/>
  </r>
  <r>
    <m/>
    <m/>
    <m/>
    <x v="0"/>
    <x v="0"/>
    <x v="0"/>
    <m/>
    <x v="0"/>
    <m/>
    <m/>
  </r>
  <r>
    <m/>
    <m/>
    <m/>
    <x v="0"/>
    <x v="0"/>
    <x v="0"/>
    <m/>
    <x v="0"/>
    <m/>
    <m/>
  </r>
  <r>
    <m/>
    <m/>
    <m/>
    <x v="0"/>
    <x v="0"/>
    <x v="0"/>
    <m/>
    <x v="0"/>
    <m/>
    <m/>
  </r>
  <r>
    <n v="1"/>
    <s v="رینگ "/>
    <s v="141010101"/>
    <x v="1"/>
    <x v="1"/>
    <x v="1"/>
    <n v="25.21"/>
    <x v="1"/>
    <n v="25.21"/>
    <m/>
  </r>
  <r>
    <n v="2"/>
    <s v="فلنج  "/>
    <s v="141010102"/>
    <x v="2"/>
    <x v="1"/>
    <x v="2"/>
    <n v="14.9"/>
    <x v="1"/>
    <n v="14.9"/>
    <m/>
  </r>
  <r>
    <s v="3"/>
    <s v="سیخک"/>
    <s v="141010104"/>
    <x v="1"/>
    <x v="1"/>
    <x v="1"/>
    <n v="1.2"/>
    <x v="1"/>
    <n v="1.2"/>
    <m/>
  </r>
  <r>
    <m/>
    <m/>
    <m/>
    <x v="0"/>
    <x v="0"/>
    <x v="0"/>
    <m/>
    <x v="0"/>
    <m/>
    <m/>
  </r>
  <r>
    <n v="1"/>
    <s v="پایه"/>
    <s v="141010201"/>
    <x v="3"/>
    <x v="1"/>
    <x v="3"/>
    <n v="14"/>
    <x v="1"/>
    <n v="14"/>
    <m/>
  </r>
  <r>
    <n v="2"/>
    <s v="صفحه"/>
    <s v="141010202"/>
    <x v="3"/>
    <x v="1"/>
    <x v="3"/>
    <n v="26"/>
    <x v="1"/>
    <n v="26"/>
    <m/>
  </r>
  <r>
    <n v="3"/>
    <s v="صفحه اتصال"/>
    <s v="141010203"/>
    <x v="3"/>
    <x v="1"/>
    <x v="3"/>
    <n v="5.6"/>
    <x v="1"/>
    <n v="5.6"/>
    <m/>
  </r>
  <r>
    <n v="4"/>
    <s v="پیچ  "/>
    <s v="011011640"/>
    <x v="4"/>
    <x v="2"/>
    <x v="4"/>
    <n v="27"/>
    <x v="2"/>
    <n v="27"/>
    <m/>
  </r>
  <r>
    <n v="5"/>
    <s v="مهره کاسه نمددار"/>
    <s v="012050016"/>
    <x v="5"/>
    <x v="2"/>
    <x v="5"/>
    <n v="27"/>
    <x v="2"/>
    <n v="27"/>
    <m/>
  </r>
  <r>
    <m/>
    <m/>
    <m/>
    <x v="0"/>
    <x v="0"/>
    <x v="0"/>
    <m/>
    <x v="0"/>
    <m/>
    <m/>
  </r>
  <r>
    <m/>
    <m/>
    <m/>
    <x v="0"/>
    <x v="0"/>
    <x v="0"/>
    <m/>
    <x v="0"/>
    <m/>
    <m/>
  </r>
  <r>
    <m/>
    <m/>
    <m/>
    <x v="0"/>
    <x v="0"/>
    <x v="0"/>
    <m/>
    <x v="0"/>
    <m/>
    <m/>
  </r>
  <r>
    <m/>
    <m/>
    <m/>
    <x v="0"/>
    <x v="0"/>
    <x v="0"/>
    <m/>
    <x v="0"/>
    <m/>
    <m/>
  </r>
  <r>
    <n v="1"/>
    <s v="پره"/>
    <s v="212000900"/>
    <x v="22"/>
    <x v="3"/>
    <x v="22"/>
    <n v="10"/>
    <x v="1"/>
    <n v="10"/>
    <m/>
  </r>
  <r>
    <n v="2"/>
    <s v="پنج پره"/>
    <s v="211000900"/>
    <x v="7"/>
    <x v="3"/>
    <x v="7"/>
    <n v="4.2"/>
    <x v="1"/>
    <n v="4.2"/>
    <m/>
  </r>
  <r>
    <n v="3"/>
    <s v="صفحه"/>
    <s v="216000900"/>
    <x v="23"/>
    <x v="3"/>
    <x v="23"/>
    <n v="2"/>
    <x v="1"/>
    <n v="2"/>
    <m/>
  </r>
  <r>
    <n v="4"/>
    <s v="توپی چدنی"/>
    <s v="213000003"/>
    <x v="9"/>
    <x v="4"/>
    <x v="9"/>
    <n v="3.6"/>
    <x v="1"/>
    <n v="3.6"/>
    <m/>
  </r>
  <r>
    <n v="5"/>
    <s v="مغزی"/>
    <s v="141020105"/>
    <x v="10"/>
    <x v="5"/>
    <x v="10"/>
    <n v="2.77"/>
    <x v="1"/>
    <n v="2.77"/>
    <m/>
  </r>
  <r>
    <n v="6"/>
    <s v="مچی"/>
    <s v="953000083"/>
    <x v="11"/>
    <x v="3"/>
    <x v="11"/>
    <n v="3.2"/>
    <x v="1"/>
    <n v="3.2"/>
    <m/>
  </r>
  <r>
    <n v="7"/>
    <s v="پیچ دو سر حدیده"/>
    <s v="953008100"/>
    <x v="12"/>
    <x v="2"/>
    <x v="12"/>
    <n v="20"/>
    <x v="2"/>
    <n v="20"/>
    <m/>
  </r>
  <r>
    <n v="8"/>
    <s v="پیچ یک سوم حدیده"/>
    <s v="011051080"/>
    <x v="13"/>
    <x v="2"/>
    <x v="13"/>
    <n v="10"/>
    <x v="2"/>
    <n v="10"/>
    <m/>
  </r>
  <r>
    <n v="9"/>
    <s v="مهره کاسه نمددار"/>
    <s v="012050008"/>
    <x v="14"/>
    <x v="2"/>
    <x v="14"/>
    <n v="40"/>
    <x v="2"/>
    <n v="40"/>
    <m/>
  </r>
  <r>
    <n v="10"/>
    <s v="مهره کاسه نمددار"/>
    <s v="012050010"/>
    <x v="15"/>
    <x v="2"/>
    <x v="15"/>
    <n v="10"/>
    <x v="2"/>
    <n v="10"/>
    <m/>
  </r>
  <r>
    <n v="11"/>
    <s v="واشر تخت"/>
    <s v="012100820"/>
    <x v="16"/>
    <x v="2"/>
    <x v="16"/>
    <n v="40"/>
    <x v="2"/>
    <n v="40"/>
    <m/>
  </r>
  <r>
    <n v="12"/>
    <s v="واشر تخت"/>
    <s v="012101020"/>
    <x v="17"/>
    <x v="2"/>
    <x v="17"/>
    <n v="20"/>
    <x v="2"/>
    <n v="20"/>
    <m/>
  </r>
  <r>
    <n v="13"/>
    <s v="پیچ آلن مغزی"/>
    <s v="011291220"/>
    <x v="18"/>
    <x v="2"/>
    <x v="18"/>
    <n v="3"/>
    <x v="2"/>
    <n v="3"/>
    <m/>
  </r>
  <r>
    <m/>
    <m/>
    <m/>
    <x v="0"/>
    <x v="0"/>
    <x v="0"/>
    <m/>
    <x v="0"/>
    <m/>
    <m/>
  </r>
  <r>
    <n v="1"/>
    <s v="پیچ سر شفت موتور"/>
    <s v="011011230"/>
    <x v="19"/>
    <x v="2"/>
    <x v="19"/>
    <n v="1"/>
    <x v="2"/>
    <n v="1"/>
    <m/>
  </r>
  <r>
    <n v="2"/>
    <s v="واشر فنری سر شفت موتور"/>
    <s v="012110012"/>
    <x v="20"/>
    <x v="2"/>
    <x v="20"/>
    <n v="1"/>
    <x v="2"/>
    <n v="1"/>
    <m/>
  </r>
  <r>
    <n v="3"/>
    <s v="واشر استپ سر پره فن"/>
    <s v="141020203"/>
    <x v="21"/>
    <x v="1"/>
    <x v="21"/>
    <n v="0.26"/>
    <x v="1"/>
    <n v="0.26"/>
    <m/>
  </r>
  <r>
    <m/>
    <m/>
    <m/>
    <x v="0"/>
    <x v="0"/>
    <x v="0"/>
    <m/>
    <x v="0"/>
    <m/>
    <m/>
  </r>
  <r>
    <m/>
    <m/>
    <m/>
    <x v="0"/>
    <x v="0"/>
    <x v="0"/>
    <m/>
    <x v="0"/>
    <m/>
    <m/>
  </r>
  <r>
    <m/>
    <m/>
    <m/>
    <x v="0"/>
    <x v="0"/>
    <x v="0"/>
    <m/>
    <x v="0"/>
    <m/>
    <m/>
  </r>
  <r>
    <n v="1"/>
    <s v="رینگ "/>
    <s v="142010101"/>
    <x v="24"/>
    <x v="1"/>
    <x v="24"/>
    <n v="27.55"/>
    <x v="1"/>
    <n v="27.55"/>
    <m/>
  </r>
  <r>
    <n v="2"/>
    <s v="فلنج  "/>
    <s v="142010102"/>
    <x v="2"/>
    <x v="1"/>
    <x v="2"/>
    <n v="8.3000000000000007"/>
    <x v="1"/>
    <n v="8.3000000000000007"/>
    <m/>
  </r>
  <r>
    <n v="3"/>
    <s v="مخروطی"/>
    <s v="142010103"/>
    <x v="25"/>
    <x v="1"/>
    <x v="25"/>
    <n v="14.7"/>
    <x v="1"/>
    <n v="14.7"/>
    <m/>
  </r>
  <r>
    <n v="4"/>
    <s v="سیخک"/>
    <s v="142010104"/>
    <x v="1"/>
    <x v="1"/>
    <x v="1"/>
    <n v="1.2"/>
    <x v="1"/>
    <n v="1.2"/>
    <m/>
  </r>
  <r>
    <m/>
    <m/>
    <m/>
    <x v="0"/>
    <x v="0"/>
    <x v="0"/>
    <m/>
    <x v="0"/>
    <m/>
    <m/>
  </r>
  <r>
    <n v="1"/>
    <s v="پایه"/>
    <s v="142010201"/>
    <x v="3"/>
    <x v="1"/>
    <x v="3"/>
    <n v="22"/>
    <x v="1"/>
    <n v="22"/>
    <m/>
  </r>
  <r>
    <n v="2"/>
    <s v="صفحه"/>
    <s v="142010202"/>
    <x v="3"/>
    <x v="1"/>
    <x v="3"/>
    <n v="32"/>
    <x v="1"/>
    <n v="32"/>
    <m/>
  </r>
  <r>
    <n v="3"/>
    <s v="صفحه اتصال"/>
    <s v="142010203"/>
    <x v="3"/>
    <x v="1"/>
    <x v="3"/>
    <n v="5.6"/>
    <x v="1"/>
    <n v="5.6"/>
    <m/>
  </r>
  <r>
    <n v="4"/>
    <s v="پیچ  "/>
    <s v="011011640"/>
    <x v="4"/>
    <x v="2"/>
    <x v="4"/>
    <n v="27"/>
    <x v="2"/>
    <n v="27"/>
    <m/>
  </r>
  <r>
    <n v="5"/>
    <s v="مهره کاسه نمددار"/>
    <s v="012050016"/>
    <x v="5"/>
    <x v="2"/>
    <x v="5"/>
    <n v="27"/>
    <x v="2"/>
    <n v="27"/>
    <m/>
  </r>
  <r>
    <m/>
    <m/>
    <m/>
    <x v="0"/>
    <x v="0"/>
    <x v="0"/>
    <m/>
    <x v="0"/>
    <m/>
    <m/>
  </r>
  <r>
    <m/>
    <m/>
    <m/>
    <x v="0"/>
    <x v="0"/>
    <x v="0"/>
    <m/>
    <x v="0"/>
    <m/>
    <m/>
  </r>
  <r>
    <m/>
    <m/>
    <m/>
    <x v="0"/>
    <x v="0"/>
    <x v="0"/>
    <m/>
    <x v="0"/>
    <m/>
    <m/>
  </r>
  <r>
    <n v="1"/>
    <s v="پره"/>
    <s v="212001000"/>
    <x v="26"/>
    <x v="3"/>
    <x v="26"/>
    <n v="12"/>
    <x v="1"/>
    <n v="12"/>
    <m/>
  </r>
  <r>
    <n v="2"/>
    <s v="پنج پره"/>
    <s v="211000900"/>
    <x v="7"/>
    <x v="3"/>
    <x v="7"/>
    <n v="4.2300000000000004"/>
    <x v="1"/>
    <n v="4.2300000000000004"/>
    <m/>
  </r>
  <r>
    <n v="3"/>
    <s v="صفحه"/>
    <s v="216001000"/>
    <x v="27"/>
    <x v="3"/>
    <x v="27"/>
    <n v="4"/>
    <x v="1"/>
    <n v="4"/>
    <m/>
  </r>
  <r>
    <n v="4"/>
    <s v="توپی چدنی"/>
    <s v="213000003"/>
    <x v="9"/>
    <x v="4"/>
    <x v="9"/>
    <n v="3.6"/>
    <x v="1"/>
    <n v="3.6"/>
    <m/>
  </r>
  <r>
    <n v="5"/>
    <s v="مغزی"/>
    <s v="142020105"/>
    <x v="10"/>
    <x v="5"/>
    <x v="10"/>
    <n v="2.77"/>
    <x v="1"/>
    <n v="2.77"/>
    <m/>
  </r>
  <r>
    <n v="6"/>
    <s v="مچی"/>
    <s v="953000083"/>
    <x v="11"/>
    <x v="3"/>
    <x v="11"/>
    <n v="3.2"/>
    <x v="1"/>
    <n v="3.2"/>
    <m/>
  </r>
  <r>
    <n v="7"/>
    <s v="پیچ دو سر حدیده"/>
    <s v="953008100"/>
    <x v="12"/>
    <x v="2"/>
    <x v="12"/>
    <n v="20"/>
    <x v="2"/>
    <n v="20"/>
    <m/>
  </r>
  <r>
    <n v="8"/>
    <s v="پیچ یک سوم حدیده"/>
    <s v="011051080"/>
    <x v="13"/>
    <x v="2"/>
    <x v="13"/>
    <n v="10"/>
    <x v="2"/>
    <n v="10"/>
    <m/>
  </r>
  <r>
    <n v="9"/>
    <s v="مهره کاسه نمددار"/>
    <s v="012050008"/>
    <x v="14"/>
    <x v="2"/>
    <x v="14"/>
    <n v="40"/>
    <x v="2"/>
    <n v="40"/>
    <m/>
  </r>
  <r>
    <n v="10"/>
    <s v="مهره کاسه نمددار"/>
    <s v="012050010"/>
    <x v="15"/>
    <x v="2"/>
    <x v="15"/>
    <n v="10"/>
    <x v="2"/>
    <n v="10"/>
    <m/>
  </r>
  <r>
    <n v="11"/>
    <s v="واشر تخت"/>
    <s v="012100820"/>
    <x v="16"/>
    <x v="2"/>
    <x v="16"/>
    <n v="40"/>
    <x v="2"/>
    <n v="40"/>
    <m/>
  </r>
  <r>
    <n v="12"/>
    <s v="واشر تخت"/>
    <s v="012101020"/>
    <x v="17"/>
    <x v="2"/>
    <x v="17"/>
    <n v="20"/>
    <x v="2"/>
    <n v="20"/>
    <m/>
  </r>
  <r>
    <n v="13"/>
    <s v="پیچ آلن مغزی"/>
    <s v="011291220"/>
    <x v="18"/>
    <x v="2"/>
    <x v="18"/>
    <n v="3"/>
    <x v="2"/>
    <n v="3"/>
    <m/>
  </r>
  <r>
    <m/>
    <m/>
    <m/>
    <x v="0"/>
    <x v="0"/>
    <x v="0"/>
    <m/>
    <x v="0"/>
    <m/>
    <m/>
  </r>
  <r>
    <n v="1"/>
    <s v="پیچ سر شفت موتور"/>
    <s v="011011230"/>
    <x v="19"/>
    <x v="2"/>
    <x v="19"/>
    <n v="1"/>
    <x v="2"/>
    <n v="1"/>
    <m/>
  </r>
  <r>
    <n v="2"/>
    <s v="واشر فنری سر شفت موتور"/>
    <s v="012110012"/>
    <x v="20"/>
    <x v="2"/>
    <x v="20"/>
    <n v="1"/>
    <x v="2"/>
    <n v="1"/>
    <m/>
  </r>
  <r>
    <n v="3"/>
    <s v="واشر استپ سر پره فن"/>
    <s v="142020203"/>
    <x v="21"/>
    <x v="1"/>
    <x v="21"/>
    <n v="0.26"/>
    <x v="1"/>
    <n v="0.26"/>
    <m/>
  </r>
  <r>
    <m/>
    <m/>
    <m/>
    <x v="0"/>
    <x v="0"/>
    <x v="0"/>
    <m/>
    <x v="0"/>
    <m/>
    <m/>
  </r>
  <r>
    <m/>
    <m/>
    <m/>
    <x v="0"/>
    <x v="0"/>
    <x v="0"/>
    <m/>
    <x v="0"/>
    <m/>
    <m/>
  </r>
  <r>
    <m/>
    <m/>
    <m/>
    <x v="0"/>
    <x v="0"/>
    <x v="0"/>
    <m/>
    <x v="0"/>
    <m/>
    <m/>
  </r>
  <r>
    <n v="1"/>
    <s v="رینگ "/>
    <s v="143010101"/>
    <x v="24"/>
    <x v="1"/>
    <x v="24"/>
    <n v="31.35"/>
    <x v="1"/>
    <n v="31.35"/>
    <m/>
  </r>
  <r>
    <n v="2"/>
    <s v="فلنج  "/>
    <s v="143010102"/>
    <x v="2"/>
    <x v="1"/>
    <x v="2"/>
    <n v="13.501999999999999"/>
    <x v="1"/>
    <n v="13.501999999999999"/>
    <m/>
  </r>
  <r>
    <n v="3"/>
    <s v="مخروطی"/>
    <s v="143010103"/>
    <x v="28"/>
    <x v="1"/>
    <x v="28"/>
    <n v="19.625"/>
    <x v="1"/>
    <n v="19.625"/>
    <m/>
  </r>
  <r>
    <n v="4"/>
    <s v="سیخک"/>
    <s v="143010104"/>
    <x v="1"/>
    <x v="1"/>
    <x v="1"/>
    <n v="1.2"/>
    <x v="1"/>
    <n v="1.2"/>
    <m/>
  </r>
  <r>
    <m/>
    <m/>
    <m/>
    <x v="0"/>
    <x v="0"/>
    <x v="0"/>
    <m/>
    <x v="0"/>
    <m/>
    <m/>
  </r>
  <r>
    <n v="1"/>
    <s v="پایه"/>
    <s v="143010201"/>
    <x v="29"/>
    <x v="1"/>
    <x v="29"/>
    <n v="30.395199999999999"/>
    <x v="1"/>
    <n v="30.395199999999999"/>
    <m/>
  </r>
  <r>
    <n v="2"/>
    <s v="صفحه"/>
    <s v="143010202"/>
    <x v="29"/>
    <x v="1"/>
    <x v="29"/>
    <n v="21"/>
    <x v="1"/>
    <n v="21"/>
    <m/>
  </r>
  <r>
    <n v="3"/>
    <s v="صفحه اتصال"/>
    <s v="143010203"/>
    <x v="29"/>
    <x v="1"/>
    <x v="29"/>
    <n v="5.2"/>
    <x v="1"/>
    <n v="5.2"/>
    <m/>
  </r>
  <r>
    <n v="4"/>
    <s v="پیچ  "/>
    <s v="011011640"/>
    <x v="4"/>
    <x v="2"/>
    <x v="4"/>
    <n v="27"/>
    <x v="2"/>
    <n v="27"/>
    <m/>
  </r>
  <r>
    <n v="5"/>
    <s v="مهره کاسه نمددار"/>
    <s v="012050016"/>
    <x v="5"/>
    <x v="2"/>
    <x v="5"/>
    <n v="27"/>
    <x v="2"/>
    <n v="27"/>
    <m/>
  </r>
  <r>
    <m/>
    <m/>
    <m/>
    <x v="0"/>
    <x v="0"/>
    <x v="0"/>
    <m/>
    <x v="0"/>
    <m/>
    <m/>
  </r>
  <r>
    <m/>
    <m/>
    <m/>
    <x v="0"/>
    <x v="0"/>
    <x v="0"/>
    <m/>
    <x v="0"/>
    <m/>
    <m/>
  </r>
  <r>
    <m/>
    <m/>
    <m/>
    <x v="0"/>
    <x v="0"/>
    <x v="0"/>
    <m/>
    <x v="0"/>
    <m/>
    <m/>
  </r>
  <r>
    <n v="1"/>
    <s v="پره"/>
    <s v="212001120"/>
    <x v="30"/>
    <x v="3"/>
    <x v="30"/>
    <n v="20"/>
    <x v="1"/>
    <n v="20"/>
    <m/>
  </r>
  <r>
    <n v="2"/>
    <s v="پنج پره"/>
    <s v="211001120"/>
    <x v="31"/>
    <x v="3"/>
    <x v="31"/>
    <n v="9.25"/>
    <x v="1"/>
    <n v="9.25"/>
    <m/>
  </r>
  <r>
    <n v="3"/>
    <s v="صفحه"/>
    <s v="216001120"/>
    <x v="32"/>
    <x v="3"/>
    <x v="32"/>
    <n v="4.2"/>
    <x v="1"/>
    <n v="4.2"/>
    <m/>
  </r>
  <r>
    <n v="4"/>
    <s v="توپی چدنی"/>
    <s v="213000002"/>
    <x v="33"/>
    <x v="4"/>
    <x v="33"/>
    <n v="7"/>
    <x v="1"/>
    <n v="7"/>
    <m/>
  </r>
  <r>
    <n v="5"/>
    <s v="مغزی"/>
    <s v="143020105"/>
    <x v="34"/>
    <x v="5"/>
    <x v="34"/>
    <n v="8.8000000000000007"/>
    <x v="1"/>
    <n v="8.8000000000000007"/>
    <m/>
  </r>
  <r>
    <n v="6"/>
    <s v="مچی"/>
    <s v="953000083"/>
    <x v="35"/>
    <x v="3"/>
    <x v="11"/>
    <n v="20"/>
    <x v="1"/>
    <n v="20"/>
    <m/>
  </r>
  <r>
    <n v="7"/>
    <s v="پیچ دو سر حدیده"/>
    <s v="953008120"/>
    <x v="36"/>
    <x v="2"/>
    <x v="35"/>
    <n v="20"/>
    <x v="2"/>
    <n v="20"/>
    <m/>
  </r>
  <r>
    <n v="8"/>
    <s v="پیچ یک سوم حدیده"/>
    <s v="011051095"/>
    <x v="37"/>
    <x v="2"/>
    <x v="36"/>
    <n v="10"/>
    <x v="2"/>
    <n v="10"/>
    <m/>
  </r>
  <r>
    <n v="9"/>
    <s v="مهره کاسه نمددار 8"/>
    <s v="012050008"/>
    <x v="14"/>
    <x v="2"/>
    <x v="14"/>
    <n v="40"/>
    <x v="2"/>
    <n v="40"/>
    <m/>
  </r>
  <r>
    <n v="10"/>
    <s v="مهره کاسه نمددار 10"/>
    <s v="012050010"/>
    <x v="15"/>
    <x v="2"/>
    <x v="15"/>
    <n v="10"/>
    <x v="2"/>
    <n v="10"/>
    <m/>
  </r>
  <r>
    <n v="11"/>
    <s v="واشر تخت 8"/>
    <s v="012100830"/>
    <x v="38"/>
    <x v="2"/>
    <x v="37"/>
    <n v="40"/>
    <x v="2"/>
    <n v="40"/>
    <m/>
  </r>
  <r>
    <n v="12"/>
    <s v="واشر تخت 10"/>
    <s v="012101030"/>
    <x v="39"/>
    <x v="2"/>
    <x v="38"/>
    <n v="20"/>
    <x v="2"/>
    <n v="20"/>
    <m/>
  </r>
  <r>
    <n v="13"/>
    <s v="پیچ آلن مغزی"/>
    <s v="011291625"/>
    <x v="40"/>
    <x v="2"/>
    <x v="39"/>
    <n v="3"/>
    <x v="2"/>
    <n v="3"/>
    <m/>
  </r>
  <r>
    <m/>
    <m/>
    <m/>
    <x v="0"/>
    <x v="0"/>
    <x v="0"/>
    <m/>
    <x v="0"/>
    <m/>
    <m/>
  </r>
  <r>
    <n v="1"/>
    <s v="پیچ سر شفت موتور"/>
    <s v="011011230"/>
    <x v="19"/>
    <x v="2"/>
    <x v="19"/>
    <n v="1"/>
    <x v="2"/>
    <n v="1"/>
    <m/>
  </r>
  <r>
    <n v="2"/>
    <s v="واشر فنری سر شفت موتور"/>
    <s v="012110012"/>
    <x v="20"/>
    <x v="2"/>
    <x v="20"/>
    <n v="1"/>
    <x v="2"/>
    <n v="1"/>
    <m/>
  </r>
  <r>
    <n v="3"/>
    <s v="واشر استپ سر پره فن"/>
    <s v="143020203"/>
    <x v="21"/>
    <x v="1"/>
    <x v="21"/>
    <n v="0.26"/>
    <x v="1"/>
    <n v="0.26"/>
    <m/>
  </r>
  <r>
    <m/>
    <m/>
    <m/>
    <x v="0"/>
    <x v="0"/>
    <x v="0"/>
    <m/>
    <x v="0"/>
    <m/>
    <m/>
  </r>
  <r>
    <n v="1"/>
    <s v="قالپاق"/>
    <n v="953021120"/>
    <x v="41"/>
    <x v="3"/>
    <x v="40"/>
    <n v="3"/>
    <x v="1"/>
    <n v="3"/>
    <m/>
  </r>
  <r>
    <m/>
    <m/>
    <m/>
    <x v="0"/>
    <x v="0"/>
    <x v="0"/>
    <m/>
    <x v="0"/>
    <m/>
    <m/>
  </r>
  <r>
    <m/>
    <m/>
    <m/>
    <x v="0"/>
    <x v="0"/>
    <x v="0"/>
    <m/>
    <x v="0"/>
    <m/>
    <m/>
  </r>
  <r>
    <m/>
    <m/>
    <m/>
    <x v="0"/>
    <x v="0"/>
    <x v="0"/>
    <m/>
    <x v="0"/>
    <m/>
    <m/>
  </r>
  <r>
    <n v="1"/>
    <s v="رینگ "/>
    <s v="144010101"/>
    <x v="24"/>
    <x v="1"/>
    <x v="24"/>
    <n v="34.93"/>
    <x v="1"/>
    <n v="34.93"/>
    <m/>
  </r>
  <r>
    <n v="2"/>
    <s v="فلنج  "/>
    <s v="144010102"/>
    <x v="2"/>
    <x v="1"/>
    <x v="2"/>
    <n v="15.07"/>
    <x v="1"/>
    <n v="15.07"/>
    <m/>
  </r>
  <r>
    <n v="3"/>
    <s v="مخروطی"/>
    <s v="144010103"/>
    <x v="28"/>
    <x v="1"/>
    <x v="28"/>
    <n v="21"/>
    <x v="1"/>
    <n v="21"/>
    <m/>
  </r>
  <r>
    <n v="4"/>
    <s v="سیخک"/>
    <s v="144010104"/>
    <x v="1"/>
    <x v="1"/>
    <x v="1"/>
    <n v="1.26"/>
    <x v="1"/>
    <n v="1.26"/>
    <m/>
  </r>
  <r>
    <m/>
    <m/>
    <m/>
    <x v="0"/>
    <x v="0"/>
    <x v="0"/>
    <m/>
    <x v="0"/>
    <m/>
    <m/>
  </r>
  <r>
    <n v="1"/>
    <s v="پایه"/>
    <s v="144010201"/>
    <x v="29"/>
    <x v="1"/>
    <x v="29"/>
    <n v="41.92"/>
    <x v="1"/>
    <n v="41.92"/>
    <m/>
  </r>
  <r>
    <n v="2"/>
    <s v="صفحه"/>
    <s v="144010202"/>
    <x v="29"/>
    <x v="1"/>
    <x v="29"/>
    <n v="21.2"/>
    <x v="1"/>
    <n v="21.2"/>
    <m/>
  </r>
  <r>
    <n v="3"/>
    <s v="صفحه اتصال"/>
    <s v="144010203"/>
    <x v="29"/>
    <x v="1"/>
    <x v="29"/>
    <n v="6.92"/>
    <x v="1"/>
    <n v="6.92"/>
    <m/>
  </r>
  <r>
    <n v="4"/>
    <s v="پیچ  "/>
    <s v="011011640"/>
    <x v="4"/>
    <x v="2"/>
    <x v="4"/>
    <n v="27"/>
    <x v="2"/>
    <n v="27"/>
    <m/>
  </r>
  <r>
    <n v="5"/>
    <s v="مهره کاسه نمددار"/>
    <s v="012050016"/>
    <x v="5"/>
    <x v="2"/>
    <x v="5"/>
    <n v="27"/>
    <x v="2"/>
    <n v="27"/>
    <m/>
  </r>
  <r>
    <m/>
    <m/>
    <m/>
    <x v="0"/>
    <x v="0"/>
    <x v="0"/>
    <m/>
    <x v="0"/>
    <m/>
    <m/>
  </r>
  <r>
    <m/>
    <m/>
    <m/>
    <x v="0"/>
    <x v="0"/>
    <x v="0"/>
    <m/>
    <x v="0"/>
    <m/>
    <m/>
  </r>
  <r>
    <m/>
    <m/>
    <m/>
    <x v="0"/>
    <x v="0"/>
    <x v="0"/>
    <m/>
    <x v="0"/>
    <m/>
    <m/>
  </r>
  <r>
    <n v="1"/>
    <s v="پره"/>
    <s v="212001250"/>
    <x v="42"/>
    <x v="3"/>
    <x v="41"/>
    <n v="24"/>
    <x v="1"/>
    <n v="24"/>
    <m/>
  </r>
  <r>
    <n v="2"/>
    <s v="پنج پره"/>
    <s v="211001250"/>
    <x v="43"/>
    <x v="3"/>
    <x v="42"/>
    <n v="9.9499999999999993"/>
    <x v="1"/>
    <n v="9.9499999999999993"/>
    <m/>
  </r>
  <r>
    <n v="3"/>
    <s v="صفحه"/>
    <s v="216001250"/>
    <x v="44"/>
    <x v="3"/>
    <x v="43"/>
    <n v="5.6"/>
    <x v="1"/>
    <n v="5.6"/>
    <m/>
  </r>
  <r>
    <n v="4"/>
    <s v="توپی چدنی"/>
    <s v="213000002"/>
    <x v="33"/>
    <x v="4"/>
    <x v="33"/>
    <n v="7"/>
    <x v="1"/>
    <n v="7"/>
    <m/>
  </r>
  <r>
    <n v="5"/>
    <s v="مغزی"/>
    <s v="144020105"/>
    <x v="34"/>
    <x v="5"/>
    <x v="34"/>
    <n v="8.8000000000000007"/>
    <x v="1"/>
    <n v="8.8000000000000007"/>
    <m/>
  </r>
  <r>
    <n v="6"/>
    <s v="مچی"/>
    <s v="953000083"/>
    <x v="35"/>
    <x v="3"/>
    <x v="11"/>
    <n v="6.8"/>
    <x v="1"/>
    <n v="6.8"/>
    <m/>
  </r>
  <r>
    <n v="7"/>
    <s v="پیچ دو سر حدیده"/>
    <s v="953008120"/>
    <x v="36"/>
    <x v="2"/>
    <x v="35"/>
    <n v="20"/>
    <x v="2"/>
    <n v="20"/>
    <m/>
  </r>
  <r>
    <n v="8"/>
    <s v="پیچ یک سوم حدیده"/>
    <s v="011051095"/>
    <x v="37"/>
    <x v="2"/>
    <x v="36"/>
    <n v="10"/>
    <x v="2"/>
    <n v="10"/>
    <m/>
  </r>
  <r>
    <n v="9"/>
    <s v="مهره کاسه نمددار"/>
    <s v="012050008"/>
    <x v="14"/>
    <x v="2"/>
    <x v="14"/>
    <n v="40"/>
    <x v="2"/>
    <n v="40"/>
    <m/>
  </r>
  <r>
    <n v="10"/>
    <s v="مهره کاسه نمددار"/>
    <s v="012050010"/>
    <x v="15"/>
    <x v="2"/>
    <x v="15"/>
    <n v="10"/>
    <x v="2"/>
    <n v="10"/>
    <m/>
  </r>
  <r>
    <n v="11"/>
    <s v="واشر تخت"/>
    <s v="012100830"/>
    <x v="38"/>
    <x v="2"/>
    <x v="37"/>
    <n v="40"/>
    <x v="2"/>
    <n v="40"/>
    <m/>
  </r>
  <r>
    <n v="12"/>
    <s v="واشر تخت"/>
    <s v="012101030"/>
    <x v="39"/>
    <x v="2"/>
    <x v="38"/>
    <n v="20"/>
    <x v="2"/>
    <n v="20"/>
    <m/>
  </r>
  <r>
    <n v="13"/>
    <s v="پیچ آلن مغزی"/>
    <s v="011291625"/>
    <x v="40"/>
    <x v="2"/>
    <x v="39"/>
    <n v="3"/>
    <x v="2"/>
    <n v="3"/>
    <m/>
  </r>
  <r>
    <m/>
    <m/>
    <m/>
    <x v="0"/>
    <x v="0"/>
    <x v="0"/>
    <m/>
    <x v="0"/>
    <m/>
    <m/>
  </r>
  <r>
    <n v="1"/>
    <s v="پیچ سر شفت موتور"/>
    <s v="011011230"/>
    <x v="19"/>
    <x v="2"/>
    <x v="19"/>
    <n v="1"/>
    <x v="2"/>
    <n v="1"/>
    <m/>
  </r>
  <r>
    <n v="2"/>
    <s v="واشر فنری سر شفت موتور"/>
    <s v="012110012"/>
    <x v="20"/>
    <x v="2"/>
    <x v="20"/>
    <n v="1"/>
    <x v="2"/>
    <n v="1"/>
    <m/>
  </r>
  <r>
    <n v="3"/>
    <s v="واشر استپ سر پره فن"/>
    <s v="144020203"/>
    <x v="21"/>
    <x v="1"/>
    <x v="21"/>
    <n v="0.26"/>
    <x v="1"/>
    <n v="0.26"/>
    <m/>
  </r>
  <r>
    <m/>
    <m/>
    <m/>
    <x v="0"/>
    <x v="0"/>
    <x v="0"/>
    <m/>
    <x v="0"/>
    <m/>
    <m/>
  </r>
  <r>
    <n v="1"/>
    <s v="قالپاق"/>
    <n v="953021250"/>
    <x v="45"/>
    <x v="3"/>
    <x v="44"/>
    <n v="3.4"/>
    <x v="1"/>
    <n v="3.4"/>
    <m/>
  </r>
  <r>
    <m/>
    <m/>
    <m/>
    <x v="0"/>
    <x v="0"/>
    <x v="0"/>
    <m/>
    <x v="0"/>
    <m/>
    <m/>
  </r>
  <r>
    <m/>
    <m/>
    <m/>
    <x v="0"/>
    <x v="0"/>
    <x v="0"/>
    <m/>
    <x v="0"/>
    <m/>
    <m/>
  </r>
  <r>
    <m/>
    <m/>
    <m/>
    <x v="0"/>
    <x v="0"/>
    <x v="0"/>
    <m/>
    <x v="0"/>
    <m/>
    <m/>
  </r>
  <r>
    <n v="1"/>
    <s v="رینگ "/>
    <s v="145010101"/>
    <x v="24"/>
    <x v="1"/>
    <x v="24"/>
    <n v="39.119999999999997"/>
    <x v="1"/>
    <n v="39.119999999999997"/>
    <m/>
  </r>
  <r>
    <n v="2"/>
    <s v="فلنج  "/>
    <s v="145010102"/>
    <x v="46"/>
    <x v="1"/>
    <x v="45"/>
    <n v="18.447500000000002"/>
    <x v="1"/>
    <n v="18.447500000000002"/>
    <m/>
  </r>
  <r>
    <n v="3"/>
    <s v="مخروطی"/>
    <s v="145010103"/>
    <x v="28"/>
    <x v="1"/>
    <x v="28"/>
    <n v="22.814062499999999"/>
    <x v="1"/>
    <n v="22.814062499999999"/>
    <m/>
  </r>
  <r>
    <n v="4"/>
    <s v="سیخک"/>
    <s v="145010104"/>
    <x v="1"/>
    <x v="1"/>
    <x v="1"/>
    <n v="1.26"/>
    <x v="1"/>
    <n v="1.26"/>
    <m/>
  </r>
  <r>
    <m/>
    <m/>
    <m/>
    <x v="0"/>
    <x v="0"/>
    <x v="0"/>
    <m/>
    <x v="0"/>
    <m/>
    <m/>
  </r>
  <r>
    <n v="1"/>
    <s v="پایه"/>
    <s v="145010201"/>
    <x v="29"/>
    <x v="1"/>
    <x v="29"/>
    <n v="42.44"/>
    <x v="1"/>
    <n v="42.44"/>
    <m/>
  </r>
  <r>
    <n v="2"/>
    <s v="صفحه"/>
    <s v="145010202"/>
    <x v="29"/>
    <x v="1"/>
    <x v="29"/>
    <n v="21.2"/>
    <x v="1"/>
    <n v="21.2"/>
    <m/>
  </r>
  <r>
    <n v="3"/>
    <s v="صفحه اتصال"/>
    <s v="145010203"/>
    <x v="29"/>
    <x v="1"/>
    <x v="29"/>
    <n v="6.9"/>
    <x v="1"/>
    <n v="6.9"/>
    <m/>
  </r>
  <r>
    <n v="4"/>
    <s v="پیچ  "/>
    <s v="011011640"/>
    <x v="4"/>
    <x v="2"/>
    <x v="4"/>
    <s v="27"/>
    <x v="2"/>
    <n v="27"/>
    <m/>
  </r>
  <r>
    <n v="5"/>
    <s v="مهره کاسه نمددار"/>
    <s v="012050016"/>
    <x v="5"/>
    <x v="2"/>
    <x v="5"/>
    <s v="27"/>
    <x v="2"/>
    <n v="27"/>
    <m/>
  </r>
  <r>
    <m/>
    <m/>
    <m/>
    <x v="0"/>
    <x v="0"/>
    <x v="0"/>
    <m/>
    <x v="0"/>
    <m/>
    <m/>
  </r>
  <r>
    <m/>
    <m/>
    <m/>
    <x v="0"/>
    <x v="0"/>
    <x v="0"/>
    <m/>
    <x v="0"/>
    <m/>
    <m/>
  </r>
  <r>
    <m/>
    <m/>
    <m/>
    <x v="0"/>
    <x v="0"/>
    <x v="0"/>
    <m/>
    <x v="0"/>
    <m/>
    <m/>
  </r>
  <r>
    <n v="1"/>
    <s v="پره"/>
    <s v="212001400"/>
    <x v="47"/>
    <x v="3"/>
    <x v="46"/>
    <n v="30"/>
    <x v="1"/>
    <n v="30"/>
    <m/>
  </r>
  <r>
    <n v="2"/>
    <s v="پنج پره"/>
    <s v="211001400"/>
    <x v="48"/>
    <x v="3"/>
    <x v="47"/>
    <n v="10.1"/>
    <x v="1"/>
    <n v="10.1"/>
    <m/>
  </r>
  <r>
    <n v="3"/>
    <s v="صفحه"/>
    <s v="216001400"/>
    <x v="49"/>
    <x v="3"/>
    <x v="48"/>
    <n v="7"/>
    <x v="1"/>
    <n v="7"/>
    <m/>
  </r>
  <r>
    <n v="4"/>
    <s v="توپی چدنی"/>
    <s v="213000001"/>
    <x v="33"/>
    <x v="4"/>
    <x v="33"/>
    <n v="7"/>
    <x v="1"/>
    <n v="7"/>
    <m/>
  </r>
  <r>
    <n v="5"/>
    <s v="مغزی"/>
    <s v="145020105"/>
    <x v="34"/>
    <x v="5"/>
    <x v="34"/>
    <n v="8.8000000000000007"/>
    <x v="1"/>
    <n v="8.8000000000000007"/>
    <m/>
  </r>
  <r>
    <n v="6"/>
    <s v="مچی"/>
    <s v="953000083"/>
    <x v="35"/>
    <x v="3"/>
    <x v="11"/>
    <n v="6.8"/>
    <x v="1"/>
    <n v="6.8"/>
    <m/>
  </r>
  <r>
    <n v="7"/>
    <s v="پیچ دو سر حدیده"/>
    <s v="953008120"/>
    <x v="36"/>
    <x v="2"/>
    <x v="35"/>
    <n v="20"/>
    <x v="2"/>
    <n v="20"/>
    <m/>
  </r>
  <r>
    <n v="8"/>
    <s v="پیچ یک سوم حدیده"/>
    <s v="011051095"/>
    <x v="37"/>
    <x v="2"/>
    <x v="36"/>
    <n v="10"/>
    <x v="2"/>
    <n v="10"/>
    <m/>
  </r>
  <r>
    <n v="9"/>
    <s v="مهره کاسه نمددار"/>
    <s v="012050008"/>
    <x v="14"/>
    <x v="2"/>
    <x v="14"/>
    <n v="40"/>
    <x v="2"/>
    <n v="40"/>
    <m/>
  </r>
  <r>
    <n v="10"/>
    <s v="مهره کاسه نمددار"/>
    <s v="012050010"/>
    <x v="15"/>
    <x v="2"/>
    <x v="15"/>
    <n v="10"/>
    <x v="2"/>
    <n v="10"/>
    <m/>
  </r>
  <r>
    <n v="11"/>
    <s v="واشر تخت"/>
    <s v="012100830"/>
    <x v="38"/>
    <x v="2"/>
    <x v="37"/>
    <n v="40"/>
    <x v="2"/>
    <n v="40"/>
    <m/>
  </r>
  <r>
    <n v="12"/>
    <s v="واشر تخت"/>
    <s v="012101030"/>
    <x v="39"/>
    <x v="2"/>
    <x v="38"/>
    <n v="20"/>
    <x v="2"/>
    <n v="20"/>
    <m/>
  </r>
  <r>
    <n v="13"/>
    <s v="پیچ آلن مغزی"/>
    <s v="011291625"/>
    <x v="40"/>
    <x v="2"/>
    <x v="39"/>
    <n v="3"/>
    <x v="2"/>
    <n v="3"/>
    <m/>
  </r>
  <r>
    <m/>
    <m/>
    <m/>
    <x v="0"/>
    <x v="0"/>
    <x v="0"/>
    <m/>
    <x v="0"/>
    <m/>
    <m/>
  </r>
  <r>
    <n v="1"/>
    <s v="پیچ سر شفت موتور"/>
    <s v="011011230"/>
    <x v="19"/>
    <x v="2"/>
    <x v="19"/>
    <n v="1"/>
    <x v="2"/>
    <n v="1"/>
    <m/>
  </r>
  <r>
    <n v="2"/>
    <s v="واشر فنری سر شفت موتور"/>
    <s v="012110012"/>
    <x v="20"/>
    <x v="2"/>
    <x v="20"/>
    <n v="1"/>
    <x v="2"/>
    <n v="1"/>
    <m/>
  </r>
  <r>
    <n v="3"/>
    <s v="واشر استپ سر پره فن"/>
    <s v="145020203"/>
    <x v="21"/>
    <x v="1"/>
    <x v="21"/>
    <n v="0.26"/>
    <x v="1"/>
    <n v="0.26"/>
    <m/>
  </r>
  <r>
    <m/>
    <m/>
    <m/>
    <x v="0"/>
    <x v="0"/>
    <x v="0"/>
    <m/>
    <x v="0"/>
    <m/>
    <m/>
  </r>
  <r>
    <n v="1"/>
    <s v="قالپاق"/>
    <n v="953021400"/>
    <x v="50"/>
    <x v="3"/>
    <x v="49"/>
    <n v="4.4000000000000004"/>
    <x v="1"/>
    <n v="4.4000000000000004"/>
    <m/>
  </r>
  <r>
    <m/>
    <m/>
    <m/>
    <x v="0"/>
    <x v="0"/>
    <x v="0"/>
    <m/>
    <x v="0"/>
    <m/>
    <m/>
  </r>
  <r>
    <m/>
    <m/>
    <m/>
    <x v="0"/>
    <x v="0"/>
    <x v="0"/>
    <m/>
    <x v="0"/>
    <m/>
    <m/>
  </r>
  <r>
    <m/>
    <m/>
    <m/>
    <x v="0"/>
    <x v="0"/>
    <x v="0"/>
    <m/>
    <x v="0"/>
    <m/>
    <m/>
  </r>
  <r>
    <n v="1"/>
    <s v="رینگ "/>
    <s v="146010101"/>
    <x v="1"/>
    <x v="1"/>
    <x v="1"/>
    <n v="50"/>
    <x v="1"/>
    <n v="50"/>
    <m/>
  </r>
  <r>
    <n v="2"/>
    <s v="فلنج  "/>
    <s v="146010102"/>
    <x v="46"/>
    <x v="1"/>
    <x v="45"/>
    <n v="22"/>
    <x v="1"/>
    <n v="22"/>
    <m/>
  </r>
  <r>
    <n v="3"/>
    <s v="مخروطی"/>
    <s v="146010103"/>
    <x v="28"/>
    <x v="1"/>
    <x v="28"/>
    <n v="28"/>
    <x v="1"/>
    <n v="28"/>
    <m/>
  </r>
  <r>
    <n v="4"/>
    <s v="سیخک"/>
    <s v="146010104"/>
    <x v="1"/>
    <x v="1"/>
    <x v="1"/>
    <n v="1.26"/>
    <x v="1"/>
    <n v="1.26"/>
    <m/>
  </r>
  <r>
    <m/>
    <m/>
    <m/>
    <x v="0"/>
    <x v="0"/>
    <x v="0"/>
    <m/>
    <x v="0"/>
    <m/>
    <m/>
  </r>
  <r>
    <n v="1"/>
    <s v="پایه"/>
    <s v="146010201"/>
    <x v="21"/>
    <x v="1"/>
    <x v="21"/>
    <n v="60.403199999999998"/>
    <x v="1"/>
    <n v="60.403199999999998"/>
    <m/>
  </r>
  <r>
    <n v="2"/>
    <s v="صفحه"/>
    <s v="146010202"/>
    <x v="21"/>
    <x v="1"/>
    <x v="21"/>
    <n v="40.070324999999997"/>
    <x v="1"/>
    <n v="40.070324999999997"/>
    <m/>
  </r>
  <r>
    <n v="3"/>
    <s v="صفحه اتصال"/>
    <s v="146010203"/>
    <x v="21"/>
    <x v="1"/>
    <x v="21"/>
    <n v="86.01088"/>
    <x v="1"/>
    <n v="86.01088"/>
    <m/>
  </r>
  <r>
    <n v="4"/>
    <s v="پیچ  "/>
    <s v="011011640"/>
    <x v="4"/>
    <x v="2"/>
    <x v="4"/>
    <n v="27"/>
    <x v="2"/>
    <n v="27"/>
    <m/>
  </r>
  <r>
    <n v="5"/>
    <s v="مهره کاسه نمددار"/>
    <s v="012050016"/>
    <x v="5"/>
    <x v="2"/>
    <x v="5"/>
    <n v="27"/>
    <x v="2"/>
    <n v="27"/>
    <m/>
  </r>
  <r>
    <m/>
    <m/>
    <m/>
    <x v="0"/>
    <x v="0"/>
    <x v="0"/>
    <m/>
    <x v="0"/>
    <m/>
    <m/>
  </r>
  <r>
    <m/>
    <m/>
    <m/>
    <x v="0"/>
    <x v="0"/>
    <x v="0"/>
    <m/>
    <x v="0"/>
    <m/>
    <m/>
  </r>
  <r>
    <m/>
    <m/>
    <m/>
    <x v="0"/>
    <x v="0"/>
    <x v="0"/>
    <m/>
    <x v="0"/>
    <m/>
    <m/>
  </r>
  <r>
    <n v="1"/>
    <s v="پره"/>
    <s v="212001600"/>
    <x v="51"/>
    <x v="3"/>
    <x v="50"/>
    <n v="62"/>
    <x v="1"/>
    <n v="62"/>
    <m/>
  </r>
  <r>
    <n v="2"/>
    <s v="پنج پره"/>
    <s v="211001600"/>
    <x v="52"/>
    <x v="3"/>
    <x v="51"/>
    <n v="10.7"/>
    <x v="1"/>
    <n v="10.7"/>
    <m/>
  </r>
  <r>
    <n v="3"/>
    <s v="صفحه"/>
    <s v="216001600"/>
    <x v="53"/>
    <x v="3"/>
    <x v="52"/>
    <n v="9.4"/>
    <x v="1"/>
    <n v="9.4"/>
    <m/>
  </r>
  <r>
    <n v="4"/>
    <s v="توپی چدنی"/>
    <s v="213000002"/>
    <x v="33"/>
    <x v="4"/>
    <x v="33"/>
    <n v="7"/>
    <x v="1"/>
    <n v="7"/>
    <m/>
  </r>
  <r>
    <n v="5"/>
    <s v="مغزی"/>
    <s v="146020105"/>
    <x v="34"/>
    <x v="5"/>
    <x v="34"/>
    <n v="8.8000000000000007"/>
    <x v="1"/>
    <n v="8.8000000000000007"/>
    <m/>
  </r>
  <r>
    <n v="6"/>
    <s v="مچی"/>
    <s v="953000083"/>
    <x v="35"/>
    <x v="3"/>
    <x v="11"/>
    <n v="6.8"/>
    <x v="1"/>
    <n v="6.8"/>
    <m/>
  </r>
  <r>
    <n v="7"/>
    <s v="پیچ دو سر حدیده"/>
    <s v="953008120"/>
    <x v="36"/>
    <x v="2"/>
    <x v="35"/>
    <n v="20"/>
    <x v="2"/>
    <n v="20"/>
    <m/>
  </r>
  <r>
    <n v="8"/>
    <s v="پیچ یک سوم حدیده"/>
    <s v="011051095"/>
    <x v="37"/>
    <x v="2"/>
    <x v="36"/>
    <n v="10"/>
    <x v="2"/>
    <n v="10"/>
    <m/>
  </r>
  <r>
    <n v="9"/>
    <s v="مهره کاسه نمددار"/>
    <s v="012050008"/>
    <x v="14"/>
    <x v="2"/>
    <x v="14"/>
    <n v="40"/>
    <x v="2"/>
    <n v="40"/>
    <m/>
  </r>
  <r>
    <n v="10"/>
    <s v="مهره کاسه نمددار"/>
    <s v="012050010"/>
    <x v="15"/>
    <x v="2"/>
    <x v="15"/>
    <n v="10"/>
    <x v="2"/>
    <n v="10"/>
    <m/>
  </r>
  <r>
    <n v="11"/>
    <s v="واشر تخت"/>
    <s v="012100830"/>
    <x v="38"/>
    <x v="2"/>
    <x v="37"/>
    <n v="40"/>
    <x v="2"/>
    <n v="40"/>
    <m/>
  </r>
  <r>
    <n v="12"/>
    <s v="واشر تخت"/>
    <s v="012101030"/>
    <x v="39"/>
    <x v="2"/>
    <x v="38"/>
    <n v="20"/>
    <x v="2"/>
    <n v="20"/>
    <m/>
  </r>
  <r>
    <n v="13"/>
    <s v="پیچ آلن مغزی"/>
    <s v="011291625"/>
    <x v="40"/>
    <x v="2"/>
    <x v="39"/>
    <n v="3"/>
    <x v="2"/>
    <n v="3"/>
    <m/>
  </r>
  <r>
    <m/>
    <m/>
    <m/>
    <x v="0"/>
    <x v="0"/>
    <x v="0"/>
    <m/>
    <x v="0"/>
    <m/>
    <m/>
  </r>
  <r>
    <n v="1"/>
    <s v="پیچ سر شفت موتور"/>
    <s v="011011640"/>
    <x v="4"/>
    <x v="2"/>
    <x v="4"/>
    <n v="1"/>
    <x v="2"/>
    <n v="1"/>
    <m/>
  </r>
  <r>
    <n v="2"/>
    <s v="واشر فنری سر شفت موتور"/>
    <s v="012110016"/>
    <x v="54"/>
    <x v="2"/>
    <x v="53"/>
    <n v="1"/>
    <x v="2"/>
    <n v="1"/>
    <m/>
  </r>
  <r>
    <n v="3"/>
    <s v="واشر استپ سر پره فن"/>
    <s v="146020203"/>
    <x v="21"/>
    <x v="1"/>
    <x v="21"/>
    <n v="0.26"/>
    <x v="1"/>
    <n v="0.26"/>
    <m/>
  </r>
  <r>
    <m/>
    <m/>
    <m/>
    <x v="0"/>
    <x v="0"/>
    <x v="0"/>
    <m/>
    <x v="0"/>
    <m/>
    <m/>
  </r>
  <r>
    <n v="1"/>
    <s v="قالپاق"/>
    <s v="953021600"/>
    <x v="55"/>
    <x v="3"/>
    <x v="54"/>
    <n v="5.8"/>
    <x v="1"/>
    <n v="5.8"/>
    <m/>
  </r>
  <r>
    <m/>
    <m/>
    <m/>
    <x v="0"/>
    <x v="0"/>
    <x v="0"/>
    <m/>
    <x v="0"/>
    <m/>
    <m/>
  </r>
  <r>
    <m/>
    <m/>
    <m/>
    <x v="0"/>
    <x v="0"/>
    <x v="0"/>
    <m/>
    <x v="0"/>
    <m/>
    <m/>
  </r>
  <r>
    <m/>
    <m/>
    <m/>
    <x v="0"/>
    <x v="0"/>
    <x v="0"/>
    <m/>
    <x v="0"/>
    <m/>
    <m/>
  </r>
  <r>
    <n v="1"/>
    <s v="رینگ "/>
    <s v="147010101"/>
    <x v="1"/>
    <x v="1"/>
    <x v="1"/>
    <n v="50"/>
    <x v="1"/>
    <n v="50"/>
    <m/>
  </r>
  <r>
    <n v="2"/>
    <s v="فلنج  "/>
    <s v="147010102"/>
    <x v="46"/>
    <x v="1"/>
    <x v="45"/>
    <n v="22"/>
    <x v="1"/>
    <n v="22"/>
    <m/>
  </r>
  <r>
    <n v="3"/>
    <s v="مخروطی"/>
    <s v="147010103"/>
    <x v="28"/>
    <x v="1"/>
    <x v="28"/>
    <n v="28"/>
    <x v="1"/>
    <n v="28"/>
    <m/>
  </r>
  <r>
    <n v="4"/>
    <s v="سیخک"/>
    <s v="147010104"/>
    <x v="1"/>
    <x v="1"/>
    <x v="1"/>
    <n v="1.26"/>
    <x v="1"/>
    <n v="1.26"/>
    <m/>
  </r>
  <r>
    <m/>
    <m/>
    <m/>
    <x v="0"/>
    <x v="0"/>
    <x v="0"/>
    <m/>
    <x v="0"/>
    <m/>
    <m/>
  </r>
  <r>
    <n v="1"/>
    <s v="پایه"/>
    <s v="147010201"/>
    <x v="21"/>
    <x v="1"/>
    <x v="21"/>
    <n v="60.403199999999998"/>
    <x v="1"/>
    <n v="60.403199999999998"/>
    <m/>
  </r>
  <r>
    <n v="2"/>
    <s v="صفحه"/>
    <s v="147010202"/>
    <x v="21"/>
    <x v="1"/>
    <x v="21"/>
    <n v="40.070324999999997"/>
    <x v="1"/>
    <n v="40.070324999999997"/>
    <m/>
  </r>
  <r>
    <n v="3"/>
    <s v="صفحه اتصال"/>
    <s v="147010203"/>
    <x v="21"/>
    <x v="1"/>
    <x v="21"/>
    <n v="86.01088"/>
    <x v="1"/>
    <n v="86.01088"/>
    <m/>
  </r>
  <r>
    <n v="4"/>
    <s v="پیچ  "/>
    <s v="011011640"/>
    <x v="4"/>
    <x v="2"/>
    <x v="4"/>
    <n v="27"/>
    <x v="2"/>
    <n v="27"/>
    <m/>
  </r>
  <r>
    <n v="5"/>
    <s v="مهره کاسه نمددار"/>
    <s v="012050016"/>
    <x v="5"/>
    <x v="2"/>
    <x v="5"/>
    <n v="27"/>
    <x v="2"/>
    <n v="27"/>
    <m/>
  </r>
  <r>
    <m/>
    <m/>
    <m/>
    <x v="0"/>
    <x v="0"/>
    <x v="0"/>
    <m/>
    <x v="0"/>
    <m/>
    <m/>
  </r>
  <r>
    <m/>
    <m/>
    <m/>
    <x v="0"/>
    <x v="0"/>
    <x v="0"/>
    <m/>
    <x v="0"/>
    <m/>
    <m/>
  </r>
  <r>
    <m/>
    <m/>
    <m/>
    <x v="0"/>
    <x v="0"/>
    <x v="0"/>
    <m/>
    <x v="0"/>
    <m/>
    <m/>
  </r>
  <r>
    <n v="1"/>
    <s v="پره"/>
    <s v="212001600"/>
    <x v="51"/>
    <x v="3"/>
    <x v="50"/>
    <n v="62"/>
    <x v="1"/>
    <n v="62"/>
    <m/>
  </r>
  <r>
    <n v="2"/>
    <s v="پنج پره"/>
    <s v="21101/600"/>
    <x v="56"/>
    <x v="3"/>
    <x v="55"/>
    <n v="20.3"/>
    <x v="1"/>
    <n v="20.3"/>
    <m/>
  </r>
  <r>
    <n v="3"/>
    <s v="صفحه"/>
    <s v="216011600"/>
    <x v="57"/>
    <x v="3"/>
    <x v="56"/>
    <n v="10.8"/>
    <x v="1"/>
    <n v="10.8"/>
    <m/>
  </r>
  <r>
    <n v="4"/>
    <s v="توپی چدنی"/>
    <s v="213000001"/>
    <x v="58"/>
    <x v="4"/>
    <x v="57"/>
    <n v="17.2"/>
    <x v="1"/>
    <n v="17.2"/>
    <m/>
  </r>
  <r>
    <n v="5"/>
    <s v="مغزی"/>
    <s v="147020105"/>
    <x v="59"/>
    <x v="5"/>
    <x v="58"/>
    <n v="17.3"/>
    <x v="1"/>
    <n v="17.3"/>
    <m/>
  </r>
  <r>
    <n v="6"/>
    <s v="مچی"/>
    <s v="953000085"/>
    <x v="60"/>
    <x v="3"/>
    <x v="59"/>
    <n v="19.2"/>
    <x v="1"/>
    <n v="19.2"/>
    <m/>
  </r>
  <r>
    <n v="7"/>
    <s v="پیچ دو سر حدیده"/>
    <s v="953010170"/>
    <x v="61"/>
    <x v="2"/>
    <x v="60"/>
    <n v="20"/>
    <x v="2"/>
    <n v="20"/>
    <m/>
  </r>
  <r>
    <n v="8"/>
    <s v="پیچ یک سوم حدیده"/>
    <s v="011051297"/>
    <x v="62"/>
    <x v="2"/>
    <x v="61"/>
    <n v="10"/>
    <x v="2"/>
    <n v="10"/>
    <m/>
  </r>
  <r>
    <n v="9"/>
    <s v="مهره کاسه نمددار"/>
    <s v="012050010"/>
    <x v="15"/>
    <x v="2"/>
    <x v="15"/>
    <n v="40"/>
    <x v="2"/>
    <n v="40"/>
    <m/>
  </r>
  <r>
    <n v="10"/>
    <s v="مهره کاسه نمددار"/>
    <s v="012050012"/>
    <x v="63"/>
    <x v="2"/>
    <x v="62"/>
    <n v="10"/>
    <x v="2"/>
    <n v="10"/>
    <m/>
  </r>
  <r>
    <n v="11"/>
    <s v="واشر تخت"/>
    <s v="012101030"/>
    <x v="39"/>
    <x v="2"/>
    <x v="38"/>
    <n v="40"/>
    <x v="2"/>
    <n v="40"/>
    <m/>
  </r>
  <r>
    <n v="12"/>
    <s v="واشر تخت"/>
    <s v="012101240"/>
    <x v="64"/>
    <x v="2"/>
    <x v="63"/>
    <n v="20"/>
    <x v="2"/>
    <n v="20"/>
    <m/>
  </r>
  <r>
    <n v="13"/>
    <s v="پیچ آلن مغزی"/>
    <s v="011292030"/>
    <x v="65"/>
    <x v="2"/>
    <x v="64"/>
    <n v="5"/>
    <x v="2"/>
    <n v="5"/>
    <m/>
  </r>
  <r>
    <m/>
    <m/>
    <m/>
    <x v="0"/>
    <x v="0"/>
    <x v="0"/>
    <m/>
    <x v="0"/>
    <m/>
    <m/>
  </r>
  <r>
    <n v="1"/>
    <s v="پیچ سر شفت موتور"/>
    <s v="011011640"/>
    <x v="4"/>
    <x v="2"/>
    <x v="4"/>
    <n v="1"/>
    <x v="2"/>
    <n v="1"/>
    <m/>
  </r>
  <r>
    <n v="2"/>
    <s v="واشر فنری سر شفت موتور"/>
    <s v="012110016"/>
    <x v="54"/>
    <x v="2"/>
    <x v="53"/>
    <n v="1"/>
    <x v="2"/>
    <n v="1"/>
    <m/>
  </r>
  <r>
    <n v="3"/>
    <s v="واشر استپ سر پره فن"/>
    <s v="147020203"/>
    <x v="21"/>
    <x v="1"/>
    <x v="21"/>
    <n v="0.26"/>
    <x v="1"/>
    <n v="0.26"/>
    <m/>
  </r>
  <r>
    <m/>
    <m/>
    <m/>
    <x v="0"/>
    <x v="0"/>
    <x v="0"/>
    <m/>
    <x v="0"/>
    <m/>
    <m/>
  </r>
  <r>
    <n v="1"/>
    <s v="قالپاق"/>
    <n v="953021600"/>
    <x v="66"/>
    <x v="3"/>
    <x v="65"/>
    <n v="5.8"/>
    <x v="1"/>
    <n v="5.8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E71" firstHeaderRow="1" firstDataRow="1" firstDataCol="4"/>
  <pivotFields count="10">
    <pivotField showAll="0"/>
    <pivotField showAll="0"/>
    <pivotField showAll="0"/>
    <pivotField axis="axisRow" outline="0" showAll="0" defaultSubtotal="0">
      <items count="67">
        <item x="26"/>
        <item x="30"/>
        <item x="42"/>
        <item x="47"/>
        <item x="51"/>
        <item x="6"/>
        <item x="22"/>
        <item x="31"/>
        <item x="43"/>
        <item x="48"/>
        <item x="52"/>
        <item x="56"/>
        <item x="7"/>
        <item x="37"/>
        <item x="13"/>
        <item x="18"/>
        <item x="40"/>
        <item x="65"/>
        <item x="62"/>
        <item x="19"/>
        <item x="4"/>
        <item x="12"/>
        <item x="36"/>
        <item x="61"/>
        <item x="9"/>
        <item x="33"/>
        <item x="27"/>
        <item x="32"/>
        <item x="44"/>
        <item x="49"/>
        <item x="53"/>
        <item x="57"/>
        <item x="8"/>
        <item x="23"/>
        <item x="41"/>
        <item x="45"/>
        <item x="50"/>
        <item x="66"/>
        <item x="55"/>
        <item x="10"/>
        <item x="59"/>
        <item x="34"/>
        <item x="15"/>
        <item x="63"/>
        <item x="5"/>
        <item x="14"/>
        <item x="58"/>
        <item x="17"/>
        <item x="16"/>
        <item x="39"/>
        <item x="38"/>
        <item x="64"/>
        <item x="20"/>
        <item x="54"/>
        <item x="25"/>
        <item x="2"/>
        <item x="28"/>
        <item x="1"/>
        <item x="46"/>
        <item x="3"/>
        <item x="21"/>
        <item x="24"/>
        <item x="29"/>
        <item x="60"/>
        <item x="11"/>
        <item x="35"/>
        <item x="0"/>
      </items>
    </pivotField>
    <pivotField axis="axisRow" outline="0" showAll="0" defaultSubtotal="0">
      <items count="6">
        <item x="3"/>
        <item x="4"/>
        <item x="1"/>
        <item x="5"/>
        <item x="2"/>
        <item x="0"/>
      </items>
    </pivotField>
    <pivotField axis="axisRow" outline="0" showAll="0" defaultSubtotal="0">
      <items count="66">
        <item x="25"/>
        <item x="28"/>
        <item x="1"/>
        <item x="24"/>
        <item x="2"/>
        <item x="45"/>
        <item x="3"/>
        <item x="29"/>
        <item x="21"/>
        <item x="10"/>
        <item x="40"/>
        <item x="44"/>
        <item x="49"/>
        <item x="65"/>
        <item x="19"/>
        <item x="4"/>
        <item x="13"/>
        <item x="36"/>
        <item x="61"/>
        <item x="18"/>
        <item x="39"/>
        <item x="64"/>
        <item x="14"/>
        <item x="15"/>
        <item x="62"/>
        <item x="5"/>
        <item x="16"/>
        <item x="37"/>
        <item x="17"/>
        <item x="38"/>
        <item x="63"/>
        <item x="20"/>
        <item x="53"/>
        <item x="7"/>
        <item x="31"/>
        <item x="42"/>
        <item x="47"/>
        <item x="51"/>
        <item x="55"/>
        <item x="6"/>
        <item x="22"/>
        <item x="26"/>
        <item x="30"/>
        <item x="41"/>
        <item x="46"/>
        <item x="50"/>
        <item x="57"/>
        <item x="33"/>
        <item x="9"/>
        <item x="8"/>
        <item x="23"/>
        <item x="27"/>
        <item x="32"/>
        <item x="43"/>
        <item x="48"/>
        <item x="52"/>
        <item x="56"/>
        <item x="34"/>
        <item x="58"/>
        <item x="11"/>
        <item x="59"/>
        <item x="12"/>
        <item x="35"/>
        <item x="60"/>
        <item x="54"/>
        <item x="0"/>
      </items>
    </pivotField>
    <pivotField showAll="0"/>
    <pivotField axis="axisRow" outline="0" showAll="0" defaultSubtotal="0">
      <items count="3">
        <item x="1"/>
        <item x="2"/>
        <item x="0"/>
      </items>
    </pivotField>
    <pivotField dataField="1" showAll="0"/>
    <pivotField showAll="0"/>
  </pivotFields>
  <rowFields count="4">
    <field x="3"/>
    <field x="4"/>
    <field x="5"/>
    <field x="7"/>
  </rowFields>
  <rowItems count="68">
    <i>
      <x/>
      <x/>
      <x v="41"/>
      <x/>
    </i>
    <i>
      <x v="1"/>
      <x/>
      <x v="42"/>
      <x/>
    </i>
    <i>
      <x v="2"/>
      <x/>
      <x v="43"/>
      <x/>
    </i>
    <i>
      <x v="3"/>
      <x/>
      <x v="44"/>
      <x/>
    </i>
    <i>
      <x v="4"/>
      <x/>
      <x v="45"/>
      <x/>
    </i>
    <i>
      <x v="5"/>
      <x/>
      <x v="39"/>
      <x/>
    </i>
    <i>
      <x v="6"/>
      <x/>
      <x v="40"/>
      <x/>
    </i>
    <i>
      <x v="7"/>
      <x/>
      <x v="34"/>
      <x/>
    </i>
    <i>
      <x v="8"/>
      <x/>
      <x v="35"/>
      <x/>
    </i>
    <i>
      <x v="9"/>
      <x/>
      <x v="36"/>
      <x/>
    </i>
    <i>
      <x v="10"/>
      <x/>
      <x v="37"/>
      <x/>
    </i>
    <i>
      <x v="11"/>
      <x/>
      <x v="38"/>
      <x/>
    </i>
    <i>
      <x v="12"/>
      <x/>
      <x v="33"/>
      <x/>
    </i>
    <i>
      <x v="13"/>
      <x v="4"/>
      <x v="17"/>
      <x v="1"/>
    </i>
    <i>
      <x v="14"/>
      <x v="4"/>
      <x v="16"/>
      <x v="1"/>
    </i>
    <i>
      <x v="15"/>
      <x v="4"/>
      <x v="19"/>
      <x v="1"/>
    </i>
    <i>
      <x v="16"/>
      <x v="4"/>
      <x v="20"/>
      <x v="1"/>
    </i>
    <i>
      <x v="17"/>
      <x v="4"/>
      <x v="21"/>
      <x v="1"/>
    </i>
    <i>
      <x v="18"/>
      <x v="4"/>
      <x v="18"/>
      <x v="1"/>
    </i>
    <i>
      <x v="19"/>
      <x v="4"/>
      <x v="14"/>
      <x v="1"/>
    </i>
    <i>
      <x v="20"/>
      <x v="4"/>
      <x v="15"/>
      <x v="1"/>
    </i>
    <i>
      <x v="21"/>
      <x v="4"/>
      <x v="61"/>
      <x v="1"/>
    </i>
    <i>
      <x v="22"/>
      <x v="4"/>
      <x v="62"/>
      <x v="1"/>
    </i>
    <i>
      <x v="23"/>
      <x v="4"/>
      <x v="63"/>
      <x v="1"/>
    </i>
    <i>
      <x v="24"/>
      <x v="1"/>
      <x v="48"/>
      <x/>
    </i>
    <i>
      <x v="25"/>
      <x v="1"/>
      <x v="47"/>
      <x/>
    </i>
    <i>
      <x v="26"/>
      <x/>
      <x v="51"/>
      <x/>
    </i>
    <i>
      <x v="27"/>
      <x/>
      <x v="52"/>
      <x/>
    </i>
    <i>
      <x v="28"/>
      <x/>
      <x v="53"/>
      <x/>
    </i>
    <i>
      <x v="29"/>
      <x/>
      <x v="54"/>
      <x/>
    </i>
    <i>
      <x v="30"/>
      <x/>
      <x v="55"/>
      <x/>
    </i>
    <i>
      <x v="31"/>
      <x/>
      <x v="56"/>
      <x/>
    </i>
    <i>
      <x v="32"/>
      <x/>
      <x v="49"/>
      <x/>
    </i>
    <i>
      <x v="33"/>
      <x/>
      <x v="50"/>
      <x/>
    </i>
    <i>
      <x v="34"/>
      <x/>
      <x v="10"/>
      <x/>
    </i>
    <i>
      <x v="35"/>
      <x/>
      <x v="11"/>
      <x/>
    </i>
    <i>
      <x v="36"/>
      <x/>
      <x v="12"/>
      <x/>
    </i>
    <i>
      <x v="37"/>
      <x/>
      <x v="13"/>
      <x/>
    </i>
    <i>
      <x v="38"/>
      <x/>
      <x v="64"/>
      <x/>
    </i>
    <i>
      <x v="39"/>
      <x v="3"/>
      <x v="9"/>
      <x/>
    </i>
    <i>
      <x v="40"/>
      <x v="3"/>
      <x v="58"/>
      <x/>
    </i>
    <i>
      <x v="41"/>
      <x v="3"/>
      <x v="57"/>
      <x/>
    </i>
    <i>
      <x v="42"/>
      <x v="4"/>
      <x v="23"/>
      <x v="1"/>
    </i>
    <i>
      <x v="43"/>
      <x v="4"/>
      <x v="24"/>
      <x v="1"/>
    </i>
    <i>
      <x v="44"/>
      <x v="4"/>
      <x v="25"/>
      <x v="1"/>
    </i>
    <i>
      <x v="45"/>
      <x v="4"/>
      <x v="22"/>
      <x v="1"/>
    </i>
    <i>
      <x v="46"/>
      <x v="1"/>
      <x v="46"/>
      <x/>
    </i>
    <i>
      <x v="47"/>
      <x v="4"/>
      <x v="28"/>
      <x v="1"/>
    </i>
    <i>
      <x v="48"/>
      <x v="4"/>
      <x v="26"/>
      <x v="1"/>
    </i>
    <i>
      <x v="49"/>
      <x v="4"/>
      <x v="29"/>
      <x v="1"/>
    </i>
    <i>
      <x v="50"/>
      <x v="4"/>
      <x v="27"/>
      <x v="1"/>
    </i>
    <i>
      <x v="51"/>
      <x v="4"/>
      <x v="30"/>
      <x v="1"/>
    </i>
    <i>
      <x v="52"/>
      <x v="4"/>
      <x v="31"/>
      <x v="1"/>
    </i>
    <i>
      <x v="53"/>
      <x v="4"/>
      <x v="32"/>
      <x v="1"/>
    </i>
    <i>
      <x v="54"/>
      <x v="2"/>
      <x/>
      <x/>
    </i>
    <i>
      <x v="55"/>
      <x v="2"/>
      <x v="4"/>
      <x/>
    </i>
    <i>
      <x v="56"/>
      <x v="2"/>
      <x v="1"/>
      <x/>
    </i>
    <i>
      <x v="57"/>
      <x v="2"/>
      <x v="2"/>
      <x/>
    </i>
    <i>
      <x v="58"/>
      <x v="2"/>
      <x v="5"/>
      <x/>
    </i>
    <i>
      <x v="59"/>
      <x v="2"/>
      <x v="6"/>
      <x/>
    </i>
    <i>
      <x v="60"/>
      <x v="2"/>
      <x v="8"/>
      <x/>
    </i>
    <i>
      <x v="61"/>
      <x v="2"/>
      <x v="3"/>
      <x/>
    </i>
    <i>
      <x v="62"/>
      <x v="2"/>
      <x v="7"/>
      <x/>
    </i>
    <i>
      <x v="63"/>
      <x/>
      <x v="60"/>
      <x/>
    </i>
    <i>
      <x v="64"/>
      <x/>
      <x v="59"/>
      <x/>
    </i>
    <i>
      <x v="65"/>
      <x/>
      <x v="59"/>
      <x/>
    </i>
    <i>
      <x v="66"/>
      <x v="5"/>
      <x v="65"/>
      <x v="2"/>
    </i>
    <i t="grand">
      <x/>
    </i>
  </rowItems>
  <colItems count="1">
    <i/>
  </colItems>
  <dataFields count="1">
    <dataField name="Sum of Q/O" fld="8" baseField="7" baseItem="0"/>
  </dataFields>
  <formats count="453">
    <format dxfId="454">
      <pivotArea type="all" dataOnly="0" outline="0" fieldPosition="0"/>
    </format>
    <format dxfId="453">
      <pivotArea outline="0" collapsedLevelsAreSubtotals="1" fieldPosition="0"/>
    </format>
    <format dxfId="452">
      <pivotArea dataOnly="0" labelOnly="1" outline="0" axis="axisValues" fieldPosition="0"/>
    </format>
    <format dxfId="451">
      <pivotArea dataOnly="0" labelOnly="1" fieldPosition="0">
        <references count="1">
          <reference field="3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450">
      <pivotArea dataOnly="0" labelOnly="1" fieldPosition="0">
        <references count="1">
          <reference field="3" count="17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</reference>
        </references>
      </pivotArea>
    </format>
    <format dxfId="449">
      <pivotArea dataOnly="0" labelOnly="1" grandRow="1" outline="0" fieldPosition="0"/>
    </format>
    <format dxfId="448">
      <pivotArea dataOnly="0" labelOnly="1" fieldPosition="0">
        <references count="2">
          <reference field="3" count="1" selected="0">
            <x v="0"/>
          </reference>
          <reference field="4" count="1">
            <x v="0"/>
          </reference>
        </references>
      </pivotArea>
    </format>
    <format dxfId="447">
      <pivotArea dataOnly="0" labelOnly="1" fieldPosition="0">
        <references count="2">
          <reference field="3" count="1" selected="0">
            <x v="13"/>
          </reference>
          <reference field="4" count="1">
            <x v="4"/>
          </reference>
        </references>
      </pivotArea>
    </format>
    <format dxfId="446">
      <pivotArea dataOnly="0" labelOnly="1" fieldPosition="0">
        <references count="2">
          <reference field="3" count="1" selected="0">
            <x v="24"/>
          </reference>
          <reference field="4" count="1">
            <x v="1"/>
          </reference>
        </references>
      </pivotArea>
    </format>
    <format dxfId="445">
      <pivotArea dataOnly="0" labelOnly="1" fieldPosition="0">
        <references count="2">
          <reference field="3" count="1" selected="0">
            <x v="26"/>
          </reference>
          <reference field="4" count="1">
            <x v="0"/>
          </reference>
        </references>
      </pivotArea>
    </format>
    <format dxfId="444">
      <pivotArea dataOnly="0" labelOnly="1" fieldPosition="0">
        <references count="2">
          <reference field="3" count="1" selected="0">
            <x v="39"/>
          </reference>
          <reference field="4" count="1">
            <x v="3"/>
          </reference>
        </references>
      </pivotArea>
    </format>
    <format dxfId="443">
      <pivotArea dataOnly="0" labelOnly="1" fieldPosition="0">
        <references count="2">
          <reference field="3" count="1" selected="0">
            <x v="42"/>
          </reference>
          <reference field="4" count="1">
            <x v="4"/>
          </reference>
        </references>
      </pivotArea>
    </format>
    <format dxfId="442">
      <pivotArea dataOnly="0" labelOnly="1" fieldPosition="0">
        <references count="2">
          <reference field="3" count="1" selected="0">
            <x v="46"/>
          </reference>
          <reference field="4" count="1">
            <x v="1"/>
          </reference>
        </references>
      </pivotArea>
    </format>
    <format dxfId="441">
      <pivotArea dataOnly="0" labelOnly="1" fieldPosition="0">
        <references count="2">
          <reference field="3" count="1" selected="0">
            <x v="47"/>
          </reference>
          <reference field="4" count="1">
            <x v="4"/>
          </reference>
        </references>
      </pivotArea>
    </format>
    <format dxfId="440">
      <pivotArea dataOnly="0" labelOnly="1" fieldPosition="0">
        <references count="2">
          <reference field="3" count="1" selected="0">
            <x v="54"/>
          </reference>
          <reference field="4" count="1">
            <x v="2"/>
          </reference>
        </references>
      </pivotArea>
    </format>
    <format dxfId="439">
      <pivotArea dataOnly="0" labelOnly="1" fieldPosition="0">
        <references count="2">
          <reference field="3" count="1" selected="0">
            <x v="63"/>
          </reference>
          <reference field="4" count="1">
            <x v="0"/>
          </reference>
        </references>
      </pivotArea>
    </format>
    <format dxfId="438">
      <pivotArea dataOnly="0" labelOnly="1" fieldPosition="0">
        <references count="2">
          <reference field="3" count="1" selected="0">
            <x v="66"/>
          </reference>
          <reference field="4" count="1">
            <x v="5"/>
          </reference>
        </references>
      </pivotArea>
    </format>
    <format dxfId="437">
      <pivotArea dataOnly="0" labelOnly="1" fieldPosition="0">
        <references count="3">
          <reference field="3" count="1" selected="0">
            <x v="0"/>
          </reference>
          <reference field="4" count="1" selected="0">
            <x v="0"/>
          </reference>
          <reference field="5" count="1">
            <x v="41"/>
          </reference>
        </references>
      </pivotArea>
    </format>
    <format dxfId="436">
      <pivotArea dataOnly="0" labelOnly="1" fieldPosition="0">
        <references count="3">
          <reference field="3" count="1" selected="0">
            <x v="1"/>
          </reference>
          <reference field="4" count="1" selected="0">
            <x v="0"/>
          </reference>
          <reference field="5" count="1">
            <x v="42"/>
          </reference>
        </references>
      </pivotArea>
    </format>
    <format dxfId="435">
      <pivotArea dataOnly="0" labelOnly="1" fieldPosition="0">
        <references count="3">
          <reference field="3" count="1" selected="0">
            <x v="2"/>
          </reference>
          <reference field="4" count="1" selected="0">
            <x v="0"/>
          </reference>
          <reference field="5" count="1">
            <x v="43"/>
          </reference>
        </references>
      </pivotArea>
    </format>
    <format dxfId="434">
      <pivotArea dataOnly="0" labelOnly="1" fieldPosition="0">
        <references count="3">
          <reference field="3" count="1" selected="0">
            <x v="3"/>
          </reference>
          <reference field="4" count="1" selected="0">
            <x v="0"/>
          </reference>
          <reference field="5" count="1">
            <x v="44"/>
          </reference>
        </references>
      </pivotArea>
    </format>
    <format dxfId="433">
      <pivotArea dataOnly="0" labelOnly="1" fieldPosition="0">
        <references count="3">
          <reference field="3" count="1" selected="0">
            <x v="4"/>
          </reference>
          <reference field="4" count="1" selected="0">
            <x v="0"/>
          </reference>
          <reference field="5" count="1">
            <x v="45"/>
          </reference>
        </references>
      </pivotArea>
    </format>
    <format dxfId="432">
      <pivotArea dataOnly="0" labelOnly="1" fieldPosition="0">
        <references count="3">
          <reference field="3" count="1" selected="0">
            <x v="5"/>
          </reference>
          <reference field="4" count="1" selected="0">
            <x v="0"/>
          </reference>
          <reference field="5" count="1">
            <x v="39"/>
          </reference>
        </references>
      </pivotArea>
    </format>
    <format dxfId="431">
      <pivotArea dataOnly="0" labelOnly="1" fieldPosition="0">
        <references count="3">
          <reference field="3" count="1" selected="0">
            <x v="6"/>
          </reference>
          <reference field="4" count="1" selected="0">
            <x v="0"/>
          </reference>
          <reference field="5" count="1">
            <x v="40"/>
          </reference>
        </references>
      </pivotArea>
    </format>
    <format dxfId="430">
      <pivotArea dataOnly="0" labelOnly="1" fieldPosition="0">
        <references count="3">
          <reference field="3" count="1" selected="0">
            <x v="7"/>
          </reference>
          <reference field="4" count="1" selected="0">
            <x v="0"/>
          </reference>
          <reference field="5" count="1">
            <x v="34"/>
          </reference>
        </references>
      </pivotArea>
    </format>
    <format dxfId="429">
      <pivotArea dataOnly="0" labelOnly="1" fieldPosition="0">
        <references count="3">
          <reference field="3" count="1" selected="0">
            <x v="8"/>
          </reference>
          <reference field="4" count="1" selected="0">
            <x v="0"/>
          </reference>
          <reference field="5" count="1">
            <x v="35"/>
          </reference>
        </references>
      </pivotArea>
    </format>
    <format dxfId="428">
      <pivotArea dataOnly="0" labelOnly="1" fieldPosition="0">
        <references count="3">
          <reference field="3" count="1" selected="0">
            <x v="9"/>
          </reference>
          <reference field="4" count="1" selected="0">
            <x v="0"/>
          </reference>
          <reference field="5" count="1">
            <x v="36"/>
          </reference>
        </references>
      </pivotArea>
    </format>
    <format dxfId="427">
      <pivotArea dataOnly="0" labelOnly="1" fieldPosition="0">
        <references count="3">
          <reference field="3" count="1" selected="0">
            <x v="10"/>
          </reference>
          <reference field="4" count="1" selected="0">
            <x v="0"/>
          </reference>
          <reference field="5" count="1">
            <x v="37"/>
          </reference>
        </references>
      </pivotArea>
    </format>
    <format dxfId="426">
      <pivotArea dataOnly="0" labelOnly="1" fieldPosition="0">
        <references count="3">
          <reference field="3" count="1" selected="0">
            <x v="11"/>
          </reference>
          <reference field="4" count="1" selected="0">
            <x v="0"/>
          </reference>
          <reference field="5" count="1">
            <x v="38"/>
          </reference>
        </references>
      </pivotArea>
    </format>
    <format dxfId="425">
      <pivotArea dataOnly="0" labelOnly="1" fieldPosition="0">
        <references count="3">
          <reference field="3" count="1" selected="0">
            <x v="12"/>
          </reference>
          <reference field="4" count="1" selected="0">
            <x v="0"/>
          </reference>
          <reference field="5" count="1">
            <x v="33"/>
          </reference>
        </references>
      </pivotArea>
    </format>
    <format dxfId="424">
      <pivotArea dataOnly="0" labelOnly="1" fieldPosition="0">
        <references count="3">
          <reference field="3" count="1" selected="0">
            <x v="13"/>
          </reference>
          <reference field="4" count="1" selected="0">
            <x v="4"/>
          </reference>
          <reference field="5" count="1">
            <x v="17"/>
          </reference>
        </references>
      </pivotArea>
    </format>
    <format dxfId="423">
      <pivotArea dataOnly="0" labelOnly="1" fieldPosition="0">
        <references count="3">
          <reference field="3" count="1" selected="0">
            <x v="14"/>
          </reference>
          <reference field="4" count="1" selected="0">
            <x v="4"/>
          </reference>
          <reference field="5" count="1">
            <x v="16"/>
          </reference>
        </references>
      </pivotArea>
    </format>
    <format dxfId="422">
      <pivotArea dataOnly="0" labelOnly="1" fieldPosition="0">
        <references count="3">
          <reference field="3" count="1" selected="0">
            <x v="15"/>
          </reference>
          <reference field="4" count="1" selected="0">
            <x v="4"/>
          </reference>
          <reference field="5" count="1">
            <x v="19"/>
          </reference>
        </references>
      </pivotArea>
    </format>
    <format dxfId="421">
      <pivotArea dataOnly="0" labelOnly="1" fieldPosition="0">
        <references count="3">
          <reference field="3" count="1" selected="0">
            <x v="16"/>
          </reference>
          <reference field="4" count="1" selected="0">
            <x v="4"/>
          </reference>
          <reference field="5" count="1">
            <x v="20"/>
          </reference>
        </references>
      </pivotArea>
    </format>
    <format dxfId="420">
      <pivotArea dataOnly="0" labelOnly="1" fieldPosition="0">
        <references count="3">
          <reference field="3" count="1" selected="0">
            <x v="17"/>
          </reference>
          <reference field="4" count="1" selected="0">
            <x v="4"/>
          </reference>
          <reference field="5" count="1">
            <x v="21"/>
          </reference>
        </references>
      </pivotArea>
    </format>
    <format dxfId="419">
      <pivotArea dataOnly="0" labelOnly="1" fieldPosition="0">
        <references count="3">
          <reference field="3" count="1" selected="0">
            <x v="18"/>
          </reference>
          <reference field="4" count="1" selected="0">
            <x v="4"/>
          </reference>
          <reference field="5" count="1">
            <x v="18"/>
          </reference>
        </references>
      </pivotArea>
    </format>
    <format dxfId="418">
      <pivotArea dataOnly="0" labelOnly="1" fieldPosition="0">
        <references count="3">
          <reference field="3" count="1" selected="0">
            <x v="19"/>
          </reference>
          <reference field="4" count="1" selected="0">
            <x v="4"/>
          </reference>
          <reference field="5" count="1">
            <x v="14"/>
          </reference>
        </references>
      </pivotArea>
    </format>
    <format dxfId="417">
      <pivotArea dataOnly="0" labelOnly="1" fieldPosition="0">
        <references count="3">
          <reference field="3" count="1" selected="0">
            <x v="20"/>
          </reference>
          <reference field="4" count="1" selected="0">
            <x v="4"/>
          </reference>
          <reference field="5" count="1">
            <x v="15"/>
          </reference>
        </references>
      </pivotArea>
    </format>
    <format dxfId="416">
      <pivotArea dataOnly="0" labelOnly="1" fieldPosition="0">
        <references count="3">
          <reference field="3" count="1" selected="0">
            <x v="21"/>
          </reference>
          <reference field="4" count="1" selected="0">
            <x v="4"/>
          </reference>
          <reference field="5" count="1">
            <x v="61"/>
          </reference>
        </references>
      </pivotArea>
    </format>
    <format dxfId="415">
      <pivotArea dataOnly="0" labelOnly="1" fieldPosition="0">
        <references count="3">
          <reference field="3" count="1" selected="0">
            <x v="22"/>
          </reference>
          <reference field="4" count="1" selected="0">
            <x v="4"/>
          </reference>
          <reference field="5" count="1">
            <x v="62"/>
          </reference>
        </references>
      </pivotArea>
    </format>
    <format dxfId="414">
      <pivotArea dataOnly="0" labelOnly="1" fieldPosition="0">
        <references count="3">
          <reference field="3" count="1" selected="0">
            <x v="23"/>
          </reference>
          <reference field="4" count="1" selected="0">
            <x v="4"/>
          </reference>
          <reference field="5" count="1">
            <x v="63"/>
          </reference>
        </references>
      </pivotArea>
    </format>
    <format dxfId="413">
      <pivotArea dataOnly="0" labelOnly="1" fieldPosition="0">
        <references count="3">
          <reference field="3" count="1" selected="0">
            <x v="24"/>
          </reference>
          <reference field="4" count="1" selected="0">
            <x v="1"/>
          </reference>
          <reference field="5" count="1">
            <x v="48"/>
          </reference>
        </references>
      </pivotArea>
    </format>
    <format dxfId="412">
      <pivotArea dataOnly="0" labelOnly="1" fieldPosition="0">
        <references count="3">
          <reference field="3" count="1" selected="0">
            <x v="25"/>
          </reference>
          <reference field="4" count="1" selected="0">
            <x v="1"/>
          </reference>
          <reference field="5" count="2">
            <x v="46"/>
            <x v="47"/>
          </reference>
        </references>
      </pivotArea>
    </format>
    <format dxfId="411">
      <pivotArea dataOnly="0" labelOnly="1" fieldPosition="0">
        <references count="3">
          <reference field="3" count="1" selected="0">
            <x v="26"/>
          </reference>
          <reference field="4" count="1" selected="0">
            <x v="0"/>
          </reference>
          <reference field="5" count="1">
            <x v="51"/>
          </reference>
        </references>
      </pivotArea>
    </format>
    <format dxfId="410">
      <pivotArea dataOnly="0" labelOnly="1" fieldPosition="0">
        <references count="3">
          <reference field="3" count="1" selected="0">
            <x v="27"/>
          </reference>
          <reference field="4" count="1" selected="0">
            <x v="0"/>
          </reference>
          <reference field="5" count="1">
            <x v="52"/>
          </reference>
        </references>
      </pivotArea>
    </format>
    <format dxfId="409">
      <pivotArea dataOnly="0" labelOnly="1" fieldPosition="0">
        <references count="3">
          <reference field="3" count="1" selected="0">
            <x v="28"/>
          </reference>
          <reference field="4" count="1" selected="0">
            <x v="0"/>
          </reference>
          <reference field="5" count="1">
            <x v="53"/>
          </reference>
        </references>
      </pivotArea>
    </format>
    <format dxfId="408">
      <pivotArea dataOnly="0" labelOnly="1" fieldPosition="0">
        <references count="3">
          <reference field="3" count="1" selected="0">
            <x v="29"/>
          </reference>
          <reference field="4" count="1" selected="0">
            <x v="0"/>
          </reference>
          <reference field="5" count="1">
            <x v="54"/>
          </reference>
        </references>
      </pivotArea>
    </format>
    <format dxfId="407">
      <pivotArea dataOnly="0" labelOnly="1" fieldPosition="0">
        <references count="3">
          <reference field="3" count="1" selected="0">
            <x v="30"/>
          </reference>
          <reference field="4" count="1" selected="0">
            <x v="0"/>
          </reference>
          <reference field="5" count="1">
            <x v="55"/>
          </reference>
        </references>
      </pivotArea>
    </format>
    <format dxfId="406">
      <pivotArea dataOnly="0" labelOnly="1" fieldPosition="0">
        <references count="3">
          <reference field="3" count="1" selected="0">
            <x v="31"/>
          </reference>
          <reference field="4" count="1" selected="0">
            <x v="0"/>
          </reference>
          <reference field="5" count="1">
            <x v="56"/>
          </reference>
        </references>
      </pivotArea>
    </format>
    <format dxfId="405">
      <pivotArea dataOnly="0" labelOnly="1" fieldPosition="0">
        <references count="3">
          <reference field="3" count="1" selected="0">
            <x v="32"/>
          </reference>
          <reference field="4" count="1" selected="0">
            <x v="0"/>
          </reference>
          <reference field="5" count="1">
            <x v="49"/>
          </reference>
        </references>
      </pivotArea>
    </format>
    <format dxfId="404">
      <pivotArea dataOnly="0" labelOnly="1" fieldPosition="0">
        <references count="3">
          <reference field="3" count="1" selected="0">
            <x v="33"/>
          </reference>
          <reference field="4" count="1" selected="0">
            <x v="0"/>
          </reference>
          <reference field="5" count="1">
            <x v="50"/>
          </reference>
        </references>
      </pivotArea>
    </format>
    <format dxfId="403">
      <pivotArea dataOnly="0" labelOnly="1" fieldPosition="0">
        <references count="3">
          <reference field="3" count="1" selected="0">
            <x v="34"/>
          </reference>
          <reference field="4" count="1" selected="0">
            <x v="0"/>
          </reference>
          <reference field="5" count="1">
            <x v="10"/>
          </reference>
        </references>
      </pivotArea>
    </format>
    <format dxfId="402">
      <pivotArea dataOnly="0" labelOnly="1" fieldPosition="0">
        <references count="3">
          <reference field="3" count="1" selected="0">
            <x v="35"/>
          </reference>
          <reference field="4" count="1" selected="0">
            <x v="0"/>
          </reference>
          <reference field="5" count="1">
            <x v="11"/>
          </reference>
        </references>
      </pivotArea>
    </format>
    <format dxfId="401">
      <pivotArea dataOnly="0" labelOnly="1" fieldPosition="0">
        <references count="3">
          <reference field="3" count="1" selected="0">
            <x v="36"/>
          </reference>
          <reference field="4" count="1" selected="0">
            <x v="0"/>
          </reference>
          <reference field="5" count="1">
            <x v="12"/>
          </reference>
        </references>
      </pivotArea>
    </format>
    <format dxfId="400">
      <pivotArea dataOnly="0" labelOnly="1" fieldPosition="0">
        <references count="3">
          <reference field="3" count="1" selected="0">
            <x v="37"/>
          </reference>
          <reference field="4" count="1" selected="0">
            <x v="0"/>
          </reference>
          <reference field="5" count="1">
            <x v="13"/>
          </reference>
        </references>
      </pivotArea>
    </format>
    <format dxfId="399">
      <pivotArea dataOnly="0" labelOnly="1" fieldPosition="0">
        <references count="3">
          <reference field="3" count="1" selected="0">
            <x v="38"/>
          </reference>
          <reference field="4" count="1" selected="0">
            <x v="0"/>
          </reference>
          <reference field="5" count="1">
            <x v="64"/>
          </reference>
        </references>
      </pivotArea>
    </format>
    <format dxfId="398">
      <pivotArea dataOnly="0" labelOnly="1" fieldPosition="0">
        <references count="3">
          <reference field="3" count="1" selected="0">
            <x v="39"/>
          </reference>
          <reference field="4" count="1" selected="0">
            <x v="3"/>
          </reference>
          <reference field="5" count="1">
            <x v="9"/>
          </reference>
        </references>
      </pivotArea>
    </format>
    <format dxfId="397">
      <pivotArea dataOnly="0" labelOnly="1" fieldPosition="0">
        <references count="3">
          <reference field="3" count="1" selected="0">
            <x v="40"/>
          </reference>
          <reference field="4" count="1" selected="0">
            <x v="3"/>
          </reference>
          <reference field="5" count="1">
            <x v="58"/>
          </reference>
        </references>
      </pivotArea>
    </format>
    <format dxfId="396">
      <pivotArea dataOnly="0" labelOnly="1" fieldPosition="0">
        <references count="3">
          <reference field="3" count="1" selected="0">
            <x v="41"/>
          </reference>
          <reference field="4" count="1" selected="0">
            <x v="3"/>
          </reference>
          <reference field="5" count="1">
            <x v="57"/>
          </reference>
        </references>
      </pivotArea>
    </format>
    <format dxfId="395">
      <pivotArea dataOnly="0" labelOnly="1" fieldPosition="0">
        <references count="3">
          <reference field="3" count="1" selected="0">
            <x v="42"/>
          </reference>
          <reference field="4" count="1" selected="0">
            <x v="4"/>
          </reference>
          <reference field="5" count="1">
            <x v="23"/>
          </reference>
        </references>
      </pivotArea>
    </format>
    <format dxfId="394">
      <pivotArea dataOnly="0" labelOnly="1" fieldPosition="0">
        <references count="3">
          <reference field="3" count="1" selected="0">
            <x v="43"/>
          </reference>
          <reference field="4" count="1" selected="0">
            <x v="4"/>
          </reference>
          <reference field="5" count="1">
            <x v="24"/>
          </reference>
        </references>
      </pivotArea>
    </format>
    <format dxfId="393">
      <pivotArea dataOnly="0" labelOnly="1" fieldPosition="0">
        <references count="3">
          <reference field="3" count="1" selected="0">
            <x v="44"/>
          </reference>
          <reference field="4" count="1" selected="0">
            <x v="4"/>
          </reference>
          <reference field="5" count="1">
            <x v="25"/>
          </reference>
        </references>
      </pivotArea>
    </format>
    <format dxfId="392">
      <pivotArea dataOnly="0" labelOnly="1" fieldPosition="0">
        <references count="3">
          <reference field="3" count="1" selected="0">
            <x v="45"/>
          </reference>
          <reference field="4" count="1" selected="0">
            <x v="4"/>
          </reference>
          <reference field="5" count="1">
            <x v="22"/>
          </reference>
        </references>
      </pivotArea>
    </format>
    <format dxfId="391">
      <pivotArea dataOnly="0" labelOnly="1" fieldPosition="0">
        <references count="3">
          <reference field="3" count="1" selected="0">
            <x v="46"/>
          </reference>
          <reference field="4" count="1" selected="0">
            <x v="1"/>
          </reference>
          <reference field="5" count="1">
            <x v="46"/>
          </reference>
        </references>
      </pivotArea>
    </format>
    <format dxfId="390">
      <pivotArea dataOnly="0" labelOnly="1" fieldPosition="0">
        <references count="3">
          <reference field="3" count="1" selected="0">
            <x v="47"/>
          </reference>
          <reference field="4" count="1" selected="0">
            <x v="4"/>
          </reference>
          <reference field="5" count="1">
            <x v="28"/>
          </reference>
        </references>
      </pivotArea>
    </format>
    <format dxfId="389">
      <pivotArea dataOnly="0" labelOnly="1" fieldPosition="0">
        <references count="3">
          <reference field="3" count="1" selected="0">
            <x v="48"/>
          </reference>
          <reference field="4" count="1" selected="0">
            <x v="4"/>
          </reference>
          <reference field="5" count="1">
            <x v="26"/>
          </reference>
        </references>
      </pivotArea>
    </format>
    <format dxfId="388">
      <pivotArea dataOnly="0" labelOnly="1" fieldPosition="0">
        <references count="3">
          <reference field="3" count="1" selected="0">
            <x v="49"/>
          </reference>
          <reference field="4" count="1" selected="0">
            <x v="4"/>
          </reference>
          <reference field="5" count="1">
            <x v="29"/>
          </reference>
        </references>
      </pivotArea>
    </format>
    <format dxfId="387">
      <pivotArea dataOnly="0" labelOnly="1" fieldPosition="0">
        <references count="3">
          <reference field="3" count="1" selected="0">
            <x v="50"/>
          </reference>
          <reference field="4" count="1" selected="0">
            <x v="4"/>
          </reference>
          <reference field="5" count="1">
            <x v="27"/>
          </reference>
        </references>
      </pivotArea>
    </format>
    <format dxfId="386">
      <pivotArea dataOnly="0" labelOnly="1" fieldPosition="0">
        <references count="3">
          <reference field="3" count="1" selected="0">
            <x v="51"/>
          </reference>
          <reference field="4" count="1" selected="0">
            <x v="4"/>
          </reference>
          <reference field="5" count="1">
            <x v="30"/>
          </reference>
        </references>
      </pivotArea>
    </format>
    <format dxfId="385">
      <pivotArea dataOnly="0" labelOnly="1" fieldPosition="0">
        <references count="3">
          <reference field="3" count="1" selected="0">
            <x v="52"/>
          </reference>
          <reference field="4" count="1" selected="0">
            <x v="4"/>
          </reference>
          <reference field="5" count="1">
            <x v="31"/>
          </reference>
        </references>
      </pivotArea>
    </format>
    <format dxfId="384">
      <pivotArea dataOnly="0" labelOnly="1" fieldPosition="0">
        <references count="3">
          <reference field="3" count="1" selected="0">
            <x v="53"/>
          </reference>
          <reference field="4" count="1" selected="0">
            <x v="4"/>
          </reference>
          <reference field="5" count="1">
            <x v="32"/>
          </reference>
        </references>
      </pivotArea>
    </format>
    <format dxfId="383">
      <pivotArea dataOnly="0" labelOnly="1" fieldPosition="0">
        <references count="3">
          <reference field="3" count="1" selected="0">
            <x v="54"/>
          </reference>
          <reference field="4" count="1" selected="0">
            <x v="2"/>
          </reference>
          <reference field="5" count="1">
            <x v="0"/>
          </reference>
        </references>
      </pivotArea>
    </format>
    <format dxfId="382">
      <pivotArea dataOnly="0" labelOnly="1" fieldPosition="0">
        <references count="3">
          <reference field="3" count="1" selected="0">
            <x v="55"/>
          </reference>
          <reference field="4" count="1" selected="0">
            <x v="2"/>
          </reference>
          <reference field="5" count="1">
            <x v="4"/>
          </reference>
        </references>
      </pivotArea>
    </format>
    <format dxfId="381">
      <pivotArea dataOnly="0" labelOnly="1" fieldPosition="0">
        <references count="3">
          <reference field="3" count="1" selected="0">
            <x v="56"/>
          </reference>
          <reference field="4" count="1" selected="0">
            <x v="2"/>
          </reference>
          <reference field="5" count="1">
            <x v="1"/>
          </reference>
        </references>
      </pivotArea>
    </format>
    <format dxfId="380">
      <pivotArea dataOnly="0" labelOnly="1" fieldPosition="0">
        <references count="3">
          <reference field="3" count="1" selected="0">
            <x v="57"/>
          </reference>
          <reference field="4" count="1" selected="0">
            <x v="2"/>
          </reference>
          <reference field="5" count="1">
            <x v="2"/>
          </reference>
        </references>
      </pivotArea>
    </format>
    <format dxfId="379">
      <pivotArea dataOnly="0" labelOnly="1" fieldPosition="0">
        <references count="3">
          <reference field="3" count="1" selected="0">
            <x v="58"/>
          </reference>
          <reference field="4" count="1" selected="0">
            <x v="2"/>
          </reference>
          <reference field="5" count="1">
            <x v="5"/>
          </reference>
        </references>
      </pivotArea>
    </format>
    <format dxfId="378">
      <pivotArea dataOnly="0" labelOnly="1" fieldPosition="0">
        <references count="3">
          <reference field="3" count="1" selected="0">
            <x v="59"/>
          </reference>
          <reference field="4" count="1" selected="0">
            <x v="2"/>
          </reference>
          <reference field="5" count="1">
            <x v="6"/>
          </reference>
        </references>
      </pivotArea>
    </format>
    <format dxfId="377">
      <pivotArea dataOnly="0" labelOnly="1" fieldPosition="0">
        <references count="3">
          <reference field="3" count="1" selected="0">
            <x v="60"/>
          </reference>
          <reference field="4" count="1" selected="0">
            <x v="2"/>
          </reference>
          <reference field="5" count="1">
            <x v="8"/>
          </reference>
        </references>
      </pivotArea>
    </format>
    <format dxfId="376">
      <pivotArea dataOnly="0" labelOnly="1" fieldPosition="0">
        <references count="3">
          <reference field="3" count="1" selected="0">
            <x v="61"/>
          </reference>
          <reference field="4" count="1" selected="0">
            <x v="2"/>
          </reference>
          <reference field="5" count="1">
            <x v="3"/>
          </reference>
        </references>
      </pivotArea>
    </format>
    <format dxfId="375">
      <pivotArea dataOnly="0" labelOnly="1" fieldPosition="0">
        <references count="3">
          <reference field="3" count="1" selected="0">
            <x v="62"/>
          </reference>
          <reference field="4" count="1" selected="0">
            <x v="2"/>
          </reference>
          <reference field="5" count="1">
            <x v="7"/>
          </reference>
        </references>
      </pivotArea>
    </format>
    <format dxfId="374">
      <pivotArea dataOnly="0" labelOnly="1" fieldPosition="0">
        <references count="3">
          <reference field="3" count="1" selected="0">
            <x v="63"/>
          </reference>
          <reference field="4" count="1" selected="0">
            <x v="0"/>
          </reference>
          <reference field="5" count="1">
            <x v="60"/>
          </reference>
        </references>
      </pivotArea>
    </format>
    <format dxfId="373">
      <pivotArea dataOnly="0" labelOnly="1" fieldPosition="0">
        <references count="3">
          <reference field="3" count="1" selected="0">
            <x v="64"/>
          </reference>
          <reference field="4" count="1" selected="0">
            <x v="0"/>
          </reference>
          <reference field="5" count="1">
            <x v="59"/>
          </reference>
        </references>
      </pivotArea>
    </format>
    <format dxfId="372">
      <pivotArea dataOnly="0" labelOnly="1" fieldPosition="0">
        <references count="3">
          <reference field="3" count="1" selected="0">
            <x v="66"/>
          </reference>
          <reference field="4" count="1" selected="0">
            <x v="5"/>
          </reference>
          <reference field="5" count="1">
            <x v="65"/>
          </reference>
        </references>
      </pivotArea>
    </format>
    <format dxfId="371">
      <pivotArea dataOnly="0" labelOnly="1" fieldPosition="0">
        <references count="4">
          <reference field="3" count="1" selected="0">
            <x v="0"/>
          </reference>
          <reference field="4" count="1" selected="0">
            <x v="0"/>
          </reference>
          <reference field="5" count="1" selected="0">
            <x v="41"/>
          </reference>
          <reference field="7" count="1">
            <x v="0"/>
          </reference>
        </references>
      </pivotArea>
    </format>
    <format dxfId="370">
      <pivotArea dataOnly="0" labelOnly="1" fieldPosition="0">
        <references count="4">
          <reference field="3" count="1" selected="0">
            <x v="1"/>
          </reference>
          <reference field="4" count="1" selected="0">
            <x v="0"/>
          </reference>
          <reference field="5" count="1" selected="0">
            <x v="42"/>
          </reference>
          <reference field="7" count="1">
            <x v="0"/>
          </reference>
        </references>
      </pivotArea>
    </format>
    <format dxfId="369">
      <pivotArea dataOnly="0" labelOnly="1" fieldPosition="0">
        <references count="4">
          <reference field="3" count="1" selected="0">
            <x v="2"/>
          </reference>
          <reference field="4" count="1" selected="0">
            <x v="0"/>
          </reference>
          <reference field="5" count="1" selected="0">
            <x v="43"/>
          </reference>
          <reference field="7" count="1">
            <x v="0"/>
          </reference>
        </references>
      </pivotArea>
    </format>
    <format dxfId="368">
      <pivotArea dataOnly="0" labelOnly="1" fieldPosition="0">
        <references count="4">
          <reference field="3" count="1" selected="0">
            <x v="3"/>
          </reference>
          <reference field="4" count="1" selected="0">
            <x v="0"/>
          </reference>
          <reference field="5" count="1" selected="0">
            <x v="44"/>
          </reference>
          <reference field="7" count="1">
            <x v="0"/>
          </reference>
        </references>
      </pivotArea>
    </format>
    <format dxfId="367">
      <pivotArea dataOnly="0" labelOnly="1" fieldPosition="0">
        <references count="4">
          <reference field="3" count="1" selected="0">
            <x v="4"/>
          </reference>
          <reference field="4" count="1" selected="0">
            <x v="0"/>
          </reference>
          <reference field="5" count="1" selected="0">
            <x v="45"/>
          </reference>
          <reference field="7" count="1">
            <x v="0"/>
          </reference>
        </references>
      </pivotArea>
    </format>
    <format dxfId="366">
      <pivotArea dataOnly="0" labelOnly="1" fieldPosition="0">
        <references count="4">
          <reference field="3" count="1" selected="0">
            <x v="5"/>
          </reference>
          <reference field="4" count="1" selected="0">
            <x v="0"/>
          </reference>
          <reference field="5" count="1" selected="0">
            <x v="39"/>
          </reference>
          <reference field="7" count="1">
            <x v="0"/>
          </reference>
        </references>
      </pivotArea>
    </format>
    <format dxfId="365">
      <pivotArea dataOnly="0" labelOnly="1" fieldPosition="0">
        <references count="4">
          <reference field="3" count="1" selected="0">
            <x v="6"/>
          </reference>
          <reference field="4" count="1" selected="0">
            <x v="0"/>
          </reference>
          <reference field="5" count="1" selected="0">
            <x v="40"/>
          </reference>
          <reference field="7" count="1">
            <x v="0"/>
          </reference>
        </references>
      </pivotArea>
    </format>
    <format dxfId="364">
      <pivotArea dataOnly="0" labelOnly="1" fieldPosition="0">
        <references count="4">
          <reference field="3" count="1" selected="0">
            <x v="7"/>
          </reference>
          <reference field="4" count="1" selected="0">
            <x v="0"/>
          </reference>
          <reference field="5" count="1" selected="0">
            <x v="34"/>
          </reference>
          <reference field="7" count="1">
            <x v="0"/>
          </reference>
        </references>
      </pivotArea>
    </format>
    <format dxfId="363">
      <pivotArea dataOnly="0" labelOnly="1" fieldPosition="0">
        <references count="4">
          <reference field="3" count="1" selected="0">
            <x v="8"/>
          </reference>
          <reference field="4" count="1" selected="0">
            <x v="0"/>
          </reference>
          <reference field="5" count="1" selected="0">
            <x v="35"/>
          </reference>
          <reference field="7" count="1">
            <x v="0"/>
          </reference>
        </references>
      </pivotArea>
    </format>
    <format dxfId="362">
      <pivotArea dataOnly="0" labelOnly="1" fieldPosition="0">
        <references count="4">
          <reference field="3" count="1" selected="0">
            <x v="9"/>
          </reference>
          <reference field="4" count="1" selected="0">
            <x v="0"/>
          </reference>
          <reference field="5" count="1" selected="0">
            <x v="36"/>
          </reference>
          <reference field="7" count="1">
            <x v="0"/>
          </reference>
        </references>
      </pivotArea>
    </format>
    <format dxfId="361">
      <pivotArea dataOnly="0" labelOnly="1" fieldPosition="0">
        <references count="4">
          <reference field="3" count="1" selected="0">
            <x v="10"/>
          </reference>
          <reference field="4" count="1" selected="0">
            <x v="0"/>
          </reference>
          <reference field="5" count="1" selected="0">
            <x v="37"/>
          </reference>
          <reference field="7" count="1">
            <x v="0"/>
          </reference>
        </references>
      </pivotArea>
    </format>
    <format dxfId="360">
      <pivotArea dataOnly="0" labelOnly="1" fieldPosition="0">
        <references count="4">
          <reference field="3" count="1" selected="0">
            <x v="11"/>
          </reference>
          <reference field="4" count="1" selected="0">
            <x v="0"/>
          </reference>
          <reference field="5" count="1" selected="0">
            <x v="38"/>
          </reference>
          <reference field="7" count="1">
            <x v="0"/>
          </reference>
        </references>
      </pivotArea>
    </format>
    <format dxfId="359">
      <pivotArea dataOnly="0" labelOnly="1" fieldPosition="0">
        <references count="4">
          <reference field="3" count="1" selected="0">
            <x v="12"/>
          </reference>
          <reference field="4" count="1" selected="0">
            <x v="0"/>
          </reference>
          <reference field="5" count="1" selected="0">
            <x v="33"/>
          </reference>
          <reference field="7" count="1">
            <x v="0"/>
          </reference>
        </references>
      </pivotArea>
    </format>
    <format dxfId="358">
      <pivotArea dataOnly="0" labelOnly="1" fieldPosition="0">
        <references count="4">
          <reference field="3" count="1" selected="0">
            <x v="13"/>
          </reference>
          <reference field="4" count="1" selected="0">
            <x v="4"/>
          </reference>
          <reference field="5" count="1" selected="0">
            <x v="17"/>
          </reference>
          <reference field="7" count="1">
            <x v="1"/>
          </reference>
        </references>
      </pivotArea>
    </format>
    <format dxfId="357">
      <pivotArea dataOnly="0" labelOnly="1" fieldPosition="0">
        <references count="4">
          <reference field="3" count="1" selected="0">
            <x v="14"/>
          </reference>
          <reference field="4" count="1" selected="0">
            <x v="4"/>
          </reference>
          <reference field="5" count="1" selected="0">
            <x v="16"/>
          </reference>
          <reference field="7" count="1">
            <x v="1"/>
          </reference>
        </references>
      </pivotArea>
    </format>
    <format dxfId="356">
      <pivotArea dataOnly="0" labelOnly="1" fieldPosition="0">
        <references count="4">
          <reference field="3" count="1" selected="0">
            <x v="15"/>
          </reference>
          <reference field="4" count="1" selected="0">
            <x v="4"/>
          </reference>
          <reference field="5" count="1" selected="0">
            <x v="19"/>
          </reference>
          <reference field="7" count="1">
            <x v="1"/>
          </reference>
        </references>
      </pivotArea>
    </format>
    <format dxfId="355">
      <pivotArea dataOnly="0" labelOnly="1" fieldPosition="0">
        <references count="4">
          <reference field="3" count="1" selected="0">
            <x v="16"/>
          </reference>
          <reference field="4" count="1" selected="0">
            <x v="4"/>
          </reference>
          <reference field="5" count="1" selected="0">
            <x v="20"/>
          </reference>
          <reference field="7" count="1">
            <x v="1"/>
          </reference>
        </references>
      </pivotArea>
    </format>
    <format dxfId="354">
      <pivotArea dataOnly="0" labelOnly="1" fieldPosition="0">
        <references count="4">
          <reference field="3" count="1" selected="0">
            <x v="17"/>
          </reference>
          <reference field="4" count="1" selected="0">
            <x v="4"/>
          </reference>
          <reference field="5" count="1" selected="0">
            <x v="21"/>
          </reference>
          <reference field="7" count="1">
            <x v="1"/>
          </reference>
        </references>
      </pivotArea>
    </format>
    <format dxfId="353">
      <pivotArea dataOnly="0" labelOnly="1" fieldPosition="0">
        <references count="4">
          <reference field="3" count="1" selected="0">
            <x v="18"/>
          </reference>
          <reference field="4" count="1" selected="0">
            <x v="4"/>
          </reference>
          <reference field="5" count="1" selected="0">
            <x v="18"/>
          </reference>
          <reference field="7" count="1">
            <x v="1"/>
          </reference>
        </references>
      </pivotArea>
    </format>
    <format dxfId="352">
      <pivotArea dataOnly="0" labelOnly="1" fieldPosition="0">
        <references count="4">
          <reference field="3" count="1" selected="0">
            <x v="19"/>
          </reference>
          <reference field="4" count="1" selected="0">
            <x v="4"/>
          </reference>
          <reference field="5" count="1" selected="0">
            <x v="14"/>
          </reference>
          <reference field="7" count="1">
            <x v="1"/>
          </reference>
        </references>
      </pivotArea>
    </format>
    <format dxfId="351">
      <pivotArea dataOnly="0" labelOnly="1" fieldPosition="0">
        <references count="4">
          <reference field="3" count="1" selected="0">
            <x v="20"/>
          </reference>
          <reference field="4" count="1" selected="0">
            <x v="4"/>
          </reference>
          <reference field="5" count="1" selected="0">
            <x v="15"/>
          </reference>
          <reference field="7" count="1">
            <x v="1"/>
          </reference>
        </references>
      </pivotArea>
    </format>
    <format dxfId="350">
      <pivotArea dataOnly="0" labelOnly="1" fieldPosition="0">
        <references count="4">
          <reference field="3" count="1" selected="0">
            <x v="21"/>
          </reference>
          <reference field="4" count="1" selected="0">
            <x v="4"/>
          </reference>
          <reference field="5" count="1" selected="0">
            <x v="61"/>
          </reference>
          <reference field="7" count="1">
            <x v="1"/>
          </reference>
        </references>
      </pivotArea>
    </format>
    <format dxfId="349">
      <pivotArea dataOnly="0" labelOnly="1" fieldPosition="0">
        <references count="4">
          <reference field="3" count="1" selected="0">
            <x v="22"/>
          </reference>
          <reference field="4" count="1" selected="0">
            <x v="4"/>
          </reference>
          <reference field="5" count="1" selected="0">
            <x v="62"/>
          </reference>
          <reference field="7" count="1">
            <x v="1"/>
          </reference>
        </references>
      </pivotArea>
    </format>
    <format dxfId="348">
      <pivotArea dataOnly="0" labelOnly="1" fieldPosition="0">
        <references count="4">
          <reference field="3" count="1" selected="0">
            <x v="23"/>
          </reference>
          <reference field="4" count="1" selected="0">
            <x v="4"/>
          </reference>
          <reference field="5" count="1" selected="0">
            <x v="63"/>
          </reference>
          <reference field="7" count="1">
            <x v="1"/>
          </reference>
        </references>
      </pivotArea>
    </format>
    <format dxfId="347">
      <pivotArea dataOnly="0" labelOnly="1" fieldPosition="0">
        <references count="4">
          <reference field="3" count="1" selected="0">
            <x v="24"/>
          </reference>
          <reference field="4" count="1" selected="0">
            <x v="1"/>
          </reference>
          <reference field="5" count="1" selected="0">
            <x v="48"/>
          </reference>
          <reference field="7" count="1">
            <x v="0"/>
          </reference>
        </references>
      </pivotArea>
    </format>
    <format dxfId="346">
      <pivotArea dataOnly="0" labelOnly="1" fieldPosition="0">
        <references count="4">
          <reference field="3" count="1" selected="0">
            <x v="25"/>
          </reference>
          <reference field="4" count="1" selected="0">
            <x v="1"/>
          </reference>
          <reference field="5" count="1" selected="0">
            <x v="46"/>
          </reference>
          <reference field="7" count="1">
            <x v="0"/>
          </reference>
        </references>
      </pivotArea>
    </format>
    <format dxfId="345">
      <pivotArea dataOnly="0" labelOnly="1" fieldPosition="0">
        <references count="4">
          <reference field="3" count="1" selected="0">
            <x v="25"/>
          </reference>
          <reference field="4" count="1" selected="0">
            <x v="1"/>
          </reference>
          <reference field="5" count="1" selected="0">
            <x v="47"/>
          </reference>
          <reference field="7" count="1">
            <x v="0"/>
          </reference>
        </references>
      </pivotArea>
    </format>
    <format dxfId="344">
      <pivotArea dataOnly="0" labelOnly="1" fieldPosition="0">
        <references count="4">
          <reference field="3" count="1" selected="0">
            <x v="26"/>
          </reference>
          <reference field="4" count="1" selected="0">
            <x v="0"/>
          </reference>
          <reference field="5" count="1" selected="0">
            <x v="51"/>
          </reference>
          <reference field="7" count="1">
            <x v="0"/>
          </reference>
        </references>
      </pivotArea>
    </format>
    <format dxfId="343">
      <pivotArea dataOnly="0" labelOnly="1" fieldPosition="0">
        <references count="4">
          <reference field="3" count="1" selected="0">
            <x v="27"/>
          </reference>
          <reference field="4" count="1" selected="0">
            <x v="0"/>
          </reference>
          <reference field="5" count="1" selected="0">
            <x v="52"/>
          </reference>
          <reference field="7" count="1">
            <x v="0"/>
          </reference>
        </references>
      </pivotArea>
    </format>
    <format dxfId="342">
      <pivotArea dataOnly="0" labelOnly="1" fieldPosition="0">
        <references count="4">
          <reference field="3" count="1" selected="0">
            <x v="28"/>
          </reference>
          <reference field="4" count="1" selected="0">
            <x v="0"/>
          </reference>
          <reference field="5" count="1" selected="0">
            <x v="53"/>
          </reference>
          <reference field="7" count="1">
            <x v="0"/>
          </reference>
        </references>
      </pivotArea>
    </format>
    <format dxfId="341">
      <pivotArea dataOnly="0" labelOnly="1" fieldPosition="0">
        <references count="4">
          <reference field="3" count="1" selected="0">
            <x v="29"/>
          </reference>
          <reference field="4" count="1" selected="0">
            <x v="0"/>
          </reference>
          <reference field="5" count="1" selected="0">
            <x v="54"/>
          </reference>
          <reference field="7" count="1">
            <x v="0"/>
          </reference>
        </references>
      </pivotArea>
    </format>
    <format dxfId="340">
      <pivotArea dataOnly="0" labelOnly="1" fieldPosition="0">
        <references count="4">
          <reference field="3" count="1" selected="0">
            <x v="30"/>
          </reference>
          <reference field="4" count="1" selected="0">
            <x v="0"/>
          </reference>
          <reference field="5" count="1" selected="0">
            <x v="55"/>
          </reference>
          <reference field="7" count="1">
            <x v="0"/>
          </reference>
        </references>
      </pivotArea>
    </format>
    <format dxfId="339">
      <pivotArea dataOnly="0" labelOnly="1" fieldPosition="0">
        <references count="4">
          <reference field="3" count="1" selected="0">
            <x v="31"/>
          </reference>
          <reference field="4" count="1" selected="0">
            <x v="0"/>
          </reference>
          <reference field="5" count="1" selected="0">
            <x v="56"/>
          </reference>
          <reference field="7" count="1">
            <x v="0"/>
          </reference>
        </references>
      </pivotArea>
    </format>
    <format dxfId="338">
      <pivotArea dataOnly="0" labelOnly="1" fieldPosition="0">
        <references count="4">
          <reference field="3" count="1" selected="0">
            <x v="32"/>
          </reference>
          <reference field="4" count="1" selected="0">
            <x v="0"/>
          </reference>
          <reference field="5" count="1" selected="0">
            <x v="49"/>
          </reference>
          <reference field="7" count="1">
            <x v="0"/>
          </reference>
        </references>
      </pivotArea>
    </format>
    <format dxfId="337">
      <pivotArea dataOnly="0" labelOnly="1" fieldPosition="0">
        <references count="4">
          <reference field="3" count="1" selected="0">
            <x v="33"/>
          </reference>
          <reference field="4" count="1" selected="0">
            <x v="0"/>
          </reference>
          <reference field="5" count="1" selected="0">
            <x v="50"/>
          </reference>
          <reference field="7" count="1">
            <x v="0"/>
          </reference>
        </references>
      </pivotArea>
    </format>
    <format dxfId="336">
      <pivotArea dataOnly="0" labelOnly="1" fieldPosition="0">
        <references count="4">
          <reference field="3" count="1" selected="0">
            <x v="34"/>
          </reference>
          <reference field="4" count="1" selected="0">
            <x v="0"/>
          </reference>
          <reference field="5" count="1" selected="0">
            <x v="10"/>
          </reference>
          <reference field="7" count="1">
            <x v="0"/>
          </reference>
        </references>
      </pivotArea>
    </format>
    <format dxfId="335">
      <pivotArea dataOnly="0" labelOnly="1" fieldPosition="0">
        <references count="4">
          <reference field="3" count="1" selected="0">
            <x v="35"/>
          </reference>
          <reference field="4" count="1" selected="0">
            <x v="0"/>
          </reference>
          <reference field="5" count="1" selected="0">
            <x v="11"/>
          </reference>
          <reference field="7" count="1">
            <x v="0"/>
          </reference>
        </references>
      </pivotArea>
    </format>
    <format dxfId="334">
      <pivotArea dataOnly="0" labelOnly="1" fieldPosition="0">
        <references count="4">
          <reference field="3" count="1" selected="0">
            <x v="36"/>
          </reference>
          <reference field="4" count="1" selected="0">
            <x v="0"/>
          </reference>
          <reference field="5" count="1" selected="0">
            <x v="12"/>
          </reference>
          <reference field="7" count="1">
            <x v="0"/>
          </reference>
        </references>
      </pivotArea>
    </format>
    <format dxfId="333">
      <pivotArea dataOnly="0" labelOnly="1" fieldPosition="0">
        <references count="4">
          <reference field="3" count="1" selected="0">
            <x v="37"/>
          </reference>
          <reference field="4" count="1" selected="0">
            <x v="0"/>
          </reference>
          <reference field="5" count="1" selected="0">
            <x v="13"/>
          </reference>
          <reference field="7" count="1">
            <x v="0"/>
          </reference>
        </references>
      </pivotArea>
    </format>
    <format dxfId="332">
      <pivotArea dataOnly="0" labelOnly="1" fieldPosition="0">
        <references count="4">
          <reference field="3" count="1" selected="0">
            <x v="38"/>
          </reference>
          <reference field="4" count="1" selected="0">
            <x v="0"/>
          </reference>
          <reference field="5" count="1" selected="0">
            <x v="64"/>
          </reference>
          <reference field="7" count="1">
            <x v="0"/>
          </reference>
        </references>
      </pivotArea>
    </format>
    <format dxfId="331">
      <pivotArea dataOnly="0" labelOnly="1" fieldPosition="0">
        <references count="4">
          <reference field="3" count="1" selected="0">
            <x v="39"/>
          </reference>
          <reference field="4" count="1" selected="0">
            <x v="3"/>
          </reference>
          <reference field="5" count="1" selected="0">
            <x v="9"/>
          </reference>
          <reference field="7" count="1">
            <x v="0"/>
          </reference>
        </references>
      </pivotArea>
    </format>
    <format dxfId="330">
      <pivotArea dataOnly="0" labelOnly="1" fieldPosition="0">
        <references count="4">
          <reference field="3" count="1" selected="0">
            <x v="40"/>
          </reference>
          <reference field="4" count="1" selected="0">
            <x v="3"/>
          </reference>
          <reference field="5" count="1" selected="0">
            <x v="58"/>
          </reference>
          <reference field="7" count="1">
            <x v="0"/>
          </reference>
        </references>
      </pivotArea>
    </format>
    <format dxfId="329">
      <pivotArea dataOnly="0" labelOnly="1" fieldPosition="0">
        <references count="4">
          <reference field="3" count="1" selected="0">
            <x v="41"/>
          </reference>
          <reference field="4" count="1" selected="0">
            <x v="3"/>
          </reference>
          <reference field="5" count="1" selected="0">
            <x v="57"/>
          </reference>
          <reference field="7" count="1">
            <x v="0"/>
          </reference>
        </references>
      </pivotArea>
    </format>
    <format dxfId="328">
      <pivotArea dataOnly="0" labelOnly="1" fieldPosition="0">
        <references count="4">
          <reference field="3" count="1" selected="0">
            <x v="42"/>
          </reference>
          <reference field="4" count="1" selected="0">
            <x v="4"/>
          </reference>
          <reference field="5" count="1" selected="0">
            <x v="23"/>
          </reference>
          <reference field="7" count="1">
            <x v="1"/>
          </reference>
        </references>
      </pivotArea>
    </format>
    <format dxfId="327">
      <pivotArea dataOnly="0" labelOnly="1" fieldPosition="0">
        <references count="4">
          <reference field="3" count="1" selected="0">
            <x v="43"/>
          </reference>
          <reference field="4" count="1" selected="0">
            <x v="4"/>
          </reference>
          <reference field="5" count="1" selected="0">
            <x v="24"/>
          </reference>
          <reference field="7" count="1">
            <x v="1"/>
          </reference>
        </references>
      </pivotArea>
    </format>
    <format dxfId="326">
      <pivotArea dataOnly="0" labelOnly="1" fieldPosition="0">
        <references count="4">
          <reference field="3" count="1" selected="0">
            <x v="44"/>
          </reference>
          <reference field="4" count="1" selected="0">
            <x v="4"/>
          </reference>
          <reference field="5" count="1" selected="0">
            <x v="25"/>
          </reference>
          <reference field="7" count="1">
            <x v="1"/>
          </reference>
        </references>
      </pivotArea>
    </format>
    <format dxfId="325">
      <pivotArea dataOnly="0" labelOnly="1" fieldPosition="0">
        <references count="4">
          <reference field="3" count="1" selected="0">
            <x v="45"/>
          </reference>
          <reference field="4" count="1" selected="0">
            <x v="4"/>
          </reference>
          <reference field="5" count="1" selected="0">
            <x v="22"/>
          </reference>
          <reference field="7" count="1">
            <x v="1"/>
          </reference>
        </references>
      </pivotArea>
    </format>
    <format dxfId="324">
      <pivotArea dataOnly="0" labelOnly="1" fieldPosition="0">
        <references count="4">
          <reference field="3" count="1" selected="0">
            <x v="46"/>
          </reference>
          <reference field="4" count="1" selected="0">
            <x v="1"/>
          </reference>
          <reference field="5" count="1" selected="0">
            <x v="46"/>
          </reference>
          <reference field="7" count="1">
            <x v="0"/>
          </reference>
        </references>
      </pivotArea>
    </format>
    <format dxfId="323">
      <pivotArea dataOnly="0" labelOnly="1" fieldPosition="0">
        <references count="4">
          <reference field="3" count="1" selected="0">
            <x v="47"/>
          </reference>
          <reference field="4" count="1" selected="0">
            <x v="4"/>
          </reference>
          <reference field="5" count="1" selected="0">
            <x v="28"/>
          </reference>
          <reference field="7" count="1">
            <x v="1"/>
          </reference>
        </references>
      </pivotArea>
    </format>
    <format dxfId="322">
      <pivotArea dataOnly="0" labelOnly="1" fieldPosition="0">
        <references count="4">
          <reference field="3" count="1" selected="0">
            <x v="48"/>
          </reference>
          <reference field="4" count="1" selected="0">
            <x v="4"/>
          </reference>
          <reference field="5" count="1" selected="0">
            <x v="26"/>
          </reference>
          <reference field="7" count="1">
            <x v="1"/>
          </reference>
        </references>
      </pivotArea>
    </format>
    <format dxfId="321">
      <pivotArea dataOnly="0" labelOnly="1" fieldPosition="0">
        <references count="4">
          <reference field="3" count="1" selected="0">
            <x v="49"/>
          </reference>
          <reference field="4" count="1" selected="0">
            <x v="4"/>
          </reference>
          <reference field="5" count="1" selected="0">
            <x v="29"/>
          </reference>
          <reference field="7" count="1">
            <x v="1"/>
          </reference>
        </references>
      </pivotArea>
    </format>
    <format dxfId="320">
      <pivotArea dataOnly="0" labelOnly="1" fieldPosition="0">
        <references count="4">
          <reference field="3" count="1" selected="0">
            <x v="50"/>
          </reference>
          <reference field="4" count="1" selected="0">
            <x v="4"/>
          </reference>
          <reference field="5" count="1" selected="0">
            <x v="27"/>
          </reference>
          <reference field="7" count="1">
            <x v="1"/>
          </reference>
        </references>
      </pivotArea>
    </format>
    <format dxfId="319">
      <pivotArea dataOnly="0" labelOnly="1" fieldPosition="0">
        <references count="4">
          <reference field="3" count="1" selected="0">
            <x v="51"/>
          </reference>
          <reference field="4" count="1" selected="0">
            <x v="4"/>
          </reference>
          <reference field="5" count="1" selected="0">
            <x v="30"/>
          </reference>
          <reference field="7" count="1">
            <x v="1"/>
          </reference>
        </references>
      </pivotArea>
    </format>
    <format dxfId="318">
      <pivotArea dataOnly="0" labelOnly="1" fieldPosition="0">
        <references count="4">
          <reference field="3" count="1" selected="0">
            <x v="52"/>
          </reference>
          <reference field="4" count="1" selected="0">
            <x v="4"/>
          </reference>
          <reference field="5" count="1" selected="0">
            <x v="31"/>
          </reference>
          <reference field="7" count="1">
            <x v="1"/>
          </reference>
        </references>
      </pivotArea>
    </format>
    <format dxfId="317">
      <pivotArea dataOnly="0" labelOnly="1" fieldPosition="0">
        <references count="4">
          <reference field="3" count="1" selected="0">
            <x v="53"/>
          </reference>
          <reference field="4" count="1" selected="0">
            <x v="4"/>
          </reference>
          <reference field="5" count="1" selected="0">
            <x v="32"/>
          </reference>
          <reference field="7" count="1">
            <x v="1"/>
          </reference>
        </references>
      </pivotArea>
    </format>
    <format dxfId="316">
      <pivotArea dataOnly="0" labelOnly="1" fieldPosition="0">
        <references count="4">
          <reference field="3" count="1" selected="0">
            <x v="54"/>
          </reference>
          <reference field="4" count="1" selected="0">
            <x v="2"/>
          </reference>
          <reference field="5" count="1" selected="0">
            <x v="0"/>
          </reference>
          <reference field="7" count="1">
            <x v="0"/>
          </reference>
        </references>
      </pivotArea>
    </format>
    <format dxfId="315">
      <pivotArea dataOnly="0" labelOnly="1" fieldPosition="0">
        <references count="4">
          <reference field="3" count="1" selected="0">
            <x v="55"/>
          </reference>
          <reference field="4" count="1" selected="0">
            <x v="2"/>
          </reference>
          <reference field="5" count="1" selected="0">
            <x v="4"/>
          </reference>
          <reference field="7" count="1">
            <x v="0"/>
          </reference>
        </references>
      </pivotArea>
    </format>
    <format dxfId="314">
      <pivotArea dataOnly="0" labelOnly="1" fieldPosition="0">
        <references count="4">
          <reference field="3" count="1" selected="0">
            <x v="56"/>
          </reference>
          <reference field="4" count="1" selected="0">
            <x v="2"/>
          </reference>
          <reference field="5" count="1" selected="0">
            <x v="1"/>
          </reference>
          <reference field="7" count="1">
            <x v="0"/>
          </reference>
        </references>
      </pivotArea>
    </format>
    <format dxfId="313">
      <pivotArea dataOnly="0" labelOnly="1" fieldPosition="0">
        <references count="4">
          <reference field="3" count="1" selected="0">
            <x v="57"/>
          </reference>
          <reference field="4" count="1" selected="0">
            <x v="2"/>
          </reference>
          <reference field="5" count="1" selected="0">
            <x v="2"/>
          </reference>
          <reference field="7" count="1">
            <x v="0"/>
          </reference>
        </references>
      </pivotArea>
    </format>
    <format dxfId="312">
      <pivotArea dataOnly="0" labelOnly="1" fieldPosition="0">
        <references count="4">
          <reference field="3" count="1" selected="0">
            <x v="58"/>
          </reference>
          <reference field="4" count="1" selected="0">
            <x v="2"/>
          </reference>
          <reference field="5" count="1" selected="0">
            <x v="5"/>
          </reference>
          <reference field="7" count="1">
            <x v="0"/>
          </reference>
        </references>
      </pivotArea>
    </format>
    <format dxfId="311">
      <pivotArea dataOnly="0" labelOnly="1" fieldPosition="0">
        <references count="4">
          <reference field="3" count="1" selected="0">
            <x v="59"/>
          </reference>
          <reference field="4" count="1" selected="0">
            <x v="2"/>
          </reference>
          <reference field="5" count="1" selected="0">
            <x v="6"/>
          </reference>
          <reference field="7" count="1">
            <x v="0"/>
          </reference>
        </references>
      </pivotArea>
    </format>
    <format dxfId="310">
      <pivotArea dataOnly="0" labelOnly="1" fieldPosition="0">
        <references count="4">
          <reference field="3" count="1" selected="0">
            <x v="60"/>
          </reference>
          <reference field="4" count="1" selected="0">
            <x v="2"/>
          </reference>
          <reference field="5" count="1" selected="0">
            <x v="8"/>
          </reference>
          <reference field="7" count="1">
            <x v="0"/>
          </reference>
        </references>
      </pivotArea>
    </format>
    <format dxfId="309">
      <pivotArea dataOnly="0" labelOnly="1" fieldPosition="0">
        <references count="4">
          <reference field="3" count="1" selected="0">
            <x v="61"/>
          </reference>
          <reference field="4" count="1" selected="0">
            <x v="2"/>
          </reference>
          <reference field="5" count="1" selected="0">
            <x v="3"/>
          </reference>
          <reference field="7" count="1">
            <x v="0"/>
          </reference>
        </references>
      </pivotArea>
    </format>
    <format dxfId="308">
      <pivotArea dataOnly="0" labelOnly="1" fieldPosition="0">
        <references count="4">
          <reference field="3" count="1" selected="0">
            <x v="62"/>
          </reference>
          <reference field="4" count="1" selected="0">
            <x v="2"/>
          </reference>
          <reference field="5" count="1" selected="0">
            <x v="7"/>
          </reference>
          <reference field="7" count="1">
            <x v="0"/>
          </reference>
        </references>
      </pivotArea>
    </format>
    <format dxfId="307">
      <pivotArea dataOnly="0" labelOnly="1" fieldPosition="0">
        <references count="4">
          <reference field="3" count="1" selected="0">
            <x v="63"/>
          </reference>
          <reference field="4" count="1" selected="0">
            <x v="0"/>
          </reference>
          <reference field="5" count="1" selected="0">
            <x v="60"/>
          </reference>
          <reference field="7" count="1">
            <x v="1"/>
          </reference>
        </references>
      </pivotArea>
    </format>
    <format dxfId="306">
      <pivotArea dataOnly="0" labelOnly="1" fieldPosition="0">
        <references count="4">
          <reference field="3" count="1" selected="0">
            <x v="64"/>
          </reference>
          <reference field="4" count="1" selected="0">
            <x v="0"/>
          </reference>
          <reference field="5" count="1" selected="0">
            <x v="59"/>
          </reference>
          <reference field="7" count="1">
            <x v="0"/>
          </reference>
        </references>
      </pivotArea>
    </format>
    <format dxfId="305">
      <pivotArea dataOnly="0" labelOnly="1" fieldPosition="0">
        <references count="4">
          <reference field="3" count="1" selected="0">
            <x v="65"/>
          </reference>
          <reference field="4" count="1" selected="0">
            <x v="0"/>
          </reference>
          <reference field="5" count="1" selected="0">
            <x v="59"/>
          </reference>
          <reference field="7" count="2">
            <x v="0"/>
            <x v="1"/>
          </reference>
        </references>
      </pivotArea>
    </format>
    <format dxfId="304">
      <pivotArea dataOnly="0" labelOnly="1" fieldPosition="0">
        <references count="4">
          <reference field="3" count="1" selected="0">
            <x v="66"/>
          </reference>
          <reference field="4" count="1" selected="0">
            <x v="5"/>
          </reference>
          <reference field="5" count="1" selected="0">
            <x v="65"/>
          </reference>
          <reference field="7" count="1">
            <x v="2"/>
          </reference>
        </references>
      </pivotArea>
    </format>
    <format dxfId="303">
      <pivotArea type="all" dataOnly="0" outline="0" fieldPosition="0"/>
    </format>
    <format dxfId="302">
      <pivotArea outline="0" collapsedLevelsAreSubtotals="1" fieldPosition="0"/>
    </format>
    <format dxfId="301">
      <pivotArea dataOnly="0" labelOnly="1" outline="0" axis="axisValues" fieldPosition="0"/>
    </format>
    <format dxfId="300">
      <pivotArea dataOnly="0" labelOnly="1" fieldPosition="0">
        <references count="1">
          <reference field="3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299">
      <pivotArea dataOnly="0" labelOnly="1" fieldPosition="0">
        <references count="1">
          <reference field="3" count="17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</reference>
        </references>
      </pivotArea>
    </format>
    <format dxfId="298">
      <pivotArea dataOnly="0" labelOnly="1" grandRow="1" outline="0" fieldPosition="0"/>
    </format>
    <format dxfId="297">
      <pivotArea dataOnly="0" labelOnly="1" fieldPosition="0">
        <references count="2">
          <reference field="3" count="1" selected="0">
            <x v="0"/>
          </reference>
          <reference field="4" count="1">
            <x v="0"/>
          </reference>
        </references>
      </pivotArea>
    </format>
    <format dxfId="296">
      <pivotArea dataOnly="0" labelOnly="1" fieldPosition="0">
        <references count="2">
          <reference field="3" count="1" selected="0">
            <x v="13"/>
          </reference>
          <reference field="4" count="1">
            <x v="4"/>
          </reference>
        </references>
      </pivotArea>
    </format>
    <format dxfId="295">
      <pivotArea dataOnly="0" labelOnly="1" fieldPosition="0">
        <references count="2">
          <reference field="3" count="1" selected="0">
            <x v="24"/>
          </reference>
          <reference field="4" count="1">
            <x v="1"/>
          </reference>
        </references>
      </pivotArea>
    </format>
    <format dxfId="294">
      <pivotArea dataOnly="0" labelOnly="1" fieldPosition="0">
        <references count="2">
          <reference field="3" count="1" selected="0">
            <x v="26"/>
          </reference>
          <reference field="4" count="1">
            <x v="0"/>
          </reference>
        </references>
      </pivotArea>
    </format>
    <format dxfId="293">
      <pivotArea dataOnly="0" labelOnly="1" fieldPosition="0">
        <references count="2">
          <reference field="3" count="1" selected="0">
            <x v="39"/>
          </reference>
          <reference field="4" count="1">
            <x v="3"/>
          </reference>
        </references>
      </pivotArea>
    </format>
    <format dxfId="292">
      <pivotArea dataOnly="0" labelOnly="1" fieldPosition="0">
        <references count="2">
          <reference field="3" count="1" selected="0">
            <x v="42"/>
          </reference>
          <reference field="4" count="1">
            <x v="4"/>
          </reference>
        </references>
      </pivotArea>
    </format>
    <format dxfId="291">
      <pivotArea dataOnly="0" labelOnly="1" fieldPosition="0">
        <references count="2">
          <reference field="3" count="1" selected="0">
            <x v="46"/>
          </reference>
          <reference field="4" count="1">
            <x v="1"/>
          </reference>
        </references>
      </pivotArea>
    </format>
    <format dxfId="290">
      <pivotArea dataOnly="0" labelOnly="1" fieldPosition="0">
        <references count="2">
          <reference field="3" count="1" selected="0">
            <x v="47"/>
          </reference>
          <reference field="4" count="1">
            <x v="4"/>
          </reference>
        </references>
      </pivotArea>
    </format>
    <format dxfId="289">
      <pivotArea dataOnly="0" labelOnly="1" fieldPosition="0">
        <references count="2">
          <reference field="3" count="1" selected="0">
            <x v="54"/>
          </reference>
          <reference field="4" count="1">
            <x v="2"/>
          </reference>
        </references>
      </pivotArea>
    </format>
    <format dxfId="288">
      <pivotArea dataOnly="0" labelOnly="1" fieldPosition="0">
        <references count="2">
          <reference field="3" count="1" selected="0">
            <x v="63"/>
          </reference>
          <reference field="4" count="1">
            <x v="0"/>
          </reference>
        </references>
      </pivotArea>
    </format>
    <format dxfId="287">
      <pivotArea dataOnly="0" labelOnly="1" fieldPosition="0">
        <references count="2">
          <reference field="3" count="1" selected="0">
            <x v="66"/>
          </reference>
          <reference field="4" count="1">
            <x v="5"/>
          </reference>
        </references>
      </pivotArea>
    </format>
    <format dxfId="286">
      <pivotArea dataOnly="0" labelOnly="1" fieldPosition="0">
        <references count="3">
          <reference field="3" count="1" selected="0">
            <x v="0"/>
          </reference>
          <reference field="4" count="1" selected="0">
            <x v="0"/>
          </reference>
          <reference field="5" count="1">
            <x v="41"/>
          </reference>
        </references>
      </pivotArea>
    </format>
    <format dxfId="285">
      <pivotArea dataOnly="0" labelOnly="1" fieldPosition="0">
        <references count="3">
          <reference field="3" count="1" selected="0">
            <x v="1"/>
          </reference>
          <reference field="4" count="1" selected="0">
            <x v="0"/>
          </reference>
          <reference field="5" count="1">
            <x v="42"/>
          </reference>
        </references>
      </pivotArea>
    </format>
    <format dxfId="284">
      <pivotArea dataOnly="0" labelOnly="1" fieldPosition="0">
        <references count="3">
          <reference field="3" count="1" selected="0">
            <x v="2"/>
          </reference>
          <reference field="4" count="1" selected="0">
            <x v="0"/>
          </reference>
          <reference field="5" count="1">
            <x v="43"/>
          </reference>
        </references>
      </pivotArea>
    </format>
    <format dxfId="283">
      <pivotArea dataOnly="0" labelOnly="1" fieldPosition="0">
        <references count="3">
          <reference field="3" count="1" selected="0">
            <x v="3"/>
          </reference>
          <reference field="4" count="1" selected="0">
            <x v="0"/>
          </reference>
          <reference field="5" count="1">
            <x v="44"/>
          </reference>
        </references>
      </pivotArea>
    </format>
    <format dxfId="282">
      <pivotArea dataOnly="0" labelOnly="1" fieldPosition="0">
        <references count="3">
          <reference field="3" count="1" selected="0">
            <x v="4"/>
          </reference>
          <reference field="4" count="1" selected="0">
            <x v="0"/>
          </reference>
          <reference field="5" count="1">
            <x v="45"/>
          </reference>
        </references>
      </pivotArea>
    </format>
    <format dxfId="281">
      <pivotArea dataOnly="0" labelOnly="1" fieldPosition="0">
        <references count="3">
          <reference field="3" count="1" selected="0">
            <x v="5"/>
          </reference>
          <reference field="4" count="1" selected="0">
            <x v="0"/>
          </reference>
          <reference field="5" count="1">
            <x v="39"/>
          </reference>
        </references>
      </pivotArea>
    </format>
    <format dxfId="280">
      <pivotArea dataOnly="0" labelOnly="1" fieldPosition="0">
        <references count="3">
          <reference field="3" count="1" selected="0">
            <x v="6"/>
          </reference>
          <reference field="4" count="1" selected="0">
            <x v="0"/>
          </reference>
          <reference field="5" count="1">
            <x v="40"/>
          </reference>
        </references>
      </pivotArea>
    </format>
    <format dxfId="279">
      <pivotArea dataOnly="0" labelOnly="1" fieldPosition="0">
        <references count="3">
          <reference field="3" count="1" selected="0">
            <x v="7"/>
          </reference>
          <reference field="4" count="1" selected="0">
            <x v="0"/>
          </reference>
          <reference field="5" count="1">
            <x v="34"/>
          </reference>
        </references>
      </pivotArea>
    </format>
    <format dxfId="278">
      <pivotArea dataOnly="0" labelOnly="1" fieldPosition="0">
        <references count="3">
          <reference field="3" count="1" selected="0">
            <x v="8"/>
          </reference>
          <reference field="4" count="1" selected="0">
            <x v="0"/>
          </reference>
          <reference field="5" count="1">
            <x v="35"/>
          </reference>
        </references>
      </pivotArea>
    </format>
    <format dxfId="277">
      <pivotArea dataOnly="0" labelOnly="1" fieldPosition="0">
        <references count="3">
          <reference field="3" count="1" selected="0">
            <x v="9"/>
          </reference>
          <reference field="4" count="1" selected="0">
            <x v="0"/>
          </reference>
          <reference field="5" count="1">
            <x v="36"/>
          </reference>
        </references>
      </pivotArea>
    </format>
    <format dxfId="276">
      <pivotArea dataOnly="0" labelOnly="1" fieldPosition="0">
        <references count="3">
          <reference field="3" count="1" selected="0">
            <x v="10"/>
          </reference>
          <reference field="4" count="1" selected="0">
            <x v="0"/>
          </reference>
          <reference field="5" count="1">
            <x v="37"/>
          </reference>
        </references>
      </pivotArea>
    </format>
    <format dxfId="275">
      <pivotArea dataOnly="0" labelOnly="1" fieldPosition="0">
        <references count="3">
          <reference field="3" count="1" selected="0">
            <x v="11"/>
          </reference>
          <reference field="4" count="1" selected="0">
            <x v="0"/>
          </reference>
          <reference field="5" count="1">
            <x v="38"/>
          </reference>
        </references>
      </pivotArea>
    </format>
    <format dxfId="274">
      <pivotArea dataOnly="0" labelOnly="1" fieldPosition="0">
        <references count="3">
          <reference field="3" count="1" selected="0">
            <x v="12"/>
          </reference>
          <reference field="4" count="1" selected="0">
            <x v="0"/>
          </reference>
          <reference field="5" count="1">
            <x v="33"/>
          </reference>
        </references>
      </pivotArea>
    </format>
    <format dxfId="273">
      <pivotArea dataOnly="0" labelOnly="1" fieldPosition="0">
        <references count="3">
          <reference field="3" count="1" selected="0">
            <x v="13"/>
          </reference>
          <reference field="4" count="1" selected="0">
            <x v="4"/>
          </reference>
          <reference field="5" count="1">
            <x v="17"/>
          </reference>
        </references>
      </pivotArea>
    </format>
    <format dxfId="272">
      <pivotArea dataOnly="0" labelOnly="1" fieldPosition="0">
        <references count="3">
          <reference field="3" count="1" selected="0">
            <x v="14"/>
          </reference>
          <reference field="4" count="1" selected="0">
            <x v="4"/>
          </reference>
          <reference field="5" count="1">
            <x v="16"/>
          </reference>
        </references>
      </pivotArea>
    </format>
    <format dxfId="271">
      <pivotArea dataOnly="0" labelOnly="1" fieldPosition="0">
        <references count="3">
          <reference field="3" count="1" selected="0">
            <x v="15"/>
          </reference>
          <reference field="4" count="1" selected="0">
            <x v="4"/>
          </reference>
          <reference field="5" count="1">
            <x v="19"/>
          </reference>
        </references>
      </pivotArea>
    </format>
    <format dxfId="270">
      <pivotArea dataOnly="0" labelOnly="1" fieldPosition="0">
        <references count="3">
          <reference field="3" count="1" selected="0">
            <x v="16"/>
          </reference>
          <reference field="4" count="1" selected="0">
            <x v="4"/>
          </reference>
          <reference field="5" count="1">
            <x v="20"/>
          </reference>
        </references>
      </pivotArea>
    </format>
    <format dxfId="269">
      <pivotArea dataOnly="0" labelOnly="1" fieldPosition="0">
        <references count="3">
          <reference field="3" count="1" selected="0">
            <x v="17"/>
          </reference>
          <reference field="4" count="1" selected="0">
            <x v="4"/>
          </reference>
          <reference field="5" count="1">
            <x v="21"/>
          </reference>
        </references>
      </pivotArea>
    </format>
    <format dxfId="268">
      <pivotArea dataOnly="0" labelOnly="1" fieldPosition="0">
        <references count="3">
          <reference field="3" count="1" selected="0">
            <x v="18"/>
          </reference>
          <reference field="4" count="1" selected="0">
            <x v="4"/>
          </reference>
          <reference field="5" count="1">
            <x v="18"/>
          </reference>
        </references>
      </pivotArea>
    </format>
    <format dxfId="267">
      <pivotArea dataOnly="0" labelOnly="1" fieldPosition="0">
        <references count="3">
          <reference field="3" count="1" selected="0">
            <x v="19"/>
          </reference>
          <reference field="4" count="1" selected="0">
            <x v="4"/>
          </reference>
          <reference field="5" count="1">
            <x v="14"/>
          </reference>
        </references>
      </pivotArea>
    </format>
    <format dxfId="266">
      <pivotArea dataOnly="0" labelOnly="1" fieldPosition="0">
        <references count="3">
          <reference field="3" count="1" selected="0">
            <x v="20"/>
          </reference>
          <reference field="4" count="1" selected="0">
            <x v="4"/>
          </reference>
          <reference field="5" count="1">
            <x v="15"/>
          </reference>
        </references>
      </pivotArea>
    </format>
    <format dxfId="265">
      <pivotArea dataOnly="0" labelOnly="1" fieldPosition="0">
        <references count="3">
          <reference field="3" count="1" selected="0">
            <x v="21"/>
          </reference>
          <reference field="4" count="1" selected="0">
            <x v="4"/>
          </reference>
          <reference field="5" count="1">
            <x v="61"/>
          </reference>
        </references>
      </pivotArea>
    </format>
    <format dxfId="264">
      <pivotArea dataOnly="0" labelOnly="1" fieldPosition="0">
        <references count="3">
          <reference field="3" count="1" selected="0">
            <x v="22"/>
          </reference>
          <reference field="4" count="1" selected="0">
            <x v="4"/>
          </reference>
          <reference field="5" count="1">
            <x v="62"/>
          </reference>
        </references>
      </pivotArea>
    </format>
    <format dxfId="263">
      <pivotArea dataOnly="0" labelOnly="1" fieldPosition="0">
        <references count="3">
          <reference field="3" count="1" selected="0">
            <x v="23"/>
          </reference>
          <reference field="4" count="1" selected="0">
            <x v="4"/>
          </reference>
          <reference field="5" count="1">
            <x v="63"/>
          </reference>
        </references>
      </pivotArea>
    </format>
    <format dxfId="262">
      <pivotArea dataOnly="0" labelOnly="1" fieldPosition="0">
        <references count="3">
          <reference field="3" count="1" selected="0">
            <x v="24"/>
          </reference>
          <reference field="4" count="1" selected="0">
            <x v="1"/>
          </reference>
          <reference field="5" count="1">
            <x v="48"/>
          </reference>
        </references>
      </pivotArea>
    </format>
    <format dxfId="261">
      <pivotArea dataOnly="0" labelOnly="1" fieldPosition="0">
        <references count="3">
          <reference field="3" count="1" selected="0">
            <x v="25"/>
          </reference>
          <reference field="4" count="1" selected="0">
            <x v="1"/>
          </reference>
          <reference field="5" count="2">
            <x v="46"/>
            <x v="47"/>
          </reference>
        </references>
      </pivotArea>
    </format>
    <format dxfId="260">
      <pivotArea dataOnly="0" labelOnly="1" fieldPosition="0">
        <references count="3">
          <reference field="3" count="1" selected="0">
            <x v="26"/>
          </reference>
          <reference field="4" count="1" selected="0">
            <x v="0"/>
          </reference>
          <reference field="5" count="1">
            <x v="51"/>
          </reference>
        </references>
      </pivotArea>
    </format>
    <format dxfId="259">
      <pivotArea dataOnly="0" labelOnly="1" fieldPosition="0">
        <references count="3">
          <reference field="3" count="1" selected="0">
            <x v="27"/>
          </reference>
          <reference field="4" count="1" selected="0">
            <x v="0"/>
          </reference>
          <reference field="5" count="1">
            <x v="52"/>
          </reference>
        </references>
      </pivotArea>
    </format>
    <format dxfId="258">
      <pivotArea dataOnly="0" labelOnly="1" fieldPosition="0">
        <references count="3">
          <reference field="3" count="1" selected="0">
            <x v="28"/>
          </reference>
          <reference field="4" count="1" selected="0">
            <x v="0"/>
          </reference>
          <reference field="5" count="1">
            <x v="53"/>
          </reference>
        </references>
      </pivotArea>
    </format>
    <format dxfId="257">
      <pivotArea dataOnly="0" labelOnly="1" fieldPosition="0">
        <references count="3">
          <reference field="3" count="1" selected="0">
            <x v="29"/>
          </reference>
          <reference field="4" count="1" selected="0">
            <x v="0"/>
          </reference>
          <reference field="5" count="1">
            <x v="54"/>
          </reference>
        </references>
      </pivotArea>
    </format>
    <format dxfId="256">
      <pivotArea dataOnly="0" labelOnly="1" fieldPosition="0">
        <references count="3">
          <reference field="3" count="1" selected="0">
            <x v="30"/>
          </reference>
          <reference field="4" count="1" selected="0">
            <x v="0"/>
          </reference>
          <reference field="5" count="1">
            <x v="55"/>
          </reference>
        </references>
      </pivotArea>
    </format>
    <format dxfId="255">
      <pivotArea dataOnly="0" labelOnly="1" fieldPosition="0">
        <references count="3">
          <reference field="3" count="1" selected="0">
            <x v="31"/>
          </reference>
          <reference field="4" count="1" selected="0">
            <x v="0"/>
          </reference>
          <reference field="5" count="1">
            <x v="56"/>
          </reference>
        </references>
      </pivotArea>
    </format>
    <format dxfId="254">
      <pivotArea dataOnly="0" labelOnly="1" fieldPosition="0">
        <references count="3">
          <reference field="3" count="1" selected="0">
            <x v="32"/>
          </reference>
          <reference field="4" count="1" selected="0">
            <x v="0"/>
          </reference>
          <reference field="5" count="1">
            <x v="49"/>
          </reference>
        </references>
      </pivotArea>
    </format>
    <format dxfId="253">
      <pivotArea dataOnly="0" labelOnly="1" fieldPosition="0">
        <references count="3">
          <reference field="3" count="1" selected="0">
            <x v="33"/>
          </reference>
          <reference field="4" count="1" selected="0">
            <x v="0"/>
          </reference>
          <reference field="5" count="1">
            <x v="50"/>
          </reference>
        </references>
      </pivotArea>
    </format>
    <format dxfId="252">
      <pivotArea dataOnly="0" labelOnly="1" fieldPosition="0">
        <references count="3">
          <reference field="3" count="1" selected="0">
            <x v="34"/>
          </reference>
          <reference field="4" count="1" selected="0">
            <x v="0"/>
          </reference>
          <reference field="5" count="1">
            <x v="10"/>
          </reference>
        </references>
      </pivotArea>
    </format>
    <format dxfId="251">
      <pivotArea dataOnly="0" labelOnly="1" fieldPosition="0">
        <references count="3">
          <reference field="3" count="1" selected="0">
            <x v="35"/>
          </reference>
          <reference field="4" count="1" selected="0">
            <x v="0"/>
          </reference>
          <reference field="5" count="1">
            <x v="11"/>
          </reference>
        </references>
      </pivotArea>
    </format>
    <format dxfId="250">
      <pivotArea dataOnly="0" labelOnly="1" fieldPosition="0">
        <references count="3">
          <reference field="3" count="1" selected="0">
            <x v="36"/>
          </reference>
          <reference field="4" count="1" selected="0">
            <x v="0"/>
          </reference>
          <reference field="5" count="1">
            <x v="12"/>
          </reference>
        </references>
      </pivotArea>
    </format>
    <format dxfId="249">
      <pivotArea dataOnly="0" labelOnly="1" fieldPosition="0">
        <references count="3">
          <reference field="3" count="1" selected="0">
            <x v="37"/>
          </reference>
          <reference field="4" count="1" selected="0">
            <x v="0"/>
          </reference>
          <reference field="5" count="1">
            <x v="13"/>
          </reference>
        </references>
      </pivotArea>
    </format>
    <format dxfId="248">
      <pivotArea dataOnly="0" labelOnly="1" fieldPosition="0">
        <references count="3">
          <reference field="3" count="1" selected="0">
            <x v="38"/>
          </reference>
          <reference field="4" count="1" selected="0">
            <x v="0"/>
          </reference>
          <reference field="5" count="1">
            <x v="64"/>
          </reference>
        </references>
      </pivotArea>
    </format>
    <format dxfId="247">
      <pivotArea dataOnly="0" labelOnly="1" fieldPosition="0">
        <references count="3">
          <reference field="3" count="1" selected="0">
            <x v="39"/>
          </reference>
          <reference field="4" count="1" selected="0">
            <x v="3"/>
          </reference>
          <reference field="5" count="1">
            <x v="9"/>
          </reference>
        </references>
      </pivotArea>
    </format>
    <format dxfId="246">
      <pivotArea dataOnly="0" labelOnly="1" fieldPosition="0">
        <references count="3">
          <reference field="3" count="1" selected="0">
            <x v="40"/>
          </reference>
          <reference field="4" count="1" selected="0">
            <x v="3"/>
          </reference>
          <reference field="5" count="1">
            <x v="58"/>
          </reference>
        </references>
      </pivotArea>
    </format>
    <format dxfId="245">
      <pivotArea dataOnly="0" labelOnly="1" fieldPosition="0">
        <references count="3">
          <reference field="3" count="1" selected="0">
            <x v="41"/>
          </reference>
          <reference field="4" count="1" selected="0">
            <x v="3"/>
          </reference>
          <reference field="5" count="1">
            <x v="57"/>
          </reference>
        </references>
      </pivotArea>
    </format>
    <format dxfId="244">
      <pivotArea dataOnly="0" labelOnly="1" fieldPosition="0">
        <references count="3">
          <reference field="3" count="1" selected="0">
            <x v="42"/>
          </reference>
          <reference field="4" count="1" selected="0">
            <x v="4"/>
          </reference>
          <reference field="5" count="1">
            <x v="23"/>
          </reference>
        </references>
      </pivotArea>
    </format>
    <format dxfId="243">
      <pivotArea dataOnly="0" labelOnly="1" fieldPosition="0">
        <references count="3">
          <reference field="3" count="1" selected="0">
            <x v="43"/>
          </reference>
          <reference field="4" count="1" selected="0">
            <x v="4"/>
          </reference>
          <reference field="5" count="1">
            <x v="24"/>
          </reference>
        </references>
      </pivotArea>
    </format>
    <format dxfId="242">
      <pivotArea dataOnly="0" labelOnly="1" fieldPosition="0">
        <references count="3">
          <reference field="3" count="1" selected="0">
            <x v="44"/>
          </reference>
          <reference field="4" count="1" selected="0">
            <x v="4"/>
          </reference>
          <reference field="5" count="1">
            <x v="25"/>
          </reference>
        </references>
      </pivotArea>
    </format>
    <format dxfId="241">
      <pivotArea dataOnly="0" labelOnly="1" fieldPosition="0">
        <references count="3">
          <reference field="3" count="1" selected="0">
            <x v="45"/>
          </reference>
          <reference field="4" count="1" selected="0">
            <x v="4"/>
          </reference>
          <reference field="5" count="1">
            <x v="22"/>
          </reference>
        </references>
      </pivotArea>
    </format>
    <format dxfId="240">
      <pivotArea dataOnly="0" labelOnly="1" fieldPosition="0">
        <references count="3">
          <reference field="3" count="1" selected="0">
            <x v="46"/>
          </reference>
          <reference field="4" count="1" selected="0">
            <x v="1"/>
          </reference>
          <reference field="5" count="1">
            <x v="46"/>
          </reference>
        </references>
      </pivotArea>
    </format>
    <format dxfId="239">
      <pivotArea dataOnly="0" labelOnly="1" fieldPosition="0">
        <references count="3">
          <reference field="3" count="1" selected="0">
            <x v="47"/>
          </reference>
          <reference field="4" count="1" selected="0">
            <x v="4"/>
          </reference>
          <reference field="5" count="1">
            <x v="28"/>
          </reference>
        </references>
      </pivotArea>
    </format>
    <format dxfId="238">
      <pivotArea dataOnly="0" labelOnly="1" fieldPosition="0">
        <references count="3">
          <reference field="3" count="1" selected="0">
            <x v="48"/>
          </reference>
          <reference field="4" count="1" selected="0">
            <x v="4"/>
          </reference>
          <reference field="5" count="1">
            <x v="26"/>
          </reference>
        </references>
      </pivotArea>
    </format>
    <format dxfId="237">
      <pivotArea dataOnly="0" labelOnly="1" fieldPosition="0">
        <references count="3">
          <reference field="3" count="1" selected="0">
            <x v="49"/>
          </reference>
          <reference field="4" count="1" selected="0">
            <x v="4"/>
          </reference>
          <reference field="5" count="1">
            <x v="29"/>
          </reference>
        </references>
      </pivotArea>
    </format>
    <format dxfId="236">
      <pivotArea dataOnly="0" labelOnly="1" fieldPosition="0">
        <references count="3">
          <reference field="3" count="1" selected="0">
            <x v="50"/>
          </reference>
          <reference field="4" count="1" selected="0">
            <x v="4"/>
          </reference>
          <reference field="5" count="1">
            <x v="27"/>
          </reference>
        </references>
      </pivotArea>
    </format>
    <format dxfId="235">
      <pivotArea dataOnly="0" labelOnly="1" fieldPosition="0">
        <references count="3">
          <reference field="3" count="1" selected="0">
            <x v="51"/>
          </reference>
          <reference field="4" count="1" selected="0">
            <x v="4"/>
          </reference>
          <reference field="5" count="1">
            <x v="30"/>
          </reference>
        </references>
      </pivotArea>
    </format>
    <format dxfId="234">
      <pivotArea dataOnly="0" labelOnly="1" fieldPosition="0">
        <references count="3">
          <reference field="3" count="1" selected="0">
            <x v="52"/>
          </reference>
          <reference field="4" count="1" selected="0">
            <x v="4"/>
          </reference>
          <reference field="5" count="1">
            <x v="31"/>
          </reference>
        </references>
      </pivotArea>
    </format>
    <format dxfId="233">
      <pivotArea dataOnly="0" labelOnly="1" fieldPosition="0">
        <references count="3">
          <reference field="3" count="1" selected="0">
            <x v="53"/>
          </reference>
          <reference field="4" count="1" selected="0">
            <x v="4"/>
          </reference>
          <reference field="5" count="1">
            <x v="32"/>
          </reference>
        </references>
      </pivotArea>
    </format>
    <format dxfId="232">
      <pivotArea dataOnly="0" labelOnly="1" fieldPosition="0">
        <references count="3">
          <reference field="3" count="1" selected="0">
            <x v="54"/>
          </reference>
          <reference field="4" count="1" selected="0">
            <x v="2"/>
          </reference>
          <reference field="5" count="1">
            <x v="0"/>
          </reference>
        </references>
      </pivotArea>
    </format>
    <format dxfId="231">
      <pivotArea dataOnly="0" labelOnly="1" fieldPosition="0">
        <references count="3">
          <reference field="3" count="1" selected="0">
            <x v="55"/>
          </reference>
          <reference field="4" count="1" selected="0">
            <x v="2"/>
          </reference>
          <reference field="5" count="1">
            <x v="4"/>
          </reference>
        </references>
      </pivotArea>
    </format>
    <format dxfId="230">
      <pivotArea dataOnly="0" labelOnly="1" fieldPosition="0">
        <references count="3">
          <reference field="3" count="1" selected="0">
            <x v="56"/>
          </reference>
          <reference field="4" count="1" selected="0">
            <x v="2"/>
          </reference>
          <reference field="5" count="1">
            <x v="1"/>
          </reference>
        </references>
      </pivotArea>
    </format>
    <format dxfId="229">
      <pivotArea dataOnly="0" labelOnly="1" fieldPosition="0">
        <references count="3">
          <reference field="3" count="1" selected="0">
            <x v="57"/>
          </reference>
          <reference field="4" count="1" selected="0">
            <x v="2"/>
          </reference>
          <reference field="5" count="1">
            <x v="2"/>
          </reference>
        </references>
      </pivotArea>
    </format>
    <format dxfId="228">
      <pivotArea dataOnly="0" labelOnly="1" fieldPosition="0">
        <references count="3">
          <reference field="3" count="1" selected="0">
            <x v="58"/>
          </reference>
          <reference field="4" count="1" selected="0">
            <x v="2"/>
          </reference>
          <reference field="5" count="1">
            <x v="5"/>
          </reference>
        </references>
      </pivotArea>
    </format>
    <format dxfId="227">
      <pivotArea dataOnly="0" labelOnly="1" fieldPosition="0">
        <references count="3">
          <reference field="3" count="1" selected="0">
            <x v="59"/>
          </reference>
          <reference field="4" count="1" selected="0">
            <x v="2"/>
          </reference>
          <reference field="5" count="1">
            <x v="6"/>
          </reference>
        </references>
      </pivotArea>
    </format>
    <format dxfId="226">
      <pivotArea dataOnly="0" labelOnly="1" fieldPosition="0">
        <references count="3">
          <reference field="3" count="1" selected="0">
            <x v="60"/>
          </reference>
          <reference field="4" count="1" selected="0">
            <x v="2"/>
          </reference>
          <reference field="5" count="1">
            <x v="8"/>
          </reference>
        </references>
      </pivotArea>
    </format>
    <format dxfId="225">
      <pivotArea dataOnly="0" labelOnly="1" fieldPosition="0">
        <references count="3">
          <reference field="3" count="1" selected="0">
            <x v="61"/>
          </reference>
          <reference field="4" count="1" selected="0">
            <x v="2"/>
          </reference>
          <reference field="5" count="1">
            <x v="3"/>
          </reference>
        </references>
      </pivotArea>
    </format>
    <format dxfId="224">
      <pivotArea dataOnly="0" labelOnly="1" fieldPosition="0">
        <references count="3">
          <reference field="3" count="1" selected="0">
            <x v="62"/>
          </reference>
          <reference field="4" count="1" selected="0">
            <x v="2"/>
          </reference>
          <reference field="5" count="1">
            <x v="7"/>
          </reference>
        </references>
      </pivotArea>
    </format>
    <format dxfId="223">
      <pivotArea dataOnly="0" labelOnly="1" fieldPosition="0">
        <references count="3">
          <reference field="3" count="1" selected="0">
            <x v="63"/>
          </reference>
          <reference field="4" count="1" selected="0">
            <x v="0"/>
          </reference>
          <reference field="5" count="1">
            <x v="60"/>
          </reference>
        </references>
      </pivotArea>
    </format>
    <format dxfId="222">
      <pivotArea dataOnly="0" labelOnly="1" fieldPosition="0">
        <references count="3">
          <reference field="3" count="1" selected="0">
            <x v="64"/>
          </reference>
          <reference field="4" count="1" selected="0">
            <x v="0"/>
          </reference>
          <reference field="5" count="1">
            <x v="59"/>
          </reference>
        </references>
      </pivotArea>
    </format>
    <format dxfId="221">
      <pivotArea dataOnly="0" labelOnly="1" fieldPosition="0">
        <references count="3">
          <reference field="3" count="1" selected="0">
            <x v="66"/>
          </reference>
          <reference field="4" count="1" selected="0">
            <x v="5"/>
          </reference>
          <reference field="5" count="1">
            <x v="65"/>
          </reference>
        </references>
      </pivotArea>
    </format>
    <format dxfId="220">
      <pivotArea dataOnly="0" labelOnly="1" fieldPosition="0">
        <references count="4">
          <reference field="3" count="1" selected="0">
            <x v="0"/>
          </reference>
          <reference field="4" count="1" selected="0">
            <x v="0"/>
          </reference>
          <reference field="5" count="1" selected="0">
            <x v="41"/>
          </reference>
          <reference field="7" count="1">
            <x v="0"/>
          </reference>
        </references>
      </pivotArea>
    </format>
    <format dxfId="219">
      <pivotArea dataOnly="0" labelOnly="1" fieldPosition="0">
        <references count="4">
          <reference field="3" count="1" selected="0">
            <x v="1"/>
          </reference>
          <reference field="4" count="1" selected="0">
            <x v="0"/>
          </reference>
          <reference field="5" count="1" selected="0">
            <x v="42"/>
          </reference>
          <reference field="7" count="1">
            <x v="0"/>
          </reference>
        </references>
      </pivotArea>
    </format>
    <format dxfId="218">
      <pivotArea dataOnly="0" labelOnly="1" fieldPosition="0">
        <references count="4">
          <reference field="3" count="1" selected="0">
            <x v="2"/>
          </reference>
          <reference field="4" count="1" selected="0">
            <x v="0"/>
          </reference>
          <reference field="5" count="1" selected="0">
            <x v="43"/>
          </reference>
          <reference field="7" count="1">
            <x v="0"/>
          </reference>
        </references>
      </pivotArea>
    </format>
    <format dxfId="217">
      <pivotArea dataOnly="0" labelOnly="1" fieldPosition="0">
        <references count="4">
          <reference field="3" count="1" selected="0">
            <x v="3"/>
          </reference>
          <reference field="4" count="1" selected="0">
            <x v="0"/>
          </reference>
          <reference field="5" count="1" selected="0">
            <x v="44"/>
          </reference>
          <reference field="7" count="1">
            <x v="0"/>
          </reference>
        </references>
      </pivotArea>
    </format>
    <format dxfId="216">
      <pivotArea dataOnly="0" labelOnly="1" fieldPosition="0">
        <references count="4">
          <reference field="3" count="1" selected="0">
            <x v="4"/>
          </reference>
          <reference field="4" count="1" selected="0">
            <x v="0"/>
          </reference>
          <reference field="5" count="1" selected="0">
            <x v="45"/>
          </reference>
          <reference field="7" count="1">
            <x v="0"/>
          </reference>
        </references>
      </pivotArea>
    </format>
    <format dxfId="215">
      <pivotArea dataOnly="0" labelOnly="1" fieldPosition="0">
        <references count="4">
          <reference field="3" count="1" selected="0">
            <x v="5"/>
          </reference>
          <reference field="4" count="1" selected="0">
            <x v="0"/>
          </reference>
          <reference field="5" count="1" selected="0">
            <x v="39"/>
          </reference>
          <reference field="7" count="1">
            <x v="0"/>
          </reference>
        </references>
      </pivotArea>
    </format>
    <format dxfId="214">
      <pivotArea dataOnly="0" labelOnly="1" fieldPosition="0">
        <references count="4">
          <reference field="3" count="1" selected="0">
            <x v="6"/>
          </reference>
          <reference field="4" count="1" selected="0">
            <x v="0"/>
          </reference>
          <reference field="5" count="1" selected="0">
            <x v="40"/>
          </reference>
          <reference field="7" count="1">
            <x v="0"/>
          </reference>
        </references>
      </pivotArea>
    </format>
    <format dxfId="213">
      <pivotArea dataOnly="0" labelOnly="1" fieldPosition="0">
        <references count="4">
          <reference field="3" count="1" selected="0">
            <x v="7"/>
          </reference>
          <reference field="4" count="1" selected="0">
            <x v="0"/>
          </reference>
          <reference field="5" count="1" selected="0">
            <x v="34"/>
          </reference>
          <reference field="7" count="1">
            <x v="0"/>
          </reference>
        </references>
      </pivotArea>
    </format>
    <format dxfId="212">
      <pivotArea dataOnly="0" labelOnly="1" fieldPosition="0">
        <references count="4">
          <reference field="3" count="1" selected="0">
            <x v="8"/>
          </reference>
          <reference field="4" count="1" selected="0">
            <x v="0"/>
          </reference>
          <reference field="5" count="1" selected="0">
            <x v="35"/>
          </reference>
          <reference field="7" count="1">
            <x v="0"/>
          </reference>
        </references>
      </pivotArea>
    </format>
    <format dxfId="211">
      <pivotArea dataOnly="0" labelOnly="1" fieldPosition="0">
        <references count="4">
          <reference field="3" count="1" selected="0">
            <x v="9"/>
          </reference>
          <reference field="4" count="1" selected="0">
            <x v="0"/>
          </reference>
          <reference field="5" count="1" selected="0">
            <x v="36"/>
          </reference>
          <reference field="7" count="1">
            <x v="0"/>
          </reference>
        </references>
      </pivotArea>
    </format>
    <format dxfId="210">
      <pivotArea dataOnly="0" labelOnly="1" fieldPosition="0">
        <references count="4">
          <reference field="3" count="1" selected="0">
            <x v="10"/>
          </reference>
          <reference field="4" count="1" selected="0">
            <x v="0"/>
          </reference>
          <reference field="5" count="1" selected="0">
            <x v="37"/>
          </reference>
          <reference field="7" count="1">
            <x v="0"/>
          </reference>
        </references>
      </pivotArea>
    </format>
    <format dxfId="209">
      <pivotArea dataOnly="0" labelOnly="1" fieldPosition="0">
        <references count="4">
          <reference field="3" count="1" selected="0">
            <x v="11"/>
          </reference>
          <reference field="4" count="1" selected="0">
            <x v="0"/>
          </reference>
          <reference field="5" count="1" selected="0">
            <x v="38"/>
          </reference>
          <reference field="7" count="1">
            <x v="0"/>
          </reference>
        </references>
      </pivotArea>
    </format>
    <format dxfId="208">
      <pivotArea dataOnly="0" labelOnly="1" fieldPosition="0">
        <references count="4">
          <reference field="3" count="1" selected="0">
            <x v="12"/>
          </reference>
          <reference field="4" count="1" selected="0">
            <x v="0"/>
          </reference>
          <reference field="5" count="1" selected="0">
            <x v="33"/>
          </reference>
          <reference field="7" count="1">
            <x v="0"/>
          </reference>
        </references>
      </pivotArea>
    </format>
    <format dxfId="207">
      <pivotArea dataOnly="0" labelOnly="1" fieldPosition="0">
        <references count="4">
          <reference field="3" count="1" selected="0">
            <x v="13"/>
          </reference>
          <reference field="4" count="1" selected="0">
            <x v="4"/>
          </reference>
          <reference field="5" count="1" selected="0">
            <x v="17"/>
          </reference>
          <reference field="7" count="1">
            <x v="1"/>
          </reference>
        </references>
      </pivotArea>
    </format>
    <format dxfId="206">
      <pivotArea dataOnly="0" labelOnly="1" fieldPosition="0">
        <references count="4">
          <reference field="3" count="1" selected="0">
            <x v="14"/>
          </reference>
          <reference field="4" count="1" selected="0">
            <x v="4"/>
          </reference>
          <reference field="5" count="1" selected="0">
            <x v="16"/>
          </reference>
          <reference field="7" count="1">
            <x v="1"/>
          </reference>
        </references>
      </pivotArea>
    </format>
    <format dxfId="205">
      <pivotArea dataOnly="0" labelOnly="1" fieldPosition="0">
        <references count="4">
          <reference field="3" count="1" selected="0">
            <x v="15"/>
          </reference>
          <reference field="4" count="1" selected="0">
            <x v="4"/>
          </reference>
          <reference field="5" count="1" selected="0">
            <x v="19"/>
          </reference>
          <reference field="7" count="1">
            <x v="1"/>
          </reference>
        </references>
      </pivotArea>
    </format>
    <format dxfId="204">
      <pivotArea dataOnly="0" labelOnly="1" fieldPosition="0">
        <references count="4">
          <reference field="3" count="1" selected="0">
            <x v="16"/>
          </reference>
          <reference field="4" count="1" selected="0">
            <x v="4"/>
          </reference>
          <reference field="5" count="1" selected="0">
            <x v="20"/>
          </reference>
          <reference field="7" count="1">
            <x v="1"/>
          </reference>
        </references>
      </pivotArea>
    </format>
    <format dxfId="203">
      <pivotArea dataOnly="0" labelOnly="1" fieldPosition="0">
        <references count="4">
          <reference field="3" count="1" selected="0">
            <x v="17"/>
          </reference>
          <reference field="4" count="1" selected="0">
            <x v="4"/>
          </reference>
          <reference field="5" count="1" selected="0">
            <x v="21"/>
          </reference>
          <reference field="7" count="1">
            <x v="1"/>
          </reference>
        </references>
      </pivotArea>
    </format>
    <format dxfId="202">
      <pivotArea dataOnly="0" labelOnly="1" fieldPosition="0">
        <references count="4">
          <reference field="3" count="1" selected="0">
            <x v="18"/>
          </reference>
          <reference field="4" count="1" selected="0">
            <x v="4"/>
          </reference>
          <reference field="5" count="1" selected="0">
            <x v="18"/>
          </reference>
          <reference field="7" count="1">
            <x v="1"/>
          </reference>
        </references>
      </pivotArea>
    </format>
    <format dxfId="201">
      <pivotArea dataOnly="0" labelOnly="1" fieldPosition="0">
        <references count="4">
          <reference field="3" count="1" selected="0">
            <x v="19"/>
          </reference>
          <reference field="4" count="1" selected="0">
            <x v="4"/>
          </reference>
          <reference field="5" count="1" selected="0">
            <x v="14"/>
          </reference>
          <reference field="7" count="1">
            <x v="1"/>
          </reference>
        </references>
      </pivotArea>
    </format>
    <format dxfId="200">
      <pivotArea dataOnly="0" labelOnly="1" fieldPosition="0">
        <references count="4">
          <reference field="3" count="1" selected="0">
            <x v="20"/>
          </reference>
          <reference field="4" count="1" selected="0">
            <x v="4"/>
          </reference>
          <reference field="5" count="1" selected="0">
            <x v="15"/>
          </reference>
          <reference field="7" count="1">
            <x v="1"/>
          </reference>
        </references>
      </pivotArea>
    </format>
    <format dxfId="199">
      <pivotArea dataOnly="0" labelOnly="1" fieldPosition="0">
        <references count="4">
          <reference field="3" count="1" selected="0">
            <x v="21"/>
          </reference>
          <reference field="4" count="1" selected="0">
            <x v="4"/>
          </reference>
          <reference field="5" count="1" selected="0">
            <x v="61"/>
          </reference>
          <reference field="7" count="1">
            <x v="1"/>
          </reference>
        </references>
      </pivotArea>
    </format>
    <format dxfId="198">
      <pivotArea dataOnly="0" labelOnly="1" fieldPosition="0">
        <references count="4">
          <reference field="3" count="1" selected="0">
            <x v="22"/>
          </reference>
          <reference field="4" count="1" selected="0">
            <x v="4"/>
          </reference>
          <reference field="5" count="1" selected="0">
            <x v="62"/>
          </reference>
          <reference field="7" count="1">
            <x v="1"/>
          </reference>
        </references>
      </pivotArea>
    </format>
    <format dxfId="197">
      <pivotArea dataOnly="0" labelOnly="1" fieldPosition="0">
        <references count="4">
          <reference field="3" count="1" selected="0">
            <x v="23"/>
          </reference>
          <reference field="4" count="1" selected="0">
            <x v="4"/>
          </reference>
          <reference field="5" count="1" selected="0">
            <x v="63"/>
          </reference>
          <reference field="7" count="1">
            <x v="1"/>
          </reference>
        </references>
      </pivotArea>
    </format>
    <format dxfId="196">
      <pivotArea dataOnly="0" labelOnly="1" fieldPosition="0">
        <references count="4">
          <reference field="3" count="1" selected="0">
            <x v="24"/>
          </reference>
          <reference field="4" count="1" selected="0">
            <x v="1"/>
          </reference>
          <reference field="5" count="1" selected="0">
            <x v="48"/>
          </reference>
          <reference field="7" count="1">
            <x v="0"/>
          </reference>
        </references>
      </pivotArea>
    </format>
    <format dxfId="195">
      <pivotArea dataOnly="0" labelOnly="1" fieldPosition="0">
        <references count="4">
          <reference field="3" count="1" selected="0">
            <x v="25"/>
          </reference>
          <reference field="4" count="1" selected="0">
            <x v="1"/>
          </reference>
          <reference field="5" count="1" selected="0">
            <x v="46"/>
          </reference>
          <reference field="7" count="1">
            <x v="0"/>
          </reference>
        </references>
      </pivotArea>
    </format>
    <format dxfId="194">
      <pivotArea dataOnly="0" labelOnly="1" fieldPosition="0">
        <references count="4">
          <reference field="3" count="1" selected="0">
            <x v="25"/>
          </reference>
          <reference field="4" count="1" selected="0">
            <x v="1"/>
          </reference>
          <reference field="5" count="1" selected="0">
            <x v="47"/>
          </reference>
          <reference field="7" count="1">
            <x v="0"/>
          </reference>
        </references>
      </pivotArea>
    </format>
    <format dxfId="193">
      <pivotArea dataOnly="0" labelOnly="1" fieldPosition="0">
        <references count="4">
          <reference field="3" count="1" selected="0">
            <x v="26"/>
          </reference>
          <reference field="4" count="1" selected="0">
            <x v="0"/>
          </reference>
          <reference field="5" count="1" selected="0">
            <x v="51"/>
          </reference>
          <reference field="7" count="1">
            <x v="0"/>
          </reference>
        </references>
      </pivotArea>
    </format>
    <format dxfId="192">
      <pivotArea dataOnly="0" labelOnly="1" fieldPosition="0">
        <references count="4">
          <reference field="3" count="1" selected="0">
            <x v="27"/>
          </reference>
          <reference field="4" count="1" selected="0">
            <x v="0"/>
          </reference>
          <reference field="5" count="1" selected="0">
            <x v="52"/>
          </reference>
          <reference field="7" count="1">
            <x v="0"/>
          </reference>
        </references>
      </pivotArea>
    </format>
    <format dxfId="191">
      <pivotArea dataOnly="0" labelOnly="1" fieldPosition="0">
        <references count="4">
          <reference field="3" count="1" selected="0">
            <x v="28"/>
          </reference>
          <reference field="4" count="1" selected="0">
            <x v="0"/>
          </reference>
          <reference field="5" count="1" selected="0">
            <x v="53"/>
          </reference>
          <reference field="7" count="1">
            <x v="0"/>
          </reference>
        </references>
      </pivotArea>
    </format>
    <format dxfId="190">
      <pivotArea dataOnly="0" labelOnly="1" fieldPosition="0">
        <references count="4">
          <reference field="3" count="1" selected="0">
            <x v="29"/>
          </reference>
          <reference field="4" count="1" selected="0">
            <x v="0"/>
          </reference>
          <reference field="5" count="1" selected="0">
            <x v="54"/>
          </reference>
          <reference field="7" count="1">
            <x v="0"/>
          </reference>
        </references>
      </pivotArea>
    </format>
    <format dxfId="189">
      <pivotArea dataOnly="0" labelOnly="1" fieldPosition="0">
        <references count="4">
          <reference field="3" count="1" selected="0">
            <x v="30"/>
          </reference>
          <reference field="4" count="1" selected="0">
            <x v="0"/>
          </reference>
          <reference field="5" count="1" selected="0">
            <x v="55"/>
          </reference>
          <reference field="7" count="1">
            <x v="0"/>
          </reference>
        </references>
      </pivotArea>
    </format>
    <format dxfId="188">
      <pivotArea dataOnly="0" labelOnly="1" fieldPosition="0">
        <references count="4">
          <reference field="3" count="1" selected="0">
            <x v="31"/>
          </reference>
          <reference field="4" count="1" selected="0">
            <x v="0"/>
          </reference>
          <reference field="5" count="1" selected="0">
            <x v="56"/>
          </reference>
          <reference field="7" count="1">
            <x v="0"/>
          </reference>
        </references>
      </pivotArea>
    </format>
    <format dxfId="187">
      <pivotArea dataOnly="0" labelOnly="1" fieldPosition="0">
        <references count="4">
          <reference field="3" count="1" selected="0">
            <x v="32"/>
          </reference>
          <reference field="4" count="1" selected="0">
            <x v="0"/>
          </reference>
          <reference field="5" count="1" selected="0">
            <x v="49"/>
          </reference>
          <reference field="7" count="1">
            <x v="0"/>
          </reference>
        </references>
      </pivotArea>
    </format>
    <format dxfId="186">
      <pivotArea dataOnly="0" labelOnly="1" fieldPosition="0">
        <references count="4">
          <reference field="3" count="1" selected="0">
            <x v="33"/>
          </reference>
          <reference field="4" count="1" selected="0">
            <x v="0"/>
          </reference>
          <reference field="5" count="1" selected="0">
            <x v="50"/>
          </reference>
          <reference field="7" count="1">
            <x v="0"/>
          </reference>
        </references>
      </pivotArea>
    </format>
    <format dxfId="185">
      <pivotArea dataOnly="0" labelOnly="1" fieldPosition="0">
        <references count="4">
          <reference field="3" count="1" selected="0">
            <x v="34"/>
          </reference>
          <reference field="4" count="1" selected="0">
            <x v="0"/>
          </reference>
          <reference field="5" count="1" selected="0">
            <x v="10"/>
          </reference>
          <reference field="7" count="1">
            <x v="0"/>
          </reference>
        </references>
      </pivotArea>
    </format>
    <format dxfId="184">
      <pivotArea dataOnly="0" labelOnly="1" fieldPosition="0">
        <references count="4">
          <reference field="3" count="1" selected="0">
            <x v="35"/>
          </reference>
          <reference field="4" count="1" selected="0">
            <x v="0"/>
          </reference>
          <reference field="5" count="1" selected="0">
            <x v="11"/>
          </reference>
          <reference field="7" count="1">
            <x v="0"/>
          </reference>
        </references>
      </pivotArea>
    </format>
    <format dxfId="183">
      <pivotArea dataOnly="0" labelOnly="1" fieldPosition="0">
        <references count="4">
          <reference field="3" count="1" selected="0">
            <x v="36"/>
          </reference>
          <reference field="4" count="1" selected="0">
            <x v="0"/>
          </reference>
          <reference field="5" count="1" selected="0">
            <x v="12"/>
          </reference>
          <reference field="7" count="1">
            <x v="0"/>
          </reference>
        </references>
      </pivotArea>
    </format>
    <format dxfId="182">
      <pivotArea dataOnly="0" labelOnly="1" fieldPosition="0">
        <references count="4">
          <reference field="3" count="1" selected="0">
            <x v="37"/>
          </reference>
          <reference field="4" count="1" selected="0">
            <x v="0"/>
          </reference>
          <reference field="5" count="1" selected="0">
            <x v="13"/>
          </reference>
          <reference field="7" count="1">
            <x v="0"/>
          </reference>
        </references>
      </pivotArea>
    </format>
    <format dxfId="181">
      <pivotArea dataOnly="0" labelOnly="1" fieldPosition="0">
        <references count="4">
          <reference field="3" count="1" selected="0">
            <x v="38"/>
          </reference>
          <reference field="4" count="1" selected="0">
            <x v="0"/>
          </reference>
          <reference field="5" count="1" selected="0">
            <x v="64"/>
          </reference>
          <reference field="7" count="1">
            <x v="0"/>
          </reference>
        </references>
      </pivotArea>
    </format>
    <format dxfId="180">
      <pivotArea dataOnly="0" labelOnly="1" fieldPosition="0">
        <references count="4">
          <reference field="3" count="1" selected="0">
            <x v="39"/>
          </reference>
          <reference field="4" count="1" selected="0">
            <x v="3"/>
          </reference>
          <reference field="5" count="1" selected="0">
            <x v="9"/>
          </reference>
          <reference field="7" count="1">
            <x v="0"/>
          </reference>
        </references>
      </pivotArea>
    </format>
    <format dxfId="179">
      <pivotArea dataOnly="0" labelOnly="1" fieldPosition="0">
        <references count="4">
          <reference field="3" count="1" selected="0">
            <x v="40"/>
          </reference>
          <reference field="4" count="1" selected="0">
            <x v="3"/>
          </reference>
          <reference field="5" count="1" selected="0">
            <x v="58"/>
          </reference>
          <reference field="7" count="1">
            <x v="0"/>
          </reference>
        </references>
      </pivotArea>
    </format>
    <format dxfId="178">
      <pivotArea dataOnly="0" labelOnly="1" fieldPosition="0">
        <references count="4">
          <reference field="3" count="1" selected="0">
            <x v="41"/>
          </reference>
          <reference field="4" count="1" selected="0">
            <x v="3"/>
          </reference>
          <reference field="5" count="1" selected="0">
            <x v="57"/>
          </reference>
          <reference field="7" count="1">
            <x v="0"/>
          </reference>
        </references>
      </pivotArea>
    </format>
    <format dxfId="177">
      <pivotArea dataOnly="0" labelOnly="1" fieldPosition="0">
        <references count="4">
          <reference field="3" count="1" selected="0">
            <x v="42"/>
          </reference>
          <reference field="4" count="1" selected="0">
            <x v="4"/>
          </reference>
          <reference field="5" count="1" selected="0">
            <x v="23"/>
          </reference>
          <reference field="7" count="1">
            <x v="1"/>
          </reference>
        </references>
      </pivotArea>
    </format>
    <format dxfId="176">
      <pivotArea dataOnly="0" labelOnly="1" fieldPosition="0">
        <references count="4">
          <reference field="3" count="1" selected="0">
            <x v="43"/>
          </reference>
          <reference field="4" count="1" selected="0">
            <x v="4"/>
          </reference>
          <reference field="5" count="1" selected="0">
            <x v="24"/>
          </reference>
          <reference field="7" count="1">
            <x v="1"/>
          </reference>
        </references>
      </pivotArea>
    </format>
    <format dxfId="175">
      <pivotArea dataOnly="0" labelOnly="1" fieldPosition="0">
        <references count="4">
          <reference field="3" count="1" selected="0">
            <x v="44"/>
          </reference>
          <reference field="4" count="1" selected="0">
            <x v="4"/>
          </reference>
          <reference field="5" count="1" selected="0">
            <x v="25"/>
          </reference>
          <reference field="7" count="1">
            <x v="1"/>
          </reference>
        </references>
      </pivotArea>
    </format>
    <format dxfId="174">
      <pivotArea dataOnly="0" labelOnly="1" fieldPosition="0">
        <references count="4">
          <reference field="3" count="1" selected="0">
            <x v="45"/>
          </reference>
          <reference field="4" count="1" selected="0">
            <x v="4"/>
          </reference>
          <reference field="5" count="1" selected="0">
            <x v="22"/>
          </reference>
          <reference field="7" count="1">
            <x v="1"/>
          </reference>
        </references>
      </pivotArea>
    </format>
    <format dxfId="173">
      <pivotArea dataOnly="0" labelOnly="1" fieldPosition="0">
        <references count="4">
          <reference field="3" count="1" selected="0">
            <x v="46"/>
          </reference>
          <reference field="4" count="1" selected="0">
            <x v="1"/>
          </reference>
          <reference field="5" count="1" selected="0">
            <x v="46"/>
          </reference>
          <reference field="7" count="1">
            <x v="0"/>
          </reference>
        </references>
      </pivotArea>
    </format>
    <format dxfId="172">
      <pivotArea dataOnly="0" labelOnly="1" fieldPosition="0">
        <references count="4">
          <reference field="3" count="1" selected="0">
            <x v="47"/>
          </reference>
          <reference field="4" count="1" selected="0">
            <x v="4"/>
          </reference>
          <reference field="5" count="1" selected="0">
            <x v="28"/>
          </reference>
          <reference field="7" count="1">
            <x v="1"/>
          </reference>
        </references>
      </pivotArea>
    </format>
    <format dxfId="171">
      <pivotArea dataOnly="0" labelOnly="1" fieldPosition="0">
        <references count="4">
          <reference field="3" count="1" selected="0">
            <x v="48"/>
          </reference>
          <reference field="4" count="1" selected="0">
            <x v="4"/>
          </reference>
          <reference field="5" count="1" selected="0">
            <x v="26"/>
          </reference>
          <reference field="7" count="1">
            <x v="1"/>
          </reference>
        </references>
      </pivotArea>
    </format>
    <format dxfId="170">
      <pivotArea dataOnly="0" labelOnly="1" fieldPosition="0">
        <references count="4">
          <reference field="3" count="1" selected="0">
            <x v="49"/>
          </reference>
          <reference field="4" count="1" selected="0">
            <x v="4"/>
          </reference>
          <reference field="5" count="1" selected="0">
            <x v="29"/>
          </reference>
          <reference field="7" count="1">
            <x v="1"/>
          </reference>
        </references>
      </pivotArea>
    </format>
    <format dxfId="169">
      <pivotArea dataOnly="0" labelOnly="1" fieldPosition="0">
        <references count="4">
          <reference field="3" count="1" selected="0">
            <x v="50"/>
          </reference>
          <reference field="4" count="1" selected="0">
            <x v="4"/>
          </reference>
          <reference field="5" count="1" selected="0">
            <x v="27"/>
          </reference>
          <reference field="7" count="1">
            <x v="1"/>
          </reference>
        </references>
      </pivotArea>
    </format>
    <format dxfId="168">
      <pivotArea dataOnly="0" labelOnly="1" fieldPosition="0">
        <references count="4">
          <reference field="3" count="1" selected="0">
            <x v="51"/>
          </reference>
          <reference field="4" count="1" selected="0">
            <x v="4"/>
          </reference>
          <reference field="5" count="1" selected="0">
            <x v="30"/>
          </reference>
          <reference field="7" count="1">
            <x v="1"/>
          </reference>
        </references>
      </pivotArea>
    </format>
    <format dxfId="167">
      <pivotArea dataOnly="0" labelOnly="1" fieldPosition="0">
        <references count="4">
          <reference field="3" count="1" selected="0">
            <x v="52"/>
          </reference>
          <reference field="4" count="1" selected="0">
            <x v="4"/>
          </reference>
          <reference field="5" count="1" selected="0">
            <x v="31"/>
          </reference>
          <reference field="7" count="1">
            <x v="1"/>
          </reference>
        </references>
      </pivotArea>
    </format>
    <format dxfId="166">
      <pivotArea dataOnly="0" labelOnly="1" fieldPosition="0">
        <references count="4">
          <reference field="3" count="1" selected="0">
            <x v="53"/>
          </reference>
          <reference field="4" count="1" selected="0">
            <x v="4"/>
          </reference>
          <reference field="5" count="1" selected="0">
            <x v="32"/>
          </reference>
          <reference field="7" count="1">
            <x v="1"/>
          </reference>
        </references>
      </pivotArea>
    </format>
    <format dxfId="165">
      <pivotArea dataOnly="0" labelOnly="1" fieldPosition="0">
        <references count="4">
          <reference field="3" count="1" selected="0">
            <x v="54"/>
          </reference>
          <reference field="4" count="1" selected="0">
            <x v="2"/>
          </reference>
          <reference field="5" count="1" selected="0">
            <x v="0"/>
          </reference>
          <reference field="7" count="1">
            <x v="0"/>
          </reference>
        </references>
      </pivotArea>
    </format>
    <format dxfId="164">
      <pivotArea dataOnly="0" labelOnly="1" fieldPosition="0">
        <references count="4">
          <reference field="3" count="1" selected="0">
            <x v="55"/>
          </reference>
          <reference field="4" count="1" selected="0">
            <x v="2"/>
          </reference>
          <reference field="5" count="1" selected="0">
            <x v="4"/>
          </reference>
          <reference field="7" count="1">
            <x v="0"/>
          </reference>
        </references>
      </pivotArea>
    </format>
    <format dxfId="163">
      <pivotArea dataOnly="0" labelOnly="1" fieldPosition="0">
        <references count="4">
          <reference field="3" count="1" selected="0">
            <x v="56"/>
          </reference>
          <reference field="4" count="1" selected="0">
            <x v="2"/>
          </reference>
          <reference field="5" count="1" selected="0">
            <x v="1"/>
          </reference>
          <reference field="7" count="1">
            <x v="0"/>
          </reference>
        </references>
      </pivotArea>
    </format>
    <format dxfId="162">
      <pivotArea dataOnly="0" labelOnly="1" fieldPosition="0">
        <references count="4">
          <reference field="3" count="1" selected="0">
            <x v="57"/>
          </reference>
          <reference field="4" count="1" selected="0">
            <x v="2"/>
          </reference>
          <reference field="5" count="1" selected="0">
            <x v="2"/>
          </reference>
          <reference field="7" count="1">
            <x v="0"/>
          </reference>
        </references>
      </pivotArea>
    </format>
    <format dxfId="161">
      <pivotArea dataOnly="0" labelOnly="1" fieldPosition="0">
        <references count="4">
          <reference field="3" count="1" selected="0">
            <x v="58"/>
          </reference>
          <reference field="4" count="1" selected="0">
            <x v="2"/>
          </reference>
          <reference field="5" count="1" selected="0">
            <x v="5"/>
          </reference>
          <reference field="7" count="1">
            <x v="0"/>
          </reference>
        </references>
      </pivotArea>
    </format>
    <format dxfId="160">
      <pivotArea dataOnly="0" labelOnly="1" fieldPosition="0">
        <references count="4">
          <reference field="3" count="1" selected="0">
            <x v="59"/>
          </reference>
          <reference field="4" count="1" selected="0">
            <x v="2"/>
          </reference>
          <reference field="5" count="1" selected="0">
            <x v="6"/>
          </reference>
          <reference field="7" count="1">
            <x v="0"/>
          </reference>
        </references>
      </pivotArea>
    </format>
    <format dxfId="159">
      <pivotArea dataOnly="0" labelOnly="1" fieldPosition="0">
        <references count="4">
          <reference field="3" count="1" selected="0">
            <x v="60"/>
          </reference>
          <reference field="4" count="1" selected="0">
            <x v="2"/>
          </reference>
          <reference field="5" count="1" selected="0">
            <x v="8"/>
          </reference>
          <reference field="7" count="1">
            <x v="0"/>
          </reference>
        </references>
      </pivotArea>
    </format>
    <format dxfId="158">
      <pivotArea dataOnly="0" labelOnly="1" fieldPosition="0">
        <references count="4">
          <reference field="3" count="1" selected="0">
            <x v="61"/>
          </reference>
          <reference field="4" count="1" selected="0">
            <x v="2"/>
          </reference>
          <reference field="5" count="1" selected="0">
            <x v="3"/>
          </reference>
          <reference field="7" count="1">
            <x v="0"/>
          </reference>
        </references>
      </pivotArea>
    </format>
    <format dxfId="157">
      <pivotArea dataOnly="0" labelOnly="1" fieldPosition="0">
        <references count="4">
          <reference field="3" count="1" selected="0">
            <x v="62"/>
          </reference>
          <reference field="4" count="1" selected="0">
            <x v="2"/>
          </reference>
          <reference field="5" count="1" selected="0">
            <x v="7"/>
          </reference>
          <reference field="7" count="1">
            <x v="0"/>
          </reference>
        </references>
      </pivotArea>
    </format>
    <format dxfId="156">
      <pivotArea dataOnly="0" labelOnly="1" fieldPosition="0">
        <references count="4">
          <reference field="3" count="1" selected="0">
            <x v="63"/>
          </reference>
          <reference field="4" count="1" selected="0">
            <x v="0"/>
          </reference>
          <reference field="5" count="1" selected="0">
            <x v="60"/>
          </reference>
          <reference field="7" count="1">
            <x v="1"/>
          </reference>
        </references>
      </pivotArea>
    </format>
    <format dxfId="155">
      <pivotArea dataOnly="0" labelOnly="1" fieldPosition="0">
        <references count="4">
          <reference field="3" count="1" selected="0">
            <x v="64"/>
          </reference>
          <reference field="4" count="1" selected="0">
            <x v="0"/>
          </reference>
          <reference field="5" count="1" selected="0">
            <x v="59"/>
          </reference>
          <reference field="7" count="1">
            <x v="0"/>
          </reference>
        </references>
      </pivotArea>
    </format>
    <format dxfId="154">
      <pivotArea dataOnly="0" labelOnly="1" fieldPosition="0">
        <references count="4">
          <reference field="3" count="1" selected="0">
            <x v="65"/>
          </reference>
          <reference field="4" count="1" selected="0">
            <x v="0"/>
          </reference>
          <reference field="5" count="1" selected="0">
            <x v="59"/>
          </reference>
          <reference field="7" count="2">
            <x v="0"/>
            <x v="1"/>
          </reference>
        </references>
      </pivotArea>
    </format>
    <format dxfId="153">
      <pivotArea dataOnly="0" labelOnly="1" fieldPosition="0">
        <references count="4">
          <reference field="3" count="1" selected="0">
            <x v="66"/>
          </reference>
          <reference field="4" count="1" selected="0">
            <x v="5"/>
          </reference>
          <reference field="5" count="1" selected="0">
            <x v="65"/>
          </reference>
          <reference field="7" count="1">
            <x v="2"/>
          </reference>
        </references>
      </pivotArea>
    </format>
    <format dxfId="152">
      <pivotArea type="all" dataOnly="0" outline="0" fieldPosition="0"/>
    </format>
    <format dxfId="151">
      <pivotArea outline="0" collapsedLevelsAreSubtotals="1" fieldPosition="0"/>
    </format>
    <format dxfId="150">
      <pivotArea dataOnly="0" labelOnly="1" outline="0" axis="axisValues" fieldPosition="0"/>
    </format>
    <format dxfId="149">
      <pivotArea dataOnly="0" labelOnly="1" fieldPosition="0">
        <references count="1">
          <reference field="3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148">
      <pivotArea dataOnly="0" labelOnly="1" fieldPosition="0">
        <references count="1">
          <reference field="3" count="17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</reference>
        </references>
      </pivotArea>
    </format>
    <format dxfId="147">
      <pivotArea dataOnly="0" labelOnly="1" grandRow="1" outline="0" fieldPosition="0"/>
    </format>
    <format dxfId="146">
      <pivotArea dataOnly="0" labelOnly="1" fieldPosition="0">
        <references count="2">
          <reference field="3" count="1" selected="0">
            <x v="0"/>
          </reference>
          <reference field="4" count="1">
            <x v="0"/>
          </reference>
        </references>
      </pivotArea>
    </format>
    <format dxfId="145">
      <pivotArea dataOnly="0" labelOnly="1" fieldPosition="0">
        <references count="2">
          <reference field="3" count="1" selected="0">
            <x v="13"/>
          </reference>
          <reference field="4" count="1">
            <x v="4"/>
          </reference>
        </references>
      </pivotArea>
    </format>
    <format dxfId="144">
      <pivotArea dataOnly="0" labelOnly="1" fieldPosition="0">
        <references count="2">
          <reference field="3" count="1" selected="0">
            <x v="24"/>
          </reference>
          <reference field="4" count="1">
            <x v="1"/>
          </reference>
        </references>
      </pivotArea>
    </format>
    <format dxfId="143">
      <pivotArea dataOnly="0" labelOnly="1" fieldPosition="0">
        <references count="2">
          <reference field="3" count="1" selected="0">
            <x v="26"/>
          </reference>
          <reference field="4" count="1">
            <x v="0"/>
          </reference>
        </references>
      </pivotArea>
    </format>
    <format dxfId="142">
      <pivotArea dataOnly="0" labelOnly="1" fieldPosition="0">
        <references count="2">
          <reference field="3" count="1" selected="0">
            <x v="39"/>
          </reference>
          <reference field="4" count="1">
            <x v="3"/>
          </reference>
        </references>
      </pivotArea>
    </format>
    <format dxfId="141">
      <pivotArea dataOnly="0" labelOnly="1" fieldPosition="0">
        <references count="2">
          <reference field="3" count="1" selected="0">
            <x v="42"/>
          </reference>
          <reference field="4" count="1">
            <x v="4"/>
          </reference>
        </references>
      </pivotArea>
    </format>
    <format dxfId="140">
      <pivotArea dataOnly="0" labelOnly="1" fieldPosition="0">
        <references count="2">
          <reference field="3" count="1" selected="0">
            <x v="46"/>
          </reference>
          <reference field="4" count="1">
            <x v="1"/>
          </reference>
        </references>
      </pivotArea>
    </format>
    <format dxfId="139">
      <pivotArea dataOnly="0" labelOnly="1" fieldPosition="0">
        <references count="2">
          <reference field="3" count="1" selected="0">
            <x v="47"/>
          </reference>
          <reference field="4" count="1">
            <x v="4"/>
          </reference>
        </references>
      </pivotArea>
    </format>
    <format dxfId="138">
      <pivotArea dataOnly="0" labelOnly="1" fieldPosition="0">
        <references count="2">
          <reference field="3" count="1" selected="0">
            <x v="54"/>
          </reference>
          <reference field="4" count="1">
            <x v="2"/>
          </reference>
        </references>
      </pivotArea>
    </format>
    <format dxfId="137">
      <pivotArea dataOnly="0" labelOnly="1" fieldPosition="0">
        <references count="2">
          <reference field="3" count="1" selected="0">
            <x v="63"/>
          </reference>
          <reference field="4" count="1">
            <x v="0"/>
          </reference>
        </references>
      </pivotArea>
    </format>
    <format dxfId="136">
      <pivotArea dataOnly="0" labelOnly="1" fieldPosition="0">
        <references count="2">
          <reference field="3" count="1" selected="0">
            <x v="66"/>
          </reference>
          <reference field="4" count="1">
            <x v="5"/>
          </reference>
        </references>
      </pivotArea>
    </format>
    <format dxfId="135">
      <pivotArea dataOnly="0" labelOnly="1" fieldPosition="0">
        <references count="3">
          <reference field="3" count="1" selected="0">
            <x v="0"/>
          </reference>
          <reference field="4" count="1" selected="0">
            <x v="0"/>
          </reference>
          <reference field="5" count="1">
            <x v="41"/>
          </reference>
        </references>
      </pivotArea>
    </format>
    <format dxfId="134">
      <pivotArea dataOnly="0" labelOnly="1" fieldPosition="0">
        <references count="3">
          <reference field="3" count="1" selected="0">
            <x v="1"/>
          </reference>
          <reference field="4" count="1" selected="0">
            <x v="0"/>
          </reference>
          <reference field="5" count="1">
            <x v="42"/>
          </reference>
        </references>
      </pivotArea>
    </format>
    <format dxfId="133">
      <pivotArea dataOnly="0" labelOnly="1" fieldPosition="0">
        <references count="3">
          <reference field="3" count="1" selected="0">
            <x v="2"/>
          </reference>
          <reference field="4" count="1" selected="0">
            <x v="0"/>
          </reference>
          <reference field="5" count="1">
            <x v="43"/>
          </reference>
        </references>
      </pivotArea>
    </format>
    <format dxfId="132">
      <pivotArea dataOnly="0" labelOnly="1" fieldPosition="0">
        <references count="3">
          <reference field="3" count="1" selected="0">
            <x v="3"/>
          </reference>
          <reference field="4" count="1" selected="0">
            <x v="0"/>
          </reference>
          <reference field="5" count="1">
            <x v="44"/>
          </reference>
        </references>
      </pivotArea>
    </format>
    <format dxfId="131">
      <pivotArea dataOnly="0" labelOnly="1" fieldPosition="0">
        <references count="3">
          <reference field="3" count="1" selected="0">
            <x v="4"/>
          </reference>
          <reference field="4" count="1" selected="0">
            <x v="0"/>
          </reference>
          <reference field="5" count="1">
            <x v="45"/>
          </reference>
        </references>
      </pivotArea>
    </format>
    <format dxfId="130">
      <pivotArea dataOnly="0" labelOnly="1" fieldPosition="0">
        <references count="3">
          <reference field="3" count="1" selected="0">
            <x v="5"/>
          </reference>
          <reference field="4" count="1" selected="0">
            <x v="0"/>
          </reference>
          <reference field="5" count="1">
            <x v="39"/>
          </reference>
        </references>
      </pivotArea>
    </format>
    <format dxfId="129">
      <pivotArea dataOnly="0" labelOnly="1" fieldPosition="0">
        <references count="3">
          <reference field="3" count="1" selected="0">
            <x v="6"/>
          </reference>
          <reference field="4" count="1" selected="0">
            <x v="0"/>
          </reference>
          <reference field="5" count="1">
            <x v="40"/>
          </reference>
        </references>
      </pivotArea>
    </format>
    <format dxfId="128">
      <pivotArea dataOnly="0" labelOnly="1" fieldPosition="0">
        <references count="3">
          <reference field="3" count="1" selected="0">
            <x v="7"/>
          </reference>
          <reference field="4" count="1" selected="0">
            <x v="0"/>
          </reference>
          <reference field="5" count="1">
            <x v="34"/>
          </reference>
        </references>
      </pivotArea>
    </format>
    <format dxfId="127">
      <pivotArea dataOnly="0" labelOnly="1" fieldPosition="0">
        <references count="3">
          <reference field="3" count="1" selected="0">
            <x v="8"/>
          </reference>
          <reference field="4" count="1" selected="0">
            <x v="0"/>
          </reference>
          <reference field="5" count="1">
            <x v="35"/>
          </reference>
        </references>
      </pivotArea>
    </format>
    <format dxfId="126">
      <pivotArea dataOnly="0" labelOnly="1" fieldPosition="0">
        <references count="3">
          <reference field="3" count="1" selected="0">
            <x v="9"/>
          </reference>
          <reference field="4" count="1" selected="0">
            <x v="0"/>
          </reference>
          <reference field="5" count="1">
            <x v="36"/>
          </reference>
        </references>
      </pivotArea>
    </format>
    <format dxfId="125">
      <pivotArea dataOnly="0" labelOnly="1" fieldPosition="0">
        <references count="3">
          <reference field="3" count="1" selected="0">
            <x v="10"/>
          </reference>
          <reference field="4" count="1" selected="0">
            <x v="0"/>
          </reference>
          <reference field="5" count="1">
            <x v="37"/>
          </reference>
        </references>
      </pivotArea>
    </format>
    <format dxfId="124">
      <pivotArea dataOnly="0" labelOnly="1" fieldPosition="0">
        <references count="3">
          <reference field="3" count="1" selected="0">
            <x v="11"/>
          </reference>
          <reference field="4" count="1" selected="0">
            <x v="0"/>
          </reference>
          <reference field="5" count="1">
            <x v="38"/>
          </reference>
        </references>
      </pivotArea>
    </format>
    <format dxfId="123">
      <pivotArea dataOnly="0" labelOnly="1" fieldPosition="0">
        <references count="3">
          <reference field="3" count="1" selected="0">
            <x v="12"/>
          </reference>
          <reference field="4" count="1" selected="0">
            <x v="0"/>
          </reference>
          <reference field="5" count="1">
            <x v="33"/>
          </reference>
        </references>
      </pivotArea>
    </format>
    <format dxfId="122">
      <pivotArea dataOnly="0" labelOnly="1" fieldPosition="0">
        <references count="3">
          <reference field="3" count="1" selected="0">
            <x v="13"/>
          </reference>
          <reference field="4" count="1" selected="0">
            <x v="4"/>
          </reference>
          <reference field="5" count="1">
            <x v="17"/>
          </reference>
        </references>
      </pivotArea>
    </format>
    <format dxfId="121">
      <pivotArea dataOnly="0" labelOnly="1" fieldPosition="0">
        <references count="3">
          <reference field="3" count="1" selected="0">
            <x v="14"/>
          </reference>
          <reference field="4" count="1" selected="0">
            <x v="4"/>
          </reference>
          <reference field="5" count="1">
            <x v="16"/>
          </reference>
        </references>
      </pivotArea>
    </format>
    <format dxfId="120">
      <pivotArea dataOnly="0" labelOnly="1" fieldPosition="0">
        <references count="3">
          <reference field="3" count="1" selected="0">
            <x v="15"/>
          </reference>
          <reference field="4" count="1" selected="0">
            <x v="4"/>
          </reference>
          <reference field="5" count="1">
            <x v="19"/>
          </reference>
        </references>
      </pivotArea>
    </format>
    <format dxfId="119">
      <pivotArea dataOnly="0" labelOnly="1" fieldPosition="0">
        <references count="3">
          <reference field="3" count="1" selected="0">
            <x v="16"/>
          </reference>
          <reference field="4" count="1" selected="0">
            <x v="4"/>
          </reference>
          <reference field="5" count="1">
            <x v="20"/>
          </reference>
        </references>
      </pivotArea>
    </format>
    <format dxfId="118">
      <pivotArea dataOnly="0" labelOnly="1" fieldPosition="0">
        <references count="3">
          <reference field="3" count="1" selected="0">
            <x v="17"/>
          </reference>
          <reference field="4" count="1" selected="0">
            <x v="4"/>
          </reference>
          <reference field="5" count="1">
            <x v="21"/>
          </reference>
        </references>
      </pivotArea>
    </format>
    <format dxfId="117">
      <pivotArea dataOnly="0" labelOnly="1" fieldPosition="0">
        <references count="3">
          <reference field="3" count="1" selected="0">
            <x v="18"/>
          </reference>
          <reference field="4" count="1" selected="0">
            <x v="4"/>
          </reference>
          <reference field="5" count="1">
            <x v="18"/>
          </reference>
        </references>
      </pivotArea>
    </format>
    <format dxfId="116">
      <pivotArea dataOnly="0" labelOnly="1" fieldPosition="0">
        <references count="3">
          <reference field="3" count="1" selected="0">
            <x v="19"/>
          </reference>
          <reference field="4" count="1" selected="0">
            <x v="4"/>
          </reference>
          <reference field="5" count="1">
            <x v="14"/>
          </reference>
        </references>
      </pivotArea>
    </format>
    <format dxfId="115">
      <pivotArea dataOnly="0" labelOnly="1" fieldPosition="0">
        <references count="3">
          <reference field="3" count="1" selected="0">
            <x v="20"/>
          </reference>
          <reference field="4" count="1" selected="0">
            <x v="4"/>
          </reference>
          <reference field="5" count="1">
            <x v="15"/>
          </reference>
        </references>
      </pivotArea>
    </format>
    <format dxfId="114">
      <pivotArea dataOnly="0" labelOnly="1" fieldPosition="0">
        <references count="3">
          <reference field="3" count="1" selected="0">
            <x v="21"/>
          </reference>
          <reference field="4" count="1" selected="0">
            <x v="4"/>
          </reference>
          <reference field="5" count="1">
            <x v="61"/>
          </reference>
        </references>
      </pivotArea>
    </format>
    <format dxfId="113">
      <pivotArea dataOnly="0" labelOnly="1" fieldPosition="0">
        <references count="3">
          <reference field="3" count="1" selected="0">
            <x v="22"/>
          </reference>
          <reference field="4" count="1" selected="0">
            <x v="4"/>
          </reference>
          <reference field="5" count="1">
            <x v="62"/>
          </reference>
        </references>
      </pivotArea>
    </format>
    <format dxfId="112">
      <pivotArea dataOnly="0" labelOnly="1" fieldPosition="0">
        <references count="3">
          <reference field="3" count="1" selected="0">
            <x v="23"/>
          </reference>
          <reference field="4" count="1" selected="0">
            <x v="4"/>
          </reference>
          <reference field="5" count="1">
            <x v="63"/>
          </reference>
        </references>
      </pivotArea>
    </format>
    <format dxfId="111">
      <pivotArea dataOnly="0" labelOnly="1" fieldPosition="0">
        <references count="3">
          <reference field="3" count="1" selected="0">
            <x v="24"/>
          </reference>
          <reference field="4" count="1" selected="0">
            <x v="1"/>
          </reference>
          <reference field="5" count="1">
            <x v="48"/>
          </reference>
        </references>
      </pivotArea>
    </format>
    <format dxfId="110">
      <pivotArea dataOnly="0" labelOnly="1" fieldPosition="0">
        <references count="3">
          <reference field="3" count="1" selected="0">
            <x v="25"/>
          </reference>
          <reference field="4" count="1" selected="0">
            <x v="1"/>
          </reference>
          <reference field="5" count="2">
            <x v="46"/>
            <x v="47"/>
          </reference>
        </references>
      </pivotArea>
    </format>
    <format dxfId="109">
      <pivotArea dataOnly="0" labelOnly="1" fieldPosition="0">
        <references count="3">
          <reference field="3" count="1" selected="0">
            <x v="26"/>
          </reference>
          <reference field="4" count="1" selected="0">
            <x v="0"/>
          </reference>
          <reference field="5" count="1">
            <x v="51"/>
          </reference>
        </references>
      </pivotArea>
    </format>
    <format dxfId="108">
      <pivotArea dataOnly="0" labelOnly="1" fieldPosition="0">
        <references count="3">
          <reference field="3" count="1" selected="0">
            <x v="27"/>
          </reference>
          <reference field="4" count="1" selected="0">
            <x v="0"/>
          </reference>
          <reference field="5" count="1">
            <x v="52"/>
          </reference>
        </references>
      </pivotArea>
    </format>
    <format dxfId="107">
      <pivotArea dataOnly="0" labelOnly="1" fieldPosition="0">
        <references count="3">
          <reference field="3" count="1" selected="0">
            <x v="28"/>
          </reference>
          <reference field="4" count="1" selected="0">
            <x v="0"/>
          </reference>
          <reference field="5" count="1">
            <x v="53"/>
          </reference>
        </references>
      </pivotArea>
    </format>
    <format dxfId="106">
      <pivotArea dataOnly="0" labelOnly="1" fieldPosition="0">
        <references count="3">
          <reference field="3" count="1" selected="0">
            <x v="29"/>
          </reference>
          <reference field="4" count="1" selected="0">
            <x v="0"/>
          </reference>
          <reference field="5" count="1">
            <x v="54"/>
          </reference>
        </references>
      </pivotArea>
    </format>
    <format dxfId="105">
      <pivotArea dataOnly="0" labelOnly="1" fieldPosition="0">
        <references count="3">
          <reference field="3" count="1" selected="0">
            <x v="30"/>
          </reference>
          <reference field="4" count="1" selected="0">
            <x v="0"/>
          </reference>
          <reference field="5" count="1">
            <x v="55"/>
          </reference>
        </references>
      </pivotArea>
    </format>
    <format dxfId="104">
      <pivotArea dataOnly="0" labelOnly="1" fieldPosition="0">
        <references count="3">
          <reference field="3" count="1" selected="0">
            <x v="31"/>
          </reference>
          <reference field="4" count="1" selected="0">
            <x v="0"/>
          </reference>
          <reference field="5" count="1">
            <x v="56"/>
          </reference>
        </references>
      </pivotArea>
    </format>
    <format dxfId="103">
      <pivotArea dataOnly="0" labelOnly="1" fieldPosition="0">
        <references count="3">
          <reference field="3" count="1" selected="0">
            <x v="32"/>
          </reference>
          <reference field="4" count="1" selected="0">
            <x v="0"/>
          </reference>
          <reference field="5" count="1">
            <x v="49"/>
          </reference>
        </references>
      </pivotArea>
    </format>
    <format dxfId="102">
      <pivotArea dataOnly="0" labelOnly="1" fieldPosition="0">
        <references count="3">
          <reference field="3" count="1" selected="0">
            <x v="33"/>
          </reference>
          <reference field="4" count="1" selected="0">
            <x v="0"/>
          </reference>
          <reference field="5" count="1">
            <x v="50"/>
          </reference>
        </references>
      </pivotArea>
    </format>
    <format dxfId="101">
      <pivotArea dataOnly="0" labelOnly="1" fieldPosition="0">
        <references count="3">
          <reference field="3" count="1" selected="0">
            <x v="34"/>
          </reference>
          <reference field="4" count="1" selected="0">
            <x v="0"/>
          </reference>
          <reference field="5" count="1">
            <x v="10"/>
          </reference>
        </references>
      </pivotArea>
    </format>
    <format dxfId="100">
      <pivotArea dataOnly="0" labelOnly="1" fieldPosition="0">
        <references count="3">
          <reference field="3" count="1" selected="0">
            <x v="35"/>
          </reference>
          <reference field="4" count="1" selected="0">
            <x v="0"/>
          </reference>
          <reference field="5" count="1">
            <x v="11"/>
          </reference>
        </references>
      </pivotArea>
    </format>
    <format dxfId="99">
      <pivotArea dataOnly="0" labelOnly="1" fieldPosition="0">
        <references count="3">
          <reference field="3" count="1" selected="0">
            <x v="36"/>
          </reference>
          <reference field="4" count="1" selected="0">
            <x v="0"/>
          </reference>
          <reference field="5" count="1">
            <x v="12"/>
          </reference>
        </references>
      </pivotArea>
    </format>
    <format dxfId="98">
      <pivotArea dataOnly="0" labelOnly="1" fieldPosition="0">
        <references count="3">
          <reference field="3" count="1" selected="0">
            <x v="37"/>
          </reference>
          <reference field="4" count="1" selected="0">
            <x v="0"/>
          </reference>
          <reference field="5" count="1">
            <x v="13"/>
          </reference>
        </references>
      </pivotArea>
    </format>
    <format dxfId="97">
      <pivotArea dataOnly="0" labelOnly="1" fieldPosition="0">
        <references count="3">
          <reference field="3" count="1" selected="0">
            <x v="38"/>
          </reference>
          <reference field="4" count="1" selected="0">
            <x v="0"/>
          </reference>
          <reference field="5" count="1">
            <x v="64"/>
          </reference>
        </references>
      </pivotArea>
    </format>
    <format dxfId="96">
      <pivotArea dataOnly="0" labelOnly="1" fieldPosition="0">
        <references count="3">
          <reference field="3" count="1" selected="0">
            <x v="39"/>
          </reference>
          <reference field="4" count="1" selected="0">
            <x v="3"/>
          </reference>
          <reference field="5" count="1">
            <x v="9"/>
          </reference>
        </references>
      </pivotArea>
    </format>
    <format dxfId="95">
      <pivotArea dataOnly="0" labelOnly="1" fieldPosition="0">
        <references count="3">
          <reference field="3" count="1" selected="0">
            <x v="40"/>
          </reference>
          <reference field="4" count="1" selected="0">
            <x v="3"/>
          </reference>
          <reference field="5" count="1">
            <x v="58"/>
          </reference>
        </references>
      </pivotArea>
    </format>
    <format dxfId="94">
      <pivotArea dataOnly="0" labelOnly="1" fieldPosition="0">
        <references count="3">
          <reference field="3" count="1" selected="0">
            <x v="41"/>
          </reference>
          <reference field="4" count="1" selected="0">
            <x v="3"/>
          </reference>
          <reference field="5" count="1">
            <x v="57"/>
          </reference>
        </references>
      </pivotArea>
    </format>
    <format dxfId="93">
      <pivotArea dataOnly="0" labelOnly="1" fieldPosition="0">
        <references count="3">
          <reference field="3" count="1" selected="0">
            <x v="42"/>
          </reference>
          <reference field="4" count="1" selected="0">
            <x v="4"/>
          </reference>
          <reference field="5" count="1">
            <x v="23"/>
          </reference>
        </references>
      </pivotArea>
    </format>
    <format dxfId="92">
      <pivotArea dataOnly="0" labelOnly="1" fieldPosition="0">
        <references count="3">
          <reference field="3" count="1" selected="0">
            <x v="43"/>
          </reference>
          <reference field="4" count="1" selected="0">
            <x v="4"/>
          </reference>
          <reference field="5" count="1">
            <x v="24"/>
          </reference>
        </references>
      </pivotArea>
    </format>
    <format dxfId="91">
      <pivotArea dataOnly="0" labelOnly="1" fieldPosition="0">
        <references count="3">
          <reference field="3" count="1" selected="0">
            <x v="44"/>
          </reference>
          <reference field="4" count="1" selected="0">
            <x v="4"/>
          </reference>
          <reference field="5" count="1">
            <x v="25"/>
          </reference>
        </references>
      </pivotArea>
    </format>
    <format dxfId="90">
      <pivotArea dataOnly="0" labelOnly="1" fieldPosition="0">
        <references count="3">
          <reference field="3" count="1" selected="0">
            <x v="45"/>
          </reference>
          <reference field="4" count="1" selected="0">
            <x v="4"/>
          </reference>
          <reference field="5" count="1">
            <x v="22"/>
          </reference>
        </references>
      </pivotArea>
    </format>
    <format dxfId="89">
      <pivotArea dataOnly="0" labelOnly="1" fieldPosition="0">
        <references count="3">
          <reference field="3" count="1" selected="0">
            <x v="46"/>
          </reference>
          <reference field="4" count="1" selected="0">
            <x v="1"/>
          </reference>
          <reference field="5" count="1">
            <x v="46"/>
          </reference>
        </references>
      </pivotArea>
    </format>
    <format dxfId="88">
      <pivotArea dataOnly="0" labelOnly="1" fieldPosition="0">
        <references count="3">
          <reference field="3" count="1" selected="0">
            <x v="47"/>
          </reference>
          <reference field="4" count="1" selected="0">
            <x v="4"/>
          </reference>
          <reference field="5" count="1">
            <x v="28"/>
          </reference>
        </references>
      </pivotArea>
    </format>
    <format dxfId="87">
      <pivotArea dataOnly="0" labelOnly="1" fieldPosition="0">
        <references count="3">
          <reference field="3" count="1" selected="0">
            <x v="48"/>
          </reference>
          <reference field="4" count="1" selected="0">
            <x v="4"/>
          </reference>
          <reference field="5" count="1">
            <x v="26"/>
          </reference>
        </references>
      </pivotArea>
    </format>
    <format dxfId="86">
      <pivotArea dataOnly="0" labelOnly="1" fieldPosition="0">
        <references count="3">
          <reference field="3" count="1" selected="0">
            <x v="49"/>
          </reference>
          <reference field="4" count="1" selected="0">
            <x v="4"/>
          </reference>
          <reference field="5" count="1">
            <x v="29"/>
          </reference>
        </references>
      </pivotArea>
    </format>
    <format dxfId="85">
      <pivotArea dataOnly="0" labelOnly="1" fieldPosition="0">
        <references count="3">
          <reference field="3" count="1" selected="0">
            <x v="50"/>
          </reference>
          <reference field="4" count="1" selected="0">
            <x v="4"/>
          </reference>
          <reference field="5" count="1">
            <x v="27"/>
          </reference>
        </references>
      </pivotArea>
    </format>
    <format dxfId="84">
      <pivotArea dataOnly="0" labelOnly="1" fieldPosition="0">
        <references count="3">
          <reference field="3" count="1" selected="0">
            <x v="51"/>
          </reference>
          <reference field="4" count="1" selected="0">
            <x v="4"/>
          </reference>
          <reference field="5" count="1">
            <x v="30"/>
          </reference>
        </references>
      </pivotArea>
    </format>
    <format dxfId="83">
      <pivotArea dataOnly="0" labelOnly="1" fieldPosition="0">
        <references count="3">
          <reference field="3" count="1" selected="0">
            <x v="52"/>
          </reference>
          <reference field="4" count="1" selected="0">
            <x v="4"/>
          </reference>
          <reference field="5" count="1">
            <x v="31"/>
          </reference>
        </references>
      </pivotArea>
    </format>
    <format dxfId="82">
      <pivotArea dataOnly="0" labelOnly="1" fieldPosition="0">
        <references count="3">
          <reference field="3" count="1" selected="0">
            <x v="53"/>
          </reference>
          <reference field="4" count="1" selected="0">
            <x v="4"/>
          </reference>
          <reference field="5" count="1">
            <x v="32"/>
          </reference>
        </references>
      </pivotArea>
    </format>
    <format dxfId="81">
      <pivotArea dataOnly="0" labelOnly="1" fieldPosition="0">
        <references count="3">
          <reference field="3" count="1" selected="0">
            <x v="54"/>
          </reference>
          <reference field="4" count="1" selected="0">
            <x v="2"/>
          </reference>
          <reference field="5" count="1">
            <x v="0"/>
          </reference>
        </references>
      </pivotArea>
    </format>
    <format dxfId="80">
      <pivotArea dataOnly="0" labelOnly="1" fieldPosition="0">
        <references count="3">
          <reference field="3" count="1" selected="0">
            <x v="55"/>
          </reference>
          <reference field="4" count="1" selected="0">
            <x v="2"/>
          </reference>
          <reference field="5" count="1">
            <x v="4"/>
          </reference>
        </references>
      </pivotArea>
    </format>
    <format dxfId="79">
      <pivotArea dataOnly="0" labelOnly="1" fieldPosition="0">
        <references count="3">
          <reference field="3" count="1" selected="0">
            <x v="56"/>
          </reference>
          <reference field="4" count="1" selected="0">
            <x v="2"/>
          </reference>
          <reference field="5" count="1">
            <x v="1"/>
          </reference>
        </references>
      </pivotArea>
    </format>
    <format dxfId="78">
      <pivotArea dataOnly="0" labelOnly="1" fieldPosition="0">
        <references count="3">
          <reference field="3" count="1" selected="0">
            <x v="57"/>
          </reference>
          <reference field="4" count="1" selected="0">
            <x v="2"/>
          </reference>
          <reference field="5" count="1">
            <x v="2"/>
          </reference>
        </references>
      </pivotArea>
    </format>
    <format dxfId="77">
      <pivotArea dataOnly="0" labelOnly="1" fieldPosition="0">
        <references count="3">
          <reference field="3" count="1" selected="0">
            <x v="58"/>
          </reference>
          <reference field="4" count="1" selected="0">
            <x v="2"/>
          </reference>
          <reference field="5" count="1">
            <x v="5"/>
          </reference>
        </references>
      </pivotArea>
    </format>
    <format dxfId="76">
      <pivotArea dataOnly="0" labelOnly="1" fieldPosition="0">
        <references count="3">
          <reference field="3" count="1" selected="0">
            <x v="59"/>
          </reference>
          <reference field="4" count="1" selected="0">
            <x v="2"/>
          </reference>
          <reference field="5" count="1">
            <x v="6"/>
          </reference>
        </references>
      </pivotArea>
    </format>
    <format dxfId="75">
      <pivotArea dataOnly="0" labelOnly="1" fieldPosition="0">
        <references count="3">
          <reference field="3" count="1" selected="0">
            <x v="60"/>
          </reference>
          <reference field="4" count="1" selected="0">
            <x v="2"/>
          </reference>
          <reference field="5" count="1">
            <x v="8"/>
          </reference>
        </references>
      </pivotArea>
    </format>
    <format dxfId="74">
      <pivotArea dataOnly="0" labelOnly="1" fieldPosition="0">
        <references count="3">
          <reference field="3" count="1" selected="0">
            <x v="61"/>
          </reference>
          <reference field="4" count="1" selected="0">
            <x v="2"/>
          </reference>
          <reference field="5" count="1">
            <x v="3"/>
          </reference>
        </references>
      </pivotArea>
    </format>
    <format dxfId="73">
      <pivotArea dataOnly="0" labelOnly="1" fieldPosition="0">
        <references count="3">
          <reference field="3" count="1" selected="0">
            <x v="62"/>
          </reference>
          <reference field="4" count="1" selected="0">
            <x v="2"/>
          </reference>
          <reference field="5" count="1">
            <x v="7"/>
          </reference>
        </references>
      </pivotArea>
    </format>
    <format dxfId="72">
      <pivotArea dataOnly="0" labelOnly="1" fieldPosition="0">
        <references count="3">
          <reference field="3" count="1" selected="0">
            <x v="63"/>
          </reference>
          <reference field="4" count="1" selected="0">
            <x v="0"/>
          </reference>
          <reference field="5" count="1">
            <x v="60"/>
          </reference>
        </references>
      </pivotArea>
    </format>
    <format dxfId="71">
      <pivotArea dataOnly="0" labelOnly="1" fieldPosition="0">
        <references count="3">
          <reference field="3" count="1" selected="0">
            <x v="64"/>
          </reference>
          <reference field="4" count="1" selected="0">
            <x v="0"/>
          </reference>
          <reference field="5" count="1">
            <x v="59"/>
          </reference>
        </references>
      </pivotArea>
    </format>
    <format dxfId="70">
      <pivotArea dataOnly="0" labelOnly="1" fieldPosition="0">
        <references count="3">
          <reference field="3" count="1" selected="0">
            <x v="66"/>
          </reference>
          <reference field="4" count="1" selected="0">
            <x v="5"/>
          </reference>
          <reference field="5" count="1">
            <x v="65"/>
          </reference>
        </references>
      </pivotArea>
    </format>
    <format dxfId="69">
      <pivotArea dataOnly="0" labelOnly="1" fieldPosition="0">
        <references count="4">
          <reference field="3" count="1" selected="0">
            <x v="0"/>
          </reference>
          <reference field="4" count="1" selected="0">
            <x v="0"/>
          </reference>
          <reference field="5" count="1" selected="0">
            <x v="41"/>
          </reference>
          <reference field="7" count="1">
            <x v="0"/>
          </reference>
        </references>
      </pivotArea>
    </format>
    <format dxfId="68">
      <pivotArea dataOnly="0" labelOnly="1" fieldPosition="0">
        <references count="4">
          <reference field="3" count="1" selected="0">
            <x v="1"/>
          </reference>
          <reference field="4" count="1" selected="0">
            <x v="0"/>
          </reference>
          <reference field="5" count="1" selected="0">
            <x v="42"/>
          </reference>
          <reference field="7" count="1">
            <x v="0"/>
          </reference>
        </references>
      </pivotArea>
    </format>
    <format dxfId="67">
      <pivotArea dataOnly="0" labelOnly="1" fieldPosition="0">
        <references count="4">
          <reference field="3" count="1" selected="0">
            <x v="2"/>
          </reference>
          <reference field="4" count="1" selected="0">
            <x v="0"/>
          </reference>
          <reference field="5" count="1" selected="0">
            <x v="43"/>
          </reference>
          <reference field="7" count="1">
            <x v="0"/>
          </reference>
        </references>
      </pivotArea>
    </format>
    <format dxfId="66">
      <pivotArea dataOnly="0" labelOnly="1" fieldPosition="0">
        <references count="4">
          <reference field="3" count="1" selected="0">
            <x v="3"/>
          </reference>
          <reference field="4" count="1" selected="0">
            <x v="0"/>
          </reference>
          <reference field="5" count="1" selected="0">
            <x v="44"/>
          </reference>
          <reference field="7" count="1">
            <x v="0"/>
          </reference>
        </references>
      </pivotArea>
    </format>
    <format dxfId="65">
      <pivotArea dataOnly="0" labelOnly="1" fieldPosition="0">
        <references count="4">
          <reference field="3" count="1" selected="0">
            <x v="4"/>
          </reference>
          <reference field="4" count="1" selected="0">
            <x v="0"/>
          </reference>
          <reference field="5" count="1" selected="0">
            <x v="45"/>
          </reference>
          <reference field="7" count="1">
            <x v="0"/>
          </reference>
        </references>
      </pivotArea>
    </format>
    <format dxfId="64">
      <pivotArea dataOnly="0" labelOnly="1" fieldPosition="0">
        <references count="4">
          <reference field="3" count="1" selected="0">
            <x v="5"/>
          </reference>
          <reference field="4" count="1" selected="0">
            <x v="0"/>
          </reference>
          <reference field="5" count="1" selected="0">
            <x v="39"/>
          </reference>
          <reference field="7" count="1">
            <x v="0"/>
          </reference>
        </references>
      </pivotArea>
    </format>
    <format dxfId="63">
      <pivotArea dataOnly="0" labelOnly="1" fieldPosition="0">
        <references count="4">
          <reference field="3" count="1" selected="0">
            <x v="6"/>
          </reference>
          <reference field="4" count="1" selected="0">
            <x v="0"/>
          </reference>
          <reference field="5" count="1" selected="0">
            <x v="40"/>
          </reference>
          <reference field="7" count="1">
            <x v="0"/>
          </reference>
        </references>
      </pivotArea>
    </format>
    <format dxfId="62">
      <pivotArea dataOnly="0" labelOnly="1" fieldPosition="0">
        <references count="4">
          <reference field="3" count="1" selected="0">
            <x v="7"/>
          </reference>
          <reference field="4" count="1" selected="0">
            <x v="0"/>
          </reference>
          <reference field="5" count="1" selected="0">
            <x v="34"/>
          </reference>
          <reference field="7" count="1">
            <x v="0"/>
          </reference>
        </references>
      </pivotArea>
    </format>
    <format dxfId="61">
      <pivotArea dataOnly="0" labelOnly="1" fieldPosition="0">
        <references count="4">
          <reference field="3" count="1" selected="0">
            <x v="8"/>
          </reference>
          <reference field="4" count="1" selected="0">
            <x v="0"/>
          </reference>
          <reference field="5" count="1" selected="0">
            <x v="35"/>
          </reference>
          <reference field="7" count="1">
            <x v="0"/>
          </reference>
        </references>
      </pivotArea>
    </format>
    <format dxfId="60">
      <pivotArea dataOnly="0" labelOnly="1" fieldPosition="0">
        <references count="4">
          <reference field="3" count="1" selected="0">
            <x v="9"/>
          </reference>
          <reference field="4" count="1" selected="0">
            <x v="0"/>
          </reference>
          <reference field="5" count="1" selected="0">
            <x v="36"/>
          </reference>
          <reference field="7" count="1">
            <x v="0"/>
          </reference>
        </references>
      </pivotArea>
    </format>
    <format dxfId="59">
      <pivotArea dataOnly="0" labelOnly="1" fieldPosition="0">
        <references count="4">
          <reference field="3" count="1" selected="0">
            <x v="10"/>
          </reference>
          <reference field="4" count="1" selected="0">
            <x v="0"/>
          </reference>
          <reference field="5" count="1" selected="0">
            <x v="37"/>
          </reference>
          <reference field="7" count="1">
            <x v="0"/>
          </reference>
        </references>
      </pivotArea>
    </format>
    <format dxfId="58">
      <pivotArea dataOnly="0" labelOnly="1" fieldPosition="0">
        <references count="4">
          <reference field="3" count="1" selected="0">
            <x v="11"/>
          </reference>
          <reference field="4" count="1" selected="0">
            <x v="0"/>
          </reference>
          <reference field="5" count="1" selected="0">
            <x v="38"/>
          </reference>
          <reference field="7" count="1">
            <x v="0"/>
          </reference>
        </references>
      </pivotArea>
    </format>
    <format dxfId="57">
      <pivotArea dataOnly="0" labelOnly="1" fieldPosition="0">
        <references count="4">
          <reference field="3" count="1" selected="0">
            <x v="12"/>
          </reference>
          <reference field="4" count="1" selected="0">
            <x v="0"/>
          </reference>
          <reference field="5" count="1" selected="0">
            <x v="33"/>
          </reference>
          <reference field="7" count="1">
            <x v="0"/>
          </reference>
        </references>
      </pivotArea>
    </format>
    <format dxfId="56">
      <pivotArea dataOnly="0" labelOnly="1" fieldPosition="0">
        <references count="4">
          <reference field="3" count="1" selected="0">
            <x v="13"/>
          </reference>
          <reference field="4" count="1" selected="0">
            <x v="4"/>
          </reference>
          <reference field="5" count="1" selected="0">
            <x v="17"/>
          </reference>
          <reference field="7" count="1">
            <x v="1"/>
          </reference>
        </references>
      </pivotArea>
    </format>
    <format dxfId="55">
      <pivotArea dataOnly="0" labelOnly="1" fieldPosition="0">
        <references count="4">
          <reference field="3" count="1" selected="0">
            <x v="14"/>
          </reference>
          <reference field="4" count="1" selected="0">
            <x v="4"/>
          </reference>
          <reference field="5" count="1" selected="0">
            <x v="16"/>
          </reference>
          <reference field="7" count="1">
            <x v="1"/>
          </reference>
        </references>
      </pivotArea>
    </format>
    <format dxfId="54">
      <pivotArea dataOnly="0" labelOnly="1" fieldPosition="0">
        <references count="4">
          <reference field="3" count="1" selected="0">
            <x v="15"/>
          </reference>
          <reference field="4" count="1" selected="0">
            <x v="4"/>
          </reference>
          <reference field="5" count="1" selected="0">
            <x v="19"/>
          </reference>
          <reference field="7" count="1">
            <x v="1"/>
          </reference>
        </references>
      </pivotArea>
    </format>
    <format dxfId="53">
      <pivotArea dataOnly="0" labelOnly="1" fieldPosition="0">
        <references count="4">
          <reference field="3" count="1" selected="0">
            <x v="16"/>
          </reference>
          <reference field="4" count="1" selected="0">
            <x v="4"/>
          </reference>
          <reference field="5" count="1" selected="0">
            <x v="20"/>
          </reference>
          <reference field="7" count="1">
            <x v="1"/>
          </reference>
        </references>
      </pivotArea>
    </format>
    <format dxfId="52">
      <pivotArea dataOnly="0" labelOnly="1" fieldPosition="0">
        <references count="4">
          <reference field="3" count="1" selected="0">
            <x v="17"/>
          </reference>
          <reference field="4" count="1" selected="0">
            <x v="4"/>
          </reference>
          <reference field="5" count="1" selected="0">
            <x v="21"/>
          </reference>
          <reference field="7" count="1">
            <x v="1"/>
          </reference>
        </references>
      </pivotArea>
    </format>
    <format dxfId="51">
      <pivotArea dataOnly="0" labelOnly="1" fieldPosition="0">
        <references count="4">
          <reference field="3" count="1" selected="0">
            <x v="18"/>
          </reference>
          <reference field="4" count="1" selected="0">
            <x v="4"/>
          </reference>
          <reference field="5" count="1" selected="0">
            <x v="18"/>
          </reference>
          <reference field="7" count="1">
            <x v="1"/>
          </reference>
        </references>
      </pivotArea>
    </format>
    <format dxfId="50">
      <pivotArea dataOnly="0" labelOnly="1" fieldPosition="0">
        <references count="4">
          <reference field="3" count="1" selected="0">
            <x v="19"/>
          </reference>
          <reference field="4" count="1" selected="0">
            <x v="4"/>
          </reference>
          <reference field="5" count="1" selected="0">
            <x v="14"/>
          </reference>
          <reference field="7" count="1">
            <x v="1"/>
          </reference>
        </references>
      </pivotArea>
    </format>
    <format dxfId="49">
      <pivotArea dataOnly="0" labelOnly="1" fieldPosition="0">
        <references count="4">
          <reference field="3" count="1" selected="0">
            <x v="20"/>
          </reference>
          <reference field="4" count="1" selected="0">
            <x v="4"/>
          </reference>
          <reference field="5" count="1" selected="0">
            <x v="15"/>
          </reference>
          <reference field="7" count="1">
            <x v="1"/>
          </reference>
        </references>
      </pivotArea>
    </format>
    <format dxfId="48">
      <pivotArea dataOnly="0" labelOnly="1" fieldPosition="0">
        <references count="4">
          <reference field="3" count="1" selected="0">
            <x v="21"/>
          </reference>
          <reference field="4" count="1" selected="0">
            <x v="4"/>
          </reference>
          <reference field="5" count="1" selected="0">
            <x v="61"/>
          </reference>
          <reference field="7" count="1">
            <x v="1"/>
          </reference>
        </references>
      </pivotArea>
    </format>
    <format dxfId="47">
      <pivotArea dataOnly="0" labelOnly="1" fieldPosition="0">
        <references count="4">
          <reference field="3" count="1" selected="0">
            <x v="22"/>
          </reference>
          <reference field="4" count="1" selected="0">
            <x v="4"/>
          </reference>
          <reference field="5" count="1" selected="0">
            <x v="62"/>
          </reference>
          <reference field="7" count="1">
            <x v="1"/>
          </reference>
        </references>
      </pivotArea>
    </format>
    <format dxfId="46">
      <pivotArea dataOnly="0" labelOnly="1" fieldPosition="0">
        <references count="4">
          <reference field="3" count="1" selected="0">
            <x v="23"/>
          </reference>
          <reference field="4" count="1" selected="0">
            <x v="4"/>
          </reference>
          <reference field="5" count="1" selected="0">
            <x v="63"/>
          </reference>
          <reference field="7" count="1">
            <x v="1"/>
          </reference>
        </references>
      </pivotArea>
    </format>
    <format dxfId="45">
      <pivotArea dataOnly="0" labelOnly="1" fieldPosition="0">
        <references count="4">
          <reference field="3" count="1" selected="0">
            <x v="24"/>
          </reference>
          <reference field="4" count="1" selected="0">
            <x v="1"/>
          </reference>
          <reference field="5" count="1" selected="0">
            <x v="48"/>
          </reference>
          <reference field="7" count="1">
            <x v="0"/>
          </reference>
        </references>
      </pivotArea>
    </format>
    <format dxfId="44">
      <pivotArea dataOnly="0" labelOnly="1" fieldPosition="0">
        <references count="4">
          <reference field="3" count="1" selected="0">
            <x v="25"/>
          </reference>
          <reference field="4" count="1" selected="0">
            <x v="1"/>
          </reference>
          <reference field="5" count="1" selected="0">
            <x v="46"/>
          </reference>
          <reference field="7" count="1">
            <x v="0"/>
          </reference>
        </references>
      </pivotArea>
    </format>
    <format dxfId="43">
      <pivotArea dataOnly="0" labelOnly="1" fieldPosition="0">
        <references count="4">
          <reference field="3" count="1" selected="0">
            <x v="25"/>
          </reference>
          <reference field="4" count="1" selected="0">
            <x v="1"/>
          </reference>
          <reference field="5" count="1" selected="0">
            <x v="47"/>
          </reference>
          <reference field="7" count="1">
            <x v="0"/>
          </reference>
        </references>
      </pivotArea>
    </format>
    <format dxfId="42">
      <pivotArea dataOnly="0" labelOnly="1" fieldPosition="0">
        <references count="4">
          <reference field="3" count="1" selected="0">
            <x v="26"/>
          </reference>
          <reference field="4" count="1" selected="0">
            <x v="0"/>
          </reference>
          <reference field="5" count="1" selected="0">
            <x v="51"/>
          </reference>
          <reference field="7" count="1">
            <x v="0"/>
          </reference>
        </references>
      </pivotArea>
    </format>
    <format dxfId="41">
      <pivotArea dataOnly="0" labelOnly="1" fieldPosition="0">
        <references count="4">
          <reference field="3" count="1" selected="0">
            <x v="27"/>
          </reference>
          <reference field="4" count="1" selected="0">
            <x v="0"/>
          </reference>
          <reference field="5" count="1" selected="0">
            <x v="52"/>
          </reference>
          <reference field="7" count="1">
            <x v="0"/>
          </reference>
        </references>
      </pivotArea>
    </format>
    <format dxfId="40">
      <pivotArea dataOnly="0" labelOnly="1" fieldPosition="0">
        <references count="4">
          <reference field="3" count="1" selected="0">
            <x v="28"/>
          </reference>
          <reference field="4" count="1" selected="0">
            <x v="0"/>
          </reference>
          <reference field="5" count="1" selected="0">
            <x v="53"/>
          </reference>
          <reference field="7" count="1">
            <x v="0"/>
          </reference>
        </references>
      </pivotArea>
    </format>
    <format dxfId="39">
      <pivotArea dataOnly="0" labelOnly="1" fieldPosition="0">
        <references count="4">
          <reference field="3" count="1" selected="0">
            <x v="29"/>
          </reference>
          <reference field="4" count="1" selected="0">
            <x v="0"/>
          </reference>
          <reference field="5" count="1" selected="0">
            <x v="54"/>
          </reference>
          <reference field="7" count="1">
            <x v="0"/>
          </reference>
        </references>
      </pivotArea>
    </format>
    <format dxfId="38">
      <pivotArea dataOnly="0" labelOnly="1" fieldPosition="0">
        <references count="4">
          <reference field="3" count="1" selected="0">
            <x v="30"/>
          </reference>
          <reference field="4" count="1" selected="0">
            <x v="0"/>
          </reference>
          <reference field="5" count="1" selected="0">
            <x v="55"/>
          </reference>
          <reference field="7" count="1">
            <x v="0"/>
          </reference>
        </references>
      </pivotArea>
    </format>
    <format dxfId="37">
      <pivotArea dataOnly="0" labelOnly="1" fieldPosition="0">
        <references count="4">
          <reference field="3" count="1" selected="0">
            <x v="31"/>
          </reference>
          <reference field="4" count="1" selected="0">
            <x v="0"/>
          </reference>
          <reference field="5" count="1" selected="0">
            <x v="56"/>
          </reference>
          <reference field="7" count="1">
            <x v="0"/>
          </reference>
        </references>
      </pivotArea>
    </format>
    <format dxfId="36">
      <pivotArea dataOnly="0" labelOnly="1" fieldPosition="0">
        <references count="4">
          <reference field="3" count="1" selected="0">
            <x v="32"/>
          </reference>
          <reference field="4" count="1" selected="0">
            <x v="0"/>
          </reference>
          <reference field="5" count="1" selected="0">
            <x v="49"/>
          </reference>
          <reference field="7" count="1">
            <x v="0"/>
          </reference>
        </references>
      </pivotArea>
    </format>
    <format dxfId="35">
      <pivotArea dataOnly="0" labelOnly="1" fieldPosition="0">
        <references count="4">
          <reference field="3" count="1" selected="0">
            <x v="33"/>
          </reference>
          <reference field="4" count="1" selected="0">
            <x v="0"/>
          </reference>
          <reference field="5" count="1" selected="0">
            <x v="50"/>
          </reference>
          <reference field="7" count="1">
            <x v="0"/>
          </reference>
        </references>
      </pivotArea>
    </format>
    <format dxfId="34">
      <pivotArea dataOnly="0" labelOnly="1" fieldPosition="0">
        <references count="4">
          <reference field="3" count="1" selected="0">
            <x v="34"/>
          </reference>
          <reference field="4" count="1" selected="0">
            <x v="0"/>
          </reference>
          <reference field="5" count="1" selected="0">
            <x v="10"/>
          </reference>
          <reference field="7" count="1">
            <x v="0"/>
          </reference>
        </references>
      </pivotArea>
    </format>
    <format dxfId="33">
      <pivotArea dataOnly="0" labelOnly="1" fieldPosition="0">
        <references count="4">
          <reference field="3" count="1" selected="0">
            <x v="35"/>
          </reference>
          <reference field="4" count="1" selected="0">
            <x v="0"/>
          </reference>
          <reference field="5" count="1" selected="0">
            <x v="11"/>
          </reference>
          <reference field="7" count="1">
            <x v="0"/>
          </reference>
        </references>
      </pivotArea>
    </format>
    <format dxfId="32">
      <pivotArea dataOnly="0" labelOnly="1" fieldPosition="0">
        <references count="4">
          <reference field="3" count="1" selected="0">
            <x v="36"/>
          </reference>
          <reference field="4" count="1" selected="0">
            <x v="0"/>
          </reference>
          <reference field="5" count="1" selected="0">
            <x v="12"/>
          </reference>
          <reference field="7" count="1">
            <x v="0"/>
          </reference>
        </references>
      </pivotArea>
    </format>
    <format dxfId="31">
      <pivotArea dataOnly="0" labelOnly="1" fieldPosition="0">
        <references count="4">
          <reference field="3" count="1" selected="0">
            <x v="37"/>
          </reference>
          <reference field="4" count="1" selected="0">
            <x v="0"/>
          </reference>
          <reference field="5" count="1" selected="0">
            <x v="13"/>
          </reference>
          <reference field="7" count="1">
            <x v="0"/>
          </reference>
        </references>
      </pivotArea>
    </format>
    <format dxfId="30">
      <pivotArea dataOnly="0" labelOnly="1" fieldPosition="0">
        <references count="4">
          <reference field="3" count="1" selected="0">
            <x v="38"/>
          </reference>
          <reference field="4" count="1" selected="0">
            <x v="0"/>
          </reference>
          <reference field="5" count="1" selected="0">
            <x v="64"/>
          </reference>
          <reference field="7" count="1">
            <x v="0"/>
          </reference>
        </references>
      </pivotArea>
    </format>
    <format dxfId="29">
      <pivotArea dataOnly="0" labelOnly="1" fieldPosition="0">
        <references count="4">
          <reference field="3" count="1" selected="0">
            <x v="39"/>
          </reference>
          <reference field="4" count="1" selected="0">
            <x v="3"/>
          </reference>
          <reference field="5" count="1" selected="0">
            <x v="9"/>
          </reference>
          <reference field="7" count="1">
            <x v="0"/>
          </reference>
        </references>
      </pivotArea>
    </format>
    <format dxfId="28">
      <pivotArea dataOnly="0" labelOnly="1" fieldPosition="0">
        <references count="4">
          <reference field="3" count="1" selected="0">
            <x v="40"/>
          </reference>
          <reference field="4" count="1" selected="0">
            <x v="3"/>
          </reference>
          <reference field="5" count="1" selected="0">
            <x v="58"/>
          </reference>
          <reference field="7" count="1">
            <x v="0"/>
          </reference>
        </references>
      </pivotArea>
    </format>
    <format dxfId="27">
      <pivotArea dataOnly="0" labelOnly="1" fieldPosition="0">
        <references count="4">
          <reference field="3" count="1" selected="0">
            <x v="41"/>
          </reference>
          <reference field="4" count="1" selected="0">
            <x v="3"/>
          </reference>
          <reference field="5" count="1" selected="0">
            <x v="57"/>
          </reference>
          <reference field="7" count="1">
            <x v="0"/>
          </reference>
        </references>
      </pivotArea>
    </format>
    <format dxfId="26">
      <pivotArea dataOnly="0" labelOnly="1" fieldPosition="0">
        <references count="4">
          <reference field="3" count="1" selected="0">
            <x v="42"/>
          </reference>
          <reference field="4" count="1" selected="0">
            <x v="4"/>
          </reference>
          <reference field="5" count="1" selected="0">
            <x v="23"/>
          </reference>
          <reference field="7" count="1">
            <x v="1"/>
          </reference>
        </references>
      </pivotArea>
    </format>
    <format dxfId="25">
      <pivotArea dataOnly="0" labelOnly="1" fieldPosition="0">
        <references count="4">
          <reference field="3" count="1" selected="0">
            <x v="43"/>
          </reference>
          <reference field="4" count="1" selected="0">
            <x v="4"/>
          </reference>
          <reference field="5" count="1" selected="0">
            <x v="24"/>
          </reference>
          <reference field="7" count="1">
            <x v="1"/>
          </reference>
        </references>
      </pivotArea>
    </format>
    <format dxfId="24">
      <pivotArea dataOnly="0" labelOnly="1" fieldPosition="0">
        <references count="4">
          <reference field="3" count="1" selected="0">
            <x v="44"/>
          </reference>
          <reference field="4" count="1" selected="0">
            <x v="4"/>
          </reference>
          <reference field="5" count="1" selected="0">
            <x v="25"/>
          </reference>
          <reference field="7" count="1">
            <x v="1"/>
          </reference>
        </references>
      </pivotArea>
    </format>
    <format dxfId="23">
      <pivotArea dataOnly="0" labelOnly="1" fieldPosition="0">
        <references count="4">
          <reference field="3" count="1" selected="0">
            <x v="45"/>
          </reference>
          <reference field="4" count="1" selected="0">
            <x v="4"/>
          </reference>
          <reference field="5" count="1" selected="0">
            <x v="22"/>
          </reference>
          <reference field="7" count="1">
            <x v="1"/>
          </reference>
        </references>
      </pivotArea>
    </format>
    <format dxfId="22">
      <pivotArea dataOnly="0" labelOnly="1" fieldPosition="0">
        <references count="4">
          <reference field="3" count="1" selected="0">
            <x v="46"/>
          </reference>
          <reference field="4" count="1" selected="0">
            <x v="1"/>
          </reference>
          <reference field="5" count="1" selected="0">
            <x v="46"/>
          </reference>
          <reference field="7" count="1">
            <x v="0"/>
          </reference>
        </references>
      </pivotArea>
    </format>
    <format dxfId="21">
      <pivotArea dataOnly="0" labelOnly="1" fieldPosition="0">
        <references count="4">
          <reference field="3" count="1" selected="0">
            <x v="47"/>
          </reference>
          <reference field="4" count="1" selected="0">
            <x v="4"/>
          </reference>
          <reference field="5" count="1" selected="0">
            <x v="28"/>
          </reference>
          <reference field="7" count="1">
            <x v="1"/>
          </reference>
        </references>
      </pivotArea>
    </format>
    <format dxfId="20">
      <pivotArea dataOnly="0" labelOnly="1" fieldPosition="0">
        <references count="4">
          <reference field="3" count="1" selected="0">
            <x v="48"/>
          </reference>
          <reference field="4" count="1" selected="0">
            <x v="4"/>
          </reference>
          <reference field="5" count="1" selected="0">
            <x v="26"/>
          </reference>
          <reference field="7" count="1">
            <x v="1"/>
          </reference>
        </references>
      </pivotArea>
    </format>
    <format dxfId="19">
      <pivotArea dataOnly="0" labelOnly="1" fieldPosition="0">
        <references count="4">
          <reference field="3" count="1" selected="0">
            <x v="49"/>
          </reference>
          <reference field="4" count="1" selected="0">
            <x v="4"/>
          </reference>
          <reference field="5" count="1" selected="0">
            <x v="29"/>
          </reference>
          <reference field="7" count="1">
            <x v="1"/>
          </reference>
        </references>
      </pivotArea>
    </format>
    <format dxfId="18">
      <pivotArea dataOnly="0" labelOnly="1" fieldPosition="0">
        <references count="4">
          <reference field="3" count="1" selected="0">
            <x v="50"/>
          </reference>
          <reference field="4" count="1" selected="0">
            <x v="4"/>
          </reference>
          <reference field="5" count="1" selected="0">
            <x v="27"/>
          </reference>
          <reference field="7" count="1">
            <x v="1"/>
          </reference>
        </references>
      </pivotArea>
    </format>
    <format dxfId="17">
      <pivotArea dataOnly="0" labelOnly="1" fieldPosition="0">
        <references count="4">
          <reference field="3" count="1" selected="0">
            <x v="51"/>
          </reference>
          <reference field="4" count="1" selected="0">
            <x v="4"/>
          </reference>
          <reference field="5" count="1" selected="0">
            <x v="30"/>
          </reference>
          <reference field="7" count="1">
            <x v="1"/>
          </reference>
        </references>
      </pivotArea>
    </format>
    <format dxfId="16">
      <pivotArea dataOnly="0" labelOnly="1" fieldPosition="0">
        <references count="4">
          <reference field="3" count="1" selected="0">
            <x v="52"/>
          </reference>
          <reference field="4" count="1" selected="0">
            <x v="4"/>
          </reference>
          <reference field="5" count="1" selected="0">
            <x v="31"/>
          </reference>
          <reference field="7" count="1">
            <x v="1"/>
          </reference>
        </references>
      </pivotArea>
    </format>
    <format dxfId="15">
      <pivotArea dataOnly="0" labelOnly="1" fieldPosition="0">
        <references count="4">
          <reference field="3" count="1" selected="0">
            <x v="53"/>
          </reference>
          <reference field="4" count="1" selected="0">
            <x v="4"/>
          </reference>
          <reference field="5" count="1" selected="0">
            <x v="32"/>
          </reference>
          <reference field="7" count="1">
            <x v="1"/>
          </reference>
        </references>
      </pivotArea>
    </format>
    <format dxfId="14">
      <pivotArea dataOnly="0" labelOnly="1" fieldPosition="0">
        <references count="4">
          <reference field="3" count="1" selected="0">
            <x v="54"/>
          </reference>
          <reference field="4" count="1" selected="0">
            <x v="2"/>
          </reference>
          <reference field="5" count="1" selected="0">
            <x v="0"/>
          </reference>
          <reference field="7" count="1">
            <x v="0"/>
          </reference>
        </references>
      </pivotArea>
    </format>
    <format dxfId="13">
      <pivotArea dataOnly="0" labelOnly="1" fieldPosition="0">
        <references count="4">
          <reference field="3" count="1" selected="0">
            <x v="55"/>
          </reference>
          <reference field="4" count="1" selected="0">
            <x v="2"/>
          </reference>
          <reference field="5" count="1" selected="0">
            <x v="4"/>
          </reference>
          <reference field="7" count="1">
            <x v="0"/>
          </reference>
        </references>
      </pivotArea>
    </format>
    <format dxfId="12">
      <pivotArea dataOnly="0" labelOnly="1" fieldPosition="0">
        <references count="4">
          <reference field="3" count="1" selected="0">
            <x v="56"/>
          </reference>
          <reference field="4" count="1" selected="0">
            <x v="2"/>
          </reference>
          <reference field="5" count="1" selected="0">
            <x v="1"/>
          </reference>
          <reference field="7" count="1">
            <x v="0"/>
          </reference>
        </references>
      </pivotArea>
    </format>
    <format dxfId="11">
      <pivotArea dataOnly="0" labelOnly="1" fieldPosition="0">
        <references count="4">
          <reference field="3" count="1" selected="0">
            <x v="57"/>
          </reference>
          <reference field="4" count="1" selected="0">
            <x v="2"/>
          </reference>
          <reference field="5" count="1" selected="0">
            <x v="2"/>
          </reference>
          <reference field="7" count="1">
            <x v="0"/>
          </reference>
        </references>
      </pivotArea>
    </format>
    <format dxfId="10">
      <pivotArea dataOnly="0" labelOnly="1" fieldPosition="0">
        <references count="4">
          <reference field="3" count="1" selected="0">
            <x v="58"/>
          </reference>
          <reference field="4" count="1" selected="0">
            <x v="2"/>
          </reference>
          <reference field="5" count="1" selected="0">
            <x v="5"/>
          </reference>
          <reference field="7" count="1">
            <x v="0"/>
          </reference>
        </references>
      </pivotArea>
    </format>
    <format dxfId="9">
      <pivotArea dataOnly="0" labelOnly="1" fieldPosition="0">
        <references count="4">
          <reference field="3" count="1" selected="0">
            <x v="59"/>
          </reference>
          <reference field="4" count="1" selected="0">
            <x v="2"/>
          </reference>
          <reference field="5" count="1" selected="0">
            <x v="6"/>
          </reference>
          <reference field="7" count="1">
            <x v="0"/>
          </reference>
        </references>
      </pivotArea>
    </format>
    <format dxfId="8">
      <pivotArea dataOnly="0" labelOnly="1" fieldPosition="0">
        <references count="4">
          <reference field="3" count="1" selected="0">
            <x v="60"/>
          </reference>
          <reference field="4" count="1" selected="0">
            <x v="2"/>
          </reference>
          <reference field="5" count="1" selected="0">
            <x v="8"/>
          </reference>
          <reference field="7" count="1">
            <x v="0"/>
          </reference>
        </references>
      </pivotArea>
    </format>
    <format dxfId="7">
      <pivotArea dataOnly="0" labelOnly="1" fieldPosition="0">
        <references count="4">
          <reference field="3" count="1" selected="0">
            <x v="61"/>
          </reference>
          <reference field="4" count="1" selected="0">
            <x v="2"/>
          </reference>
          <reference field="5" count="1" selected="0">
            <x v="3"/>
          </reference>
          <reference field="7" count="1">
            <x v="0"/>
          </reference>
        </references>
      </pivotArea>
    </format>
    <format dxfId="6">
      <pivotArea dataOnly="0" labelOnly="1" fieldPosition="0">
        <references count="4">
          <reference field="3" count="1" selected="0">
            <x v="62"/>
          </reference>
          <reference field="4" count="1" selected="0">
            <x v="2"/>
          </reference>
          <reference field="5" count="1" selected="0">
            <x v="7"/>
          </reference>
          <reference field="7" count="1">
            <x v="0"/>
          </reference>
        </references>
      </pivotArea>
    </format>
    <format dxfId="5">
      <pivotArea dataOnly="0" labelOnly="1" fieldPosition="0">
        <references count="4">
          <reference field="3" count="1" selected="0">
            <x v="63"/>
          </reference>
          <reference field="4" count="1" selected="0">
            <x v="0"/>
          </reference>
          <reference field="5" count="1" selected="0">
            <x v="60"/>
          </reference>
          <reference field="7" count="1">
            <x v="1"/>
          </reference>
        </references>
      </pivotArea>
    </format>
    <format dxfId="4">
      <pivotArea dataOnly="0" labelOnly="1" fieldPosition="0">
        <references count="4">
          <reference field="3" count="1" selected="0">
            <x v="64"/>
          </reference>
          <reference field="4" count="1" selected="0">
            <x v="0"/>
          </reference>
          <reference field="5" count="1" selected="0">
            <x v="59"/>
          </reference>
          <reference field="7" count="1">
            <x v="0"/>
          </reference>
        </references>
      </pivotArea>
    </format>
    <format dxfId="3">
      <pivotArea dataOnly="0" labelOnly="1" fieldPosition="0">
        <references count="4">
          <reference field="3" count="1" selected="0">
            <x v="65"/>
          </reference>
          <reference field="4" count="1" selected="0">
            <x v="0"/>
          </reference>
          <reference field="5" count="1" selected="0">
            <x v="59"/>
          </reference>
          <reference field="7" count="2">
            <x v="0"/>
            <x v="1"/>
          </reference>
        </references>
      </pivotArea>
    </format>
    <format dxfId="2">
      <pivotArea dataOnly="0" labelOnly="1" fieldPosition="0">
        <references count="4">
          <reference field="3" count="1" selected="0">
            <x v="66"/>
          </reference>
          <reference field="4" count="1" selected="0">
            <x v="5"/>
          </reference>
          <reference field="5" count="1" selected="0">
            <x v="65"/>
          </reference>
          <reference field="7" count="1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4"/>
  <sheetViews>
    <sheetView view="pageLayout" zoomScaleNormal="115" workbookViewId="0">
      <selection activeCell="D5" sqref="D5"/>
    </sheetView>
  </sheetViews>
  <sheetFormatPr defaultColWidth="9" defaultRowHeight="13" x14ac:dyDescent="0.3"/>
  <cols>
    <col min="1" max="1" width="16" style="21" bestFit="1" customWidth="1"/>
    <col min="2" max="2" width="3.25" style="21" bestFit="1" customWidth="1"/>
    <col min="3" max="3" width="15.5" style="21" bestFit="1" customWidth="1"/>
    <col min="4" max="4" width="9.25" style="21" bestFit="1" customWidth="1"/>
    <col min="5" max="5" width="22" style="21" bestFit="1" customWidth="1"/>
    <col min="6" max="6" width="6.25" style="21" bestFit="1" customWidth="1"/>
    <col min="7" max="7" width="10.25" style="22" bestFit="1" customWidth="1"/>
    <col min="8" max="8" width="4.75" style="21" bestFit="1" customWidth="1"/>
    <col min="9" max="9" width="3.58203125" style="21" bestFit="1" customWidth="1"/>
    <col min="10" max="10" width="3.25" style="21" bestFit="1" customWidth="1"/>
    <col min="11" max="11" width="8.6640625" style="64" bestFit="1" customWidth="1"/>
    <col min="12" max="12" width="10.5" style="64" bestFit="1" customWidth="1"/>
    <col min="13" max="13" width="11.33203125" style="67" bestFit="1" customWidth="1"/>
    <col min="14" max="16384" width="9" style="21"/>
  </cols>
  <sheetData>
    <row r="1" spans="1:13" s="5" customFormat="1" ht="26" x14ac:dyDescent="0.35">
      <c r="A1" s="76"/>
      <c r="B1" s="77" t="s">
        <v>160</v>
      </c>
      <c r="C1" s="77" t="s">
        <v>262</v>
      </c>
      <c r="D1" s="77" t="s">
        <v>263</v>
      </c>
      <c r="E1" s="77" t="s">
        <v>147</v>
      </c>
      <c r="F1" s="77" t="s">
        <v>265</v>
      </c>
      <c r="G1" s="81" t="s">
        <v>268</v>
      </c>
      <c r="H1" s="77" t="s">
        <v>264</v>
      </c>
      <c r="I1" s="82" t="s">
        <v>149</v>
      </c>
      <c r="J1" s="82" t="s">
        <v>162</v>
      </c>
      <c r="K1" s="70" t="s">
        <v>269</v>
      </c>
      <c r="L1" s="70" t="s">
        <v>270</v>
      </c>
      <c r="M1" s="65"/>
    </row>
    <row r="2" spans="1:13" s="9" customFormat="1" x14ac:dyDescent="0.35">
      <c r="B2" s="77"/>
      <c r="C2" s="77" t="s">
        <v>244</v>
      </c>
      <c r="D2" s="77">
        <v>140010000</v>
      </c>
      <c r="E2" s="77"/>
      <c r="F2" s="77"/>
      <c r="G2" s="78"/>
      <c r="H2" s="79"/>
      <c r="I2" s="77"/>
      <c r="J2" s="77"/>
      <c r="K2" s="68"/>
      <c r="L2" s="80">
        <f>L3+L7</f>
        <v>0</v>
      </c>
      <c r="M2" s="66"/>
    </row>
    <row r="3" spans="1:13" s="9" customFormat="1" x14ac:dyDescent="0.35">
      <c r="B3" s="71"/>
      <c r="C3" s="71" t="s">
        <v>266</v>
      </c>
      <c r="D3" s="71">
        <v>140010100</v>
      </c>
      <c r="E3" s="71"/>
      <c r="F3" s="71"/>
      <c r="G3" s="72"/>
      <c r="H3" s="73"/>
      <c r="I3" s="71"/>
      <c r="J3" s="71"/>
      <c r="K3" s="74"/>
      <c r="L3" s="74">
        <f>SUM(L4:L6)</f>
        <v>0</v>
      </c>
      <c r="M3" s="66"/>
    </row>
    <row r="4" spans="1:13" s="9" customFormat="1" x14ac:dyDescent="0.35">
      <c r="B4" s="10">
        <v>1</v>
      </c>
      <c r="C4" s="11" t="s">
        <v>0</v>
      </c>
      <c r="D4" s="11" t="s">
        <v>169</v>
      </c>
      <c r="E4" s="12" t="s">
        <v>1</v>
      </c>
      <c r="F4" s="12" t="s">
        <v>2</v>
      </c>
      <c r="G4" s="13">
        <v>130300125</v>
      </c>
      <c r="H4" s="14">
        <v>18.66971466</v>
      </c>
      <c r="I4" s="12" t="s">
        <v>3</v>
      </c>
      <c r="J4" s="12"/>
      <c r="K4" s="69">
        <f>VLOOKUP(G:G,'Material Pricing'!C:E,3,0)</f>
        <v>0</v>
      </c>
      <c r="L4" s="69">
        <f>H4*K4</f>
        <v>0</v>
      </c>
      <c r="M4" s="66"/>
    </row>
    <row r="5" spans="1:13" s="9" customFormat="1" x14ac:dyDescent="0.35">
      <c r="B5" s="10">
        <v>2</v>
      </c>
      <c r="C5" s="11" t="s">
        <v>4</v>
      </c>
      <c r="D5" s="11" t="s">
        <v>170</v>
      </c>
      <c r="E5" s="12" t="s">
        <v>5</v>
      </c>
      <c r="F5" s="12" t="s">
        <v>2</v>
      </c>
      <c r="G5" s="13">
        <v>130400100</v>
      </c>
      <c r="H5" s="14">
        <v>13.5</v>
      </c>
      <c r="I5" s="12" t="s">
        <v>3</v>
      </c>
      <c r="J5" s="12"/>
      <c r="K5" s="69">
        <f>VLOOKUP(G:G,'Material Pricing'!C:E,3,0)</f>
        <v>0</v>
      </c>
      <c r="L5" s="69">
        <f t="shared" ref="L5:L66" si="0">H5*K5</f>
        <v>0</v>
      </c>
      <c r="M5" s="66"/>
    </row>
    <row r="6" spans="1:13" s="9" customFormat="1" x14ac:dyDescent="0.35">
      <c r="B6" s="10" t="s">
        <v>239</v>
      </c>
      <c r="C6" s="11" t="s">
        <v>8</v>
      </c>
      <c r="D6" s="11" t="s">
        <v>171</v>
      </c>
      <c r="E6" s="12" t="s">
        <v>1</v>
      </c>
      <c r="F6" s="12" t="s">
        <v>2</v>
      </c>
      <c r="G6" s="13">
        <v>130300125</v>
      </c>
      <c r="H6" s="14">
        <v>1.2</v>
      </c>
      <c r="I6" s="12" t="s">
        <v>3</v>
      </c>
      <c r="J6" s="12"/>
      <c r="K6" s="69">
        <f>VLOOKUP(G:G,'Material Pricing'!C:E,3,0)</f>
        <v>0</v>
      </c>
      <c r="L6" s="69">
        <f t="shared" si="0"/>
        <v>0</v>
      </c>
      <c r="M6" s="66"/>
    </row>
    <row r="7" spans="1:13" s="9" customFormat="1" x14ac:dyDescent="0.35">
      <c r="B7" s="71"/>
      <c r="C7" s="71" t="s">
        <v>267</v>
      </c>
      <c r="D7" s="71">
        <v>140010200</v>
      </c>
      <c r="E7" s="71"/>
      <c r="F7" s="71"/>
      <c r="G7" s="72"/>
      <c r="H7" s="73"/>
      <c r="I7" s="71"/>
      <c r="J7" s="71"/>
      <c r="K7" s="74"/>
      <c r="L7" s="75">
        <f>SUM(L8:L12)</f>
        <v>0</v>
      </c>
      <c r="M7" s="66"/>
    </row>
    <row r="8" spans="1:13" s="9" customFormat="1" x14ac:dyDescent="0.35">
      <c r="B8" s="10">
        <v>1</v>
      </c>
      <c r="C8" s="11" t="s">
        <v>9</v>
      </c>
      <c r="D8" s="11" t="s">
        <v>172</v>
      </c>
      <c r="E8" s="12" t="s">
        <v>10</v>
      </c>
      <c r="F8" s="12" t="s">
        <v>2</v>
      </c>
      <c r="G8" s="13">
        <v>130600125</v>
      </c>
      <c r="H8" s="14">
        <v>12</v>
      </c>
      <c r="I8" s="12" t="s">
        <v>3</v>
      </c>
      <c r="J8" s="12"/>
      <c r="K8" s="69">
        <f>VLOOKUP(G:G,'Material Pricing'!C:E,3,0)</f>
        <v>0</v>
      </c>
      <c r="L8" s="69">
        <f t="shared" si="0"/>
        <v>0</v>
      </c>
      <c r="M8" s="66"/>
    </row>
    <row r="9" spans="1:13" s="9" customFormat="1" x14ac:dyDescent="0.35">
      <c r="B9" s="10">
        <v>2</v>
      </c>
      <c r="C9" s="11" t="s">
        <v>11</v>
      </c>
      <c r="D9" s="11" t="s">
        <v>173</v>
      </c>
      <c r="E9" s="12" t="s">
        <v>10</v>
      </c>
      <c r="F9" s="12" t="s">
        <v>2</v>
      </c>
      <c r="G9" s="13">
        <v>130600125</v>
      </c>
      <c r="H9" s="14">
        <v>19.399999999999999</v>
      </c>
      <c r="I9" s="12" t="s">
        <v>3</v>
      </c>
      <c r="J9" s="12"/>
      <c r="K9" s="69">
        <f>VLOOKUP(G:G,'Material Pricing'!C:E,3,0)</f>
        <v>0</v>
      </c>
      <c r="L9" s="69">
        <f t="shared" si="0"/>
        <v>0</v>
      </c>
      <c r="M9" s="66"/>
    </row>
    <row r="10" spans="1:13" s="9" customFormat="1" x14ac:dyDescent="0.35">
      <c r="B10" s="10">
        <v>3</v>
      </c>
      <c r="C10" s="11" t="s">
        <v>12</v>
      </c>
      <c r="D10" s="11" t="s">
        <v>174</v>
      </c>
      <c r="E10" s="12" t="s">
        <v>10</v>
      </c>
      <c r="F10" s="12" t="s">
        <v>2</v>
      </c>
      <c r="G10" s="13">
        <v>130600125</v>
      </c>
      <c r="H10" s="14">
        <v>5.6</v>
      </c>
      <c r="I10" s="12" t="s">
        <v>3</v>
      </c>
      <c r="J10" s="12"/>
      <c r="K10" s="69">
        <f>VLOOKUP(G:G,'Material Pricing'!C:E,3,0)</f>
        <v>0</v>
      </c>
      <c r="L10" s="69">
        <f t="shared" si="0"/>
        <v>0</v>
      </c>
      <c r="M10" s="66"/>
    </row>
    <row r="11" spans="1:13" s="9" customFormat="1" x14ac:dyDescent="0.35">
      <c r="B11" s="10">
        <v>4</v>
      </c>
      <c r="C11" s="11" t="s">
        <v>13</v>
      </c>
      <c r="D11" s="11" t="s">
        <v>14</v>
      </c>
      <c r="E11" s="12" t="s">
        <v>16</v>
      </c>
      <c r="F11" s="13" t="s">
        <v>17</v>
      </c>
      <c r="G11" s="10" t="s">
        <v>14</v>
      </c>
      <c r="H11" s="10" t="s">
        <v>15</v>
      </c>
      <c r="I11" s="10" t="s">
        <v>18</v>
      </c>
      <c r="J11" s="10"/>
      <c r="K11" s="69">
        <f>VLOOKUP(G:G,'Material Pricing'!C:E,3,0)</f>
        <v>0</v>
      </c>
      <c r="L11" s="69">
        <f t="shared" si="0"/>
        <v>0</v>
      </c>
      <c r="M11" s="66"/>
    </row>
    <row r="12" spans="1:13" s="9" customFormat="1" x14ac:dyDescent="0.35">
      <c r="B12" s="10">
        <v>5</v>
      </c>
      <c r="C12" s="11" t="s">
        <v>19</v>
      </c>
      <c r="D12" s="11" t="s">
        <v>20</v>
      </c>
      <c r="E12" s="13" t="s">
        <v>21</v>
      </c>
      <c r="F12" s="13" t="s">
        <v>17</v>
      </c>
      <c r="G12" s="10" t="s">
        <v>20</v>
      </c>
      <c r="H12" s="10" t="s">
        <v>15</v>
      </c>
      <c r="I12" s="10" t="s">
        <v>18</v>
      </c>
      <c r="J12" s="10"/>
      <c r="K12" s="69">
        <f>VLOOKUP(G:G,'Material Pricing'!C:E,3,0)</f>
        <v>0</v>
      </c>
      <c r="L12" s="69">
        <f t="shared" si="0"/>
        <v>0</v>
      </c>
      <c r="M12" s="66"/>
    </row>
    <row r="13" spans="1:13" s="9" customFormat="1" x14ac:dyDescent="0.35">
      <c r="K13" s="63"/>
      <c r="L13" s="63"/>
    </row>
    <row r="14" spans="1:13" s="9" customFormat="1" x14ac:dyDescent="0.35">
      <c r="B14" s="15"/>
      <c r="C14" s="16"/>
      <c r="D14" s="16"/>
      <c r="E14" s="17"/>
      <c r="F14" s="18"/>
      <c r="G14" s="17"/>
      <c r="H14" s="19"/>
      <c r="I14" s="18"/>
      <c r="J14" s="18"/>
      <c r="K14" s="63"/>
      <c r="L14" s="63"/>
      <c r="M14" s="66"/>
    </row>
    <row r="15" spans="1:13" s="9" customFormat="1" x14ac:dyDescent="0.35">
      <c r="B15" s="15"/>
      <c r="C15" s="16"/>
      <c r="D15" s="16"/>
      <c r="E15" s="17"/>
      <c r="F15" s="18"/>
      <c r="G15" s="17"/>
      <c r="H15" s="19"/>
      <c r="I15" s="18"/>
      <c r="J15" s="18"/>
      <c r="K15" s="63"/>
      <c r="L15" s="63"/>
      <c r="M15" s="66"/>
    </row>
    <row r="16" spans="1:13" s="9" customFormat="1" x14ac:dyDescent="0.35">
      <c r="A16" s="4" t="s">
        <v>146</v>
      </c>
      <c r="B16" s="6"/>
      <c r="C16" s="6"/>
      <c r="D16" s="6"/>
      <c r="E16" s="6"/>
      <c r="F16" s="6"/>
      <c r="G16" s="7"/>
      <c r="H16" s="8"/>
      <c r="I16" s="6"/>
      <c r="J16" s="6"/>
      <c r="K16" s="63"/>
      <c r="L16" s="63"/>
      <c r="M16" s="66"/>
    </row>
    <row r="17" spans="1:13" s="9" customFormat="1" x14ac:dyDescent="0.35">
      <c r="A17" s="2" t="s">
        <v>152</v>
      </c>
      <c r="B17" s="10">
        <v>1</v>
      </c>
      <c r="C17" s="11" t="s">
        <v>22</v>
      </c>
      <c r="D17" s="11" t="s">
        <v>23</v>
      </c>
      <c r="E17" s="13" t="s">
        <v>24</v>
      </c>
      <c r="F17" s="13" t="s">
        <v>25</v>
      </c>
      <c r="G17" s="10" t="s">
        <v>23</v>
      </c>
      <c r="H17" s="20">
        <v>4.2</v>
      </c>
      <c r="I17" s="10" t="s">
        <v>3</v>
      </c>
      <c r="J17" s="10"/>
      <c r="K17" s="63">
        <f>VLOOKUP(G:G,'Material Pricing'!C:E,3,0)</f>
        <v>0</v>
      </c>
      <c r="L17" s="63">
        <f t="shared" si="0"/>
        <v>0</v>
      </c>
      <c r="M17" s="66"/>
    </row>
    <row r="18" spans="1:13" s="9" customFormat="1" x14ac:dyDescent="0.35">
      <c r="A18" s="1" t="s">
        <v>150</v>
      </c>
      <c r="B18" s="10">
        <v>2</v>
      </c>
      <c r="C18" s="11" t="s">
        <v>26</v>
      </c>
      <c r="D18" s="11" t="s">
        <v>27</v>
      </c>
      <c r="E18" s="13" t="s">
        <v>28</v>
      </c>
      <c r="F18" s="13" t="s">
        <v>25</v>
      </c>
      <c r="G18" s="10" t="s">
        <v>27</v>
      </c>
      <c r="H18" s="20">
        <v>10</v>
      </c>
      <c r="I18" s="10" t="s">
        <v>3</v>
      </c>
      <c r="J18" s="10"/>
      <c r="K18" s="63">
        <f>VLOOKUP(G:G,'Material Pricing'!C:E,3,0)</f>
        <v>0</v>
      </c>
      <c r="L18" s="63">
        <f t="shared" si="0"/>
        <v>0</v>
      </c>
      <c r="M18" s="66"/>
    </row>
    <row r="19" spans="1:13" s="9" customFormat="1" x14ac:dyDescent="0.35">
      <c r="A19" s="3">
        <v>140020000</v>
      </c>
      <c r="B19" s="10">
        <v>3</v>
      </c>
      <c r="C19" s="11" t="s">
        <v>11</v>
      </c>
      <c r="D19" s="11" t="s">
        <v>29</v>
      </c>
      <c r="E19" s="13" t="s">
        <v>30</v>
      </c>
      <c r="F19" s="13" t="s">
        <v>25</v>
      </c>
      <c r="G19" s="10" t="s">
        <v>29</v>
      </c>
      <c r="H19" s="20">
        <v>2</v>
      </c>
      <c r="I19" s="10" t="s">
        <v>3</v>
      </c>
      <c r="J19" s="10"/>
      <c r="K19" s="63">
        <f>VLOOKUP(G:G,'Material Pricing'!C:E,3,0)</f>
        <v>0</v>
      </c>
      <c r="L19" s="63">
        <f t="shared" si="0"/>
        <v>0</v>
      </c>
      <c r="M19" s="66"/>
    </row>
    <row r="20" spans="1:13" s="9" customFormat="1" x14ac:dyDescent="0.35">
      <c r="A20" s="1" t="s">
        <v>151</v>
      </c>
      <c r="B20" s="10">
        <v>4</v>
      </c>
      <c r="C20" s="11" t="s">
        <v>31</v>
      </c>
      <c r="D20" s="11" t="s">
        <v>32</v>
      </c>
      <c r="E20" s="13" t="s">
        <v>33</v>
      </c>
      <c r="F20" s="13" t="s">
        <v>34</v>
      </c>
      <c r="G20" s="10" t="s">
        <v>32</v>
      </c>
      <c r="H20" s="20">
        <v>3.6</v>
      </c>
      <c r="I20" s="10" t="s">
        <v>3</v>
      </c>
      <c r="J20" s="10"/>
      <c r="K20" s="63">
        <f>VLOOKUP(G:G,'Material Pricing'!C:E,3,0)</f>
        <v>0</v>
      </c>
      <c r="L20" s="63">
        <f t="shared" si="0"/>
        <v>0</v>
      </c>
      <c r="M20" s="66"/>
    </row>
    <row r="21" spans="1:13" s="9" customFormat="1" x14ac:dyDescent="0.35">
      <c r="A21" s="2"/>
      <c r="B21" s="10">
        <v>5</v>
      </c>
      <c r="C21" s="11" t="s">
        <v>35</v>
      </c>
      <c r="D21" s="11" t="s">
        <v>175</v>
      </c>
      <c r="E21" s="13" t="s">
        <v>36</v>
      </c>
      <c r="F21" s="13" t="s">
        <v>37</v>
      </c>
      <c r="G21" s="13">
        <v>273200003</v>
      </c>
      <c r="H21" s="14">
        <v>2.77</v>
      </c>
      <c r="I21" s="12" t="s">
        <v>3</v>
      </c>
      <c r="J21" s="12"/>
      <c r="K21" s="63">
        <f>VLOOKUP(G:G,'Material Pricing'!C:E,3,0)</f>
        <v>0</v>
      </c>
      <c r="L21" s="63">
        <f t="shared" si="0"/>
        <v>0</v>
      </c>
      <c r="M21" s="66"/>
    </row>
    <row r="22" spans="1:13" s="9" customFormat="1" x14ac:dyDescent="0.35">
      <c r="B22" s="10">
        <v>6</v>
      </c>
      <c r="C22" s="11" t="s">
        <v>38</v>
      </c>
      <c r="D22" s="11" t="s">
        <v>39</v>
      </c>
      <c r="E22" s="13" t="s">
        <v>40</v>
      </c>
      <c r="F22" s="13" t="s">
        <v>25</v>
      </c>
      <c r="G22" s="10" t="s">
        <v>39</v>
      </c>
      <c r="H22" s="20">
        <v>20</v>
      </c>
      <c r="I22" s="10" t="s">
        <v>18</v>
      </c>
      <c r="J22" s="10"/>
      <c r="K22" s="63">
        <f>VLOOKUP(G:G,'Material Pricing'!C:E,3,0)</f>
        <v>0</v>
      </c>
      <c r="L22" s="63">
        <f t="shared" si="0"/>
        <v>0</v>
      </c>
      <c r="M22" s="66"/>
    </row>
    <row r="23" spans="1:13" s="9" customFormat="1" x14ac:dyDescent="0.35">
      <c r="B23" s="10">
        <v>7</v>
      </c>
      <c r="C23" s="11" t="s">
        <v>41</v>
      </c>
      <c r="D23" s="11" t="s">
        <v>42</v>
      </c>
      <c r="E23" s="11" t="s">
        <v>43</v>
      </c>
      <c r="F23" s="13" t="s">
        <v>17</v>
      </c>
      <c r="G23" s="10" t="s">
        <v>42</v>
      </c>
      <c r="H23" s="20">
        <v>20</v>
      </c>
      <c r="I23" s="10" t="s">
        <v>18</v>
      </c>
      <c r="J23" s="10"/>
      <c r="K23" s="63">
        <f>VLOOKUP(G:G,'Material Pricing'!C:E,3,0)</f>
        <v>0</v>
      </c>
      <c r="L23" s="63">
        <f t="shared" si="0"/>
        <v>0</v>
      </c>
      <c r="M23" s="66"/>
    </row>
    <row r="24" spans="1:13" s="9" customFormat="1" x14ac:dyDescent="0.35">
      <c r="B24" s="10">
        <v>8</v>
      </c>
      <c r="C24" s="11" t="s">
        <v>44</v>
      </c>
      <c r="D24" s="11" t="s">
        <v>45</v>
      </c>
      <c r="E24" s="13" t="s">
        <v>46</v>
      </c>
      <c r="F24" s="13" t="s">
        <v>17</v>
      </c>
      <c r="G24" s="10" t="s">
        <v>45</v>
      </c>
      <c r="H24" s="20">
        <v>10</v>
      </c>
      <c r="I24" s="10" t="s">
        <v>18</v>
      </c>
      <c r="J24" s="10"/>
      <c r="K24" s="63">
        <f>VLOOKUP(G:G,'Material Pricing'!C:E,3,0)</f>
        <v>0</v>
      </c>
      <c r="L24" s="63">
        <f t="shared" si="0"/>
        <v>0</v>
      </c>
      <c r="M24" s="66"/>
    </row>
    <row r="25" spans="1:13" s="9" customFormat="1" x14ac:dyDescent="0.35">
      <c r="B25" s="10">
        <v>9</v>
      </c>
      <c r="C25" s="11" t="s">
        <v>19</v>
      </c>
      <c r="D25" s="11" t="s">
        <v>47</v>
      </c>
      <c r="E25" s="13" t="s">
        <v>48</v>
      </c>
      <c r="F25" s="13" t="s">
        <v>17</v>
      </c>
      <c r="G25" s="10" t="s">
        <v>47</v>
      </c>
      <c r="H25" s="20">
        <v>40</v>
      </c>
      <c r="I25" s="10" t="s">
        <v>18</v>
      </c>
      <c r="J25" s="10"/>
      <c r="K25" s="63">
        <f>VLOOKUP(G:G,'Material Pricing'!C:E,3,0)</f>
        <v>0</v>
      </c>
      <c r="L25" s="63">
        <f t="shared" si="0"/>
        <v>0</v>
      </c>
      <c r="M25" s="66"/>
    </row>
    <row r="26" spans="1:13" s="9" customFormat="1" x14ac:dyDescent="0.35">
      <c r="B26" s="10">
        <v>10</v>
      </c>
      <c r="C26" s="11" t="s">
        <v>19</v>
      </c>
      <c r="D26" s="11" t="s">
        <v>49</v>
      </c>
      <c r="E26" s="13" t="s">
        <v>50</v>
      </c>
      <c r="F26" s="13" t="s">
        <v>17</v>
      </c>
      <c r="G26" s="10" t="s">
        <v>49</v>
      </c>
      <c r="H26" s="20">
        <v>10</v>
      </c>
      <c r="I26" s="10" t="s">
        <v>18</v>
      </c>
      <c r="J26" s="10"/>
      <c r="K26" s="63">
        <f>VLOOKUP(G:G,'Material Pricing'!C:E,3,0)</f>
        <v>0</v>
      </c>
      <c r="L26" s="63">
        <f t="shared" si="0"/>
        <v>0</v>
      </c>
      <c r="M26" s="66"/>
    </row>
    <row r="27" spans="1:13" s="9" customFormat="1" x14ac:dyDescent="0.35">
      <c r="B27" s="10">
        <v>11</v>
      </c>
      <c r="C27" s="11" t="s">
        <v>51</v>
      </c>
      <c r="D27" s="11" t="s">
        <v>52</v>
      </c>
      <c r="E27" s="13" t="s">
        <v>53</v>
      </c>
      <c r="F27" s="13" t="s">
        <v>17</v>
      </c>
      <c r="G27" s="10" t="s">
        <v>52</v>
      </c>
      <c r="H27" s="20">
        <v>40</v>
      </c>
      <c r="I27" s="10" t="s">
        <v>18</v>
      </c>
      <c r="J27" s="10"/>
      <c r="K27" s="63">
        <f>VLOOKUP(G:G,'Material Pricing'!C:E,3,0)</f>
        <v>0</v>
      </c>
      <c r="L27" s="63">
        <f t="shared" si="0"/>
        <v>0</v>
      </c>
      <c r="M27" s="66"/>
    </row>
    <row r="28" spans="1:13" s="9" customFormat="1" x14ac:dyDescent="0.35">
      <c r="B28" s="10">
        <v>12</v>
      </c>
      <c r="C28" s="11" t="s">
        <v>51</v>
      </c>
      <c r="D28" s="11" t="s">
        <v>54</v>
      </c>
      <c r="E28" s="13" t="s">
        <v>55</v>
      </c>
      <c r="F28" s="13" t="s">
        <v>17</v>
      </c>
      <c r="G28" s="10" t="s">
        <v>54</v>
      </c>
      <c r="H28" s="20">
        <v>20</v>
      </c>
      <c r="I28" s="10" t="s">
        <v>18</v>
      </c>
      <c r="J28" s="10"/>
      <c r="K28" s="63">
        <f>VLOOKUP(G:G,'Material Pricing'!C:E,3,0)</f>
        <v>0</v>
      </c>
      <c r="L28" s="63">
        <f t="shared" si="0"/>
        <v>0</v>
      </c>
      <c r="M28" s="66"/>
    </row>
    <row r="29" spans="1:13" s="9" customFormat="1" x14ac:dyDescent="0.35">
      <c r="B29" s="10">
        <v>13</v>
      </c>
      <c r="C29" s="11" t="s">
        <v>56</v>
      </c>
      <c r="D29" s="11" t="s">
        <v>57</v>
      </c>
      <c r="E29" s="11" t="s">
        <v>58</v>
      </c>
      <c r="F29" s="13" t="s">
        <v>17</v>
      </c>
      <c r="G29" s="10" t="s">
        <v>57</v>
      </c>
      <c r="H29" s="20">
        <v>3</v>
      </c>
      <c r="I29" s="10" t="s">
        <v>18</v>
      </c>
      <c r="J29" s="10"/>
      <c r="K29" s="63">
        <f>VLOOKUP(G:G,'Material Pricing'!C:E,3,0)</f>
        <v>0</v>
      </c>
      <c r="L29" s="63">
        <f t="shared" si="0"/>
        <v>0</v>
      </c>
      <c r="M29" s="66"/>
    </row>
    <row r="30" spans="1:13" s="9" customFormat="1" x14ac:dyDescent="0.35">
      <c r="B30" s="6"/>
      <c r="C30" s="6"/>
      <c r="D30" s="6"/>
      <c r="E30" s="6"/>
      <c r="F30" s="6"/>
      <c r="G30" s="7"/>
      <c r="H30" s="8"/>
      <c r="I30" s="6"/>
      <c r="J30" s="6"/>
      <c r="K30" s="63"/>
      <c r="L30" s="63"/>
      <c r="M30" s="66"/>
    </row>
    <row r="31" spans="1:13" s="9" customFormat="1" x14ac:dyDescent="0.35">
      <c r="B31" s="10">
        <v>1</v>
      </c>
      <c r="C31" s="11" t="s">
        <v>59</v>
      </c>
      <c r="D31" s="10" t="s">
        <v>168</v>
      </c>
      <c r="E31" s="12" t="s">
        <v>166</v>
      </c>
      <c r="F31" s="12" t="s">
        <v>17</v>
      </c>
      <c r="G31" s="10" t="s">
        <v>168</v>
      </c>
      <c r="H31" s="14">
        <v>1</v>
      </c>
      <c r="I31" s="12" t="s">
        <v>18</v>
      </c>
      <c r="J31" s="12"/>
      <c r="K31" s="63">
        <f>VLOOKUP(G:G,'Material Pricing'!C:E,3,0)</f>
        <v>0</v>
      </c>
      <c r="L31" s="63">
        <f t="shared" si="0"/>
        <v>0</v>
      </c>
      <c r="M31" s="66"/>
    </row>
    <row r="32" spans="1:13" s="9" customFormat="1" x14ac:dyDescent="0.35">
      <c r="B32" s="10">
        <v>2</v>
      </c>
      <c r="C32" s="11" t="s">
        <v>60</v>
      </c>
      <c r="D32" s="13" t="s">
        <v>164</v>
      </c>
      <c r="E32" s="13" t="s">
        <v>167</v>
      </c>
      <c r="F32" s="12" t="s">
        <v>17</v>
      </c>
      <c r="G32" s="13" t="s">
        <v>164</v>
      </c>
      <c r="H32" s="14">
        <v>1</v>
      </c>
      <c r="I32" s="12" t="s">
        <v>18</v>
      </c>
      <c r="J32" s="12"/>
      <c r="K32" s="63">
        <f>VLOOKUP(G:G,'Material Pricing'!C:E,3,0)</f>
        <v>0</v>
      </c>
      <c r="L32" s="63">
        <f t="shared" si="0"/>
        <v>0</v>
      </c>
      <c r="M32" s="66"/>
    </row>
    <row r="33" spans="1:13" s="9" customFormat="1" x14ac:dyDescent="0.35">
      <c r="B33" s="10">
        <v>3</v>
      </c>
      <c r="C33" s="11" t="s">
        <v>61</v>
      </c>
      <c r="D33" s="11" t="s">
        <v>176</v>
      </c>
      <c r="E33" s="12" t="s">
        <v>62</v>
      </c>
      <c r="F33" s="12" t="s">
        <v>2</v>
      </c>
      <c r="G33" s="13">
        <v>131000150</v>
      </c>
      <c r="H33" s="14">
        <v>0.26</v>
      </c>
      <c r="I33" s="12" t="s">
        <v>3</v>
      </c>
      <c r="J33" s="12"/>
      <c r="K33" s="63">
        <f>VLOOKUP(G:G,'Material Pricing'!C:E,3,0)</f>
        <v>0</v>
      </c>
      <c r="L33" s="63">
        <f t="shared" si="0"/>
        <v>0</v>
      </c>
      <c r="M33" s="66">
        <f>SUM(L17:L33)</f>
        <v>0</v>
      </c>
    </row>
    <row r="34" spans="1:13" s="9" customFormat="1" x14ac:dyDescent="0.35">
      <c r="B34" s="15"/>
      <c r="C34" s="16"/>
      <c r="D34" s="16"/>
      <c r="E34" s="17"/>
      <c r="F34" s="18"/>
      <c r="G34" s="17"/>
      <c r="H34" s="19"/>
      <c r="I34" s="18"/>
      <c r="J34" s="18"/>
      <c r="K34" s="63"/>
      <c r="L34" s="63"/>
      <c r="M34" s="66"/>
    </row>
    <row r="35" spans="1:13" s="9" customFormat="1" x14ac:dyDescent="0.35">
      <c r="B35" s="15"/>
      <c r="C35" s="16"/>
      <c r="D35" s="16"/>
      <c r="E35" s="17"/>
      <c r="F35" s="18"/>
      <c r="G35" s="17"/>
      <c r="H35" s="19"/>
      <c r="I35" s="18"/>
      <c r="J35" s="18"/>
      <c r="K35" s="63"/>
      <c r="L35" s="63"/>
      <c r="M35" s="66"/>
    </row>
    <row r="36" spans="1:13" s="9" customFormat="1" x14ac:dyDescent="0.35">
      <c r="A36" s="4" t="s">
        <v>146</v>
      </c>
      <c r="B36" s="6"/>
      <c r="C36" s="6"/>
      <c r="D36" s="6"/>
      <c r="E36" s="6"/>
      <c r="F36" s="6"/>
      <c r="G36" s="7"/>
      <c r="H36" s="8"/>
      <c r="I36" s="6"/>
      <c r="J36" s="6"/>
      <c r="K36" s="63"/>
      <c r="L36" s="63"/>
      <c r="M36" s="66"/>
    </row>
    <row r="37" spans="1:13" s="9" customFormat="1" x14ac:dyDescent="0.35">
      <c r="A37" s="2" t="s">
        <v>245</v>
      </c>
      <c r="B37" s="10">
        <v>1</v>
      </c>
      <c r="C37" s="11" t="s">
        <v>0</v>
      </c>
      <c r="D37" s="11" t="s">
        <v>177</v>
      </c>
      <c r="E37" s="12" t="s">
        <v>1</v>
      </c>
      <c r="F37" s="12" t="s">
        <v>2</v>
      </c>
      <c r="G37" s="13">
        <v>130300125</v>
      </c>
      <c r="H37" s="14">
        <v>25.21</v>
      </c>
      <c r="I37" s="12" t="s">
        <v>3</v>
      </c>
      <c r="J37" s="12"/>
      <c r="K37" s="63">
        <f>VLOOKUP(G:G,'Material Pricing'!C:E,3,0)</f>
        <v>0</v>
      </c>
      <c r="L37" s="63">
        <f t="shared" si="0"/>
        <v>0</v>
      </c>
      <c r="M37" s="66"/>
    </row>
    <row r="38" spans="1:13" s="9" customFormat="1" x14ac:dyDescent="0.35">
      <c r="A38" s="1" t="s">
        <v>150</v>
      </c>
      <c r="B38" s="10">
        <v>2</v>
      </c>
      <c r="C38" s="11" t="s">
        <v>4</v>
      </c>
      <c r="D38" s="11" t="s">
        <v>178</v>
      </c>
      <c r="E38" s="12" t="s">
        <v>5</v>
      </c>
      <c r="F38" s="12" t="s">
        <v>2</v>
      </c>
      <c r="G38" s="13">
        <v>130400100</v>
      </c>
      <c r="H38" s="14">
        <v>14.9</v>
      </c>
      <c r="I38" s="12" t="s">
        <v>3</v>
      </c>
      <c r="J38" s="12"/>
      <c r="K38" s="63">
        <f>VLOOKUP(G:G,'Material Pricing'!C:E,3,0)</f>
        <v>0</v>
      </c>
      <c r="L38" s="63">
        <f t="shared" si="0"/>
        <v>0</v>
      </c>
      <c r="M38" s="66"/>
    </row>
    <row r="39" spans="1:13" s="9" customFormat="1" x14ac:dyDescent="0.35">
      <c r="A39" s="3">
        <v>141010000</v>
      </c>
      <c r="B39" s="10" t="s">
        <v>239</v>
      </c>
      <c r="C39" s="11" t="s">
        <v>8</v>
      </c>
      <c r="D39" s="11" t="s">
        <v>179</v>
      </c>
      <c r="E39" s="12" t="s">
        <v>1</v>
      </c>
      <c r="F39" s="12" t="s">
        <v>2</v>
      </c>
      <c r="G39" s="13">
        <v>130300125</v>
      </c>
      <c r="H39" s="14">
        <v>1.2</v>
      </c>
      <c r="I39" s="12" t="s">
        <v>3</v>
      </c>
      <c r="J39" s="12"/>
      <c r="K39" s="63">
        <f>VLOOKUP(G:G,'Material Pricing'!C:E,3,0)</f>
        <v>0</v>
      </c>
      <c r="L39" s="63">
        <f t="shared" si="0"/>
        <v>0</v>
      </c>
      <c r="M39" s="66"/>
    </row>
    <row r="40" spans="1:13" s="9" customFormat="1" x14ac:dyDescent="0.35">
      <c r="A40" s="1" t="s">
        <v>151</v>
      </c>
      <c r="B40" s="6"/>
      <c r="C40" s="6"/>
      <c r="D40" s="6"/>
      <c r="E40" s="6"/>
      <c r="F40" s="6"/>
      <c r="G40" s="7"/>
      <c r="H40" s="8"/>
      <c r="I40" s="6"/>
      <c r="J40" s="6"/>
      <c r="K40" s="63"/>
      <c r="L40" s="63"/>
      <c r="M40" s="66"/>
    </row>
    <row r="41" spans="1:13" s="9" customFormat="1" x14ac:dyDescent="0.35">
      <c r="A41" s="2"/>
      <c r="B41" s="10">
        <v>1</v>
      </c>
      <c r="C41" s="11" t="s">
        <v>9</v>
      </c>
      <c r="D41" s="11" t="s">
        <v>180</v>
      </c>
      <c r="E41" s="12" t="s">
        <v>10</v>
      </c>
      <c r="F41" s="12" t="s">
        <v>2</v>
      </c>
      <c r="G41" s="13">
        <v>130600125</v>
      </c>
      <c r="H41" s="14">
        <v>14</v>
      </c>
      <c r="I41" s="12" t="s">
        <v>3</v>
      </c>
      <c r="J41" s="12"/>
      <c r="K41" s="63">
        <f>VLOOKUP(G:G,'Material Pricing'!C:E,3,0)</f>
        <v>0</v>
      </c>
      <c r="L41" s="63">
        <f t="shared" si="0"/>
        <v>0</v>
      </c>
      <c r="M41" s="66"/>
    </row>
    <row r="42" spans="1:13" s="9" customFormat="1" x14ac:dyDescent="0.35">
      <c r="B42" s="10">
        <v>2</v>
      </c>
      <c r="C42" s="11" t="s">
        <v>11</v>
      </c>
      <c r="D42" s="11" t="s">
        <v>181</v>
      </c>
      <c r="E42" s="12" t="s">
        <v>10</v>
      </c>
      <c r="F42" s="12" t="s">
        <v>2</v>
      </c>
      <c r="G42" s="13">
        <v>130600125</v>
      </c>
      <c r="H42" s="14">
        <v>26</v>
      </c>
      <c r="I42" s="12" t="s">
        <v>3</v>
      </c>
      <c r="J42" s="12"/>
      <c r="K42" s="63">
        <f>VLOOKUP(G:G,'Material Pricing'!C:E,3,0)</f>
        <v>0</v>
      </c>
      <c r="L42" s="63">
        <f t="shared" si="0"/>
        <v>0</v>
      </c>
      <c r="M42" s="66"/>
    </row>
    <row r="43" spans="1:13" s="9" customFormat="1" x14ac:dyDescent="0.35">
      <c r="B43" s="10">
        <v>3</v>
      </c>
      <c r="C43" s="11" t="s">
        <v>12</v>
      </c>
      <c r="D43" s="11" t="s">
        <v>182</v>
      </c>
      <c r="E43" s="12" t="s">
        <v>10</v>
      </c>
      <c r="F43" s="12" t="s">
        <v>2</v>
      </c>
      <c r="G43" s="13">
        <v>130600125</v>
      </c>
      <c r="H43" s="14">
        <v>5.6</v>
      </c>
      <c r="I43" s="12" t="s">
        <v>3</v>
      </c>
      <c r="J43" s="12"/>
      <c r="K43" s="63">
        <f>VLOOKUP(G:G,'Material Pricing'!C:E,3,0)</f>
        <v>0</v>
      </c>
      <c r="L43" s="63">
        <f t="shared" si="0"/>
        <v>0</v>
      </c>
      <c r="M43" s="66"/>
    </row>
    <row r="44" spans="1:13" s="9" customFormat="1" x14ac:dyDescent="0.35">
      <c r="B44" s="10">
        <v>4</v>
      </c>
      <c r="C44" s="11" t="s">
        <v>13</v>
      </c>
      <c r="D44" s="11" t="s">
        <v>14</v>
      </c>
      <c r="E44" s="12" t="s">
        <v>16</v>
      </c>
      <c r="F44" s="13" t="s">
        <v>17</v>
      </c>
      <c r="G44" s="10" t="s">
        <v>14</v>
      </c>
      <c r="H44" s="20">
        <v>27</v>
      </c>
      <c r="I44" s="10" t="s">
        <v>18</v>
      </c>
      <c r="J44" s="10"/>
      <c r="K44" s="63">
        <f>VLOOKUP(G:G,'Material Pricing'!C:E,3,0)</f>
        <v>0</v>
      </c>
      <c r="L44" s="63">
        <f t="shared" si="0"/>
        <v>0</v>
      </c>
      <c r="M44" s="66"/>
    </row>
    <row r="45" spans="1:13" s="9" customFormat="1" x14ac:dyDescent="0.35">
      <c r="B45" s="10">
        <v>5</v>
      </c>
      <c r="C45" s="11" t="s">
        <v>19</v>
      </c>
      <c r="D45" s="11" t="s">
        <v>20</v>
      </c>
      <c r="E45" s="13" t="s">
        <v>21</v>
      </c>
      <c r="F45" s="13" t="s">
        <v>17</v>
      </c>
      <c r="G45" s="10" t="s">
        <v>20</v>
      </c>
      <c r="H45" s="20">
        <v>27</v>
      </c>
      <c r="I45" s="10" t="s">
        <v>18</v>
      </c>
      <c r="J45" s="10"/>
      <c r="K45" s="63">
        <f>VLOOKUP(G:G,'Material Pricing'!C:E,3,0)</f>
        <v>0</v>
      </c>
      <c r="L45" s="63">
        <f t="shared" si="0"/>
        <v>0</v>
      </c>
      <c r="M45" s="66"/>
    </row>
    <row r="46" spans="1:13" s="9" customFormat="1" x14ac:dyDescent="0.35">
      <c r="K46" s="63"/>
      <c r="L46" s="63"/>
      <c r="M46" s="66">
        <f>SUM(L37:L45)</f>
        <v>0</v>
      </c>
    </row>
    <row r="47" spans="1:13" s="9" customFormat="1" x14ac:dyDescent="0.35">
      <c r="B47" s="15"/>
      <c r="C47" s="16"/>
      <c r="D47" s="16"/>
      <c r="E47" s="17"/>
      <c r="F47" s="18"/>
      <c r="G47" s="17"/>
      <c r="H47" s="19"/>
      <c r="I47" s="18"/>
      <c r="J47" s="18"/>
      <c r="K47" s="63"/>
      <c r="L47" s="63"/>
      <c r="M47" s="66"/>
    </row>
    <row r="48" spans="1:13" s="9" customFormat="1" x14ac:dyDescent="0.35">
      <c r="B48" s="15"/>
      <c r="C48" s="16"/>
      <c r="D48" s="16"/>
      <c r="E48" s="17"/>
      <c r="F48" s="18"/>
      <c r="G48" s="17"/>
      <c r="H48" s="19"/>
      <c r="I48" s="18"/>
      <c r="J48" s="18"/>
      <c r="K48" s="63"/>
      <c r="L48" s="63"/>
      <c r="M48" s="66"/>
    </row>
    <row r="49" spans="1:13" s="9" customFormat="1" x14ac:dyDescent="0.35">
      <c r="A49" s="4" t="s">
        <v>146</v>
      </c>
      <c r="B49" s="6"/>
      <c r="C49" s="6"/>
      <c r="D49" s="6"/>
      <c r="E49" s="6"/>
      <c r="F49" s="6"/>
      <c r="G49" s="7"/>
      <c r="H49" s="8"/>
      <c r="I49" s="6"/>
      <c r="J49" s="6"/>
      <c r="K49" s="63"/>
      <c r="L49" s="63"/>
      <c r="M49" s="66"/>
    </row>
    <row r="50" spans="1:13" s="9" customFormat="1" x14ac:dyDescent="0.35">
      <c r="A50" s="2" t="s">
        <v>153</v>
      </c>
      <c r="B50" s="10">
        <v>1</v>
      </c>
      <c r="C50" s="11" t="s">
        <v>22</v>
      </c>
      <c r="D50" s="11" t="s">
        <v>63</v>
      </c>
      <c r="E50" s="13" t="s">
        <v>64</v>
      </c>
      <c r="F50" s="13" t="s">
        <v>25</v>
      </c>
      <c r="G50" s="10" t="s">
        <v>63</v>
      </c>
      <c r="H50" s="20">
        <v>10</v>
      </c>
      <c r="I50" s="10" t="s">
        <v>3</v>
      </c>
      <c r="J50" s="10"/>
      <c r="K50" s="63">
        <f>VLOOKUP(G:G,'Material Pricing'!C:E,3,0)</f>
        <v>0</v>
      </c>
      <c r="L50" s="63">
        <f t="shared" si="0"/>
        <v>0</v>
      </c>
      <c r="M50" s="66"/>
    </row>
    <row r="51" spans="1:13" s="9" customFormat="1" x14ac:dyDescent="0.35">
      <c r="A51" s="1" t="s">
        <v>150</v>
      </c>
      <c r="B51" s="10">
        <v>2</v>
      </c>
      <c r="C51" s="11" t="s">
        <v>26</v>
      </c>
      <c r="D51" s="11" t="s">
        <v>27</v>
      </c>
      <c r="E51" s="13" t="s">
        <v>28</v>
      </c>
      <c r="F51" s="13" t="s">
        <v>25</v>
      </c>
      <c r="G51" s="10" t="s">
        <v>27</v>
      </c>
      <c r="H51" s="20">
        <v>4.2</v>
      </c>
      <c r="I51" s="10" t="s">
        <v>3</v>
      </c>
      <c r="J51" s="10"/>
      <c r="K51" s="63">
        <f>VLOOKUP(G:G,'Material Pricing'!C:E,3,0)</f>
        <v>0</v>
      </c>
      <c r="L51" s="63">
        <f t="shared" si="0"/>
        <v>0</v>
      </c>
      <c r="M51" s="66"/>
    </row>
    <row r="52" spans="1:13" s="9" customFormat="1" x14ac:dyDescent="0.35">
      <c r="A52" s="3">
        <v>141020000</v>
      </c>
      <c r="B52" s="10">
        <v>3</v>
      </c>
      <c r="C52" s="11" t="s">
        <v>11</v>
      </c>
      <c r="D52" s="11" t="s">
        <v>65</v>
      </c>
      <c r="E52" s="13" t="s">
        <v>66</v>
      </c>
      <c r="F52" s="13" t="s">
        <v>25</v>
      </c>
      <c r="G52" s="10" t="s">
        <v>65</v>
      </c>
      <c r="H52" s="20">
        <v>2</v>
      </c>
      <c r="I52" s="10" t="s">
        <v>3</v>
      </c>
      <c r="J52" s="10"/>
      <c r="K52" s="63">
        <f>VLOOKUP(G:G,'Material Pricing'!C:E,3,0)</f>
        <v>0</v>
      </c>
      <c r="L52" s="63">
        <f t="shared" si="0"/>
        <v>0</v>
      </c>
      <c r="M52" s="66"/>
    </row>
    <row r="53" spans="1:13" s="9" customFormat="1" x14ac:dyDescent="0.35">
      <c r="A53" s="1" t="s">
        <v>151</v>
      </c>
      <c r="B53" s="10">
        <v>4</v>
      </c>
      <c r="C53" s="11" t="s">
        <v>31</v>
      </c>
      <c r="D53" s="11" t="s">
        <v>32</v>
      </c>
      <c r="E53" s="13" t="s">
        <v>33</v>
      </c>
      <c r="F53" s="13" t="s">
        <v>34</v>
      </c>
      <c r="G53" s="10" t="s">
        <v>32</v>
      </c>
      <c r="H53" s="20">
        <v>3.6</v>
      </c>
      <c r="I53" s="10" t="s">
        <v>3</v>
      </c>
      <c r="J53" s="10"/>
      <c r="K53" s="63">
        <f>VLOOKUP(G:G,'Material Pricing'!C:E,3,0)</f>
        <v>0</v>
      </c>
      <c r="L53" s="63">
        <f t="shared" si="0"/>
        <v>0</v>
      </c>
      <c r="M53" s="66"/>
    </row>
    <row r="54" spans="1:13" s="9" customFormat="1" x14ac:dyDescent="0.35">
      <c r="A54" s="2"/>
      <c r="B54" s="10">
        <v>5</v>
      </c>
      <c r="C54" s="11" t="s">
        <v>35</v>
      </c>
      <c r="D54" s="11" t="s">
        <v>183</v>
      </c>
      <c r="E54" s="13" t="s">
        <v>36</v>
      </c>
      <c r="F54" s="13" t="s">
        <v>37</v>
      </c>
      <c r="G54" s="13">
        <v>273200003</v>
      </c>
      <c r="H54" s="14">
        <v>2.77</v>
      </c>
      <c r="I54" s="12" t="s">
        <v>3</v>
      </c>
      <c r="J54" s="12"/>
      <c r="K54" s="63">
        <f>VLOOKUP(G:G,'Material Pricing'!C:E,3,0)</f>
        <v>0</v>
      </c>
      <c r="L54" s="63">
        <f t="shared" si="0"/>
        <v>0</v>
      </c>
      <c r="M54" s="66"/>
    </row>
    <row r="55" spans="1:13" s="9" customFormat="1" x14ac:dyDescent="0.35">
      <c r="B55" s="10">
        <v>6</v>
      </c>
      <c r="C55" s="11" t="s">
        <v>38</v>
      </c>
      <c r="D55" s="11" t="s">
        <v>39</v>
      </c>
      <c r="E55" s="13" t="s">
        <v>40</v>
      </c>
      <c r="F55" s="13" t="s">
        <v>25</v>
      </c>
      <c r="G55" s="10" t="s">
        <v>39</v>
      </c>
      <c r="H55" s="20">
        <v>20</v>
      </c>
      <c r="I55" s="10" t="s">
        <v>18</v>
      </c>
      <c r="J55" s="10"/>
      <c r="K55" s="63">
        <f>VLOOKUP(G:G,'Material Pricing'!C:E,3,0)</f>
        <v>0</v>
      </c>
      <c r="L55" s="63">
        <f t="shared" si="0"/>
        <v>0</v>
      </c>
      <c r="M55" s="66"/>
    </row>
    <row r="56" spans="1:13" s="9" customFormat="1" x14ac:dyDescent="0.35">
      <c r="B56" s="10">
        <v>7</v>
      </c>
      <c r="C56" s="11" t="s">
        <v>41</v>
      </c>
      <c r="D56" s="11" t="s">
        <v>42</v>
      </c>
      <c r="E56" s="11" t="s">
        <v>43</v>
      </c>
      <c r="F56" s="13" t="s">
        <v>17</v>
      </c>
      <c r="G56" s="10" t="s">
        <v>42</v>
      </c>
      <c r="H56" s="20">
        <v>20</v>
      </c>
      <c r="I56" s="10" t="s">
        <v>18</v>
      </c>
      <c r="J56" s="10"/>
      <c r="K56" s="63">
        <f>VLOOKUP(G:G,'Material Pricing'!C:E,3,0)</f>
        <v>0</v>
      </c>
      <c r="L56" s="63">
        <f t="shared" si="0"/>
        <v>0</v>
      </c>
      <c r="M56" s="66"/>
    </row>
    <row r="57" spans="1:13" s="9" customFormat="1" x14ac:dyDescent="0.35">
      <c r="B57" s="10">
        <v>8</v>
      </c>
      <c r="C57" s="11" t="s">
        <v>44</v>
      </c>
      <c r="D57" s="11" t="s">
        <v>45</v>
      </c>
      <c r="E57" s="13" t="s">
        <v>46</v>
      </c>
      <c r="F57" s="13" t="s">
        <v>17</v>
      </c>
      <c r="G57" s="10" t="s">
        <v>45</v>
      </c>
      <c r="H57" s="20">
        <v>10</v>
      </c>
      <c r="I57" s="10" t="s">
        <v>18</v>
      </c>
      <c r="J57" s="10"/>
      <c r="K57" s="63">
        <f>VLOOKUP(G:G,'Material Pricing'!C:E,3,0)</f>
        <v>0</v>
      </c>
      <c r="L57" s="63">
        <f t="shared" si="0"/>
        <v>0</v>
      </c>
      <c r="M57" s="66"/>
    </row>
    <row r="58" spans="1:13" s="9" customFormat="1" x14ac:dyDescent="0.35">
      <c r="B58" s="10">
        <v>9</v>
      </c>
      <c r="C58" s="11" t="s">
        <v>19</v>
      </c>
      <c r="D58" s="11" t="s">
        <v>47</v>
      </c>
      <c r="E58" s="13" t="s">
        <v>48</v>
      </c>
      <c r="F58" s="13" t="s">
        <v>17</v>
      </c>
      <c r="G58" s="10" t="s">
        <v>47</v>
      </c>
      <c r="H58" s="20">
        <v>40</v>
      </c>
      <c r="I58" s="10" t="s">
        <v>18</v>
      </c>
      <c r="J58" s="10"/>
      <c r="K58" s="63">
        <f>VLOOKUP(G:G,'Material Pricing'!C:E,3,0)</f>
        <v>0</v>
      </c>
      <c r="L58" s="63">
        <f t="shared" si="0"/>
        <v>0</v>
      </c>
      <c r="M58" s="66"/>
    </row>
    <row r="59" spans="1:13" s="9" customFormat="1" x14ac:dyDescent="0.35">
      <c r="B59" s="10">
        <v>10</v>
      </c>
      <c r="C59" s="11" t="s">
        <v>19</v>
      </c>
      <c r="D59" s="11" t="s">
        <v>49</v>
      </c>
      <c r="E59" s="13" t="s">
        <v>50</v>
      </c>
      <c r="F59" s="13" t="s">
        <v>17</v>
      </c>
      <c r="G59" s="10" t="s">
        <v>49</v>
      </c>
      <c r="H59" s="20">
        <v>10</v>
      </c>
      <c r="I59" s="10" t="s">
        <v>18</v>
      </c>
      <c r="J59" s="10"/>
      <c r="K59" s="63">
        <f>VLOOKUP(G:G,'Material Pricing'!C:E,3,0)</f>
        <v>0</v>
      </c>
      <c r="L59" s="63">
        <f t="shared" si="0"/>
        <v>0</v>
      </c>
      <c r="M59" s="66"/>
    </row>
    <row r="60" spans="1:13" s="9" customFormat="1" x14ac:dyDescent="0.35">
      <c r="B60" s="10">
        <v>11</v>
      </c>
      <c r="C60" s="11" t="s">
        <v>51</v>
      </c>
      <c r="D60" s="11" t="s">
        <v>52</v>
      </c>
      <c r="E60" s="13" t="s">
        <v>53</v>
      </c>
      <c r="F60" s="13" t="s">
        <v>17</v>
      </c>
      <c r="G60" s="10" t="s">
        <v>52</v>
      </c>
      <c r="H60" s="20">
        <v>40</v>
      </c>
      <c r="I60" s="10" t="s">
        <v>18</v>
      </c>
      <c r="J60" s="10"/>
      <c r="K60" s="63">
        <f>VLOOKUP(G:G,'Material Pricing'!C:E,3,0)</f>
        <v>0</v>
      </c>
      <c r="L60" s="63">
        <f t="shared" si="0"/>
        <v>0</v>
      </c>
      <c r="M60" s="66"/>
    </row>
    <row r="61" spans="1:13" s="9" customFormat="1" x14ac:dyDescent="0.35">
      <c r="B61" s="10">
        <v>12</v>
      </c>
      <c r="C61" s="11" t="s">
        <v>51</v>
      </c>
      <c r="D61" s="11" t="s">
        <v>54</v>
      </c>
      <c r="E61" s="13" t="s">
        <v>55</v>
      </c>
      <c r="F61" s="13" t="s">
        <v>17</v>
      </c>
      <c r="G61" s="10" t="s">
        <v>54</v>
      </c>
      <c r="H61" s="20">
        <v>20</v>
      </c>
      <c r="I61" s="10" t="s">
        <v>18</v>
      </c>
      <c r="J61" s="10"/>
      <c r="K61" s="63">
        <f>VLOOKUP(G:G,'Material Pricing'!C:E,3,0)</f>
        <v>0</v>
      </c>
      <c r="L61" s="63">
        <f t="shared" si="0"/>
        <v>0</v>
      </c>
      <c r="M61" s="66"/>
    </row>
    <row r="62" spans="1:13" s="9" customFormat="1" x14ac:dyDescent="0.35">
      <c r="B62" s="10">
        <v>13</v>
      </c>
      <c r="C62" s="11" t="s">
        <v>56</v>
      </c>
      <c r="D62" s="11" t="s">
        <v>57</v>
      </c>
      <c r="E62" s="11" t="s">
        <v>58</v>
      </c>
      <c r="F62" s="13" t="s">
        <v>17</v>
      </c>
      <c r="G62" s="10" t="s">
        <v>57</v>
      </c>
      <c r="H62" s="20">
        <v>3</v>
      </c>
      <c r="I62" s="10" t="s">
        <v>18</v>
      </c>
      <c r="J62" s="10"/>
      <c r="K62" s="63">
        <f>VLOOKUP(G:G,'Material Pricing'!C:E,3,0)</f>
        <v>0</v>
      </c>
      <c r="L62" s="63">
        <f t="shared" si="0"/>
        <v>0</v>
      </c>
      <c r="M62" s="66"/>
    </row>
    <row r="63" spans="1:13" s="9" customFormat="1" x14ac:dyDescent="0.35">
      <c r="B63" s="6"/>
      <c r="C63" s="6"/>
      <c r="D63" s="6"/>
      <c r="E63" s="6"/>
      <c r="F63" s="6"/>
      <c r="G63" s="7"/>
      <c r="H63" s="8"/>
      <c r="I63" s="6"/>
      <c r="J63" s="6"/>
      <c r="K63" s="63"/>
      <c r="L63" s="63"/>
      <c r="M63" s="66"/>
    </row>
    <row r="64" spans="1:13" s="9" customFormat="1" x14ac:dyDescent="0.35">
      <c r="B64" s="10">
        <v>1</v>
      </c>
      <c r="C64" s="11" t="s">
        <v>59</v>
      </c>
      <c r="D64" s="10" t="s">
        <v>168</v>
      </c>
      <c r="E64" s="12" t="s">
        <v>166</v>
      </c>
      <c r="F64" s="12" t="s">
        <v>17</v>
      </c>
      <c r="G64" s="10" t="s">
        <v>168</v>
      </c>
      <c r="H64" s="14">
        <v>1</v>
      </c>
      <c r="I64" s="12" t="s">
        <v>18</v>
      </c>
      <c r="J64" s="12"/>
      <c r="K64" s="63">
        <f>VLOOKUP(G:G,'Material Pricing'!C:E,3,0)</f>
        <v>0</v>
      </c>
      <c r="L64" s="63">
        <f t="shared" si="0"/>
        <v>0</v>
      </c>
      <c r="M64" s="66"/>
    </row>
    <row r="65" spans="1:13" s="9" customFormat="1" x14ac:dyDescent="0.35">
      <c r="B65" s="10">
        <v>2</v>
      </c>
      <c r="C65" s="11" t="s">
        <v>60</v>
      </c>
      <c r="D65" s="13" t="s">
        <v>164</v>
      </c>
      <c r="E65" s="13" t="s">
        <v>167</v>
      </c>
      <c r="F65" s="12" t="s">
        <v>17</v>
      </c>
      <c r="G65" s="13" t="s">
        <v>164</v>
      </c>
      <c r="H65" s="14">
        <v>1</v>
      </c>
      <c r="I65" s="12" t="s">
        <v>18</v>
      </c>
      <c r="J65" s="12"/>
      <c r="K65" s="63">
        <f>VLOOKUP(G:G,'Material Pricing'!C:E,3,0)</f>
        <v>0</v>
      </c>
      <c r="L65" s="63">
        <f t="shared" si="0"/>
        <v>0</v>
      </c>
      <c r="M65" s="66"/>
    </row>
    <row r="66" spans="1:13" s="9" customFormat="1" x14ac:dyDescent="0.35">
      <c r="B66" s="10">
        <v>3</v>
      </c>
      <c r="C66" s="11" t="s">
        <v>61</v>
      </c>
      <c r="D66" s="11" t="s">
        <v>184</v>
      </c>
      <c r="E66" s="12" t="s">
        <v>62</v>
      </c>
      <c r="F66" s="12" t="s">
        <v>2</v>
      </c>
      <c r="G66" s="13">
        <v>131000150</v>
      </c>
      <c r="H66" s="14">
        <v>0.26</v>
      </c>
      <c r="I66" s="12" t="s">
        <v>3</v>
      </c>
      <c r="J66" s="12"/>
      <c r="K66" s="63">
        <f>VLOOKUP(G:G,'Material Pricing'!C:E,3,0)</f>
        <v>0</v>
      </c>
      <c r="L66" s="63">
        <f t="shared" si="0"/>
        <v>0</v>
      </c>
      <c r="M66" s="66"/>
    </row>
    <row r="67" spans="1:13" s="9" customFormat="1" x14ac:dyDescent="0.35">
      <c r="B67" s="15"/>
      <c r="C67" s="16"/>
      <c r="D67" s="16"/>
      <c r="E67" s="17"/>
      <c r="F67" s="18"/>
      <c r="G67" s="17"/>
      <c r="H67" s="19"/>
      <c r="I67" s="18"/>
      <c r="J67" s="18"/>
      <c r="K67" s="63"/>
      <c r="L67" s="63"/>
      <c r="M67" s="66">
        <f>SUM(L50:L66)</f>
        <v>0</v>
      </c>
    </row>
    <row r="68" spans="1:13" s="9" customFormat="1" x14ac:dyDescent="0.35">
      <c r="B68" s="15"/>
      <c r="C68" s="16"/>
      <c r="D68" s="16"/>
      <c r="E68" s="17"/>
      <c r="F68" s="18"/>
      <c r="G68" s="17"/>
      <c r="H68" s="19"/>
      <c r="I68" s="18"/>
      <c r="J68" s="18"/>
      <c r="K68" s="63"/>
      <c r="L68" s="63"/>
      <c r="M68" s="66"/>
    </row>
    <row r="69" spans="1:13" s="9" customFormat="1" x14ac:dyDescent="0.35">
      <c r="A69" s="4" t="s">
        <v>146</v>
      </c>
      <c r="B69" s="6"/>
      <c r="C69" s="6"/>
      <c r="D69" s="6"/>
      <c r="E69" s="6"/>
      <c r="F69" s="6"/>
      <c r="G69" s="7"/>
      <c r="H69" s="8"/>
      <c r="I69" s="6"/>
      <c r="J69" s="6"/>
      <c r="K69" s="63"/>
      <c r="L69" s="63"/>
      <c r="M69" s="66"/>
    </row>
    <row r="70" spans="1:13" s="9" customFormat="1" x14ac:dyDescent="0.35">
      <c r="A70" s="2" t="s">
        <v>246</v>
      </c>
      <c r="B70" s="10">
        <v>1</v>
      </c>
      <c r="C70" s="11" t="s">
        <v>0</v>
      </c>
      <c r="D70" s="11" t="s">
        <v>185</v>
      </c>
      <c r="E70" s="12" t="s">
        <v>67</v>
      </c>
      <c r="F70" s="12" t="s">
        <v>2</v>
      </c>
      <c r="G70" s="13">
        <v>130300150</v>
      </c>
      <c r="H70" s="14">
        <v>27.55</v>
      </c>
      <c r="I70" s="12" t="s">
        <v>3</v>
      </c>
      <c r="J70" s="12"/>
      <c r="K70" s="63">
        <f>VLOOKUP(G:G,'Material Pricing'!C:E,3,0)</f>
        <v>0</v>
      </c>
      <c r="L70" s="63">
        <f t="shared" ref="L70:L132" si="1">H70*K70</f>
        <v>0</v>
      </c>
      <c r="M70" s="66"/>
    </row>
    <row r="71" spans="1:13" s="9" customFormat="1" x14ac:dyDescent="0.35">
      <c r="A71" s="1" t="s">
        <v>150</v>
      </c>
      <c r="B71" s="10">
        <v>2</v>
      </c>
      <c r="C71" s="11" t="s">
        <v>4</v>
      </c>
      <c r="D71" s="11" t="s">
        <v>186</v>
      </c>
      <c r="E71" s="12" t="s">
        <v>5</v>
      </c>
      <c r="F71" s="12" t="s">
        <v>2</v>
      </c>
      <c r="G71" s="13">
        <v>130400100</v>
      </c>
      <c r="H71" s="14">
        <v>8.3000000000000007</v>
      </c>
      <c r="I71" s="12" t="s">
        <v>3</v>
      </c>
      <c r="J71" s="12"/>
      <c r="K71" s="63">
        <f>VLOOKUP(G:G,'Material Pricing'!C:E,3,0)</f>
        <v>0</v>
      </c>
      <c r="L71" s="63">
        <f t="shared" si="1"/>
        <v>0</v>
      </c>
      <c r="M71" s="66"/>
    </row>
    <row r="72" spans="1:13" s="9" customFormat="1" x14ac:dyDescent="0.35">
      <c r="A72" s="3">
        <v>142010000</v>
      </c>
      <c r="B72" s="10">
        <v>3</v>
      </c>
      <c r="C72" s="11" t="s">
        <v>6</v>
      </c>
      <c r="D72" s="11" t="s">
        <v>187</v>
      </c>
      <c r="E72" s="12" t="s">
        <v>7</v>
      </c>
      <c r="F72" s="12" t="s">
        <v>2</v>
      </c>
      <c r="G72" s="13">
        <v>130250100</v>
      </c>
      <c r="H72" s="14">
        <v>14.7</v>
      </c>
      <c r="I72" s="12" t="s">
        <v>3</v>
      </c>
      <c r="J72" s="12"/>
      <c r="K72" s="63">
        <f>VLOOKUP(G:G,'Material Pricing'!C:E,3,0)</f>
        <v>0</v>
      </c>
      <c r="L72" s="63">
        <f t="shared" si="1"/>
        <v>0</v>
      </c>
      <c r="M72" s="66"/>
    </row>
    <row r="73" spans="1:13" s="9" customFormat="1" x14ac:dyDescent="0.35">
      <c r="A73" s="1" t="s">
        <v>151</v>
      </c>
      <c r="B73" s="10">
        <v>4</v>
      </c>
      <c r="C73" s="11" t="s">
        <v>8</v>
      </c>
      <c r="D73" s="11" t="s">
        <v>188</v>
      </c>
      <c r="E73" s="12" t="s">
        <v>1</v>
      </c>
      <c r="F73" s="12" t="s">
        <v>2</v>
      </c>
      <c r="G73" s="13">
        <v>130300125</v>
      </c>
      <c r="H73" s="14">
        <v>1.2</v>
      </c>
      <c r="I73" s="12" t="s">
        <v>3</v>
      </c>
      <c r="J73" s="12"/>
      <c r="K73" s="63">
        <f>VLOOKUP(G:G,'Material Pricing'!C:E,3,0)</f>
        <v>0</v>
      </c>
      <c r="L73" s="63">
        <f t="shared" si="1"/>
        <v>0</v>
      </c>
      <c r="M73" s="66"/>
    </row>
    <row r="74" spans="1:13" s="9" customFormat="1" x14ac:dyDescent="0.35">
      <c r="A74" s="2"/>
      <c r="B74" s="6"/>
      <c r="C74" s="6"/>
      <c r="D74" s="6"/>
      <c r="E74" s="6"/>
      <c r="F74" s="6"/>
      <c r="G74" s="7"/>
      <c r="H74" s="8"/>
      <c r="I74" s="6"/>
      <c r="J74" s="6"/>
      <c r="K74" s="63"/>
      <c r="L74" s="63"/>
      <c r="M74" s="66"/>
    </row>
    <row r="75" spans="1:13" s="9" customFormat="1" x14ac:dyDescent="0.35">
      <c r="B75" s="10">
        <v>1</v>
      </c>
      <c r="C75" s="11" t="s">
        <v>9</v>
      </c>
      <c r="D75" s="11" t="s">
        <v>189</v>
      </c>
      <c r="E75" s="12" t="s">
        <v>10</v>
      </c>
      <c r="F75" s="12" t="s">
        <v>2</v>
      </c>
      <c r="G75" s="13">
        <v>130600125</v>
      </c>
      <c r="H75" s="14">
        <v>22</v>
      </c>
      <c r="I75" s="12" t="s">
        <v>3</v>
      </c>
      <c r="J75" s="12"/>
      <c r="K75" s="63">
        <f>VLOOKUP(G:G,'Material Pricing'!C:E,3,0)</f>
        <v>0</v>
      </c>
      <c r="L75" s="63">
        <f t="shared" si="1"/>
        <v>0</v>
      </c>
      <c r="M75" s="66"/>
    </row>
    <row r="76" spans="1:13" s="9" customFormat="1" x14ac:dyDescent="0.35">
      <c r="B76" s="10">
        <v>2</v>
      </c>
      <c r="C76" s="11" t="s">
        <v>11</v>
      </c>
      <c r="D76" s="11" t="s">
        <v>190</v>
      </c>
      <c r="E76" s="12" t="s">
        <v>10</v>
      </c>
      <c r="F76" s="12" t="s">
        <v>2</v>
      </c>
      <c r="G76" s="13">
        <v>130600125</v>
      </c>
      <c r="H76" s="14">
        <v>32</v>
      </c>
      <c r="I76" s="12" t="s">
        <v>3</v>
      </c>
      <c r="J76" s="12"/>
      <c r="K76" s="63">
        <f>VLOOKUP(G:G,'Material Pricing'!C:E,3,0)</f>
        <v>0</v>
      </c>
      <c r="L76" s="63">
        <f t="shared" si="1"/>
        <v>0</v>
      </c>
      <c r="M76" s="66"/>
    </row>
    <row r="77" spans="1:13" s="9" customFormat="1" x14ac:dyDescent="0.35">
      <c r="B77" s="10">
        <v>3</v>
      </c>
      <c r="C77" s="11" t="s">
        <v>12</v>
      </c>
      <c r="D77" s="11" t="s">
        <v>191</v>
      </c>
      <c r="E77" s="12" t="s">
        <v>10</v>
      </c>
      <c r="F77" s="12" t="s">
        <v>2</v>
      </c>
      <c r="G77" s="13">
        <v>130600125</v>
      </c>
      <c r="H77" s="14">
        <v>5.6</v>
      </c>
      <c r="I77" s="12" t="s">
        <v>3</v>
      </c>
      <c r="J77" s="12"/>
      <c r="K77" s="63">
        <f>VLOOKUP(G:G,'Material Pricing'!C:E,3,0)</f>
        <v>0</v>
      </c>
      <c r="L77" s="63">
        <f t="shared" si="1"/>
        <v>0</v>
      </c>
      <c r="M77" s="66"/>
    </row>
    <row r="78" spans="1:13" s="9" customFormat="1" x14ac:dyDescent="0.35">
      <c r="B78" s="10">
        <v>4</v>
      </c>
      <c r="C78" s="11" t="s">
        <v>13</v>
      </c>
      <c r="D78" s="11" t="s">
        <v>14</v>
      </c>
      <c r="E78" s="12" t="s">
        <v>16</v>
      </c>
      <c r="F78" s="13" t="s">
        <v>17</v>
      </c>
      <c r="G78" s="10" t="s">
        <v>14</v>
      </c>
      <c r="H78" s="20">
        <v>27</v>
      </c>
      <c r="I78" s="12" t="s">
        <v>18</v>
      </c>
      <c r="J78" s="12"/>
      <c r="K78" s="63">
        <f>VLOOKUP(G:G,'Material Pricing'!C:E,3,0)</f>
        <v>0</v>
      </c>
      <c r="L78" s="63">
        <f t="shared" si="1"/>
        <v>0</v>
      </c>
      <c r="M78" s="66"/>
    </row>
    <row r="79" spans="1:13" s="9" customFormat="1" x14ac:dyDescent="0.35">
      <c r="B79" s="10">
        <v>5</v>
      </c>
      <c r="C79" s="11" t="s">
        <v>19</v>
      </c>
      <c r="D79" s="11" t="s">
        <v>20</v>
      </c>
      <c r="E79" s="13" t="s">
        <v>21</v>
      </c>
      <c r="F79" s="13" t="s">
        <v>17</v>
      </c>
      <c r="G79" s="10" t="s">
        <v>20</v>
      </c>
      <c r="H79" s="20">
        <v>27</v>
      </c>
      <c r="I79" s="12" t="s">
        <v>18</v>
      </c>
      <c r="J79" s="12"/>
      <c r="K79" s="63">
        <f>VLOOKUP(G:G,'Material Pricing'!C:E,3,0)</f>
        <v>0</v>
      </c>
      <c r="L79" s="63">
        <f t="shared" si="1"/>
        <v>0</v>
      </c>
      <c r="M79" s="66">
        <f>SUM(L70:L79)</f>
        <v>0</v>
      </c>
    </row>
    <row r="80" spans="1:13" s="9" customFormat="1" x14ac:dyDescent="0.35">
      <c r="B80" s="15"/>
      <c r="C80" s="16"/>
      <c r="D80" s="16"/>
      <c r="E80" s="17"/>
      <c r="F80" s="18"/>
      <c r="G80" s="17"/>
      <c r="H80" s="19"/>
      <c r="I80" s="18"/>
      <c r="J80" s="18"/>
      <c r="K80" s="63"/>
      <c r="L80" s="63"/>
      <c r="M80" s="66"/>
    </row>
    <row r="81" spans="1:13" s="9" customFormat="1" x14ac:dyDescent="0.35">
      <c r="B81" s="15"/>
      <c r="C81" s="16"/>
      <c r="D81" s="16"/>
      <c r="E81" s="17"/>
      <c r="F81" s="18"/>
      <c r="G81" s="17"/>
      <c r="H81" s="19"/>
      <c r="I81" s="18"/>
      <c r="J81" s="18"/>
      <c r="K81" s="63"/>
      <c r="L81" s="63"/>
      <c r="M81" s="66"/>
    </row>
    <row r="82" spans="1:13" s="9" customFormat="1" x14ac:dyDescent="0.35">
      <c r="A82" s="4" t="s">
        <v>146</v>
      </c>
      <c r="B82" s="6"/>
      <c r="C82" s="6"/>
      <c r="D82" s="6"/>
      <c r="E82" s="6"/>
      <c r="F82" s="6"/>
      <c r="G82" s="7"/>
      <c r="H82" s="8"/>
      <c r="I82" s="6"/>
      <c r="J82" s="6"/>
      <c r="K82" s="63"/>
      <c r="L82" s="63"/>
      <c r="M82" s="66"/>
    </row>
    <row r="83" spans="1:13" s="9" customFormat="1" x14ac:dyDescent="0.35">
      <c r="A83" s="2" t="s">
        <v>154</v>
      </c>
      <c r="B83" s="10">
        <v>1</v>
      </c>
      <c r="C83" s="11" t="s">
        <v>22</v>
      </c>
      <c r="D83" s="11" t="s">
        <v>68</v>
      </c>
      <c r="E83" s="13" t="s">
        <v>69</v>
      </c>
      <c r="F83" s="13" t="s">
        <v>25</v>
      </c>
      <c r="G83" s="10" t="s">
        <v>68</v>
      </c>
      <c r="H83" s="20">
        <v>12</v>
      </c>
      <c r="I83" s="10" t="s">
        <v>3</v>
      </c>
      <c r="J83" s="10"/>
      <c r="K83" s="63">
        <f>VLOOKUP(G:G,'Material Pricing'!C:E,3,0)</f>
        <v>0</v>
      </c>
      <c r="L83" s="63">
        <f t="shared" si="1"/>
        <v>0</v>
      </c>
      <c r="M83" s="66"/>
    </row>
    <row r="84" spans="1:13" s="9" customFormat="1" x14ac:dyDescent="0.35">
      <c r="A84" s="1" t="s">
        <v>150</v>
      </c>
      <c r="B84" s="10">
        <v>2</v>
      </c>
      <c r="C84" s="11" t="s">
        <v>26</v>
      </c>
      <c r="D84" s="11" t="s">
        <v>27</v>
      </c>
      <c r="E84" s="13" t="s">
        <v>28</v>
      </c>
      <c r="F84" s="13" t="s">
        <v>25</v>
      </c>
      <c r="G84" s="10" t="s">
        <v>27</v>
      </c>
      <c r="H84" s="20">
        <v>4.2300000000000004</v>
      </c>
      <c r="I84" s="10" t="s">
        <v>3</v>
      </c>
      <c r="J84" s="10"/>
      <c r="K84" s="63">
        <f>VLOOKUP(G:G,'Material Pricing'!C:E,3,0)</f>
        <v>0</v>
      </c>
      <c r="L84" s="63">
        <f t="shared" si="1"/>
        <v>0</v>
      </c>
      <c r="M84" s="66"/>
    </row>
    <row r="85" spans="1:13" s="9" customFormat="1" x14ac:dyDescent="0.35">
      <c r="A85" s="3">
        <v>142020000</v>
      </c>
      <c r="B85" s="10">
        <v>3</v>
      </c>
      <c r="C85" s="11" t="s">
        <v>11</v>
      </c>
      <c r="D85" s="11" t="s">
        <v>70</v>
      </c>
      <c r="E85" s="13" t="s">
        <v>71</v>
      </c>
      <c r="F85" s="13" t="s">
        <v>25</v>
      </c>
      <c r="G85" s="10" t="s">
        <v>70</v>
      </c>
      <c r="H85" s="20">
        <v>4</v>
      </c>
      <c r="I85" s="10" t="s">
        <v>3</v>
      </c>
      <c r="J85" s="10"/>
      <c r="K85" s="63">
        <f>VLOOKUP(G:G,'Material Pricing'!C:E,3,0)</f>
        <v>0</v>
      </c>
      <c r="L85" s="63">
        <f t="shared" si="1"/>
        <v>0</v>
      </c>
      <c r="M85" s="66"/>
    </row>
    <row r="86" spans="1:13" s="9" customFormat="1" x14ac:dyDescent="0.35">
      <c r="A86" s="1" t="s">
        <v>151</v>
      </c>
      <c r="B86" s="10">
        <v>4</v>
      </c>
      <c r="C86" s="11" t="s">
        <v>31</v>
      </c>
      <c r="D86" s="11" t="s">
        <v>32</v>
      </c>
      <c r="E86" s="13" t="s">
        <v>33</v>
      </c>
      <c r="F86" s="13" t="s">
        <v>34</v>
      </c>
      <c r="G86" s="10" t="s">
        <v>32</v>
      </c>
      <c r="H86" s="20">
        <v>3.6</v>
      </c>
      <c r="I86" s="10" t="s">
        <v>3</v>
      </c>
      <c r="J86" s="10"/>
      <c r="K86" s="63">
        <f>VLOOKUP(G:G,'Material Pricing'!C:E,3,0)</f>
        <v>0</v>
      </c>
      <c r="L86" s="63">
        <f t="shared" si="1"/>
        <v>0</v>
      </c>
      <c r="M86" s="66"/>
    </row>
    <row r="87" spans="1:13" s="9" customFormat="1" x14ac:dyDescent="0.35">
      <c r="A87" s="2"/>
      <c r="B87" s="10">
        <v>5</v>
      </c>
      <c r="C87" s="11" t="s">
        <v>35</v>
      </c>
      <c r="D87" s="11" t="s">
        <v>192</v>
      </c>
      <c r="E87" s="13" t="s">
        <v>36</v>
      </c>
      <c r="F87" s="13" t="s">
        <v>37</v>
      </c>
      <c r="G87" s="13">
        <v>273200003</v>
      </c>
      <c r="H87" s="20">
        <v>2.77</v>
      </c>
      <c r="I87" s="10" t="s">
        <v>3</v>
      </c>
      <c r="J87" s="10"/>
      <c r="K87" s="63">
        <f>VLOOKUP(G:G,'Material Pricing'!C:E,3,0)</f>
        <v>0</v>
      </c>
      <c r="L87" s="63">
        <f t="shared" si="1"/>
        <v>0</v>
      </c>
      <c r="M87" s="66"/>
    </row>
    <row r="88" spans="1:13" s="9" customFormat="1" x14ac:dyDescent="0.35">
      <c r="B88" s="10">
        <v>6</v>
      </c>
      <c r="C88" s="11" t="s">
        <v>38</v>
      </c>
      <c r="D88" s="11" t="s">
        <v>39</v>
      </c>
      <c r="E88" s="13" t="s">
        <v>40</v>
      </c>
      <c r="F88" s="13" t="s">
        <v>25</v>
      </c>
      <c r="G88" s="10" t="s">
        <v>39</v>
      </c>
      <c r="H88" s="20">
        <v>20</v>
      </c>
      <c r="I88" s="10" t="s">
        <v>18</v>
      </c>
      <c r="J88" s="10"/>
      <c r="K88" s="63">
        <f>VLOOKUP(G:G,'Material Pricing'!C:E,3,0)</f>
        <v>0</v>
      </c>
      <c r="L88" s="63">
        <f t="shared" si="1"/>
        <v>0</v>
      </c>
      <c r="M88" s="66"/>
    </row>
    <row r="89" spans="1:13" s="9" customFormat="1" x14ac:dyDescent="0.35">
      <c r="B89" s="10">
        <v>7</v>
      </c>
      <c r="C89" s="11" t="s">
        <v>41</v>
      </c>
      <c r="D89" s="11" t="s">
        <v>42</v>
      </c>
      <c r="E89" s="11" t="s">
        <v>43</v>
      </c>
      <c r="F89" s="13" t="s">
        <v>17</v>
      </c>
      <c r="G89" s="10" t="s">
        <v>42</v>
      </c>
      <c r="H89" s="20">
        <v>20</v>
      </c>
      <c r="I89" s="10" t="s">
        <v>18</v>
      </c>
      <c r="J89" s="10"/>
      <c r="K89" s="63">
        <f>VLOOKUP(G:G,'Material Pricing'!C:E,3,0)</f>
        <v>0</v>
      </c>
      <c r="L89" s="63">
        <f t="shared" si="1"/>
        <v>0</v>
      </c>
      <c r="M89" s="66"/>
    </row>
    <row r="90" spans="1:13" s="9" customFormat="1" x14ac:dyDescent="0.35">
      <c r="B90" s="10">
        <v>8</v>
      </c>
      <c r="C90" s="11" t="s">
        <v>44</v>
      </c>
      <c r="D90" s="11" t="s">
        <v>45</v>
      </c>
      <c r="E90" s="13" t="s">
        <v>46</v>
      </c>
      <c r="F90" s="13" t="s">
        <v>17</v>
      </c>
      <c r="G90" s="10" t="s">
        <v>45</v>
      </c>
      <c r="H90" s="20">
        <v>10</v>
      </c>
      <c r="I90" s="10" t="s">
        <v>18</v>
      </c>
      <c r="J90" s="10"/>
      <c r="K90" s="63">
        <f>VLOOKUP(G:G,'Material Pricing'!C:E,3,0)</f>
        <v>0</v>
      </c>
      <c r="L90" s="63">
        <f t="shared" si="1"/>
        <v>0</v>
      </c>
      <c r="M90" s="66"/>
    </row>
    <row r="91" spans="1:13" s="9" customFormat="1" x14ac:dyDescent="0.35">
      <c r="B91" s="10">
        <v>9</v>
      </c>
      <c r="C91" s="11" t="s">
        <v>19</v>
      </c>
      <c r="D91" s="11" t="s">
        <v>47</v>
      </c>
      <c r="E91" s="13" t="s">
        <v>48</v>
      </c>
      <c r="F91" s="13" t="s">
        <v>17</v>
      </c>
      <c r="G91" s="10" t="s">
        <v>47</v>
      </c>
      <c r="H91" s="20">
        <v>40</v>
      </c>
      <c r="I91" s="10" t="s">
        <v>18</v>
      </c>
      <c r="J91" s="10"/>
      <c r="K91" s="63">
        <f>VLOOKUP(G:G,'Material Pricing'!C:E,3,0)</f>
        <v>0</v>
      </c>
      <c r="L91" s="63">
        <f t="shared" si="1"/>
        <v>0</v>
      </c>
      <c r="M91" s="66"/>
    </row>
    <row r="92" spans="1:13" s="9" customFormat="1" x14ac:dyDescent="0.35">
      <c r="B92" s="10">
        <v>10</v>
      </c>
      <c r="C92" s="11" t="s">
        <v>19</v>
      </c>
      <c r="D92" s="11" t="s">
        <v>49</v>
      </c>
      <c r="E92" s="13" t="s">
        <v>50</v>
      </c>
      <c r="F92" s="13" t="s">
        <v>17</v>
      </c>
      <c r="G92" s="10" t="s">
        <v>49</v>
      </c>
      <c r="H92" s="20">
        <v>10</v>
      </c>
      <c r="I92" s="10" t="s">
        <v>18</v>
      </c>
      <c r="J92" s="10"/>
      <c r="K92" s="63">
        <f>VLOOKUP(G:G,'Material Pricing'!C:E,3,0)</f>
        <v>0</v>
      </c>
      <c r="L92" s="63">
        <f t="shared" si="1"/>
        <v>0</v>
      </c>
      <c r="M92" s="66"/>
    </row>
    <row r="93" spans="1:13" s="9" customFormat="1" x14ac:dyDescent="0.35">
      <c r="B93" s="10">
        <v>11</v>
      </c>
      <c r="C93" s="11" t="s">
        <v>51</v>
      </c>
      <c r="D93" s="11" t="s">
        <v>52</v>
      </c>
      <c r="E93" s="13" t="s">
        <v>53</v>
      </c>
      <c r="F93" s="13" t="s">
        <v>17</v>
      </c>
      <c r="G93" s="10" t="s">
        <v>52</v>
      </c>
      <c r="H93" s="20">
        <v>40</v>
      </c>
      <c r="I93" s="10" t="s">
        <v>18</v>
      </c>
      <c r="J93" s="10"/>
      <c r="K93" s="63">
        <f>VLOOKUP(G:G,'Material Pricing'!C:E,3,0)</f>
        <v>0</v>
      </c>
      <c r="L93" s="63">
        <f t="shared" si="1"/>
        <v>0</v>
      </c>
      <c r="M93" s="66"/>
    </row>
    <row r="94" spans="1:13" s="9" customFormat="1" x14ac:dyDescent="0.35">
      <c r="B94" s="10">
        <v>12</v>
      </c>
      <c r="C94" s="11" t="s">
        <v>51</v>
      </c>
      <c r="D94" s="11" t="s">
        <v>54</v>
      </c>
      <c r="E94" s="13" t="s">
        <v>55</v>
      </c>
      <c r="F94" s="13" t="s">
        <v>17</v>
      </c>
      <c r="G94" s="10" t="s">
        <v>54</v>
      </c>
      <c r="H94" s="20">
        <v>20</v>
      </c>
      <c r="I94" s="10" t="s">
        <v>18</v>
      </c>
      <c r="J94" s="10"/>
      <c r="K94" s="63">
        <f>VLOOKUP(G:G,'Material Pricing'!C:E,3,0)</f>
        <v>0</v>
      </c>
      <c r="L94" s="63">
        <f t="shared" si="1"/>
        <v>0</v>
      </c>
      <c r="M94" s="66"/>
    </row>
    <row r="95" spans="1:13" s="9" customFormat="1" x14ac:dyDescent="0.35">
      <c r="B95" s="10">
        <v>13</v>
      </c>
      <c r="C95" s="11" t="s">
        <v>56</v>
      </c>
      <c r="D95" s="11" t="s">
        <v>57</v>
      </c>
      <c r="E95" s="11" t="s">
        <v>58</v>
      </c>
      <c r="F95" s="13" t="s">
        <v>17</v>
      </c>
      <c r="G95" s="10" t="s">
        <v>57</v>
      </c>
      <c r="H95" s="20">
        <v>3</v>
      </c>
      <c r="I95" s="10" t="s">
        <v>18</v>
      </c>
      <c r="J95" s="10"/>
      <c r="K95" s="63">
        <f>VLOOKUP(G:G,'Material Pricing'!C:E,3,0)</f>
        <v>0</v>
      </c>
      <c r="L95" s="63">
        <f t="shared" si="1"/>
        <v>0</v>
      </c>
      <c r="M95" s="66"/>
    </row>
    <row r="96" spans="1:13" s="9" customFormat="1" x14ac:dyDescent="0.35">
      <c r="B96" s="6"/>
      <c r="C96" s="6"/>
      <c r="D96" s="6"/>
      <c r="E96" s="6"/>
      <c r="F96" s="6"/>
      <c r="G96" s="7"/>
      <c r="H96" s="8"/>
      <c r="I96" s="6"/>
      <c r="J96" s="6"/>
      <c r="K96" s="63"/>
      <c r="L96" s="63"/>
      <c r="M96" s="66"/>
    </row>
    <row r="97" spans="1:13" s="9" customFormat="1" x14ac:dyDescent="0.35">
      <c r="B97" s="10">
        <v>1</v>
      </c>
      <c r="C97" s="11" t="s">
        <v>59</v>
      </c>
      <c r="D97" s="10" t="s">
        <v>168</v>
      </c>
      <c r="E97" s="12" t="s">
        <v>166</v>
      </c>
      <c r="F97" s="12" t="s">
        <v>17</v>
      </c>
      <c r="G97" s="10" t="s">
        <v>168</v>
      </c>
      <c r="H97" s="14">
        <v>1</v>
      </c>
      <c r="I97" s="12" t="s">
        <v>18</v>
      </c>
      <c r="J97" s="12"/>
      <c r="K97" s="63">
        <f>VLOOKUP(G:G,'Material Pricing'!C:E,3,0)</f>
        <v>0</v>
      </c>
      <c r="L97" s="63">
        <f t="shared" si="1"/>
        <v>0</v>
      </c>
      <c r="M97" s="66"/>
    </row>
    <row r="98" spans="1:13" s="9" customFormat="1" x14ac:dyDescent="0.35">
      <c r="B98" s="10">
        <v>2</v>
      </c>
      <c r="C98" s="11" t="s">
        <v>60</v>
      </c>
      <c r="D98" s="13" t="s">
        <v>164</v>
      </c>
      <c r="E98" s="13" t="s">
        <v>167</v>
      </c>
      <c r="F98" s="12" t="s">
        <v>17</v>
      </c>
      <c r="G98" s="13" t="s">
        <v>164</v>
      </c>
      <c r="H98" s="14">
        <v>1</v>
      </c>
      <c r="I98" s="12" t="s">
        <v>18</v>
      </c>
      <c r="J98" s="12"/>
      <c r="K98" s="63">
        <f>VLOOKUP(G:G,'Material Pricing'!C:E,3,0)</f>
        <v>0</v>
      </c>
      <c r="L98" s="63">
        <f t="shared" si="1"/>
        <v>0</v>
      </c>
      <c r="M98" s="66"/>
    </row>
    <row r="99" spans="1:13" s="9" customFormat="1" x14ac:dyDescent="0.35">
      <c r="B99" s="10">
        <v>3</v>
      </c>
      <c r="C99" s="11" t="s">
        <v>61</v>
      </c>
      <c r="D99" s="11" t="s">
        <v>193</v>
      </c>
      <c r="E99" s="12" t="s">
        <v>62</v>
      </c>
      <c r="F99" s="12" t="s">
        <v>2</v>
      </c>
      <c r="G99" s="13">
        <v>131000150</v>
      </c>
      <c r="H99" s="14">
        <v>0.26</v>
      </c>
      <c r="I99" s="12" t="s">
        <v>3</v>
      </c>
      <c r="J99" s="12"/>
      <c r="K99" s="63">
        <f>VLOOKUP(G:G,'Material Pricing'!C:E,3,0)</f>
        <v>0</v>
      </c>
      <c r="L99" s="63">
        <f t="shared" si="1"/>
        <v>0</v>
      </c>
      <c r="M99" s="66">
        <f>SUM(L83:L99)</f>
        <v>0</v>
      </c>
    </row>
    <row r="100" spans="1:13" s="9" customFormat="1" x14ac:dyDescent="0.35">
      <c r="B100" s="15"/>
      <c r="C100" s="16"/>
      <c r="D100" s="16"/>
      <c r="E100" s="17"/>
      <c r="F100" s="18"/>
      <c r="G100" s="17"/>
      <c r="H100" s="19"/>
      <c r="I100" s="18"/>
      <c r="J100" s="18"/>
      <c r="K100" s="63"/>
      <c r="L100" s="63"/>
      <c r="M100" s="66"/>
    </row>
    <row r="101" spans="1:13" s="9" customFormat="1" x14ac:dyDescent="0.35">
      <c r="B101" s="15"/>
      <c r="C101" s="16"/>
      <c r="D101" s="16"/>
      <c r="E101" s="17"/>
      <c r="F101" s="18"/>
      <c r="G101" s="17"/>
      <c r="H101" s="19"/>
      <c r="I101" s="18"/>
      <c r="J101" s="18"/>
      <c r="K101" s="63"/>
      <c r="L101" s="63"/>
      <c r="M101" s="66"/>
    </row>
    <row r="102" spans="1:13" s="9" customFormat="1" x14ac:dyDescent="0.35">
      <c r="A102" s="4" t="s">
        <v>146</v>
      </c>
      <c r="B102" s="6"/>
      <c r="C102" s="6"/>
      <c r="D102" s="6"/>
      <c r="E102" s="6"/>
      <c r="F102" s="6"/>
      <c r="G102" s="7"/>
      <c r="H102" s="8"/>
      <c r="I102" s="6"/>
      <c r="J102" s="6"/>
      <c r="K102" s="63"/>
      <c r="L102" s="63"/>
      <c r="M102" s="66"/>
    </row>
    <row r="103" spans="1:13" s="9" customFormat="1" x14ac:dyDescent="0.35">
      <c r="A103" s="2" t="s">
        <v>247</v>
      </c>
      <c r="B103" s="10">
        <v>1</v>
      </c>
      <c r="C103" s="11" t="s">
        <v>0</v>
      </c>
      <c r="D103" s="11" t="s">
        <v>194</v>
      </c>
      <c r="E103" s="12" t="s">
        <v>67</v>
      </c>
      <c r="F103" s="12" t="s">
        <v>2</v>
      </c>
      <c r="G103" s="13">
        <v>130300150</v>
      </c>
      <c r="H103" s="14">
        <v>31.35</v>
      </c>
      <c r="I103" s="12" t="s">
        <v>3</v>
      </c>
      <c r="J103" s="12"/>
      <c r="K103" s="63">
        <f>VLOOKUP(G:G,'Material Pricing'!C:E,3,0)</f>
        <v>0</v>
      </c>
      <c r="L103" s="63">
        <f t="shared" si="1"/>
        <v>0</v>
      </c>
      <c r="M103" s="66"/>
    </row>
    <row r="104" spans="1:13" s="9" customFormat="1" x14ac:dyDescent="0.35">
      <c r="A104" s="1" t="s">
        <v>150</v>
      </c>
      <c r="B104" s="10">
        <v>2</v>
      </c>
      <c r="C104" s="11" t="s">
        <v>4</v>
      </c>
      <c r="D104" s="11" t="s">
        <v>195</v>
      </c>
      <c r="E104" s="12" t="s">
        <v>5</v>
      </c>
      <c r="F104" s="12" t="s">
        <v>2</v>
      </c>
      <c r="G104" s="13">
        <v>130400100</v>
      </c>
      <c r="H104" s="14">
        <v>13.501999999999999</v>
      </c>
      <c r="I104" s="12" t="s">
        <v>3</v>
      </c>
      <c r="J104" s="12"/>
      <c r="K104" s="63">
        <f>VLOOKUP(G:G,'Material Pricing'!C:E,3,0)</f>
        <v>0</v>
      </c>
      <c r="L104" s="63">
        <f t="shared" si="1"/>
        <v>0</v>
      </c>
      <c r="M104" s="66"/>
    </row>
    <row r="105" spans="1:13" s="9" customFormat="1" x14ac:dyDescent="0.35">
      <c r="A105" s="3">
        <v>143010000</v>
      </c>
      <c r="B105" s="10">
        <v>3</v>
      </c>
      <c r="C105" s="11" t="s">
        <v>6</v>
      </c>
      <c r="D105" s="11" t="s">
        <v>196</v>
      </c>
      <c r="E105" s="12" t="s">
        <v>72</v>
      </c>
      <c r="F105" s="12" t="s">
        <v>2</v>
      </c>
      <c r="G105" s="13">
        <v>130250125</v>
      </c>
      <c r="H105" s="14">
        <v>19.625</v>
      </c>
      <c r="I105" s="12" t="s">
        <v>3</v>
      </c>
      <c r="J105" s="12"/>
      <c r="K105" s="63">
        <f>VLOOKUP(G:G,'Material Pricing'!C:E,3,0)</f>
        <v>0</v>
      </c>
      <c r="L105" s="63">
        <f t="shared" si="1"/>
        <v>0</v>
      </c>
      <c r="M105" s="66"/>
    </row>
    <row r="106" spans="1:13" s="9" customFormat="1" x14ac:dyDescent="0.35">
      <c r="A106" s="1" t="s">
        <v>151</v>
      </c>
      <c r="B106" s="10">
        <v>4</v>
      </c>
      <c r="C106" s="11" t="s">
        <v>8</v>
      </c>
      <c r="D106" s="11" t="s">
        <v>197</v>
      </c>
      <c r="E106" s="12" t="s">
        <v>1</v>
      </c>
      <c r="F106" s="12" t="s">
        <v>2</v>
      </c>
      <c r="G106" s="13">
        <v>130300125</v>
      </c>
      <c r="H106" s="14">
        <v>1.2</v>
      </c>
      <c r="I106" s="12" t="s">
        <v>3</v>
      </c>
      <c r="J106" s="12"/>
      <c r="K106" s="63">
        <f>VLOOKUP(G:G,'Material Pricing'!C:E,3,0)</f>
        <v>0</v>
      </c>
      <c r="L106" s="63">
        <f t="shared" si="1"/>
        <v>0</v>
      </c>
      <c r="M106" s="66"/>
    </row>
    <row r="107" spans="1:13" s="9" customFormat="1" x14ac:dyDescent="0.35">
      <c r="A107" s="2"/>
      <c r="B107" s="6"/>
      <c r="C107" s="6"/>
      <c r="D107" s="6"/>
      <c r="E107" s="6"/>
      <c r="F107" s="6"/>
      <c r="G107" s="7"/>
      <c r="H107" s="8"/>
      <c r="I107" s="6"/>
      <c r="J107" s="6"/>
      <c r="K107" s="63"/>
      <c r="L107" s="63"/>
      <c r="M107" s="66"/>
    </row>
    <row r="108" spans="1:13" s="9" customFormat="1" x14ac:dyDescent="0.35">
      <c r="B108" s="10">
        <v>1</v>
      </c>
      <c r="C108" s="11" t="s">
        <v>9</v>
      </c>
      <c r="D108" s="11" t="s">
        <v>198</v>
      </c>
      <c r="E108" s="12" t="s">
        <v>73</v>
      </c>
      <c r="F108" s="12" t="s">
        <v>2</v>
      </c>
      <c r="G108" s="13">
        <v>130800150</v>
      </c>
      <c r="H108" s="14">
        <v>30.395199999999999</v>
      </c>
      <c r="I108" s="12" t="s">
        <v>3</v>
      </c>
      <c r="J108" s="12"/>
      <c r="K108" s="63">
        <f>VLOOKUP(G:G,'Material Pricing'!C:E,3,0)</f>
        <v>0</v>
      </c>
      <c r="L108" s="63">
        <f t="shared" si="1"/>
        <v>0</v>
      </c>
      <c r="M108" s="66"/>
    </row>
    <row r="109" spans="1:13" s="9" customFormat="1" x14ac:dyDescent="0.35">
      <c r="B109" s="10">
        <v>2</v>
      </c>
      <c r="C109" s="11" t="s">
        <v>11</v>
      </c>
      <c r="D109" s="11" t="s">
        <v>199</v>
      </c>
      <c r="E109" s="12" t="s">
        <v>73</v>
      </c>
      <c r="F109" s="12" t="s">
        <v>2</v>
      </c>
      <c r="G109" s="13">
        <v>130800150</v>
      </c>
      <c r="H109" s="14">
        <v>21</v>
      </c>
      <c r="I109" s="12" t="s">
        <v>3</v>
      </c>
      <c r="J109" s="12"/>
      <c r="K109" s="63">
        <f>VLOOKUP(G:G,'Material Pricing'!C:E,3,0)</f>
        <v>0</v>
      </c>
      <c r="L109" s="63">
        <f t="shared" si="1"/>
        <v>0</v>
      </c>
      <c r="M109" s="66"/>
    </row>
    <row r="110" spans="1:13" s="9" customFormat="1" x14ac:dyDescent="0.35">
      <c r="B110" s="10">
        <v>3</v>
      </c>
      <c r="C110" s="11" t="s">
        <v>12</v>
      </c>
      <c r="D110" s="11" t="s">
        <v>200</v>
      </c>
      <c r="E110" s="12" t="s">
        <v>73</v>
      </c>
      <c r="F110" s="12" t="s">
        <v>2</v>
      </c>
      <c r="G110" s="13">
        <v>130800150</v>
      </c>
      <c r="H110" s="14">
        <v>5.2</v>
      </c>
      <c r="I110" s="12" t="s">
        <v>3</v>
      </c>
      <c r="J110" s="12"/>
      <c r="K110" s="63">
        <f>VLOOKUP(G:G,'Material Pricing'!C:E,3,0)</f>
        <v>0</v>
      </c>
      <c r="L110" s="63">
        <f t="shared" si="1"/>
        <v>0</v>
      </c>
      <c r="M110" s="66"/>
    </row>
    <row r="111" spans="1:13" s="9" customFormat="1" x14ac:dyDescent="0.35">
      <c r="B111" s="10">
        <v>4</v>
      </c>
      <c r="C111" s="11" t="s">
        <v>13</v>
      </c>
      <c r="D111" s="11" t="s">
        <v>14</v>
      </c>
      <c r="E111" s="12" t="s">
        <v>16</v>
      </c>
      <c r="F111" s="13" t="s">
        <v>17</v>
      </c>
      <c r="G111" s="10" t="s">
        <v>14</v>
      </c>
      <c r="H111" s="20">
        <v>27</v>
      </c>
      <c r="I111" s="10" t="s">
        <v>18</v>
      </c>
      <c r="J111" s="10"/>
      <c r="K111" s="63">
        <f>VLOOKUP(G:G,'Material Pricing'!C:E,3,0)</f>
        <v>0</v>
      </c>
      <c r="L111" s="63">
        <f t="shared" si="1"/>
        <v>0</v>
      </c>
      <c r="M111" s="66"/>
    </row>
    <row r="112" spans="1:13" s="9" customFormat="1" x14ac:dyDescent="0.35">
      <c r="B112" s="10">
        <v>5</v>
      </c>
      <c r="C112" s="11" t="s">
        <v>19</v>
      </c>
      <c r="D112" s="11" t="s">
        <v>20</v>
      </c>
      <c r="E112" s="13" t="s">
        <v>21</v>
      </c>
      <c r="F112" s="13" t="s">
        <v>17</v>
      </c>
      <c r="G112" s="10" t="s">
        <v>20</v>
      </c>
      <c r="H112" s="20">
        <v>27</v>
      </c>
      <c r="I112" s="10" t="s">
        <v>18</v>
      </c>
      <c r="J112" s="10"/>
      <c r="K112" s="63">
        <f>VLOOKUP(G:G,'Material Pricing'!C:E,3,0)</f>
        <v>0</v>
      </c>
      <c r="L112" s="63">
        <f t="shared" si="1"/>
        <v>0</v>
      </c>
      <c r="M112" s="66">
        <f>SUM(L102:L112)</f>
        <v>0</v>
      </c>
    </row>
    <row r="113" spans="1:13" s="9" customFormat="1" x14ac:dyDescent="0.35">
      <c r="B113" s="15"/>
      <c r="C113" s="16"/>
      <c r="D113" s="16"/>
      <c r="E113" s="17"/>
      <c r="F113" s="18"/>
      <c r="G113" s="17"/>
      <c r="H113" s="19"/>
      <c r="I113" s="18"/>
      <c r="J113" s="18"/>
      <c r="K113" s="63"/>
      <c r="L113" s="63"/>
      <c r="M113" s="66"/>
    </row>
    <row r="114" spans="1:13" s="9" customFormat="1" x14ac:dyDescent="0.35">
      <c r="B114" s="15"/>
      <c r="C114" s="16"/>
      <c r="D114" s="16"/>
      <c r="E114" s="17"/>
      <c r="F114" s="18"/>
      <c r="G114" s="17"/>
      <c r="H114" s="19"/>
      <c r="I114" s="18"/>
      <c r="J114" s="18"/>
      <c r="K114" s="63"/>
      <c r="L114" s="63"/>
      <c r="M114" s="66"/>
    </row>
    <row r="115" spans="1:13" s="9" customFormat="1" x14ac:dyDescent="0.35">
      <c r="A115" s="4" t="s">
        <v>146</v>
      </c>
      <c r="B115" s="6"/>
      <c r="C115" s="6"/>
      <c r="D115" s="6"/>
      <c r="E115" s="6"/>
      <c r="F115" s="6"/>
      <c r="G115" s="7"/>
      <c r="H115" s="8"/>
      <c r="I115" s="6"/>
      <c r="J115" s="6"/>
      <c r="K115" s="63"/>
      <c r="L115" s="63"/>
      <c r="M115" s="66"/>
    </row>
    <row r="116" spans="1:13" s="9" customFormat="1" x14ac:dyDescent="0.35">
      <c r="A116" s="2" t="s">
        <v>155</v>
      </c>
      <c r="B116" s="10">
        <v>1</v>
      </c>
      <c r="C116" s="11" t="s">
        <v>22</v>
      </c>
      <c r="D116" s="11" t="s">
        <v>74</v>
      </c>
      <c r="E116" s="13" t="s">
        <v>75</v>
      </c>
      <c r="F116" s="13" t="s">
        <v>25</v>
      </c>
      <c r="G116" s="10" t="s">
        <v>74</v>
      </c>
      <c r="H116" s="20">
        <v>20</v>
      </c>
      <c r="I116" s="10" t="s">
        <v>3</v>
      </c>
      <c r="J116" s="10"/>
      <c r="K116" s="63">
        <f>VLOOKUP(G:G,'Material Pricing'!C:E,3,0)</f>
        <v>0</v>
      </c>
      <c r="L116" s="63">
        <f t="shared" si="1"/>
        <v>0</v>
      </c>
      <c r="M116" s="66"/>
    </row>
    <row r="117" spans="1:13" s="9" customFormat="1" x14ac:dyDescent="0.35">
      <c r="A117" s="1" t="s">
        <v>150</v>
      </c>
      <c r="B117" s="10">
        <v>2</v>
      </c>
      <c r="C117" s="11" t="s">
        <v>26</v>
      </c>
      <c r="D117" s="11" t="s">
        <v>76</v>
      </c>
      <c r="E117" s="13" t="s">
        <v>77</v>
      </c>
      <c r="F117" s="13" t="s">
        <v>25</v>
      </c>
      <c r="G117" s="10" t="s">
        <v>76</v>
      </c>
      <c r="H117" s="20">
        <v>9.25</v>
      </c>
      <c r="I117" s="10" t="s">
        <v>3</v>
      </c>
      <c r="J117" s="10"/>
      <c r="K117" s="63">
        <f>VLOOKUP(G:G,'Material Pricing'!C:E,3,0)</f>
        <v>0</v>
      </c>
      <c r="L117" s="63">
        <f t="shared" si="1"/>
        <v>0</v>
      </c>
      <c r="M117" s="66"/>
    </row>
    <row r="118" spans="1:13" s="9" customFormat="1" x14ac:dyDescent="0.35">
      <c r="A118" s="3">
        <v>143020000</v>
      </c>
      <c r="B118" s="10">
        <v>3</v>
      </c>
      <c r="C118" s="11" t="s">
        <v>11</v>
      </c>
      <c r="D118" s="11" t="s">
        <v>78</v>
      </c>
      <c r="E118" s="13" t="s">
        <v>79</v>
      </c>
      <c r="F118" s="13" t="s">
        <v>25</v>
      </c>
      <c r="G118" s="10" t="s">
        <v>78</v>
      </c>
      <c r="H118" s="20">
        <v>4.2</v>
      </c>
      <c r="I118" s="10" t="s">
        <v>3</v>
      </c>
      <c r="J118" s="10"/>
      <c r="K118" s="63">
        <f>VLOOKUP(G:G,'Material Pricing'!C:E,3,0)</f>
        <v>0</v>
      </c>
      <c r="L118" s="63">
        <f t="shared" si="1"/>
        <v>0</v>
      </c>
      <c r="M118" s="66"/>
    </row>
    <row r="119" spans="1:13" s="9" customFormat="1" x14ac:dyDescent="0.35">
      <c r="A119" s="1" t="s">
        <v>151</v>
      </c>
      <c r="B119" s="10">
        <v>4</v>
      </c>
      <c r="C119" s="11" t="s">
        <v>31</v>
      </c>
      <c r="D119" s="11" t="s">
        <v>80</v>
      </c>
      <c r="E119" s="13" t="s">
        <v>81</v>
      </c>
      <c r="F119" s="13" t="s">
        <v>34</v>
      </c>
      <c r="G119" s="10" t="s">
        <v>80</v>
      </c>
      <c r="H119" s="20">
        <v>7</v>
      </c>
      <c r="I119" s="10" t="s">
        <v>3</v>
      </c>
      <c r="J119" s="10"/>
      <c r="K119" s="63">
        <f>VLOOKUP(G:G,'Material Pricing'!C:E,3,0)</f>
        <v>0</v>
      </c>
      <c r="L119" s="63">
        <f t="shared" si="1"/>
        <v>0</v>
      </c>
      <c r="M119" s="66"/>
    </row>
    <row r="120" spans="1:13" s="9" customFormat="1" x14ac:dyDescent="0.35">
      <c r="A120" s="2"/>
      <c r="B120" s="10">
        <v>5</v>
      </c>
      <c r="C120" s="11" t="s">
        <v>35</v>
      </c>
      <c r="D120" s="11" t="s">
        <v>201</v>
      </c>
      <c r="E120" s="13" t="s">
        <v>82</v>
      </c>
      <c r="F120" s="13" t="s">
        <v>37</v>
      </c>
      <c r="G120" s="10" t="s">
        <v>83</v>
      </c>
      <c r="H120" s="20">
        <v>8.8000000000000007</v>
      </c>
      <c r="I120" s="10" t="s">
        <v>3</v>
      </c>
      <c r="J120" s="10"/>
      <c r="K120" s="63">
        <f>VLOOKUP(G:G,'Material Pricing'!C:E,3,0)</f>
        <v>0</v>
      </c>
      <c r="L120" s="63">
        <f t="shared" si="1"/>
        <v>0</v>
      </c>
      <c r="M120" s="66"/>
    </row>
    <row r="121" spans="1:13" s="9" customFormat="1" x14ac:dyDescent="0.35">
      <c r="B121" s="10">
        <v>6</v>
      </c>
      <c r="C121" s="11" t="s">
        <v>38</v>
      </c>
      <c r="D121" s="11" t="s">
        <v>39</v>
      </c>
      <c r="E121" s="13" t="s">
        <v>84</v>
      </c>
      <c r="F121" s="13" t="s">
        <v>25</v>
      </c>
      <c r="G121" s="10" t="s">
        <v>39</v>
      </c>
      <c r="H121" s="20">
        <v>20</v>
      </c>
      <c r="I121" s="10" t="s">
        <v>18</v>
      </c>
      <c r="J121" s="10"/>
      <c r="K121" s="63">
        <f>VLOOKUP(G:G,'Material Pricing'!C:E,3,0)</f>
        <v>0</v>
      </c>
      <c r="L121" s="63">
        <f t="shared" si="1"/>
        <v>0</v>
      </c>
      <c r="M121" s="66"/>
    </row>
    <row r="122" spans="1:13" s="9" customFormat="1" x14ac:dyDescent="0.35">
      <c r="B122" s="10">
        <v>7</v>
      </c>
      <c r="C122" s="11" t="s">
        <v>41</v>
      </c>
      <c r="D122" s="11" t="s">
        <v>85</v>
      </c>
      <c r="E122" s="11" t="s">
        <v>86</v>
      </c>
      <c r="F122" s="13" t="s">
        <v>17</v>
      </c>
      <c r="G122" s="10" t="s">
        <v>85</v>
      </c>
      <c r="H122" s="20">
        <v>20</v>
      </c>
      <c r="I122" s="10" t="s">
        <v>18</v>
      </c>
      <c r="J122" s="10"/>
      <c r="K122" s="63">
        <f>VLOOKUP(G:G,'Material Pricing'!C:E,3,0)</f>
        <v>0</v>
      </c>
      <c r="L122" s="63">
        <f t="shared" si="1"/>
        <v>0</v>
      </c>
      <c r="M122" s="66"/>
    </row>
    <row r="123" spans="1:13" s="9" customFormat="1" x14ac:dyDescent="0.35">
      <c r="B123" s="10">
        <v>8</v>
      </c>
      <c r="C123" s="11" t="s">
        <v>44</v>
      </c>
      <c r="D123" s="11" t="s">
        <v>87</v>
      </c>
      <c r="E123" s="13" t="s">
        <v>88</v>
      </c>
      <c r="F123" s="13" t="s">
        <v>17</v>
      </c>
      <c r="G123" s="10" t="s">
        <v>87</v>
      </c>
      <c r="H123" s="20">
        <v>10</v>
      </c>
      <c r="I123" s="10" t="s">
        <v>18</v>
      </c>
      <c r="J123" s="10"/>
      <c r="K123" s="63">
        <f>VLOOKUP(G:G,'Material Pricing'!C:E,3,0)</f>
        <v>0</v>
      </c>
      <c r="L123" s="63">
        <f t="shared" si="1"/>
        <v>0</v>
      </c>
      <c r="M123" s="66"/>
    </row>
    <row r="124" spans="1:13" s="9" customFormat="1" x14ac:dyDescent="0.35">
      <c r="B124" s="10">
        <v>9</v>
      </c>
      <c r="C124" s="11" t="s">
        <v>89</v>
      </c>
      <c r="D124" s="11" t="s">
        <v>47</v>
      </c>
      <c r="E124" s="13" t="s">
        <v>48</v>
      </c>
      <c r="F124" s="13" t="s">
        <v>17</v>
      </c>
      <c r="G124" s="10" t="s">
        <v>47</v>
      </c>
      <c r="H124" s="20">
        <v>40</v>
      </c>
      <c r="I124" s="10" t="s">
        <v>18</v>
      </c>
      <c r="J124" s="10"/>
      <c r="K124" s="63">
        <f>VLOOKUP(G:G,'Material Pricing'!C:E,3,0)</f>
        <v>0</v>
      </c>
      <c r="L124" s="63">
        <f t="shared" si="1"/>
        <v>0</v>
      </c>
      <c r="M124" s="66"/>
    </row>
    <row r="125" spans="1:13" s="9" customFormat="1" x14ac:dyDescent="0.35">
      <c r="B125" s="10">
        <v>10</v>
      </c>
      <c r="C125" s="11" t="s">
        <v>90</v>
      </c>
      <c r="D125" s="11" t="s">
        <v>49</v>
      </c>
      <c r="E125" s="13" t="s">
        <v>50</v>
      </c>
      <c r="F125" s="13" t="s">
        <v>17</v>
      </c>
      <c r="G125" s="10" t="s">
        <v>49</v>
      </c>
      <c r="H125" s="20">
        <v>10</v>
      </c>
      <c r="I125" s="10" t="s">
        <v>18</v>
      </c>
      <c r="J125" s="10"/>
      <c r="K125" s="63">
        <f>VLOOKUP(G:G,'Material Pricing'!C:E,3,0)</f>
        <v>0</v>
      </c>
      <c r="L125" s="63">
        <f t="shared" si="1"/>
        <v>0</v>
      </c>
      <c r="M125" s="66"/>
    </row>
    <row r="126" spans="1:13" s="9" customFormat="1" x14ac:dyDescent="0.35">
      <c r="B126" s="10">
        <v>11</v>
      </c>
      <c r="C126" s="11" t="s">
        <v>91</v>
      </c>
      <c r="D126" s="11" t="s">
        <v>92</v>
      </c>
      <c r="E126" s="13" t="s">
        <v>93</v>
      </c>
      <c r="F126" s="13" t="s">
        <v>17</v>
      </c>
      <c r="G126" s="10" t="s">
        <v>92</v>
      </c>
      <c r="H126" s="20">
        <v>40</v>
      </c>
      <c r="I126" s="10" t="s">
        <v>18</v>
      </c>
      <c r="J126" s="10"/>
      <c r="K126" s="63">
        <f>VLOOKUP(G:G,'Material Pricing'!C:E,3,0)</f>
        <v>0</v>
      </c>
      <c r="L126" s="63">
        <f t="shared" si="1"/>
        <v>0</v>
      </c>
      <c r="M126" s="66"/>
    </row>
    <row r="127" spans="1:13" s="9" customFormat="1" x14ac:dyDescent="0.35">
      <c r="B127" s="10">
        <v>12</v>
      </c>
      <c r="C127" s="11" t="s">
        <v>94</v>
      </c>
      <c r="D127" s="11" t="s">
        <v>95</v>
      </c>
      <c r="E127" s="13" t="s">
        <v>96</v>
      </c>
      <c r="F127" s="13" t="s">
        <v>17</v>
      </c>
      <c r="G127" s="10" t="s">
        <v>95</v>
      </c>
      <c r="H127" s="20">
        <v>20</v>
      </c>
      <c r="I127" s="10" t="s">
        <v>18</v>
      </c>
      <c r="J127" s="10"/>
      <c r="K127" s="63">
        <f>VLOOKUP(G:G,'Material Pricing'!C:E,3,0)</f>
        <v>0</v>
      </c>
      <c r="L127" s="63">
        <f t="shared" si="1"/>
        <v>0</v>
      </c>
      <c r="M127" s="66"/>
    </row>
    <row r="128" spans="1:13" s="9" customFormat="1" x14ac:dyDescent="0.35">
      <c r="B128" s="10">
        <v>13</v>
      </c>
      <c r="C128" s="11" t="s">
        <v>56</v>
      </c>
      <c r="D128" s="11" t="s">
        <v>97</v>
      </c>
      <c r="E128" s="11" t="s">
        <v>98</v>
      </c>
      <c r="F128" s="13" t="s">
        <v>17</v>
      </c>
      <c r="G128" s="10" t="s">
        <v>97</v>
      </c>
      <c r="H128" s="20">
        <v>3</v>
      </c>
      <c r="I128" s="10" t="s">
        <v>18</v>
      </c>
      <c r="J128" s="10"/>
      <c r="K128" s="63">
        <f>VLOOKUP(G:G,'Material Pricing'!C:E,3,0)</f>
        <v>0</v>
      </c>
      <c r="L128" s="63">
        <f t="shared" si="1"/>
        <v>0</v>
      </c>
      <c r="M128" s="66"/>
    </row>
    <row r="129" spans="1:13" s="9" customFormat="1" x14ac:dyDescent="0.35">
      <c r="B129" s="6"/>
      <c r="C129" s="6"/>
      <c r="D129" s="6"/>
      <c r="E129" s="6"/>
      <c r="F129" s="6"/>
      <c r="G129" s="7"/>
      <c r="H129" s="8"/>
      <c r="I129" s="6"/>
      <c r="J129" s="6"/>
      <c r="K129" s="63"/>
      <c r="L129" s="63"/>
      <c r="M129" s="66"/>
    </row>
    <row r="130" spans="1:13" s="9" customFormat="1" x14ac:dyDescent="0.35">
      <c r="B130" s="10">
        <v>1</v>
      </c>
      <c r="C130" s="11" t="s">
        <v>59</v>
      </c>
      <c r="D130" s="10" t="s">
        <v>168</v>
      </c>
      <c r="E130" s="12" t="s">
        <v>166</v>
      </c>
      <c r="F130" s="12" t="s">
        <v>17</v>
      </c>
      <c r="G130" s="10" t="s">
        <v>168</v>
      </c>
      <c r="H130" s="14">
        <v>1</v>
      </c>
      <c r="I130" s="12" t="s">
        <v>18</v>
      </c>
      <c r="J130" s="12"/>
      <c r="K130" s="63">
        <f>VLOOKUP(G:G,'Material Pricing'!C:E,3,0)</f>
        <v>0</v>
      </c>
      <c r="L130" s="63">
        <f t="shared" si="1"/>
        <v>0</v>
      </c>
      <c r="M130" s="66"/>
    </row>
    <row r="131" spans="1:13" s="9" customFormat="1" x14ac:dyDescent="0.35">
      <c r="B131" s="10">
        <v>2</v>
      </c>
      <c r="C131" s="11" t="s">
        <v>60</v>
      </c>
      <c r="D131" s="13" t="s">
        <v>164</v>
      </c>
      <c r="E131" s="13" t="s">
        <v>167</v>
      </c>
      <c r="F131" s="12" t="s">
        <v>17</v>
      </c>
      <c r="G131" s="13" t="s">
        <v>164</v>
      </c>
      <c r="H131" s="14">
        <v>1</v>
      </c>
      <c r="I131" s="12" t="s">
        <v>18</v>
      </c>
      <c r="J131" s="12"/>
      <c r="K131" s="63">
        <f>VLOOKUP(G:G,'Material Pricing'!C:E,3,0)</f>
        <v>0</v>
      </c>
      <c r="L131" s="63">
        <f t="shared" si="1"/>
        <v>0</v>
      </c>
      <c r="M131" s="66"/>
    </row>
    <row r="132" spans="1:13" s="9" customFormat="1" x14ac:dyDescent="0.35">
      <c r="B132" s="10">
        <v>3</v>
      </c>
      <c r="C132" s="11" t="s">
        <v>61</v>
      </c>
      <c r="D132" s="11" t="s">
        <v>202</v>
      </c>
      <c r="E132" s="12" t="s">
        <v>62</v>
      </c>
      <c r="F132" s="12" t="s">
        <v>2</v>
      </c>
      <c r="G132" s="13">
        <v>131000150</v>
      </c>
      <c r="H132" s="14">
        <v>0.26</v>
      </c>
      <c r="I132" s="12" t="s">
        <v>3</v>
      </c>
      <c r="J132" s="12"/>
      <c r="K132" s="63">
        <f>VLOOKUP(G:G,'Material Pricing'!C:E,3,0)</f>
        <v>0</v>
      </c>
      <c r="L132" s="63">
        <f t="shared" si="1"/>
        <v>0</v>
      </c>
      <c r="M132" s="66"/>
    </row>
    <row r="133" spans="1:13" s="9" customFormat="1" x14ac:dyDescent="0.35">
      <c r="B133" s="6"/>
      <c r="C133" s="6"/>
      <c r="D133" s="6"/>
      <c r="E133" s="6"/>
      <c r="F133" s="6"/>
      <c r="G133" s="7"/>
      <c r="H133" s="8"/>
      <c r="I133" s="6"/>
      <c r="J133" s="6"/>
      <c r="K133" s="63"/>
      <c r="L133" s="63"/>
      <c r="M133" s="66"/>
    </row>
    <row r="134" spans="1:13" s="9" customFormat="1" x14ac:dyDescent="0.35">
      <c r="B134" s="10">
        <v>1</v>
      </c>
      <c r="C134" s="11" t="s">
        <v>99</v>
      </c>
      <c r="D134" s="11">
        <v>953021120</v>
      </c>
      <c r="E134" s="12" t="s">
        <v>100</v>
      </c>
      <c r="F134" s="12" t="s">
        <v>25</v>
      </c>
      <c r="G134" s="10">
        <v>953021120</v>
      </c>
      <c r="H134" s="20">
        <v>3</v>
      </c>
      <c r="I134" s="10" t="s">
        <v>3</v>
      </c>
      <c r="J134" s="10"/>
      <c r="K134" s="63">
        <f>VLOOKUP(G:G,'Material Pricing'!C:E,3,0)</f>
        <v>0</v>
      </c>
      <c r="L134" s="63">
        <f t="shared" ref="L134:L196" si="2">H134*K134</f>
        <v>0</v>
      </c>
      <c r="M134" s="66">
        <f>SUM(L116:L134)</f>
        <v>0</v>
      </c>
    </row>
    <row r="135" spans="1:13" s="9" customFormat="1" x14ac:dyDescent="0.35">
      <c r="B135" s="15"/>
      <c r="C135" s="16"/>
      <c r="D135" s="16"/>
      <c r="E135" s="17"/>
      <c r="F135" s="18"/>
      <c r="G135" s="17"/>
      <c r="H135" s="19"/>
      <c r="I135" s="18"/>
      <c r="J135" s="18"/>
      <c r="K135" s="63"/>
      <c r="L135" s="63"/>
      <c r="M135" s="66"/>
    </row>
    <row r="136" spans="1:13" s="9" customFormat="1" x14ac:dyDescent="0.35">
      <c r="B136" s="15"/>
      <c r="C136" s="16"/>
      <c r="D136" s="16"/>
      <c r="E136" s="17"/>
      <c r="F136" s="18"/>
      <c r="G136" s="17"/>
      <c r="H136" s="19"/>
      <c r="I136" s="18"/>
      <c r="J136" s="18"/>
      <c r="K136" s="63"/>
      <c r="L136" s="63"/>
      <c r="M136" s="66"/>
    </row>
    <row r="137" spans="1:13" s="9" customFormat="1" x14ac:dyDescent="0.35">
      <c r="A137" s="4" t="s">
        <v>146</v>
      </c>
      <c r="B137" s="6"/>
      <c r="C137" s="6"/>
      <c r="D137" s="6"/>
      <c r="E137" s="6"/>
      <c r="F137" s="6"/>
      <c r="G137" s="7"/>
      <c r="H137" s="8"/>
      <c r="I137" s="6"/>
      <c r="J137" s="6"/>
      <c r="K137" s="63"/>
      <c r="L137" s="63"/>
      <c r="M137" s="66"/>
    </row>
    <row r="138" spans="1:13" s="9" customFormat="1" x14ac:dyDescent="0.35">
      <c r="A138" s="2" t="s">
        <v>248</v>
      </c>
      <c r="B138" s="10">
        <v>1</v>
      </c>
      <c r="C138" s="11" t="s">
        <v>0</v>
      </c>
      <c r="D138" s="11" t="s">
        <v>203</v>
      </c>
      <c r="E138" s="12" t="s">
        <v>67</v>
      </c>
      <c r="F138" s="12" t="s">
        <v>2</v>
      </c>
      <c r="G138" s="13">
        <v>130300150</v>
      </c>
      <c r="H138" s="14">
        <v>34.93</v>
      </c>
      <c r="I138" s="12" t="s">
        <v>3</v>
      </c>
      <c r="J138" s="12"/>
      <c r="K138" s="63">
        <f>VLOOKUP(G:G,'Material Pricing'!C:E,3,0)</f>
        <v>0</v>
      </c>
      <c r="L138" s="63">
        <f t="shared" si="2"/>
        <v>0</v>
      </c>
      <c r="M138" s="66"/>
    </row>
    <row r="139" spans="1:13" s="9" customFormat="1" x14ac:dyDescent="0.35">
      <c r="A139" s="1" t="s">
        <v>150</v>
      </c>
      <c r="B139" s="10">
        <v>2</v>
      </c>
      <c r="C139" s="11" t="s">
        <v>4</v>
      </c>
      <c r="D139" s="11" t="s">
        <v>204</v>
      </c>
      <c r="E139" s="12" t="s">
        <v>5</v>
      </c>
      <c r="F139" s="12" t="s">
        <v>2</v>
      </c>
      <c r="G139" s="13">
        <v>130400100</v>
      </c>
      <c r="H139" s="14">
        <v>15.07</v>
      </c>
      <c r="I139" s="12" t="s">
        <v>3</v>
      </c>
      <c r="J139" s="12"/>
      <c r="K139" s="63">
        <f>VLOOKUP(G:G,'Material Pricing'!C:E,3,0)</f>
        <v>0</v>
      </c>
      <c r="L139" s="63">
        <f t="shared" si="2"/>
        <v>0</v>
      </c>
      <c r="M139" s="66"/>
    </row>
    <row r="140" spans="1:13" s="9" customFormat="1" x14ac:dyDescent="0.35">
      <c r="A140" s="3">
        <v>144010000</v>
      </c>
      <c r="B140" s="10">
        <v>3</v>
      </c>
      <c r="C140" s="11" t="s">
        <v>6</v>
      </c>
      <c r="D140" s="11" t="s">
        <v>205</v>
      </c>
      <c r="E140" s="12" t="s">
        <v>72</v>
      </c>
      <c r="F140" s="12" t="s">
        <v>2</v>
      </c>
      <c r="G140" s="13">
        <v>130250125</v>
      </c>
      <c r="H140" s="14">
        <v>21</v>
      </c>
      <c r="I140" s="12" t="s">
        <v>3</v>
      </c>
      <c r="J140" s="12"/>
      <c r="K140" s="63">
        <f>VLOOKUP(G:G,'Material Pricing'!C:E,3,0)</f>
        <v>0</v>
      </c>
      <c r="L140" s="63">
        <f t="shared" si="2"/>
        <v>0</v>
      </c>
      <c r="M140" s="66"/>
    </row>
    <row r="141" spans="1:13" s="9" customFormat="1" x14ac:dyDescent="0.35">
      <c r="A141" s="1" t="s">
        <v>151</v>
      </c>
      <c r="B141" s="10">
        <v>4</v>
      </c>
      <c r="C141" s="11" t="s">
        <v>8</v>
      </c>
      <c r="D141" s="11" t="s">
        <v>206</v>
      </c>
      <c r="E141" s="12" t="s">
        <v>1</v>
      </c>
      <c r="F141" s="12" t="s">
        <v>2</v>
      </c>
      <c r="G141" s="13">
        <v>130300125</v>
      </c>
      <c r="H141" s="14">
        <v>1.26</v>
      </c>
      <c r="I141" s="12" t="s">
        <v>3</v>
      </c>
      <c r="J141" s="12"/>
      <c r="K141" s="63">
        <f>VLOOKUP(G:G,'Material Pricing'!C:E,3,0)</f>
        <v>0</v>
      </c>
      <c r="L141" s="63">
        <f t="shared" si="2"/>
        <v>0</v>
      </c>
      <c r="M141" s="66"/>
    </row>
    <row r="142" spans="1:13" s="9" customFormat="1" x14ac:dyDescent="0.35">
      <c r="A142" s="2"/>
      <c r="B142" s="6"/>
      <c r="C142" s="6"/>
      <c r="D142" s="6"/>
      <c r="E142" s="6"/>
      <c r="F142" s="6"/>
      <c r="G142" s="7"/>
      <c r="H142" s="8"/>
      <c r="I142" s="6"/>
      <c r="J142" s="6"/>
      <c r="K142" s="63"/>
      <c r="L142" s="63"/>
      <c r="M142" s="66"/>
    </row>
    <row r="143" spans="1:13" s="9" customFormat="1" x14ac:dyDescent="0.35">
      <c r="B143" s="10">
        <v>1</v>
      </c>
      <c r="C143" s="11" t="s">
        <v>9</v>
      </c>
      <c r="D143" s="11" t="s">
        <v>207</v>
      </c>
      <c r="E143" s="12" t="s">
        <v>73</v>
      </c>
      <c r="F143" s="12" t="s">
        <v>2</v>
      </c>
      <c r="G143" s="13">
        <v>130800150</v>
      </c>
      <c r="H143" s="14">
        <v>41.92</v>
      </c>
      <c r="I143" s="12" t="s">
        <v>3</v>
      </c>
      <c r="J143" s="12"/>
      <c r="K143" s="63">
        <f>VLOOKUP(G:G,'Material Pricing'!C:E,3,0)</f>
        <v>0</v>
      </c>
      <c r="L143" s="63">
        <f t="shared" si="2"/>
        <v>0</v>
      </c>
      <c r="M143" s="66"/>
    </row>
    <row r="144" spans="1:13" s="9" customFormat="1" x14ac:dyDescent="0.35">
      <c r="B144" s="10">
        <v>2</v>
      </c>
      <c r="C144" s="11" t="s">
        <v>11</v>
      </c>
      <c r="D144" s="11" t="s">
        <v>208</v>
      </c>
      <c r="E144" s="12" t="s">
        <v>73</v>
      </c>
      <c r="F144" s="12" t="s">
        <v>2</v>
      </c>
      <c r="G144" s="13">
        <v>130800150</v>
      </c>
      <c r="H144" s="14">
        <v>21.2</v>
      </c>
      <c r="I144" s="12" t="s">
        <v>3</v>
      </c>
      <c r="J144" s="12"/>
      <c r="K144" s="63">
        <f>VLOOKUP(G:G,'Material Pricing'!C:E,3,0)</f>
        <v>0</v>
      </c>
      <c r="L144" s="63">
        <f t="shared" si="2"/>
        <v>0</v>
      </c>
      <c r="M144" s="66"/>
    </row>
    <row r="145" spans="1:13" s="9" customFormat="1" x14ac:dyDescent="0.35">
      <c r="B145" s="10">
        <v>3</v>
      </c>
      <c r="C145" s="11" t="s">
        <v>12</v>
      </c>
      <c r="D145" s="11" t="s">
        <v>209</v>
      </c>
      <c r="E145" s="12" t="s">
        <v>73</v>
      </c>
      <c r="F145" s="12" t="s">
        <v>2</v>
      </c>
      <c r="G145" s="13">
        <v>130800150</v>
      </c>
      <c r="H145" s="14">
        <v>6.92</v>
      </c>
      <c r="I145" s="12" t="s">
        <v>3</v>
      </c>
      <c r="J145" s="12"/>
      <c r="K145" s="63">
        <f>VLOOKUP(G:G,'Material Pricing'!C:E,3,0)</f>
        <v>0</v>
      </c>
      <c r="L145" s="63">
        <f t="shared" si="2"/>
        <v>0</v>
      </c>
      <c r="M145" s="66"/>
    </row>
    <row r="146" spans="1:13" s="9" customFormat="1" x14ac:dyDescent="0.35">
      <c r="B146" s="10">
        <v>4</v>
      </c>
      <c r="C146" s="11" t="s">
        <v>13</v>
      </c>
      <c r="D146" s="11" t="s">
        <v>14</v>
      </c>
      <c r="E146" s="12" t="s">
        <v>16</v>
      </c>
      <c r="F146" s="13" t="s">
        <v>17</v>
      </c>
      <c r="G146" s="10" t="s">
        <v>14</v>
      </c>
      <c r="H146" s="20">
        <v>27</v>
      </c>
      <c r="I146" s="10" t="s">
        <v>18</v>
      </c>
      <c r="J146" s="10"/>
      <c r="K146" s="63">
        <f>VLOOKUP(G:G,'Material Pricing'!C:E,3,0)</f>
        <v>0</v>
      </c>
      <c r="L146" s="63">
        <f t="shared" si="2"/>
        <v>0</v>
      </c>
      <c r="M146" s="66"/>
    </row>
    <row r="147" spans="1:13" s="9" customFormat="1" x14ac:dyDescent="0.35">
      <c r="B147" s="10">
        <v>5</v>
      </c>
      <c r="C147" s="11" t="s">
        <v>19</v>
      </c>
      <c r="D147" s="11" t="s">
        <v>20</v>
      </c>
      <c r="E147" s="13" t="s">
        <v>21</v>
      </c>
      <c r="F147" s="13" t="s">
        <v>17</v>
      </c>
      <c r="G147" s="10" t="s">
        <v>20</v>
      </c>
      <c r="H147" s="20">
        <v>27</v>
      </c>
      <c r="I147" s="10" t="s">
        <v>18</v>
      </c>
      <c r="J147" s="10"/>
      <c r="K147" s="63">
        <f>VLOOKUP(G:G,'Material Pricing'!C:E,3,0)</f>
        <v>0</v>
      </c>
      <c r="L147" s="63">
        <f t="shared" si="2"/>
        <v>0</v>
      </c>
      <c r="M147" s="66">
        <f>SUM(L138:L147)</f>
        <v>0</v>
      </c>
    </row>
    <row r="148" spans="1:13" s="9" customFormat="1" x14ac:dyDescent="0.35">
      <c r="B148" s="15"/>
      <c r="C148" s="16"/>
      <c r="D148" s="16"/>
      <c r="E148" s="17"/>
      <c r="F148" s="18"/>
      <c r="G148" s="17"/>
      <c r="H148" s="19"/>
      <c r="I148" s="18"/>
      <c r="J148" s="18"/>
      <c r="K148" s="63"/>
      <c r="L148" s="63"/>
      <c r="M148" s="66"/>
    </row>
    <row r="149" spans="1:13" s="9" customFormat="1" x14ac:dyDescent="0.35">
      <c r="B149" s="15"/>
      <c r="C149" s="16"/>
      <c r="D149" s="16"/>
      <c r="E149" s="17"/>
      <c r="F149" s="18"/>
      <c r="G149" s="17"/>
      <c r="H149" s="19"/>
      <c r="I149" s="18"/>
      <c r="J149" s="18"/>
      <c r="K149" s="63"/>
      <c r="L149" s="63"/>
      <c r="M149" s="66"/>
    </row>
    <row r="150" spans="1:13" s="9" customFormat="1" x14ac:dyDescent="0.35">
      <c r="A150" s="4" t="s">
        <v>146</v>
      </c>
      <c r="B150" s="6"/>
      <c r="C150" s="6"/>
      <c r="D150" s="6"/>
      <c r="E150" s="6"/>
      <c r="F150" s="6"/>
      <c r="G150" s="7"/>
      <c r="H150" s="8"/>
      <c r="I150" s="6"/>
      <c r="J150" s="6"/>
      <c r="K150" s="63"/>
      <c r="L150" s="63"/>
      <c r="M150" s="66"/>
    </row>
    <row r="151" spans="1:13" s="9" customFormat="1" x14ac:dyDescent="0.35">
      <c r="A151" s="2" t="s">
        <v>156</v>
      </c>
      <c r="B151" s="10">
        <v>1</v>
      </c>
      <c r="C151" s="11" t="s">
        <v>22</v>
      </c>
      <c r="D151" s="11" t="s">
        <v>101</v>
      </c>
      <c r="E151" s="13" t="s">
        <v>102</v>
      </c>
      <c r="F151" s="13" t="s">
        <v>25</v>
      </c>
      <c r="G151" s="10" t="s">
        <v>101</v>
      </c>
      <c r="H151" s="20">
        <v>24</v>
      </c>
      <c r="I151" s="10" t="s">
        <v>3</v>
      </c>
      <c r="J151" s="10"/>
      <c r="K151" s="63">
        <f>VLOOKUP(G:G,'Material Pricing'!C:E,3,0)</f>
        <v>0</v>
      </c>
      <c r="L151" s="63">
        <f t="shared" si="2"/>
        <v>0</v>
      </c>
      <c r="M151" s="66"/>
    </row>
    <row r="152" spans="1:13" s="9" customFormat="1" x14ac:dyDescent="0.35">
      <c r="A152" s="1" t="s">
        <v>150</v>
      </c>
      <c r="B152" s="10">
        <v>2</v>
      </c>
      <c r="C152" s="11" t="s">
        <v>26</v>
      </c>
      <c r="D152" s="11" t="s">
        <v>103</v>
      </c>
      <c r="E152" s="13" t="s">
        <v>104</v>
      </c>
      <c r="F152" s="13" t="s">
        <v>25</v>
      </c>
      <c r="G152" s="10" t="s">
        <v>103</v>
      </c>
      <c r="H152" s="20">
        <v>9.9499999999999993</v>
      </c>
      <c r="I152" s="10" t="s">
        <v>3</v>
      </c>
      <c r="J152" s="10"/>
      <c r="K152" s="63">
        <f>VLOOKUP(G:G,'Material Pricing'!C:E,3,0)</f>
        <v>0</v>
      </c>
      <c r="L152" s="63">
        <f t="shared" si="2"/>
        <v>0</v>
      </c>
      <c r="M152" s="66"/>
    </row>
    <row r="153" spans="1:13" s="9" customFormat="1" x14ac:dyDescent="0.35">
      <c r="A153" s="3">
        <v>144020000</v>
      </c>
      <c r="B153" s="10">
        <v>3</v>
      </c>
      <c r="C153" s="11" t="s">
        <v>11</v>
      </c>
      <c r="D153" s="11" t="s">
        <v>105</v>
      </c>
      <c r="E153" s="13" t="s">
        <v>106</v>
      </c>
      <c r="F153" s="13" t="s">
        <v>25</v>
      </c>
      <c r="G153" s="10" t="s">
        <v>105</v>
      </c>
      <c r="H153" s="20">
        <v>5.6</v>
      </c>
      <c r="I153" s="10" t="s">
        <v>3</v>
      </c>
      <c r="J153" s="10"/>
      <c r="K153" s="63">
        <f>VLOOKUP(G:G,'Material Pricing'!C:E,3,0)</f>
        <v>0</v>
      </c>
      <c r="L153" s="63">
        <f t="shared" si="2"/>
        <v>0</v>
      </c>
      <c r="M153" s="66"/>
    </row>
    <row r="154" spans="1:13" s="9" customFormat="1" x14ac:dyDescent="0.35">
      <c r="A154" s="1" t="s">
        <v>151</v>
      </c>
      <c r="B154" s="10">
        <v>4</v>
      </c>
      <c r="C154" s="11" t="s">
        <v>31</v>
      </c>
      <c r="D154" s="11" t="s">
        <v>80</v>
      </c>
      <c r="E154" s="13" t="s">
        <v>81</v>
      </c>
      <c r="F154" s="13" t="s">
        <v>34</v>
      </c>
      <c r="G154" s="10" t="s">
        <v>80</v>
      </c>
      <c r="H154" s="20">
        <v>7</v>
      </c>
      <c r="I154" s="10" t="s">
        <v>3</v>
      </c>
      <c r="J154" s="10"/>
      <c r="K154" s="63">
        <f>VLOOKUP(G:G,'Material Pricing'!C:E,3,0)</f>
        <v>0</v>
      </c>
      <c r="L154" s="63">
        <f t="shared" si="2"/>
        <v>0</v>
      </c>
      <c r="M154" s="66"/>
    </row>
    <row r="155" spans="1:13" s="9" customFormat="1" x14ac:dyDescent="0.35">
      <c r="A155" s="2"/>
      <c r="B155" s="10">
        <v>5</v>
      </c>
      <c r="C155" s="11" t="s">
        <v>35</v>
      </c>
      <c r="D155" s="11" t="s">
        <v>210</v>
      </c>
      <c r="E155" s="13" t="s">
        <v>82</v>
      </c>
      <c r="F155" s="13" t="s">
        <v>37</v>
      </c>
      <c r="G155" s="10" t="s">
        <v>83</v>
      </c>
      <c r="H155" s="20">
        <v>8.8000000000000007</v>
      </c>
      <c r="I155" s="10" t="s">
        <v>3</v>
      </c>
      <c r="J155" s="10"/>
      <c r="K155" s="63">
        <f>VLOOKUP(G:G,'Material Pricing'!C:E,3,0)</f>
        <v>0</v>
      </c>
      <c r="L155" s="63">
        <f t="shared" si="2"/>
        <v>0</v>
      </c>
      <c r="M155" s="66"/>
    </row>
    <row r="156" spans="1:13" s="9" customFormat="1" x14ac:dyDescent="0.35">
      <c r="B156" s="10">
        <v>6</v>
      </c>
      <c r="C156" s="11" t="s">
        <v>38</v>
      </c>
      <c r="D156" s="11" t="s">
        <v>39</v>
      </c>
      <c r="E156" s="13" t="s">
        <v>84</v>
      </c>
      <c r="F156" s="13" t="s">
        <v>25</v>
      </c>
      <c r="G156" s="10" t="s">
        <v>39</v>
      </c>
      <c r="H156" s="20">
        <v>20</v>
      </c>
      <c r="I156" s="10" t="s">
        <v>18</v>
      </c>
      <c r="J156" s="10"/>
      <c r="K156" s="63">
        <f>VLOOKUP(G:G,'Material Pricing'!C:E,3,0)</f>
        <v>0</v>
      </c>
      <c r="L156" s="63">
        <f t="shared" si="2"/>
        <v>0</v>
      </c>
      <c r="M156" s="66"/>
    </row>
    <row r="157" spans="1:13" s="9" customFormat="1" x14ac:dyDescent="0.35">
      <c r="B157" s="10">
        <v>7</v>
      </c>
      <c r="C157" s="11" t="s">
        <v>41</v>
      </c>
      <c r="D157" s="11" t="s">
        <v>85</v>
      </c>
      <c r="E157" s="11" t="s">
        <v>86</v>
      </c>
      <c r="F157" s="13" t="s">
        <v>17</v>
      </c>
      <c r="G157" s="10" t="s">
        <v>85</v>
      </c>
      <c r="H157" s="20">
        <v>20</v>
      </c>
      <c r="I157" s="10" t="s">
        <v>18</v>
      </c>
      <c r="J157" s="10"/>
      <c r="K157" s="63">
        <f>VLOOKUP(G:G,'Material Pricing'!C:E,3,0)</f>
        <v>0</v>
      </c>
      <c r="L157" s="63">
        <f t="shared" si="2"/>
        <v>0</v>
      </c>
      <c r="M157" s="66"/>
    </row>
    <row r="158" spans="1:13" s="9" customFormat="1" x14ac:dyDescent="0.35">
      <c r="B158" s="10">
        <v>8</v>
      </c>
      <c r="C158" s="11" t="s">
        <v>44</v>
      </c>
      <c r="D158" s="11" t="s">
        <v>87</v>
      </c>
      <c r="E158" s="13" t="s">
        <v>88</v>
      </c>
      <c r="F158" s="13" t="s">
        <v>17</v>
      </c>
      <c r="G158" s="10" t="s">
        <v>87</v>
      </c>
      <c r="H158" s="20">
        <v>10</v>
      </c>
      <c r="I158" s="10" t="s">
        <v>18</v>
      </c>
      <c r="J158" s="10"/>
      <c r="K158" s="63">
        <f>VLOOKUP(G:G,'Material Pricing'!C:E,3,0)</f>
        <v>0</v>
      </c>
      <c r="L158" s="63">
        <f t="shared" si="2"/>
        <v>0</v>
      </c>
      <c r="M158" s="66"/>
    </row>
    <row r="159" spans="1:13" s="9" customFormat="1" x14ac:dyDescent="0.35">
      <c r="B159" s="10">
        <v>9</v>
      </c>
      <c r="C159" s="11" t="s">
        <v>19</v>
      </c>
      <c r="D159" s="11" t="s">
        <v>47</v>
      </c>
      <c r="E159" s="13" t="s">
        <v>48</v>
      </c>
      <c r="F159" s="13" t="s">
        <v>17</v>
      </c>
      <c r="G159" s="10" t="s">
        <v>47</v>
      </c>
      <c r="H159" s="20">
        <v>40</v>
      </c>
      <c r="I159" s="10" t="s">
        <v>18</v>
      </c>
      <c r="J159" s="10"/>
      <c r="K159" s="63">
        <f>VLOOKUP(G:G,'Material Pricing'!C:E,3,0)</f>
        <v>0</v>
      </c>
      <c r="L159" s="63">
        <f t="shared" si="2"/>
        <v>0</v>
      </c>
      <c r="M159" s="66"/>
    </row>
    <row r="160" spans="1:13" s="9" customFormat="1" x14ac:dyDescent="0.35">
      <c r="B160" s="10">
        <v>10</v>
      </c>
      <c r="C160" s="11" t="s">
        <v>19</v>
      </c>
      <c r="D160" s="11" t="s">
        <v>49</v>
      </c>
      <c r="E160" s="13" t="s">
        <v>50</v>
      </c>
      <c r="F160" s="13" t="s">
        <v>17</v>
      </c>
      <c r="G160" s="10" t="s">
        <v>49</v>
      </c>
      <c r="H160" s="20">
        <v>10</v>
      </c>
      <c r="I160" s="10" t="s">
        <v>18</v>
      </c>
      <c r="J160" s="10"/>
      <c r="K160" s="63">
        <f>VLOOKUP(G:G,'Material Pricing'!C:E,3,0)</f>
        <v>0</v>
      </c>
      <c r="L160" s="63">
        <f t="shared" si="2"/>
        <v>0</v>
      </c>
      <c r="M160" s="66"/>
    </row>
    <row r="161" spans="1:13" s="9" customFormat="1" x14ac:dyDescent="0.35">
      <c r="B161" s="10">
        <v>11</v>
      </c>
      <c r="C161" s="11" t="s">
        <v>51</v>
      </c>
      <c r="D161" s="11" t="s">
        <v>92</v>
      </c>
      <c r="E161" s="13" t="s">
        <v>93</v>
      </c>
      <c r="F161" s="13" t="s">
        <v>17</v>
      </c>
      <c r="G161" s="10" t="s">
        <v>92</v>
      </c>
      <c r="H161" s="20">
        <v>40</v>
      </c>
      <c r="I161" s="10" t="s">
        <v>18</v>
      </c>
      <c r="J161" s="10"/>
      <c r="K161" s="63">
        <f>VLOOKUP(G:G,'Material Pricing'!C:E,3,0)</f>
        <v>0</v>
      </c>
      <c r="L161" s="63">
        <f t="shared" si="2"/>
        <v>0</v>
      </c>
      <c r="M161" s="66"/>
    </row>
    <row r="162" spans="1:13" s="9" customFormat="1" x14ac:dyDescent="0.35">
      <c r="B162" s="10">
        <v>12</v>
      </c>
      <c r="C162" s="11" t="s">
        <v>51</v>
      </c>
      <c r="D162" s="11" t="s">
        <v>95</v>
      </c>
      <c r="E162" s="13" t="s">
        <v>96</v>
      </c>
      <c r="F162" s="13" t="s">
        <v>17</v>
      </c>
      <c r="G162" s="10" t="s">
        <v>95</v>
      </c>
      <c r="H162" s="20">
        <v>20</v>
      </c>
      <c r="I162" s="10" t="s">
        <v>18</v>
      </c>
      <c r="J162" s="10"/>
      <c r="K162" s="63">
        <f>VLOOKUP(G:G,'Material Pricing'!C:E,3,0)</f>
        <v>0</v>
      </c>
      <c r="L162" s="63">
        <f t="shared" si="2"/>
        <v>0</v>
      </c>
      <c r="M162" s="66"/>
    </row>
    <row r="163" spans="1:13" s="9" customFormat="1" x14ac:dyDescent="0.35">
      <c r="B163" s="10">
        <v>13</v>
      </c>
      <c r="C163" s="11" t="s">
        <v>56</v>
      </c>
      <c r="D163" s="11" t="s">
        <v>97</v>
      </c>
      <c r="E163" s="11" t="s">
        <v>98</v>
      </c>
      <c r="F163" s="13" t="s">
        <v>17</v>
      </c>
      <c r="G163" s="10" t="s">
        <v>97</v>
      </c>
      <c r="H163" s="20">
        <v>3</v>
      </c>
      <c r="I163" s="10" t="s">
        <v>18</v>
      </c>
      <c r="J163" s="10"/>
      <c r="K163" s="63">
        <f>VLOOKUP(G:G,'Material Pricing'!C:E,3,0)</f>
        <v>0</v>
      </c>
      <c r="L163" s="63">
        <f t="shared" si="2"/>
        <v>0</v>
      </c>
      <c r="M163" s="66"/>
    </row>
    <row r="164" spans="1:13" s="9" customFormat="1" x14ac:dyDescent="0.35">
      <c r="B164" s="6"/>
      <c r="C164" s="6"/>
      <c r="D164" s="6"/>
      <c r="E164" s="6"/>
      <c r="F164" s="6"/>
      <c r="G164" s="7"/>
      <c r="H164" s="8"/>
      <c r="I164" s="6"/>
      <c r="J164" s="6"/>
      <c r="K164" s="63"/>
      <c r="L164" s="63"/>
      <c r="M164" s="66"/>
    </row>
    <row r="165" spans="1:13" s="9" customFormat="1" x14ac:dyDescent="0.35">
      <c r="B165" s="10">
        <v>1</v>
      </c>
      <c r="C165" s="11" t="s">
        <v>59</v>
      </c>
      <c r="D165" s="10" t="s">
        <v>168</v>
      </c>
      <c r="E165" s="12" t="s">
        <v>166</v>
      </c>
      <c r="F165" s="12" t="s">
        <v>17</v>
      </c>
      <c r="G165" s="10" t="s">
        <v>168</v>
      </c>
      <c r="H165" s="14">
        <v>1</v>
      </c>
      <c r="I165" s="12" t="s">
        <v>18</v>
      </c>
      <c r="J165" s="12"/>
      <c r="K165" s="63">
        <f>VLOOKUP(G:G,'Material Pricing'!C:E,3,0)</f>
        <v>0</v>
      </c>
      <c r="L165" s="63">
        <f t="shared" si="2"/>
        <v>0</v>
      </c>
      <c r="M165" s="66"/>
    </row>
    <row r="166" spans="1:13" s="9" customFormat="1" x14ac:dyDescent="0.35">
      <c r="B166" s="10">
        <v>2</v>
      </c>
      <c r="C166" s="11" t="s">
        <v>60</v>
      </c>
      <c r="D166" s="13" t="s">
        <v>164</v>
      </c>
      <c r="E166" s="13" t="s">
        <v>167</v>
      </c>
      <c r="F166" s="12" t="s">
        <v>17</v>
      </c>
      <c r="G166" s="13" t="s">
        <v>164</v>
      </c>
      <c r="H166" s="14">
        <v>1</v>
      </c>
      <c r="I166" s="12" t="s">
        <v>18</v>
      </c>
      <c r="J166" s="12"/>
      <c r="K166" s="63">
        <f>VLOOKUP(G:G,'Material Pricing'!C:E,3,0)</f>
        <v>0</v>
      </c>
      <c r="L166" s="63">
        <f t="shared" si="2"/>
        <v>0</v>
      </c>
      <c r="M166" s="66"/>
    </row>
    <row r="167" spans="1:13" s="9" customFormat="1" x14ac:dyDescent="0.35">
      <c r="B167" s="10">
        <v>3</v>
      </c>
      <c r="C167" s="11" t="s">
        <v>61</v>
      </c>
      <c r="D167" s="11" t="s">
        <v>211</v>
      </c>
      <c r="E167" s="12" t="s">
        <v>62</v>
      </c>
      <c r="F167" s="12" t="s">
        <v>2</v>
      </c>
      <c r="G167" s="13">
        <v>131000150</v>
      </c>
      <c r="H167" s="14">
        <v>0.26</v>
      </c>
      <c r="I167" s="12" t="s">
        <v>3</v>
      </c>
      <c r="J167" s="12"/>
      <c r="K167" s="63">
        <f>VLOOKUP(G:G,'Material Pricing'!C:E,3,0)</f>
        <v>0</v>
      </c>
      <c r="L167" s="63">
        <f t="shared" si="2"/>
        <v>0</v>
      </c>
      <c r="M167" s="66"/>
    </row>
    <row r="168" spans="1:13" s="9" customFormat="1" x14ac:dyDescent="0.35">
      <c r="B168" s="6"/>
      <c r="C168" s="6"/>
      <c r="D168" s="6"/>
      <c r="E168" s="6"/>
      <c r="F168" s="6"/>
      <c r="G168" s="7"/>
      <c r="H168" s="8"/>
      <c r="I168" s="6"/>
      <c r="J168" s="6"/>
      <c r="K168" s="63"/>
      <c r="L168" s="63"/>
      <c r="M168" s="66"/>
    </row>
    <row r="169" spans="1:13" s="9" customFormat="1" x14ac:dyDescent="0.35">
      <c r="B169" s="10">
        <v>1</v>
      </c>
      <c r="C169" s="11" t="s">
        <v>99</v>
      </c>
      <c r="D169" s="11">
        <v>953021250</v>
      </c>
      <c r="E169" s="12" t="s">
        <v>107</v>
      </c>
      <c r="F169" s="12" t="s">
        <v>25</v>
      </c>
      <c r="G169" s="10">
        <v>953021250</v>
      </c>
      <c r="H169" s="20">
        <v>3.4</v>
      </c>
      <c r="I169" s="10" t="s">
        <v>3</v>
      </c>
      <c r="J169" s="10"/>
      <c r="K169" s="63">
        <f>VLOOKUP(G:G,'Material Pricing'!C:E,3,0)</f>
        <v>0</v>
      </c>
      <c r="L169" s="63">
        <f t="shared" si="2"/>
        <v>0</v>
      </c>
      <c r="M169" s="66">
        <f>SUM(L151:L169)</f>
        <v>0</v>
      </c>
    </row>
    <row r="170" spans="1:13" s="9" customFormat="1" x14ac:dyDescent="0.35">
      <c r="B170" s="15"/>
      <c r="C170" s="16"/>
      <c r="D170" s="16"/>
      <c r="E170" s="17"/>
      <c r="F170" s="18"/>
      <c r="G170" s="17"/>
      <c r="H170" s="19"/>
      <c r="I170" s="18"/>
      <c r="J170" s="18"/>
      <c r="K170" s="63"/>
      <c r="L170" s="63"/>
      <c r="M170" s="66"/>
    </row>
    <row r="171" spans="1:13" s="9" customFormat="1" x14ac:dyDescent="0.35">
      <c r="B171" s="15"/>
      <c r="C171" s="16"/>
      <c r="D171" s="16"/>
      <c r="E171" s="17"/>
      <c r="F171" s="18"/>
      <c r="G171" s="17"/>
      <c r="H171" s="19"/>
      <c r="I171" s="18"/>
      <c r="J171" s="18"/>
      <c r="K171" s="63"/>
      <c r="L171" s="63"/>
      <c r="M171" s="66"/>
    </row>
    <row r="172" spans="1:13" s="9" customFormat="1" x14ac:dyDescent="0.35">
      <c r="A172" s="4" t="s">
        <v>146</v>
      </c>
      <c r="B172" s="6"/>
      <c r="C172" s="6"/>
      <c r="D172" s="6"/>
      <c r="E172" s="6"/>
      <c r="F172" s="6"/>
      <c r="G172" s="7"/>
      <c r="H172" s="8"/>
      <c r="I172" s="6"/>
      <c r="J172" s="6"/>
      <c r="K172" s="63"/>
      <c r="L172" s="63"/>
      <c r="M172" s="66"/>
    </row>
    <row r="173" spans="1:13" s="9" customFormat="1" x14ac:dyDescent="0.35">
      <c r="A173" s="2" t="s">
        <v>249</v>
      </c>
      <c r="B173" s="10">
        <v>1</v>
      </c>
      <c r="C173" s="11" t="s">
        <v>0</v>
      </c>
      <c r="D173" s="11" t="s">
        <v>212</v>
      </c>
      <c r="E173" s="12" t="s">
        <v>67</v>
      </c>
      <c r="F173" s="12" t="s">
        <v>2</v>
      </c>
      <c r="G173" s="13">
        <v>130300150</v>
      </c>
      <c r="H173" s="14">
        <v>39.119999999999997</v>
      </c>
      <c r="I173" s="12" t="s">
        <v>3</v>
      </c>
      <c r="J173" s="12"/>
      <c r="K173" s="63">
        <f>VLOOKUP(G:G,'Material Pricing'!C:E,3,0)</f>
        <v>0</v>
      </c>
      <c r="L173" s="63">
        <f t="shared" si="2"/>
        <v>0</v>
      </c>
      <c r="M173" s="66"/>
    </row>
    <row r="174" spans="1:13" s="9" customFormat="1" x14ac:dyDescent="0.35">
      <c r="A174" s="1" t="s">
        <v>150</v>
      </c>
      <c r="B174" s="10">
        <v>2</v>
      </c>
      <c r="C174" s="11" t="s">
        <v>4</v>
      </c>
      <c r="D174" s="11" t="s">
        <v>213</v>
      </c>
      <c r="E174" s="12" t="s">
        <v>108</v>
      </c>
      <c r="F174" s="12" t="s">
        <v>2</v>
      </c>
      <c r="G174" s="13">
        <v>130400125</v>
      </c>
      <c r="H174" s="14">
        <v>18.447500000000002</v>
      </c>
      <c r="I174" s="12" t="s">
        <v>3</v>
      </c>
      <c r="J174" s="12"/>
      <c r="K174" s="63">
        <f>VLOOKUP(G:G,'Material Pricing'!C:E,3,0)</f>
        <v>0</v>
      </c>
      <c r="L174" s="63">
        <f t="shared" si="2"/>
        <v>0</v>
      </c>
      <c r="M174" s="66"/>
    </row>
    <row r="175" spans="1:13" s="9" customFormat="1" x14ac:dyDescent="0.35">
      <c r="A175" s="3">
        <v>145010000</v>
      </c>
      <c r="B175" s="10">
        <v>3</v>
      </c>
      <c r="C175" s="11" t="s">
        <v>6</v>
      </c>
      <c r="D175" s="11" t="s">
        <v>214</v>
      </c>
      <c r="E175" s="12" t="s">
        <v>72</v>
      </c>
      <c r="F175" s="12" t="s">
        <v>2</v>
      </c>
      <c r="G175" s="13">
        <v>130250125</v>
      </c>
      <c r="H175" s="14">
        <v>22.814062499999999</v>
      </c>
      <c r="I175" s="12" t="s">
        <v>3</v>
      </c>
      <c r="J175" s="12"/>
      <c r="K175" s="63">
        <f>VLOOKUP(G:G,'Material Pricing'!C:E,3,0)</f>
        <v>0</v>
      </c>
      <c r="L175" s="63">
        <f t="shared" si="2"/>
        <v>0</v>
      </c>
      <c r="M175" s="66"/>
    </row>
    <row r="176" spans="1:13" s="9" customFormat="1" x14ac:dyDescent="0.35">
      <c r="A176" s="1" t="s">
        <v>151</v>
      </c>
      <c r="B176" s="10">
        <v>4</v>
      </c>
      <c r="C176" s="11" t="s">
        <v>8</v>
      </c>
      <c r="D176" s="11" t="s">
        <v>215</v>
      </c>
      <c r="E176" s="12" t="s">
        <v>1</v>
      </c>
      <c r="F176" s="12" t="s">
        <v>2</v>
      </c>
      <c r="G176" s="13">
        <v>130300125</v>
      </c>
      <c r="H176" s="14">
        <v>1.26</v>
      </c>
      <c r="I176" s="12" t="s">
        <v>3</v>
      </c>
      <c r="J176" s="12"/>
      <c r="K176" s="63">
        <f>VLOOKUP(G:G,'Material Pricing'!C:E,3,0)</f>
        <v>0</v>
      </c>
      <c r="L176" s="63">
        <f t="shared" si="2"/>
        <v>0</v>
      </c>
      <c r="M176" s="66"/>
    </row>
    <row r="177" spans="1:13" s="9" customFormat="1" x14ac:dyDescent="0.35">
      <c r="A177" s="2"/>
      <c r="B177" s="6"/>
      <c r="C177" s="6"/>
      <c r="D177" s="6"/>
      <c r="E177" s="6"/>
      <c r="F177" s="6"/>
      <c r="G177" s="7"/>
      <c r="H177" s="8"/>
      <c r="I177" s="6"/>
      <c r="J177" s="6"/>
      <c r="K177" s="63"/>
      <c r="L177" s="63"/>
      <c r="M177" s="66"/>
    </row>
    <row r="178" spans="1:13" s="9" customFormat="1" x14ac:dyDescent="0.35">
      <c r="B178" s="10">
        <v>1</v>
      </c>
      <c r="C178" s="11" t="s">
        <v>9</v>
      </c>
      <c r="D178" s="11" t="s">
        <v>216</v>
      </c>
      <c r="E178" s="12" t="s">
        <v>73</v>
      </c>
      <c r="F178" s="12" t="s">
        <v>2</v>
      </c>
      <c r="G178" s="13">
        <v>130800150</v>
      </c>
      <c r="H178" s="14">
        <v>42.44</v>
      </c>
      <c r="I178" s="12" t="s">
        <v>3</v>
      </c>
      <c r="J178" s="12"/>
      <c r="K178" s="63">
        <f>VLOOKUP(G:G,'Material Pricing'!C:E,3,0)</f>
        <v>0</v>
      </c>
      <c r="L178" s="63">
        <f t="shared" si="2"/>
        <v>0</v>
      </c>
      <c r="M178" s="66"/>
    </row>
    <row r="179" spans="1:13" s="9" customFormat="1" x14ac:dyDescent="0.35">
      <c r="B179" s="10">
        <v>2</v>
      </c>
      <c r="C179" s="11" t="s">
        <v>11</v>
      </c>
      <c r="D179" s="11" t="s">
        <v>217</v>
      </c>
      <c r="E179" s="12" t="s">
        <v>73</v>
      </c>
      <c r="F179" s="12" t="s">
        <v>2</v>
      </c>
      <c r="G179" s="13">
        <v>130800150</v>
      </c>
      <c r="H179" s="14">
        <v>21.2</v>
      </c>
      <c r="I179" s="12" t="s">
        <v>3</v>
      </c>
      <c r="J179" s="12"/>
      <c r="K179" s="63">
        <f>VLOOKUP(G:G,'Material Pricing'!C:E,3,0)</f>
        <v>0</v>
      </c>
      <c r="L179" s="63">
        <f t="shared" si="2"/>
        <v>0</v>
      </c>
      <c r="M179" s="66"/>
    </row>
    <row r="180" spans="1:13" s="9" customFormat="1" x14ac:dyDescent="0.35">
      <c r="B180" s="10">
        <v>3</v>
      </c>
      <c r="C180" s="11" t="s">
        <v>12</v>
      </c>
      <c r="D180" s="11" t="s">
        <v>218</v>
      </c>
      <c r="E180" s="12" t="s">
        <v>73</v>
      </c>
      <c r="F180" s="12" t="s">
        <v>2</v>
      </c>
      <c r="G180" s="13">
        <v>130800150</v>
      </c>
      <c r="H180" s="14">
        <v>6.9</v>
      </c>
      <c r="I180" s="12" t="s">
        <v>3</v>
      </c>
      <c r="J180" s="12"/>
      <c r="K180" s="63">
        <f>VLOOKUP(G:G,'Material Pricing'!C:E,3,0)</f>
        <v>0</v>
      </c>
      <c r="L180" s="63">
        <f t="shared" si="2"/>
        <v>0</v>
      </c>
      <c r="M180" s="66"/>
    </row>
    <row r="181" spans="1:13" s="9" customFormat="1" x14ac:dyDescent="0.35">
      <c r="B181" s="10">
        <v>4</v>
      </c>
      <c r="C181" s="11" t="s">
        <v>13</v>
      </c>
      <c r="D181" s="11" t="s">
        <v>14</v>
      </c>
      <c r="E181" s="12" t="s">
        <v>16</v>
      </c>
      <c r="F181" s="13" t="s">
        <v>17</v>
      </c>
      <c r="G181" s="10" t="s">
        <v>14</v>
      </c>
      <c r="H181" s="20" t="s">
        <v>15</v>
      </c>
      <c r="I181" s="10" t="s">
        <v>18</v>
      </c>
      <c r="J181" s="10"/>
      <c r="K181" s="63">
        <f>VLOOKUP(G:G,'Material Pricing'!C:E,3,0)</f>
        <v>0</v>
      </c>
      <c r="L181" s="63">
        <f t="shared" si="2"/>
        <v>0</v>
      </c>
      <c r="M181" s="66"/>
    </row>
    <row r="182" spans="1:13" s="9" customFormat="1" x14ac:dyDescent="0.35">
      <c r="B182" s="10">
        <v>5</v>
      </c>
      <c r="C182" s="11" t="s">
        <v>19</v>
      </c>
      <c r="D182" s="11" t="s">
        <v>20</v>
      </c>
      <c r="E182" s="13" t="s">
        <v>21</v>
      </c>
      <c r="F182" s="13" t="s">
        <v>17</v>
      </c>
      <c r="G182" s="10" t="s">
        <v>20</v>
      </c>
      <c r="H182" s="20" t="s">
        <v>15</v>
      </c>
      <c r="I182" s="10" t="s">
        <v>18</v>
      </c>
      <c r="J182" s="10"/>
      <c r="K182" s="63">
        <f>VLOOKUP(G:G,'Material Pricing'!C:E,3,0)</f>
        <v>0</v>
      </c>
      <c r="L182" s="63">
        <f t="shared" si="2"/>
        <v>0</v>
      </c>
      <c r="M182" s="66">
        <f>SUM(L173:L182)</f>
        <v>0</v>
      </c>
    </row>
    <row r="183" spans="1:13" s="9" customFormat="1" x14ac:dyDescent="0.35">
      <c r="B183" s="15"/>
      <c r="C183" s="16"/>
      <c r="D183" s="16"/>
      <c r="E183" s="17"/>
      <c r="F183" s="18"/>
      <c r="G183" s="17"/>
      <c r="H183" s="19"/>
      <c r="I183" s="18"/>
      <c r="J183" s="18"/>
      <c r="K183" s="63"/>
      <c r="L183" s="63"/>
      <c r="M183" s="66"/>
    </row>
    <row r="184" spans="1:13" s="9" customFormat="1" x14ac:dyDescent="0.35">
      <c r="B184" s="15"/>
      <c r="C184" s="16"/>
      <c r="D184" s="16"/>
      <c r="E184" s="17"/>
      <c r="F184" s="18"/>
      <c r="G184" s="17"/>
      <c r="H184" s="19"/>
      <c r="I184" s="18"/>
      <c r="J184" s="18"/>
      <c r="K184" s="63"/>
      <c r="L184" s="63"/>
      <c r="M184" s="66"/>
    </row>
    <row r="185" spans="1:13" s="9" customFormat="1" x14ac:dyDescent="0.35">
      <c r="A185" s="4" t="s">
        <v>146</v>
      </c>
      <c r="B185" s="6"/>
      <c r="C185" s="6"/>
      <c r="D185" s="6"/>
      <c r="E185" s="6"/>
      <c r="F185" s="6"/>
      <c r="G185" s="7"/>
      <c r="H185" s="8"/>
      <c r="I185" s="6"/>
      <c r="J185" s="6"/>
      <c r="K185" s="63"/>
      <c r="L185" s="63"/>
      <c r="M185" s="66"/>
    </row>
    <row r="186" spans="1:13" s="9" customFormat="1" x14ac:dyDescent="0.35">
      <c r="A186" s="2" t="s">
        <v>157</v>
      </c>
      <c r="B186" s="10">
        <v>1</v>
      </c>
      <c r="C186" s="11" t="s">
        <v>22</v>
      </c>
      <c r="D186" s="11" t="s">
        <v>109</v>
      </c>
      <c r="E186" s="13" t="s">
        <v>110</v>
      </c>
      <c r="F186" s="13" t="s">
        <v>25</v>
      </c>
      <c r="G186" s="10" t="s">
        <v>109</v>
      </c>
      <c r="H186" s="20">
        <v>30</v>
      </c>
      <c r="I186" s="10" t="s">
        <v>3</v>
      </c>
      <c r="J186" s="10"/>
      <c r="K186" s="63">
        <f>VLOOKUP(G:G,'Material Pricing'!C:E,3,0)</f>
        <v>0</v>
      </c>
      <c r="L186" s="63">
        <f t="shared" si="2"/>
        <v>0</v>
      </c>
      <c r="M186" s="66"/>
    </row>
    <row r="187" spans="1:13" s="9" customFormat="1" x14ac:dyDescent="0.35">
      <c r="A187" s="1" t="s">
        <v>150</v>
      </c>
      <c r="B187" s="10">
        <v>2</v>
      </c>
      <c r="C187" s="11" t="s">
        <v>26</v>
      </c>
      <c r="D187" s="11" t="s">
        <v>111</v>
      </c>
      <c r="E187" s="13" t="s">
        <v>112</v>
      </c>
      <c r="F187" s="13" t="s">
        <v>25</v>
      </c>
      <c r="G187" s="10" t="s">
        <v>111</v>
      </c>
      <c r="H187" s="20">
        <v>10.1</v>
      </c>
      <c r="I187" s="10" t="s">
        <v>3</v>
      </c>
      <c r="J187" s="10"/>
      <c r="K187" s="63">
        <f>VLOOKUP(G:G,'Material Pricing'!C:E,3,0)</f>
        <v>0</v>
      </c>
      <c r="L187" s="63">
        <f t="shared" si="2"/>
        <v>0</v>
      </c>
      <c r="M187" s="66"/>
    </row>
    <row r="188" spans="1:13" s="9" customFormat="1" x14ac:dyDescent="0.35">
      <c r="A188" s="3">
        <v>145020000</v>
      </c>
      <c r="B188" s="10">
        <v>3</v>
      </c>
      <c r="C188" s="11" t="s">
        <v>11</v>
      </c>
      <c r="D188" s="11" t="s">
        <v>113</v>
      </c>
      <c r="E188" s="13" t="s">
        <v>114</v>
      </c>
      <c r="F188" s="13" t="s">
        <v>25</v>
      </c>
      <c r="G188" s="10" t="s">
        <v>113</v>
      </c>
      <c r="H188" s="20">
        <v>7</v>
      </c>
      <c r="I188" s="10" t="s">
        <v>3</v>
      </c>
      <c r="J188" s="10"/>
      <c r="K188" s="63">
        <f>VLOOKUP(G:G,'Material Pricing'!C:E,3,0)</f>
        <v>0</v>
      </c>
      <c r="L188" s="63">
        <f t="shared" si="2"/>
        <v>0</v>
      </c>
      <c r="M188" s="66"/>
    </row>
    <row r="189" spans="1:13" s="9" customFormat="1" x14ac:dyDescent="0.35">
      <c r="A189" s="1" t="s">
        <v>151</v>
      </c>
      <c r="B189" s="10">
        <v>4</v>
      </c>
      <c r="C189" s="11" t="s">
        <v>31</v>
      </c>
      <c r="D189" s="11" t="s">
        <v>115</v>
      </c>
      <c r="E189" s="13" t="s">
        <v>81</v>
      </c>
      <c r="F189" s="13" t="s">
        <v>34</v>
      </c>
      <c r="G189" s="10" t="s">
        <v>80</v>
      </c>
      <c r="H189" s="20">
        <v>7</v>
      </c>
      <c r="I189" s="10" t="s">
        <v>3</v>
      </c>
      <c r="J189" s="10"/>
      <c r="K189" s="63">
        <f>VLOOKUP(G:G,'Material Pricing'!C:E,3,0)</f>
        <v>0</v>
      </c>
      <c r="L189" s="63">
        <f t="shared" si="2"/>
        <v>0</v>
      </c>
      <c r="M189" s="66"/>
    </row>
    <row r="190" spans="1:13" s="9" customFormat="1" x14ac:dyDescent="0.35">
      <c r="A190" s="2"/>
      <c r="B190" s="10">
        <v>5</v>
      </c>
      <c r="C190" s="11" t="s">
        <v>35</v>
      </c>
      <c r="D190" s="11" t="s">
        <v>219</v>
      </c>
      <c r="E190" s="13" t="s">
        <v>82</v>
      </c>
      <c r="F190" s="13" t="s">
        <v>37</v>
      </c>
      <c r="G190" s="10" t="s">
        <v>83</v>
      </c>
      <c r="H190" s="20">
        <v>8.8000000000000007</v>
      </c>
      <c r="I190" s="10" t="s">
        <v>3</v>
      </c>
      <c r="J190" s="10"/>
      <c r="K190" s="63">
        <f>VLOOKUP(G:G,'Material Pricing'!C:E,3,0)</f>
        <v>0</v>
      </c>
      <c r="L190" s="63">
        <f t="shared" si="2"/>
        <v>0</v>
      </c>
      <c r="M190" s="66"/>
    </row>
    <row r="191" spans="1:13" s="9" customFormat="1" x14ac:dyDescent="0.35">
      <c r="B191" s="10">
        <v>6</v>
      </c>
      <c r="C191" s="11" t="s">
        <v>38</v>
      </c>
      <c r="D191" s="11" t="s">
        <v>39</v>
      </c>
      <c r="E191" s="13" t="s">
        <v>84</v>
      </c>
      <c r="F191" s="13" t="s">
        <v>25</v>
      </c>
      <c r="G191" s="10" t="s">
        <v>39</v>
      </c>
      <c r="H191" s="20">
        <v>20</v>
      </c>
      <c r="I191" s="10" t="s">
        <v>18</v>
      </c>
      <c r="J191" s="10"/>
      <c r="K191" s="63">
        <f>VLOOKUP(G:G,'Material Pricing'!C:E,3,0)</f>
        <v>0</v>
      </c>
      <c r="L191" s="63">
        <f t="shared" si="2"/>
        <v>0</v>
      </c>
      <c r="M191" s="66"/>
    </row>
    <row r="192" spans="1:13" s="9" customFormat="1" x14ac:dyDescent="0.35">
      <c r="B192" s="10">
        <v>7</v>
      </c>
      <c r="C192" s="11" t="s">
        <v>41</v>
      </c>
      <c r="D192" s="11" t="s">
        <v>85</v>
      </c>
      <c r="E192" s="11" t="s">
        <v>86</v>
      </c>
      <c r="F192" s="13" t="s">
        <v>17</v>
      </c>
      <c r="G192" s="10" t="s">
        <v>85</v>
      </c>
      <c r="H192" s="20">
        <v>20</v>
      </c>
      <c r="I192" s="10" t="s">
        <v>18</v>
      </c>
      <c r="J192" s="10"/>
      <c r="K192" s="63">
        <f>VLOOKUP(G:G,'Material Pricing'!C:E,3,0)</f>
        <v>0</v>
      </c>
      <c r="L192" s="63">
        <f t="shared" si="2"/>
        <v>0</v>
      </c>
      <c r="M192" s="66"/>
    </row>
    <row r="193" spans="1:13" s="9" customFormat="1" x14ac:dyDescent="0.35">
      <c r="B193" s="10">
        <v>8</v>
      </c>
      <c r="C193" s="11" t="s">
        <v>44</v>
      </c>
      <c r="D193" s="11" t="s">
        <v>87</v>
      </c>
      <c r="E193" s="13" t="s">
        <v>88</v>
      </c>
      <c r="F193" s="13" t="s">
        <v>17</v>
      </c>
      <c r="G193" s="10" t="s">
        <v>87</v>
      </c>
      <c r="H193" s="20">
        <v>10</v>
      </c>
      <c r="I193" s="10" t="s">
        <v>18</v>
      </c>
      <c r="J193" s="10"/>
      <c r="K193" s="63">
        <f>VLOOKUP(G:G,'Material Pricing'!C:E,3,0)</f>
        <v>0</v>
      </c>
      <c r="L193" s="63">
        <f t="shared" si="2"/>
        <v>0</v>
      </c>
      <c r="M193" s="66"/>
    </row>
    <row r="194" spans="1:13" s="9" customFormat="1" x14ac:dyDescent="0.35">
      <c r="B194" s="10">
        <v>9</v>
      </c>
      <c r="C194" s="11" t="s">
        <v>19</v>
      </c>
      <c r="D194" s="11" t="s">
        <v>47</v>
      </c>
      <c r="E194" s="13" t="s">
        <v>48</v>
      </c>
      <c r="F194" s="13" t="s">
        <v>17</v>
      </c>
      <c r="G194" s="10" t="s">
        <v>47</v>
      </c>
      <c r="H194" s="20">
        <v>40</v>
      </c>
      <c r="I194" s="10" t="s">
        <v>18</v>
      </c>
      <c r="J194" s="10"/>
      <c r="K194" s="63">
        <f>VLOOKUP(G:G,'Material Pricing'!C:E,3,0)</f>
        <v>0</v>
      </c>
      <c r="L194" s="63">
        <f t="shared" si="2"/>
        <v>0</v>
      </c>
      <c r="M194" s="66"/>
    </row>
    <row r="195" spans="1:13" s="9" customFormat="1" x14ac:dyDescent="0.35">
      <c r="B195" s="10">
        <v>10</v>
      </c>
      <c r="C195" s="11" t="s">
        <v>19</v>
      </c>
      <c r="D195" s="11" t="s">
        <v>49</v>
      </c>
      <c r="E195" s="13" t="s">
        <v>50</v>
      </c>
      <c r="F195" s="13" t="s">
        <v>17</v>
      </c>
      <c r="G195" s="10" t="s">
        <v>49</v>
      </c>
      <c r="H195" s="20">
        <v>10</v>
      </c>
      <c r="I195" s="10" t="s">
        <v>18</v>
      </c>
      <c r="J195" s="10"/>
      <c r="K195" s="63">
        <f>VLOOKUP(G:G,'Material Pricing'!C:E,3,0)</f>
        <v>0</v>
      </c>
      <c r="L195" s="63">
        <f t="shared" si="2"/>
        <v>0</v>
      </c>
      <c r="M195" s="66"/>
    </row>
    <row r="196" spans="1:13" s="9" customFormat="1" x14ac:dyDescent="0.35">
      <c r="B196" s="10">
        <v>11</v>
      </c>
      <c r="C196" s="11" t="s">
        <v>51</v>
      </c>
      <c r="D196" s="11" t="s">
        <v>92</v>
      </c>
      <c r="E196" s="13" t="s">
        <v>93</v>
      </c>
      <c r="F196" s="13" t="s">
        <v>17</v>
      </c>
      <c r="G196" s="10" t="s">
        <v>92</v>
      </c>
      <c r="H196" s="20">
        <v>40</v>
      </c>
      <c r="I196" s="10" t="s">
        <v>18</v>
      </c>
      <c r="J196" s="10"/>
      <c r="K196" s="63">
        <f>VLOOKUP(G:G,'Material Pricing'!C:E,3,0)</f>
        <v>0</v>
      </c>
      <c r="L196" s="63">
        <f t="shared" si="2"/>
        <v>0</v>
      </c>
      <c r="M196" s="66"/>
    </row>
    <row r="197" spans="1:13" s="9" customFormat="1" x14ac:dyDescent="0.35">
      <c r="B197" s="10">
        <v>12</v>
      </c>
      <c r="C197" s="11" t="s">
        <v>51</v>
      </c>
      <c r="D197" s="11" t="s">
        <v>95</v>
      </c>
      <c r="E197" s="13" t="s">
        <v>96</v>
      </c>
      <c r="F197" s="13" t="s">
        <v>17</v>
      </c>
      <c r="G197" s="10" t="s">
        <v>95</v>
      </c>
      <c r="H197" s="20">
        <v>20</v>
      </c>
      <c r="I197" s="10" t="s">
        <v>18</v>
      </c>
      <c r="J197" s="10"/>
      <c r="K197" s="63">
        <f>VLOOKUP(G:G,'Material Pricing'!C:E,3,0)</f>
        <v>0</v>
      </c>
      <c r="L197" s="63">
        <f t="shared" ref="L197:L260" si="3">H197*K197</f>
        <v>0</v>
      </c>
      <c r="M197" s="66"/>
    </row>
    <row r="198" spans="1:13" s="9" customFormat="1" x14ac:dyDescent="0.35">
      <c r="B198" s="10">
        <v>13</v>
      </c>
      <c r="C198" s="11" t="s">
        <v>56</v>
      </c>
      <c r="D198" s="11" t="s">
        <v>97</v>
      </c>
      <c r="E198" s="11" t="s">
        <v>98</v>
      </c>
      <c r="F198" s="13" t="s">
        <v>17</v>
      </c>
      <c r="G198" s="10" t="s">
        <v>97</v>
      </c>
      <c r="H198" s="20">
        <v>3</v>
      </c>
      <c r="I198" s="10" t="s">
        <v>18</v>
      </c>
      <c r="J198" s="10"/>
      <c r="K198" s="63">
        <f>VLOOKUP(G:G,'Material Pricing'!C:E,3,0)</f>
        <v>0</v>
      </c>
      <c r="L198" s="63">
        <f t="shared" si="3"/>
        <v>0</v>
      </c>
      <c r="M198" s="66"/>
    </row>
    <row r="199" spans="1:13" s="9" customFormat="1" x14ac:dyDescent="0.35">
      <c r="B199" s="6"/>
      <c r="C199" s="6"/>
      <c r="D199" s="6"/>
      <c r="E199" s="6"/>
      <c r="F199" s="6"/>
      <c r="G199" s="7"/>
      <c r="H199" s="8"/>
      <c r="I199" s="6"/>
      <c r="J199" s="6"/>
      <c r="K199" s="63"/>
      <c r="L199" s="63"/>
      <c r="M199" s="66"/>
    </row>
    <row r="200" spans="1:13" s="9" customFormat="1" x14ac:dyDescent="0.35">
      <c r="B200" s="10">
        <v>1</v>
      </c>
      <c r="C200" s="11" t="s">
        <v>59</v>
      </c>
      <c r="D200" s="10" t="s">
        <v>168</v>
      </c>
      <c r="E200" s="12" t="s">
        <v>166</v>
      </c>
      <c r="F200" s="12" t="s">
        <v>17</v>
      </c>
      <c r="G200" s="10" t="s">
        <v>168</v>
      </c>
      <c r="H200" s="14">
        <v>1</v>
      </c>
      <c r="I200" s="12" t="s">
        <v>18</v>
      </c>
      <c r="J200" s="12"/>
      <c r="K200" s="63">
        <f>VLOOKUP(G:G,'Material Pricing'!C:E,3,0)</f>
        <v>0</v>
      </c>
      <c r="L200" s="63">
        <f t="shared" si="3"/>
        <v>0</v>
      </c>
      <c r="M200" s="66"/>
    </row>
    <row r="201" spans="1:13" s="9" customFormat="1" x14ac:dyDescent="0.35">
      <c r="B201" s="10">
        <v>2</v>
      </c>
      <c r="C201" s="11" t="s">
        <v>60</v>
      </c>
      <c r="D201" s="13" t="s">
        <v>164</v>
      </c>
      <c r="E201" s="13" t="s">
        <v>167</v>
      </c>
      <c r="F201" s="12" t="s">
        <v>17</v>
      </c>
      <c r="G201" s="13" t="s">
        <v>164</v>
      </c>
      <c r="H201" s="14">
        <v>1</v>
      </c>
      <c r="I201" s="12" t="s">
        <v>18</v>
      </c>
      <c r="J201" s="12"/>
      <c r="K201" s="63">
        <f>VLOOKUP(G:G,'Material Pricing'!C:E,3,0)</f>
        <v>0</v>
      </c>
      <c r="L201" s="63">
        <f t="shared" si="3"/>
        <v>0</v>
      </c>
      <c r="M201" s="66"/>
    </row>
    <row r="202" spans="1:13" s="9" customFormat="1" x14ac:dyDescent="0.35">
      <c r="B202" s="10">
        <v>3</v>
      </c>
      <c r="C202" s="11" t="s">
        <v>61</v>
      </c>
      <c r="D202" s="11" t="s">
        <v>220</v>
      </c>
      <c r="E202" s="12" t="s">
        <v>62</v>
      </c>
      <c r="F202" s="12" t="s">
        <v>2</v>
      </c>
      <c r="G202" s="13">
        <v>131000150</v>
      </c>
      <c r="H202" s="14">
        <v>0.26</v>
      </c>
      <c r="I202" s="12" t="s">
        <v>3</v>
      </c>
      <c r="J202" s="12"/>
      <c r="K202" s="63">
        <f>VLOOKUP(G:G,'Material Pricing'!C:E,3,0)</f>
        <v>0</v>
      </c>
      <c r="L202" s="63">
        <f t="shared" si="3"/>
        <v>0</v>
      </c>
      <c r="M202" s="66"/>
    </row>
    <row r="203" spans="1:13" s="9" customFormat="1" x14ac:dyDescent="0.35">
      <c r="B203" s="6"/>
      <c r="C203" s="6"/>
      <c r="D203" s="6"/>
      <c r="E203" s="6"/>
      <c r="F203" s="6"/>
      <c r="G203" s="7"/>
      <c r="H203" s="8"/>
      <c r="I203" s="6"/>
      <c r="J203" s="6"/>
      <c r="K203" s="63"/>
      <c r="L203" s="63"/>
      <c r="M203" s="66"/>
    </row>
    <row r="204" spans="1:13" s="9" customFormat="1" x14ac:dyDescent="0.35">
      <c r="B204" s="10">
        <v>1</v>
      </c>
      <c r="C204" s="11" t="s">
        <v>99</v>
      </c>
      <c r="D204" s="11">
        <v>953021400</v>
      </c>
      <c r="E204" s="12" t="s">
        <v>116</v>
      </c>
      <c r="F204" s="12" t="s">
        <v>25</v>
      </c>
      <c r="G204" s="10">
        <v>953021400</v>
      </c>
      <c r="H204" s="20">
        <v>4.4000000000000004</v>
      </c>
      <c r="I204" s="10" t="s">
        <v>3</v>
      </c>
      <c r="J204" s="10"/>
      <c r="K204" s="63">
        <f>VLOOKUP(G:G,'Material Pricing'!C:E,3,0)</f>
        <v>0</v>
      </c>
      <c r="L204" s="63">
        <f t="shared" si="3"/>
        <v>0</v>
      </c>
      <c r="M204" s="66">
        <f>SUM(L186:L204)</f>
        <v>0</v>
      </c>
    </row>
    <row r="205" spans="1:13" s="9" customFormat="1" x14ac:dyDescent="0.35">
      <c r="B205" s="15"/>
      <c r="C205" s="16"/>
      <c r="D205" s="16"/>
      <c r="E205" s="17"/>
      <c r="F205" s="18"/>
      <c r="G205" s="17"/>
      <c r="H205" s="19"/>
      <c r="I205" s="18"/>
      <c r="J205" s="18"/>
      <c r="K205" s="63"/>
      <c r="L205" s="63"/>
      <c r="M205" s="66"/>
    </row>
    <row r="206" spans="1:13" s="9" customFormat="1" x14ac:dyDescent="0.35">
      <c r="B206" s="15"/>
      <c r="C206" s="16"/>
      <c r="D206" s="16"/>
      <c r="E206" s="17"/>
      <c r="F206" s="18"/>
      <c r="G206" s="17"/>
      <c r="H206" s="19"/>
      <c r="I206" s="18"/>
      <c r="J206" s="18"/>
      <c r="K206" s="63"/>
      <c r="L206" s="63"/>
      <c r="M206" s="66"/>
    </row>
    <row r="207" spans="1:13" s="9" customFormat="1" x14ac:dyDescent="0.35">
      <c r="A207" s="4" t="s">
        <v>146</v>
      </c>
      <c r="B207" s="6"/>
      <c r="C207" s="6"/>
      <c r="D207" s="6"/>
      <c r="E207" s="6"/>
      <c r="F207" s="6"/>
      <c r="G207" s="7"/>
      <c r="H207" s="8"/>
      <c r="I207" s="6"/>
      <c r="J207" s="6"/>
      <c r="K207" s="63"/>
      <c r="L207" s="63"/>
      <c r="M207" s="66"/>
    </row>
    <row r="208" spans="1:13" s="9" customFormat="1" x14ac:dyDescent="0.35">
      <c r="A208" s="2" t="s">
        <v>251</v>
      </c>
      <c r="B208" s="10">
        <v>1</v>
      </c>
      <c r="C208" s="11" t="s">
        <v>0</v>
      </c>
      <c r="D208" s="11" t="s">
        <v>221</v>
      </c>
      <c r="E208" s="12" t="s">
        <v>1</v>
      </c>
      <c r="F208" s="12" t="s">
        <v>2</v>
      </c>
      <c r="G208" s="13">
        <v>130300125</v>
      </c>
      <c r="H208" s="14">
        <v>50</v>
      </c>
      <c r="I208" s="12" t="s">
        <v>3</v>
      </c>
      <c r="J208" s="12"/>
      <c r="K208" s="63">
        <f>VLOOKUP(G:G,'Material Pricing'!C:E,3,0)</f>
        <v>0</v>
      </c>
      <c r="L208" s="63">
        <f t="shared" si="3"/>
        <v>0</v>
      </c>
      <c r="M208" s="66"/>
    </row>
    <row r="209" spans="1:13" s="9" customFormat="1" x14ac:dyDescent="0.35">
      <c r="A209" s="1" t="s">
        <v>150</v>
      </c>
      <c r="B209" s="10">
        <v>2</v>
      </c>
      <c r="C209" s="11" t="s">
        <v>4</v>
      </c>
      <c r="D209" s="11" t="s">
        <v>222</v>
      </c>
      <c r="E209" s="12" t="s">
        <v>108</v>
      </c>
      <c r="F209" s="12" t="s">
        <v>2</v>
      </c>
      <c r="G209" s="13">
        <v>130400125</v>
      </c>
      <c r="H209" s="14">
        <v>22</v>
      </c>
      <c r="I209" s="12" t="s">
        <v>3</v>
      </c>
      <c r="J209" s="12"/>
      <c r="K209" s="63">
        <f>VLOOKUP(G:G,'Material Pricing'!C:E,3,0)</f>
        <v>0</v>
      </c>
      <c r="L209" s="63">
        <f t="shared" si="3"/>
        <v>0</v>
      </c>
      <c r="M209" s="66"/>
    </row>
    <row r="210" spans="1:13" s="9" customFormat="1" x14ac:dyDescent="0.35">
      <c r="A210" s="3">
        <v>146010000</v>
      </c>
      <c r="B210" s="10">
        <v>3</v>
      </c>
      <c r="C210" s="11" t="s">
        <v>6</v>
      </c>
      <c r="D210" s="11" t="s">
        <v>223</v>
      </c>
      <c r="E210" s="12" t="s">
        <v>72</v>
      </c>
      <c r="F210" s="12" t="s">
        <v>2</v>
      </c>
      <c r="G210" s="13">
        <v>130250125</v>
      </c>
      <c r="H210" s="14">
        <v>28</v>
      </c>
      <c r="I210" s="12" t="s">
        <v>3</v>
      </c>
      <c r="J210" s="12"/>
      <c r="K210" s="63">
        <f>VLOOKUP(G:G,'Material Pricing'!C:E,3,0)</f>
        <v>0</v>
      </c>
      <c r="L210" s="63">
        <f t="shared" si="3"/>
        <v>0</v>
      </c>
      <c r="M210" s="66"/>
    </row>
    <row r="211" spans="1:13" s="9" customFormat="1" x14ac:dyDescent="0.35">
      <c r="A211" s="1" t="s">
        <v>151</v>
      </c>
      <c r="B211" s="10">
        <v>4</v>
      </c>
      <c r="C211" s="11" t="s">
        <v>8</v>
      </c>
      <c r="D211" s="11" t="s">
        <v>224</v>
      </c>
      <c r="E211" s="12" t="s">
        <v>1</v>
      </c>
      <c r="F211" s="12" t="s">
        <v>2</v>
      </c>
      <c r="G211" s="13">
        <v>130300125</v>
      </c>
      <c r="H211" s="14">
        <v>1.26</v>
      </c>
      <c r="I211" s="12" t="s">
        <v>3</v>
      </c>
      <c r="J211" s="12"/>
      <c r="K211" s="63">
        <f>VLOOKUP(G:G,'Material Pricing'!C:E,3,0)</f>
        <v>0</v>
      </c>
      <c r="L211" s="63">
        <f t="shared" si="3"/>
        <v>0</v>
      </c>
      <c r="M211" s="66"/>
    </row>
    <row r="212" spans="1:13" s="9" customFormat="1" x14ac:dyDescent="0.35">
      <c r="A212" s="2"/>
      <c r="B212" s="6"/>
      <c r="C212" s="6"/>
      <c r="D212" s="6"/>
      <c r="E212" s="6"/>
      <c r="F212" s="6"/>
      <c r="G212" s="7"/>
      <c r="H212" s="8"/>
      <c r="I212" s="6"/>
      <c r="J212" s="6"/>
      <c r="K212" s="63"/>
      <c r="L212" s="63"/>
      <c r="M212" s="66"/>
    </row>
    <row r="213" spans="1:13" s="9" customFormat="1" x14ac:dyDescent="0.35">
      <c r="B213" s="10">
        <v>1</v>
      </c>
      <c r="C213" s="11" t="s">
        <v>9</v>
      </c>
      <c r="D213" s="11" t="s">
        <v>225</v>
      </c>
      <c r="E213" s="12" t="s">
        <v>62</v>
      </c>
      <c r="F213" s="12" t="s">
        <v>2</v>
      </c>
      <c r="G213" s="13">
        <v>131000150</v>
      </c>
      <c r="H213" s="14">
        <v>60.403199999999998</v>
      </c>
      <c r="I213" s="12" t="s">
        <v>3</v>
      </c>
      <c r="J213" s="12"/>
      <c r="K213" s="63">
        <f>VLOOKUP(G:G,'Material Pricing'!C:E,3,0)</f>
        <v>0</v>
      </c>
      <c r="L213" s="63">
        <f t="shared" si="3"/>
        <v>0</v>
      </c>
      <c r="M213" s="66"/>
    </row>
    <row r="214" spans="1:13" s="9" customFormat="1" x14ac:dyDescent="0.35">
      <c r="B214" s="10">
        <v>2</v>
      </c>
      <c r="C214" s="11" t="s">
        <v>11</v>
      </c>
      <c r="D214" s="11" t="s">
        <v>226</v>
      </c>
      <c r="E214" s="12" t="s">
        <v>62</v>
      </c>
      <c r="F214" s="12" t="s">
        <v>2</v>
      </c>
      <c r="G214" s="13">
        <v>131000150</v>
      </c>
      <c r="H214" s="14">
        <v>40.070324999999997</v>
      </c>
      <c r="I214" s="12" t="s">
        <v>3</v>
      </c>
      <c r="J214" s="12"/>
      <c r="K214" s="63">
        <f>VLOOKUP(G:G,'Material Pricing'!C:E,3,0)</f>
        <v>0</v>
      </c>
      <c r="L214" s="63">
        <f t="shared" si="3"/>
        <v>0</v>
      </c>
      <c r="M214" s="66"/>
    </row>
    <row r="215" spans="1:13" s="9" customFormat="1" x14ac:dyDescent="0.35">
      <c r="B215" s="10">
        <v>3</v>
      </c>
      <c r="C215" s="11" t="s">
        <v>12</v>
      </c>
      <c r="D215" s="11" t="s">
        <v>227</v>
      </c>
      <c r="E215" s="12" t="s">
        <v>62</v>
      </c>
      <c r="F215" s="12" t="s">
        <v>2</v>
      </c>
      <c r="G215" s="13">
        <v>131000150</v>
      </c>
      <c r="H215" s="14">
        <v>86.01088</v>
      </c>
      <c r="I215" s="12" t="s">
        <v>3</v>
      </c>
      <c r="J215" s="12"/>
      <c r="K215" s="63">
        <f>VLOOKUP(G:G,'Material Pricing'!C:E,3,0)</f>
        <v>0</v>
      </c>
      <c r="L215" s="63">
        <f t="shared" si="3"/>
        <v>0</v>
      </c>
      <c r="M215" s="66"/>
    </row>
    <row r="216" spans="1:13" s="9" customFormat="1" x14ac:dyDescent="0.35">
      <c r="B216" s="10">
        <v>4</v>
      </c>
      <c r="C216" s="11" t="s">
        <v>13</v>
      </c>
      <c r="D216" s="11" t="s">
        <v>14</v>
      </c>
      <c r="E216" s="12" t="s">
        <v>16</v>
      </c>
      <c r="F216" s="13" t="s">
        <v>17</v>
      </c>
      <c r="G216" s="10" t="s">
        <v>14</v>
      </c>
      <c r="H216" s="20">
        <v>27</v>
      </c>
      <c r="I216" s="10" t="s">
        <v>18</v>
      </c>
      <c r="J216" s="10"/>
      <c r="K216" s="63">
        <f>VLOOKUP(G:G,'Material Pricing'!C:E,3,0)</f>
        <v>0</v>
      </c>
      <c r="L216" s="63">
        <f t="shared" si="3"/>
        <v>0</v>
      </c>
      <c r="M216" s="66"/>
    </row>
    <row r="217" spans="1:13" s="9" customFormat="1" x14ac:dyDescent="0.35">
      <c r="B217" s="10">
        <v>5</v>
      </c>
      <c r="C217" s="11" t="s">
        <v>19</v>
      </c>
      <c r="D217" s="11" t="s">
        <v>20</v>
      </c>
      <c r="E217" s="13" t="s">
        <v>21</v>
      </c>
      <c r="F217" s="13" t="s">
        <v>17</v>
      </c>
      <c r="G217" s="10" t="s">
        <v>20</v>
      </c>
      <c r="H217" s="20">
        <v>27</v>
      </c>
      <c r="I217" s="10" t="s">
        <v>18</v>
      </c>
      <c r="J217" s="10"/>
      <c r="K217" s="63">
        <f>VLOOKUP(G:G,'Material Pricing'!C:E,3,0)</f>
        <v>0</v>
      </c>
      <c r="L217" s="63">
        <f t="shared" si="3"/>
        <v>0</v>
      </c>
      <c r="M217" s="66">
        <f>SUM(L208:L217)</f>
        <v>0</v>
      </c>
    </row>
    <row r="218" spans="1:13" s="9" customFormat="1" x14ac:dyDescent="0.35">
      <c r="B218" s="15"/>
      <c r="C218" s="16"/>
      <c r="D218" s="16"/>
      <c r="E218" s="17"/>
      <c r="F218" s="18"/>
      <c r="G218" s="17"/>
      <c r="H218" s="19"/>
      <c r="I218" s="18"/>
      <c r="J218" s="18"/>
      <c r="K218" s="63"/>
      <c r="L218" s="63"/>
      <c r="M218" s="66"/>
    </row>
    <row r="219" spans="1:13" s="9" customFormat="1" x14ac:dyDescent="0.35">
      <c r="B219" s="15"/>
      <c r="C219" s="16"/>
      <c r="D219" s="16"/>
      <c r="E219" s="17"/>
      <c r="F219" s="18"/>
      <c r="G219" s="17"/>
      <c r="H219" s="19"/>
      <c r="I219" s="18"/>
      <c r="J219" s="18"/>
      <c r="K219" s="63"/>
      <c r="L219" s="63"/>
      <c r="M219" s="66"/>
    </row>
    <row r="220" spans="1:13" s="9" customFormat="1" x14ac:dyDescent="0.35">
      <c r="A220" s="4" t="s">
        <v>146</v>
      </c>
      <c r="B220" s="6"/>
      <c r="C220" s="6"/>
      <c r="D220" s="6"/>
      <c r="E220" s="6"/>
      <c r="F220" s="6"/>
      <c r="G220" s="7"/>
      <c r="H220" s="8"/>
      <c r="I220" s="6"/>
      <c r="J220" s="6"/>
      <c r="K220" s="63"/>
      <c r="L220" s="63"/>
      <c r="M220" s="66"/>
    </row>
    <row r="221" spans="1:13" s="9" customFormat="1" x14ac:dyDescent="0.35">
      <c r="A221" s="2" t="s">
        <v>158</v>
      </c>
      <c r="B221" s="10">
        <v>1</v>
      </c>
      <c r="C221" s="11" t="s">
        <v>22</v>
      </c>
      <c r="D221" s="11" t="s">
        <v>117</v>
      </c>
      <c r="E221" s="13" t="s">
        <v>118</v>
      </c>
      <c r="F221" s="13" t="s">
        <v>25</v>
      </c>
      <c r="G221" s="10" t="s">
        <v>117</v>
      </c>
      <c r="H221" s="20">
        <v>62</v>
      </c>
      <c r="I221" s="10" t="s">
        <v>3</v>
      </c>
      <c r="J221" s="10"/>
      <c r="K221" s="63">
        <f>VLOOKUP(G:G,'Material Pricing'!C:E,3,0)</f>
        <v>0</v>
      </c>
      <c r="L221" s="63">
        <f t="shared" si="3"/>
        <v>0</v>
      </c>
      <c r="M221" s="66"/>
    </row>
    <row r="222" spans="1:13" s="9" customFormat="1" x14ac:dyDescent="0.35">
      <c r="A222" s="1" t="s">
        <v>150</v>
      </c>
      <c r="B222" s="10">
        <v>2</v>
      </c>
      <c r="C222" s="11" t="s">
        <v>26</v>
      </c>
      <c r="D222" s="11" t="s">
        <v>119</v>
      </c>
      <c r="E222" s="13" t="s">
        <v>120</v>
      </c>
      <c r="F222" s="13" t="s">
        <v>25</v>
      </c>
      <c r="G222" s="10" t="s">
        <v>119</v>
      </c>
      <c r="H222" s="20">
        <v>10.7</v>
      </c>
      <c r="I222" s="10" t="s">
        <v>3</v>
      </c>
      <c r="J222" s="10"/>
      <c r="K222" s="63">
        <f>VLOOKUP(G:G,'Material Pricing'!C:E,3,0)</f>
        <v>0</v>
      </c>
      <c r="L222" s="63">
        <f t="shared" si="3"/>
        <v>0</v>
      </c>
      <c r="M222" s="66"/>
    </row>
    <row r="223" spans="1:13" s="9" customFormat="1" x14ac:dyDescent="0.35">
      <c r="A223" s="3">
        <v>146020000</v>
      </c>
      <c r="B223" s="10">
        <v>3</v>
      </c>
      <c r="C223" s="11" t="s">
        <v>11</v>
      </c>
      <c r="D223" s="11" t="s">
        <v>121</v>
      </c>
      <c r="E223" s="13" t="s">
        <v>122</v>
      </c>
      <c r="F223" s="13" t="s">
        <v>25</v>
      </c>
      <c r="G223" s="10" t="s">
        <v>121</v>
      </c>
      <c r="H223" s="20">
        <v>9.4</v>
      </c>
      <c r="I223" s="10" t="s">
        <v>3</v>
      </c>
      <c r="J223" s="10"/>
      <c r="K223" s="63">
        <f>VLOOKUP(G:G,'Material Pricing'!C:E,3,0)</f>
        <v>0</v>
      </c>
      <c r="L223" s="63">
        <f t="shared" si="3"/>
        <v>0</v>
      </c>
      <c r="M223" s="66"/>
    </row>
    <row r="224" spans="1:13" s="9" customFormat="1" x14ac:dyDescent="0.35">
      <c r="A224" s="1" t="s">
        <v>151</v>
      </c>
      <c r="B224" s="10">
        <v>4</v>
      </c>
      <c r="C224" s="11" t="s">
        <v>31</v>
      </c>
      <c r="D224" s="11" t="s">
        <v>80</v>
      </c>
      <c r="E224" s="13" t="s">
        <v>81</v>
      </c>
      <c r="F224" s="13" t="s">
        <v>34</v>
      </c>
      <c r="G224" s="10" t="s">
        <v>80</v>
      </c>
      <c r="H224" s="20">
        <v>7</v>
      </c>
      <c r="I224" s="10" t="s">
        <v>3</v>
      </c>
      <c r="J224" s="10"/>
      <c r="K224" s="63">
        <f>VLOOKUP(G:G,'Material Pricing'!C:E,3,0)</f>
        <v>0</v>
      </c>
      <c r="L224" s="63">
        <f t="shared" si="3"/>
        <v>0</v>
      </c>
      <c r="M224" s="66"/>
    </row>
    <row r="225" spans="1:13" s="9" customFormat="1" x14ac:dyDescent="0.35">
      <c r="A225" s="2"/>
      <c r="B225" s="10">
        <v>5</v>
      </c>
      <c r="C225" s="11" t="s">
        <v>35</v>
      </c>
      <c r="D225" s="11" t="s">
        <v>228</v>
      </c>
      <c r="E225" s="13" t="s">
        <v>82</v>
      </c>
      <c r="F225" s="13" t="s">
        <v>37</v>
      </c>
      <c r="G225" s="10" t="s">
        <v>83</v>
      </c>
      <c r="H225" s="20">
        <v>8.8000000000000007</v>
      </c>
      <c r="I225" s="10" t="s">
        <v>3</v>
      </c>
      <c r="J225" s="10"/>
      <c r="K225" s="63">
        <f>VLOOKUP(G:G,'Material Pricing'!C:E,3,0)</f>
        <v>0</v>
      </c>
      <c r="L225" s="63">
        <f t="shared" si="3"/>
        <v>0</v>
      </c>
      <c r="M225" s="66"/>
    </row>
    <row r="226" spans="1:13" s="9" customFormat="1" x14ac:dyDescent="0.35">
      <c r="B226" s="10">
        <v>6</v>
      </c>
      <c r="C226" s="11" t="s">
        <v>38</v>
      </c>
      <c r="D226" s="11" t="s">
        <v>39</v>
      </c>
      <c r="E226" s="13" t="s">
        <v>84</v>
      </c>
      <c r="F226" s="13" t="s">
        <v>25</v>
      </c>
      <c r="G226" s="10" t="s">
        <v>39</v>
      </c>
      <c r="H226" s="20">
        <v>20</v>
      </c>
      <c r="I226" s="10" t="s">
        <v>18</v>
      </c>
      <c r="J226" s="10"/>
      <c r="K226" s="63">
        <f>VLOOKUP(G:G,'Material Pricing'!C:E,3,0)</f>
        <v>0</v>
      </c>
      <c r="L226" s="63">
        <f t="shared" si="3"/>
        <v>0</v>
      </c>
      <c r="M226" s="66"/>
    </row>
    <row r="227" spans="1:13" s="9" customFormat="1" x14ac:dyDescent="0.35">
      <c r="B227" s="10">
        <v>7</v>
      </c>
      <c r="C227" s="11" t="s">
        <v>41</v>
      </c>
      <c r="D227" s="11" t="s">
        <v>85</v>
      </c>
      <c r="E227" s="11" t="s">
        <v>86</v>
      </c>
      <c r="F227" s="13" t="s">
        <v>17</v>
      </c>
      <c r="G227" s="10" t="s">
        <v>85</v>
      </c>
      <c r="H227" s="20">
        <v>20</v>
      </c>
      <c r="I227" s="10" t="s">
        <v>18</v>
      </c>
      <c r="J227" s="10"/>
      <c r="K227" s="63">
        <f>VLOOKUP(G:G,'Material Pricing'!C:E,3,0)</f>
        <v>0</v>
      </c>
      <c r="L227" s="63">
        <f t="shared" si="3"/>
        <v>0</v>
      </c>
      <c r="M227" s="66"/>
    </row>
    <row r="228" spans="1:13" s="9" customFormat="1" x14ac:dyDescent="0.35">
      <c r="B228" s="10">
        <v>8</v>
      </c>
      <c r="C228" s="11" t="s">
        <v>44</v>
      </c>
      <c r="D228" s="11" t="s">
        <v>87</v>
      </c>
      <c r="E228" s="13" t="s">
        <v>88</v>
      </c>
      <c r="F228" s="13" t="s">
        <v>17</v>
      </c>
      <c r="G228" s="10" t="s">
        <v>87</v>
      </c>
      <c r="H228" s="20">
        <v>10</v>
      </c>
      <c r="I228" s="10" t="s">
        <v>18</v>
      </c>
      <c r="J228" s="10"/>
      <c r="K228" s="63">
        <f>VLOOKUP(G:G,'Material Pricing'!C:E,3,0)</f>
        <v>0</v>
      </c>
      <c r="L228" s="63">
        <f t="shared" si="3"/>
        <v>0</v>
      </c>
      <c r="M228" s="66"/>
    </row>
    <row r="229" spans="1:13" s="9" customFormat="1" x14ac:dyDescent="0.35">
      <c r="B229" s="10">
        <v>9</v>
      </c>
      <c r="C229" s="11" t="s">
        <v>19</v>
      </c>
      <c r="D229" s="11" t="s">
        <v>47</v>
      </c>
      <c r="E229" s="13" t="s">
        <v>48</v>
      </c>
      <c r="F229" s="13" t="s">
        <v>17</v>
      </c>
      <c r="G229" s="10" t="s">
        <v>47</v>
      </c>
      <c r="H229" s="20">
        <v>40</v>
      </c>
      <c r="I229" s="10" t="s">
        <v>18</v>
      </c>
      <c r="J229" s="10"/>
      <c r="K229" s="63">
        <f>VLOOKUP(G:G,'Material Pricing'!C:E,3,0)</f>
        <v>0</v>
      </c>
      <c r="L229" s="63">
        <f t="shared" si="3"/>
        <v>0</v>
      </c>
      <c r="M229" s="66"/>
    </row>
    <row r="230" spans="1:13" s="9" customFormat="1" x14ac:dyDescent="0.35">
      <c r="B230" s="10">
        <v>10</v>
      </c>
      <c r="C230" s="11" t="s">
        <v>19</v>
      </c>
      <c r="D230" s="11" t="s">
        <v>49</v>
      </c>
      <c r="E230" s="13" t="s">
        <v>50</v>
      </c>
      <c r="F230" s="13" t="s">
        <v>17</v>
      </c>
      <c r="G230" s="10" t="s">
        <v>49</v>
      </c>
      <c r="H230" s="20">
        <v>10</v>
      </c>
      <c r="I230" s="10" t="s">
        <v>18</v>
      </c>
      <c r="J230" s="10"/>
      <c r="K230" s="63">
        <f>VLOOKUP(G:G,'Material Pricing'!C:E,3,0)</f>
        <v>0</v>
      </c>
      <c r="L230" s="63">
        <f t="shared" si="3"/>
        <v>0</v>
      </c>
      <c r="M230" s="66"/>
    </row>
    <row r="231" spans="1:13" s="9" customFormat="1" x14ac:dyDescent="0.35">
      <c r="B231" s="10">
        <v>11</v>
      </c>
      <c r="C231" s="11" t="s">
        <v>51</v>
      </c>
      <c r="D231" s="11" t="s">
        <v>92</v>
      </c>
      <c r="E231" s="13" t="s">
        <v>93</v>
      </c>
      <c r="F231" s="13" t="s">
        <v>17</v>
      </c>
      <c r="G231" s="10" t="s">
        <v>92</v>
      </c>
      <c r="H231" s="20">
        <v>40</v>
      </c>
      <c r="I231" s="10" t="s">
        <v>18</v>
      </c>
      <c r="J231" s="10"/>
      <c r="K231" s="63">
        <f>VLOOKUP(G:G,'Material Pricing'!C:E,3,0)</f>
        <v>0</v>
      </c>
      <c r="L231" s="63">
        <f t="shared" si="3"/>
        <v>0</v>
      </c>
      <c r="M231" s="66"/>
    </row>
    <row r="232" spans="1:13" s="9" customFormat="1" x14ac:dyDescent="0.35">
      <c r="B232" s="10">
        <v>12</v>
      </c>
      <c r="C232" s="11" t="s">
        <v>51</v>
      </c>
      <c r="D232" s="11" t="s">
        <v>95</v>
      </c>
      <c r="E232" s="13" t="s">
        <v>96</v>
      </c>
      <c r="F232" s="13" t="s">
        <v>17</v>
      </c>
      <c r="G232" s="10" t="s">
        <v>95</v>
      </c>
      <c r="H232" s="20">
        <v>20</v>
      </c>
      <c r="I232" s="10" t="s">
        <v>18</v>
      </c>
      <c r="J232" s="10"/>
      <c r="K232" s="63">
        <f>VLOOKUP(G:G,'Material Pricing'!C:E,3,0)</f>
        <v>0</v>
      </c>
      <c r="L232" s="63">
        <f t="shared" si="3"/>
        <v>0</v>
      </c>
      <c r="M232" s="66"/>
    </row>
    <row r="233" spans="1:13" s="9" customFormat="1" x14ac:dyDescent="0.35">
      <c r="B233" s="10">
        <v>13</v>
      </c>
      <c r="C233" s="11" t="s">
        <v>56</v>
      </c>
      <c r="D233" s="11" t="s">
        <v>97</v>
      </c>
      <c r="E233" s="11" t="s">
        <v>98</v>
      </c>
      <c r="F233" s="13" t="s">
        <v>17</v>
      </c>
      <c r="G233" s="10" t="s">
        <v>97</v>
      </c>
      <c r="H233" s="20">
        <v>3</v>
      </c>
      <c r="I233" s="10" t="s">
        <v>18</v>
      </c>
      <c r="J233" s="10"/>
      <c r="K233" s="63">
        <f>VLOOKUP(G:G,'Material Pricing'!C:E,3,0)</f>
        <v>0</v>
      </c>
      <c r="L233" s="63">
        <f t="shared" si="3"/>
        <v>0</v>
      </c>
      <c r="M233" s="66"/>
    </row>
    <row r="234" spans="1:13" s="9" customFormat="1" x14ac:dyDescent="0.35">
      <c r="B234" s="6"/>
      <c r="C234" s="6"/>
      <c r="D234" s="6"/>
      <c r="E234" s="6"/>
      <c r="F234" s="6"/>
      <c r="G234" s="7"/>
      <c r="H234" s="8"/>
      <c r="I234" s="6"/>
      <c r="J234" s="6"/>
      <c r="K234" s="63"/>
      <c r="L234" s="63"/>
      <c r="M234" s="66"/>
    </row>
    <row r="235" spans="1:13" s="9" customFormat="1" x14ac:dyDescent="0.35">
      <c r="B235" s="10">
        <v>1</v>
      </c>
      <c r="C235" s="11" t="s">
        <v>59</v>
      </c>
      <c r="D235" s="10" t="s">
        <v>14</v>
      </c>
      <c r="E235" s="12" t="s">
        <v>16</v>
      </c>
      <c r="F235" s="12" t="s">
        <v>17</v>
      </c>
      <c r="G235" s="10" t="s">
        <v>14</v>
      </c>
      <c r="H235" s="14">
        <v>1</v>
      </c>
      <c r="I235" s="12" t="s">
        <v>18</v>
      </c>
      <c r="J235" s="12"/>
      <c r="K235" s="63">
        <f>VLOOKUP(G:G,'Material Pricing'!C:E,3,0)</f>
        <v>0</v>
      </c>
      <c r="L235" s="63">
        <f t="shared" si="3"/>
        <v>0</v>
      </c>
      <c r="M235" s="66"/>
    </row>
    <row r="236" spans="1:13" s="9" customFormat="1" x14ac:dyDescent="0.35">
      <c r="B236" s="10">
        <v>2</v>
      </c>
      <c r="C236" s="11" t="s">
        <v>60</v>
      </c>
      <c r="D236" s="13" t="s">
        <v>165</v>
      </c>
      <c r="E236" s="13" t="s">
        <v>163</v>
      </c>
      <c r="F236" s="12" t="s">
        <v>17</v>
      </c>
      <c r="G236" s="13" t="s">
        <v>165</v>
      </c>
      <c r="H236" s="14">
        <v>1</v>
      </c>
      <c r="I236" s="12" t="s">
        <v>18</v>
      </c>
      <c r="J236" s="12"/>
      <c r="K236" s="63">
        <f>VLOOKUP(G:G,'Material Pricing'!C:E,3,0)</f>
        <v>0</v>
      </c>
      <c r="L236" s="63">
        <f t="shared" si="3"/>
        <v>0</v>
      </c>
      <c r="M236" s="66"/>
    </row>
    <row r="237" spans="1:13" s="9" customFormat="1" x14ac:dyDescent="0.35">
      <c r="B237" s="10">
        <v>3</v>
      </c>
      <c r="C237" s="11" t="s">
        <v>61</v>
      </c>
      <c r="D237" s="11" t="s">
        <v>229</v>
      </c>
      <c r="E237" s="12" t="s">
        <v>62</v>
      </c>
      <c r="F237" s="12" t="s">
        <v>2</v>
      </c>
      <c r="G237" s="13">
        <v>131000150</v>
      </c>
      <c r="H237" s="14">
        <v>0.26</v>
      </c>
      <c r="I237" s="12" t="s">
        <v>3</v>
      </c>
      <c r="J237" s="12"/>
      <c r="K237" s="63">
        <f>VLOOKUP(G:G,'Material Pricing'!C:E,3,0)</f>
        <v>0</v>
      </c>
      <c r="L237" s="63">
        <f t="shared" si="3"/>
        <v>0</v>
      </c>
      <c r="M237" s="66"/>
    </row>
    <row r="238" spans="1:13" s="9" customFormat="1" x14ac:dyDescent="0.35">
      <c r="B238" s="6"/>
      <c r="C238" s="6"/>
      <c r="D238" s="6"/>
      <c r="E238" s="6"/>
      <c r="F238" s="6"/>
      <c r="G238" s="7"/>
      <c r="H238" s="8"/>
      <c r="I238" s="6"/>
      <c r="J238" s="6"/>
      <c r="K238" s="63"/>
      <c r="L238" s="63"/>
      <c r="M238" s="66"/>
    </row>
    <row r="239" spans="1:13" s="9" customFormat="1" x14ac:dyDescent="0.35">
      <c r="B239" s="10">
        <v>1</v>
      </c>
      <c r="C239" s="11" t="s">
        <v>99</v>
      </c>
      <c r="D239" s="11" t="s">
        <v>123</v>
      </c>
      <c r="E239" s="12" t="s">
        <v>124</v>
      </c>
      <c r="F239" s="12" t="s">
        <v>25</v>
      </c>
      <c r="G239" s="13">
        <v>953021600</v>
      </c>
      <c r="H239" s="20">
        <v>5.8</v>
      </c>
      <c r="I239" s="10" t="s">
        <v>125</v>
      </c>
      <c r="J239" s="10"/>
      <c r="K239" s="63">
        <f>VLOOKUP(G:G,'Material Pricing'!C:E,3,0)</f>
        <v>0</v>
      </c>
      <c r="L239" s="63">
        <f t="shared" si="3"/>
        <v>0</v>
      </c>
      <c r="M239" s="66">
        <f>SUM(L221:L239)</f>
        <v>0</v>
      </c>
    </row>
    <row r="240" spans="1:13" s="9" customFormat="1" x14ac:dyDescent="0.35">
      <c r="B240" s="15"/>
      <c r="C240" s="16"/>
      <c r="D240" s="16"/>
      <c r="E240" s="17"/>
      <c r="F240" s="18"/>
      <c r="G240" s="17"/>
      <c r="H240" s="19"/>
      <c r="I240" s="18"/>
      <c r="J240" s="18"/>
      <c r="K240" s="63"/>
      <c r="L240" s="63"/>
      <c r="M240" s="66"/>
    </row>
    <row r="241" spans="1:13" s="9" customFormat="1" x14ac:dyDescent="0.35">
      <c r="B241" s="15"/>
      <c r="C241" s="16"/>
      <c r="D241" s="16"/>
      <c r="E241" s="17"/>
      <c r="F241" s="18"/>
      <c r="G241" s="17"/>
      <c r="H241" s="19"/>
      <c r="I241" s="18"/>
      <c r="J241" s="18"/>
      <c r="K241" s="63"/>
      <c r="L241" s="63"/>
      <c r="M241" s="66"/>
    </row>
    <row r="242" spans="1:13" s="9" customFormat="1" x14ac:dyDescent="0.35">
      <c r="A242" s="4" t="s">
        <v>146</v>
      </c>
      <c r="B242" s="6"/>
      <c r="C242" s="6"/>
      <c r="D242" s="6"/>
      <c r="E242" s="6"/>
      <c r="F242" s="6"/>
      <c r="G242" s="7"/>
      <c r="H242" s="8"/>
      <c r="I242" s="6"/>
      <c r="J242" s="6"/>
      <c r="K242" s="63"/>
      <c r="L242" s="63"/>
      <c r="M242" s="66"/>
    </row>
    <row r="243" spans="1:13" s="9" customFormat="1" x14ac:dyDescent="0.35">
      <c r="A243" s="2" t="s">
        <v>250</v>
      </c>
      <c r="B243" s="10">
        <v>1</v>
      </c>
      <c r="C243" s="11" t="s">
        <v>0</v>
      </c>
      <c r="D243" s="11" t="s">
        <v>230</v>
      </c>
      <c r="E243" s="12" t="s">
        <v>1</v>
      </c>
      <c r="F243" s="12" t="s">
        <v>2</v>
      </c>
      <c r="G243" s="13">
        <v>130300125</v>
      </c>
      <c r="H243" s="14">
        <v>50</v>
      </c>
      <c r="I243" s="12" t="s">
        <v>3</v>
      </c>
      <c r="J243" s="12"/>
      <c r="K243" s="63">
        <f>VLOOKUP(G:G,'Material Pricing'!C:E,3,0)</f>
        <v>0</v>
      </c>
      <c r="L243" s="63">
        <f t="shared" si="3"/>
        <v>0</v>
      </c>
      <c r="M243" s="66"/>
    </row>
    <row r="244" spans="1:13" s="9" customFormat="1" x14ac:dyDescent="0.35">
      <c r="A244" s="1" t="s">
        <v>150</v>
      </c>
      <c r="B244" s="10">
        <v>2</v>
      </c>
      <c r="C244" s="11" t="s">
        <v>4</v>
      </c>
      <c r="D244" s="11" t="s">
        <v>231</v>
      </c>
      <c r="E244" s="12" t="s">
        <v>108</v>
      </c>
      <c r="F244" s="12" t="s">
        <v>2</v>
      </c>
      <c r="G244" s="13">
        <v>130400125</v>
      </c>
      <c r="H244" s="14">
        <v>22</v>
      </c>
      <c r="I244" s="12" t="s">
        <v>3</v>
      </c>
      <c r="J244" s="12"/>
      <c r="K244" s="63">
        <f>VLOOKUP(G:G,'Material Pricing'!C:E,3,0)</f>
        <v>0</v>
      </c>
      <c r="L244" s="63">
        <f t="shared" si="3"/>
        <v>0</v>
      </c>
      <c r="M244" s="66"/>
    </row>
    <row r="245" spans="1:13" s="9" customFormat="1" x14ac:dyDescent="0.35">
      <c r="A245" s="3">
        <v>147010000</v>
      </c>
      <c r="B245" s="10">
        <v>3</v>
      </c>
      <c r="C245" s="11" t="s">
        <v>6</v>
      </c>
      <c r="D245" s="11" t="s">
        <v>232</v>
      </c>
      <c r="E245" s="12" t="s">
        <v>72</v>
      </c>
      <c r="F245" s="12" t="s">
        <v>2</v>
      </c>
      <c r="G245" s="13">
        <v>130250125</v>
      </c>
      <c r="H245" s="14">
        <v>28</v>
      </c>
      <c r="I245" s="12" t="s">
        <v>3</v>
      </c>
      <c r="J245" s="12"/>
      <c r="K245" s="63">
        <f>VLOOKUP(G:G,'Material Pricing'!C:E,3,0)</f>
        <v>0</v>
      </c>
      <c r="L245" s="63">
        <f t="shared" si="3"/>
        <v>0</v>
      </c>
      <c r="M245" s="66"/>
    </row>
    <row r="246" spans="1:13" s="9" customFormat="1" x14ac:dyDescent="0.35">
      <c r="A246" s="1" t="s">
        <v>151</v>
      </c>
      <c r="B246" s="10">
        <v>4</v>
      </c>
      <c r="C246" s="11" t="s">
        <v>8</v>
      </c>
      <c r="D246" s="11" t="s">
        <v>233</v>
      </c>
      <c r="E246" s="12" t="s">
        <v>1</v>
      </c>
      <c r="F246" s="12" t="s">
        <v>2</v>
      </c>
      <c r="G246" s="13">
        <v>130300125</v>
      </c>
      <c r="H246" s="14">
        <v>1.26</v>
      </c>
      <c r="I246" s="12" t="s">
        <v>3</v>
      </c>
      <c r="J246" s="12"/>
      <c r="K246" s="63">
        <f>VLOOKUP(G:G,'Material Pricing'!C:E,3,0)</f>
        <v>0</v>
      </c>
      <c r="L246" s="63">
        <f t="shared" si="3"/>
        <v>0</v>
      </c>
      <c r="M246" s="66"/>
    </row>
    <row r="247" spans="1:13" s="9" customFormat="1" x14ac:dyDescent="0.35">
      <c r="A247" s="2"/>
      <c r="B247" s="6"/>
      <c r="C247" s="6"/>
      <c r="D247" s="6"/>
      <c r="E247" s="6"/>
      <c r="F247" s="6"/>
      <c r="G247" s="7"/>
      <c r="H247" s="8"/>
      <c r="I247" s="6"/>
      <c r="J247" s="6"/>
      <c r="K247" s="63"/>
      <c r="L247" s="63"/>
      <c r="M247" s="66"/>
    </row>
    <row r="248" spans="1:13" s="9" customFormat="1" x14ac:dyDescent="0.35">
      <c r="B248" s="10">
        <v>1</v>
      </c>
      <c r="C248" s="11" t="s">
        <v>9</v>
      </c>
      <c r="D248" s="11" t="s">
        <v>234</v>
      </c>
      <c r="E248" s="12" t="s">
        <v>62</v>
      </c>
      <c r="F248" s="12" t="s">
        <v>2</v>
      </c>
      <c r="G248" s="13">
        <v>131000150</v>
      </c>
      <c r="H248" s="14">
        <v>60.403199999999998</v>
      </c>
      <c r="I248" s="12" t="s">
        <v>3</v>
      </c>
      <c r="J248" s="12"/>
      <c r="K248" s="63">
        <f>VLOOKUP(G:G,'Material Pricing'!C:E,3,0)</f>
        <v>0</v>
      </c>
      <c r="L248" s="63">
        <f t="shared" si="3"/>
        <v>0</v>
      </c>
      <c r="M248" s="66"/>
    </row>
    <row r="249" spans="1:13" s="9" customFormat="1" x14ac:dyDescent="0.35">
      <c r="B249" s="10">
        <v>2</v>
      </c>
      <c r="C249" s="11" t="s">
        <v>11</v>
      </c>
      <c r="D249" s="11" t="s">
        <v>235</v>
      </c>
      <c r="E249" s="12" t="s">
        <v>62</v>
      </c>
      <c r="F249" s="12" t="s">
        <v>2</v>
      </c>
      <c r="G249" s="13">
        <v>131000150</v>
      </c>
      <c r="H249" s="14">
        <v>40.070324999999997</v>
      </c>
      <c r="I249" s="12" t="s">
        <v>3</v>
      </c>
      <c r="J249" s="12"/>
      <c r="K249" s="63">
        <f>VLOOKUP(G:G,'Material Pricing'!C:E,3,0)</f>
        <v>0</v>
      </c>
      <c r="L249" s="63">
        <f t="shared" si="3"/>
        <v>0</v>
      </c>
      <c r="M249" s="66"/>
    </row>
    <row r="250" spans="1:13" s="9" customFormat="1" x14ac:dyDescent="0.35">
      <c r="B250" s="10">
        <v>3</v>
      </c>
      <c r="C250" s="11" t="s">
        <v>12</v>
      </c>
      <c r="D250" s="11" t="s">
        <v>236</v>
      </c>
      <c r="E250" s="12" t="s">
        <v>62</v>
      </c>
      <c r="F250" s="12" t="s">
        <v>2</v>
      </c>
      <c r="G250" s="13">
        <v>131000150</v>
      </c>
      <c r="H250" s="14">
        <v>86.01088</v>
      </c>
      <c r="I250" s="12" t="s">
        <v>3</v>
      </c>
      <c r="J250" s="12"/>
      <c r="K250" s="63">
        <f>VLOOKUP(G:G,'Material Pricing'!C:E,3,0)</f>
        <v>0</v>
      </c>
      <c r="L250" s="63">
        <f t="shared" si="3"/>
        <v>0</v>
      </c>
      <c r="M250" s="66"/>
    </row>
    <row r="251" spans="1:13" s="9" customFormat="1" x14ac:dyDescent="0.35">
      <c r="B251" s="10">
        <v>4</v>
      </c>
      <c r="C251" s="11" t="s">
        <v>13</v>
      </c>
      <c r="D251" s="11" t="s">
        <v>14</v>
      </c>
      <c r="E251" s="12" t="s">
        <v>16</v>
      </c>
      <c r="F251" s="13" t="s">
        <v>17</v>
      </c>
      <c r="G251" s="10" t="s">
        <v>14</v>
      </c>
      <c r="H251" s="20">
        <v>27</v>
      </c>
      <c r="I251" s="10" t="s">
        <v>18</v>
      </c>
      <c r="J251" s="10"/>
      <c r="K251" s="63">
        <f>VLOOKUP(G:G,'Material Pricing'!C:E,3,0)</f>
        <v>0</v>
      </c>
      <c r="L251" s="63">
        <f t="shared" si="3"/>
        <v>0</v>
      </c>
      <c r="M251" s="66"/>
    </row>
    <row r="252" spans="1:13" s="9" customFormat="1" x14ac:dyDescent="0.35">
      <c r="B252" s="10">
        <v>5</v>
      </c>
      <c r="C252" s="11" t="s">
        <v>19</v>
      </c>
      <c r="D252" s="11" t="s">
        <v>20</v>
      </c>
      <c r="E252" s="13" t="s">
        <v>21</v>
      </c>
      <c r="F252" s="13" t="s">
        <v>17</v>
      </c>
      <c r="G252" s="10" t="s">
        <v>20</v>
      </c>
      <c r="H252" s="20">
        <v>27</v>
      </c>
      <c r="I252" s="10" t="s">
        <v>18</v>
      </c>
      <c r="J252" s="10"/>
      <c r="K252" s="63">
        <f>VLOOKUP(G:G,'Material Pricing'!C:E,3,0)</f>
        <v>0</v>
      </c>
      <c r="L252" s="63">
        <f t="shared" si="3"/>
        <v>0</v>
      </c>
      <c r="M252" s="66">
        <f>SUM(L242:L252)</f>
        <v>0</v>
      </c>
    </row>
    <row r="253" spans="1:13" s="9" customFormat="1" x14ac:dyDescent="0.35">
      <c r="B253" s="15"/>
      <c r="C253" s="16"/>
      <c r="D253" s="16"/>
      <c r="E253" s="17"/>
      <c r="F253" s="18"/>
      <c r="G253" s="17"/>
      <c r="H253" s="19"/>
      <c r="I253" s="18"/>
      <c r="J253" s="18"/>
      <c r="K253" s="63"/>
      <c r="L253" s="63"/>
      <c r="M253" s="66"/>
    </row>
    <row r="254" spans="1:13" s="9" customFormat="1" x14ac:dyDescent="0.35">
      <c r="B254" s="15"/>
      <c r="C254" s="16"/>
      <c r="D254" s="16"/>
      <c r="E254" s="17"/>
      <c r="F254" s="18"/>
      <c r="G254" s="17"/>
      <c r="H254" s="19"/>
      <c r="I254" s="18"/>
      <c r="J254" s="18"/>
      <c r="K254" s="63"/>
      <c r="L254" s="63"/>
      <c r="M254" s="66"/>
    </row>
    <row r="255" spans="1:13" s="9" customFormat="1" x14ac:dyDescent="0.35">
      <c r="A255" s="4" t="s">
        <v>146</v>
      </c>
      <c r="B255" s="6"/>
      <c r="C255" s="6"/>
      <c r="D255" s="6"/>
      <c r="E255" s="6"/>
      <c r="F255" s="6"/>
      <c r="G255" s="7"/>
      <c r="H255" s="8"/>
      <c r="I255" s="6"/>
      <c r="J255" s="6"/>
      <c r="K255" s="63"/>
      <c r="L255" s="63"/>
      <c r="M255" s="66"/>
    </row>
    <row r="256" spans="1:13" s="9" customFormat="1" x14ac:dyDescent="0.35">
      <c r="A256" s="2" t="s">
        <v>159</v>
      </c>
      <c r="B256" s="10">
        <v>1</v>
      </c>
      <c r="C256" s="11" t="s">
        <v>22</v>
      </c>
      <c r="D256" s="11" t="s">
        <v>117</v>
      </c>
      <c r="E256" s="13" t="s">
        <v>118</v>
      </c>
      <c r="F256" s="13" t="s">
        <v>25</v>
      </c>
      <c r="G256" s="10" t="s">
        <v>117</v>
      </c>
      <c r="H256" s="20">
        <v>62</v>
      </c>
      <c r="I256" s="10" t="s">
        <v>3</v>
      </c>
      <c r="J256" s="10"/>
      <c r="K256" s="63">
        <f>VLOOKUP(G:G,'Material Pricing'!C:E,3,0)</f>
        <v>0</v>
      </c>
      <c r="L256" s="63">
        <f t="shared" si="3"/>
        <v>0</v>
      </c>
      <c r="M256" s="66"/>
    </row>
    <row r="257" spans="1:13" s="9" customFormat="1" x14ac:dyDescent="0.35">
      <c r="A257" s="1" t="s">
        <v>150</v>
      </c>
      <c r="B257" s="10">
        <v>2</v>
      </c>
      <c r="C257" s="11" t="s">
        <v>26</v>
      </c>
      <c r="D257" s="11" t="s">
        <v>126</v>
      </c>
      <c r="E257" s="13" t="s">
        <v>127</v>
      </c>
      <c r="F257" s="13" t="s">
        <v>25</v>
      </c>
      <c r="G257" s="10" t="s">
        <v>126</v>
      </c>
      <c r="H257" s="20">
        <v>20.3</v>
      </c>
      <c r="I257" s="10" t="s">
        <v>3</v>
      </c>
      <c r="J257" s="10"/>
      <c r="K257" s="63">
        <f>VLOOKUP(G:G,'Material Pricing'!C:E,3,0)</f>
        <v>0</v>
      </c>
      <c r="L257" s="63">
        <f t="shared" si="3"/>
        <v>0</v>
      </c>
      <c r="M257" s="66"/>
    </row>
    <row r="258" spans="1:13" s="9" customFormat="1" x14ac:dyDescent="0.35">
      <c r="A258" s="3">
        <v>147020000</v>
      </c>
      <c r="B258" s="10">
        <v>3</v>
      </c>
      <c r="C258" s="11" t="s">
        <v>11</v>
      </c>
      <c r="D258" s="11" t="s">
        <v>128</v>
      </c>
      <c r="E258" s="13" t="s">
        <v>129</v>
      </c>
      <c r="F258" s="13" t="s">
        <v>25</v>
      </c>
      <c r="G258" s="10" t="s">
        <v>128</v>
      </c>
      <c r="H258" s="20">
        <v>10.8</v>
      </c>
      <c r="I258" s="10" t="s">
        <v>3</v>
      </c>
      <c r="J258" s="10"/>
      <c r="K258" s="63">
        <f>VLOOKUP(G:G,'Material Pricing'!C:E,3,0)</f>
        <v>0</v>
      </c>
      <c r="L258" s="63">
        <f t="shared" si="3"/>
        <v>0</v>
      </c>
      <c r="M258" s="66"/>
    </row>
    <row r="259" spans="1:13" s="9" customFormat="1" x14ac:dyDescent="0.35">
      <c r="A259" s="1" t="s">
        <v>151</v>
      </c>
      <c r="B259" s="10">
        <v>4</v>
      </c>
      <c r="C259" s="11" t="s">
        <v>31</v>
      </c>
      <c r="D259" s="11" t="s">
        <v>115</v>
      </c>
      <c r="E259" s="13" t="s">
        <v>130</v>
      </c>
      <c r="F259" s="13" t="s">
        <v>34</v>
      </c>
      <c r="G259" s="10" t="s">
        <v>115</v>
      </c>
      <c r="H259" s="20">
        <v>17.2</v>
      </c>
      <c r="I259" s="10" t="s">
        <v>3</v>
      </c>
      <c r="J259" s="10"/>
      <c r="K259" s="63">
        <f>VLOOKUP(G:G,'Material Pricing'!C:E,3,0)</f>
        <v>0</v>
      </c>
      <c r="L259" s="63">
        <f t="shared" si="3"/>
        <v>0</v>
      </c>
      <c r="M259" s="66"/>
    </row>
    <row r="260" spans="1:13" s="9" customFormat="1" x14ac:dyDescent="0.35">
      <c r="A260" s="2"/>
      <c r="B260" s="10">
        <v>5</v>
      </c>
      <c r="C260" s="11" t="s">
        <v>35</v>
      </c>
      <c r="D260" s="11" t="s">
        <v>237</v>
      </c>
      <c r="E260" s="13" t="s">
        <v>131</v>
      </c>
      <c r="F260" s="13" t="s">
        <v>37</v>
      </c>
      <c r="G260" s="10" t="s">
        <v>132</v>
      </c>
      <c r="H260" s="20">
        <v>17.3</v>
      </c>
      <c r="I260" s="10" t="s">
        <v>3</v>
      </c>
      <c r="J260" s="10"/>
      <c r="K260" s="63">
        <f>VLOOKUP(G:G,'Material Pricing'!C:E,3,0)</f>
        <v>0</v>
      </c>
      <c r="L260" s="63">
        <f t="shared" si="3"/>
        <v>0</v>
      </c>
      <c r="M260" s="66"/>
    </row>
    <row r="261" spans="1:13" s="9" customFormat="1" x14ac:dyDescent="0.35">
      <c r="B261" s="10">
        <v>6</v>
      </c>
      <c r="C261" s="11" t="s">
        <v>38</v>
      </c>
      <c r="D261" s="11" t="s">
        <v>133</v>
      </c>
      <c r="E261" s="13" t="s">
        <v>134</v>
      </c>
      <c r="F261" s="13" t="s">
        <v>25</v>
      </c>
      <c r="G261" s="10" t="s">
        <v>133</v>
      </c>
      <c r="H261" s="20">
        <v>20</v>
      </c>
      <c r="I261" s="10" t="s">
        <v>18</v>
      </c>
      <c r="J261" s="10"/>
      <c r="K261" s="63">
        <f>VLOOKUP(G:G,'Material Pricing'!C:E,3,0)</f>
        <v>0</v>
      </c>
      <c r="L261" s="63">
        <f t="shared" ref="L261:L274" si="4">H261*K261</f>
        <v>0</v>
      </c>
      <c r="M261" s="66"/>
    </row>
    <row r="262" spans="1:13" s="9" customFormat="1" x14ac:dyDescent="0.35">
      <c r="B262" s="10">
        <v>7</v>
      </c>
      <c r="C262" s="11" t="s">
        <v>41</v>
      </c>
      <c r="D262" s="11" t="s">
        <v>135</v>
      </c>
      <c r="E262" s="11" t="s">
        <v>136</v>
      </c>
      <c r="F262" s="13" t="s">
        <v>17</v>
      </c>
      <c r="G262" s="10" t="s">
        <v>135</v>
      </c>
      <c r="H262" s="20">
        <v>20</v>
      </c>
      <c r="I262" s="10" t="s">
        <v>18</v>
      </c>
      <c r="J262" s="10"/>
      <c r="K262" s="63">
        <f>VLOOKUP(G:G,'Material Pricing'!C:E,3,0)</f>
        <v>0</v>
      </c>
      <c r="L262" s="63">
        <f t="shared" si="4"/>
        <v>0</v>
      </c>
      <c r="M262" s="66"/>
    </row>
    <row r="263" spans="1:13" s="9" customFormat="1" x14ac:dyDescent="0.35">
      <c r="B263" s="10">
        <v>8</v>
      </c>
      <c r="C263" s="11" t="s">
        <v>44</v>
      </c>
      <c r="D263" s="11" t="s">
        <v>137</v>
      </c>
      <c r="E263" s="13" t="s">
        <v>138</v>
      </c>
      <c r="F263" s="13" t="s">
        <v>17</v>
      </c>
      <c r="G263" s="10" t="s">
        <v>137</v>
      </c>
      <c r="H263" s="20">
        <v>10</v>
      </c>
      <c r="I263" s="10" t="s">
        <v>18</v>
      </c>
      <c r="J263" s="10"/>
      <c r="K263" s="63">
        <f>VLOOKUP(G:G,'Material Pricing'!C:E,3,0)</f>
        <v>0</v>
      </c>
      <c r="L263" s="63">
        <f t="shared" si="4"/>
        <v>0</v>
      </c>
      <c r="M263" s="66"/>
    </row>
    <row r="264" spans="1:13" s="9" customFormat="1" x14ac:dyDescent="0.35">
      <c r="B264" s="10">
        <v>9</v>
      </c>
      <c r="C264" s="11" t="s">
        <v>19</v>
      </c>
      <c r="D264" s="11" t="s">
        <v>49</v>
      </c>
      <c r="E264" s="13" t="s">
        <v>50</v>
      </c>
      <c r="F264" s="13" t="s">
        <v>17</v>
      </c>
      <c r="G264" s="10" t="s">
        <v>49</v>
      </c>
      <c r="H264" s="20">
        <v>40</v>
      </c>
      <c r="I264" s="10" t="s">
        <v>18</v>
      </c>
      <c r="J264" s="10"/>
      <c r="K264" s="63">
        <f>VLOOKUP(G:G,'Material Pricing'!C:E,3,0)</f>
        <v>0</v>
      </c>
      <c r="L264" s="63">
        <f t="shared" si="4"/>
        <v>0</v>
      </c>
      <c r="M264" s="66"/>
    </row>
    <row r="265" spans="1:13" s="9" customFormat="1" x14ac:dyDescent="0.35">
      <c r="B265" s="10">
        <v>10</v>
      </c>
      <c r="C265" s="11" t="s">
        <v>19</v>
      </c>
      <c r="D265" s="11" t="s">
        <v>139</v>
      </c>
      <c r="E265" s="13" t="s">
        <v>140</v>
      </c>
      <c r="F265" s="13" t="s">
        <v>17</v>
      </c>
      <c r="G265" s="10" t="s">
        <v>139</v>
      </c>
      <c r="H265" s="20">
        <v>10</v>
      </c>
      <c r="I265" s="10" t="s">
        <v>18</v>
      </c>
      <c r="J265" s="10"/>
      <c r="K265" s="63">
        <f>VLOOKUP(G:G,'Material Pricing'!C:E,3,0)</f>
        <v>0</v>
      </c>
      <c r="L265" s="63">
        <f t="shared" si="4"/>
        <v>0</v>
      </c>
      <c r="M265" s="66"/>
    </row>
    <row r="266" spans="1:13" s="9" customFormat="1" x14ac:dyDescent="0.35">
      <c r="B266" s="10">
        <v>11</v>
      </c>
      <c r="C266" s="11" t="s">
        <v>51</v>
      </c>
      <c r="D266" s="11" t="s">
        <v>95</v>
      </c>
      <c r="E266" s="13" t="s">
        <v>96</v>
      </c>
      <c r="F266" s="13" t="s">
        <v>17</v>
      </c>
      <c r="G266" s="10" t="s">
        <v>95</v>
      </c>
      <c r="H266" s="20">
        <v>40</v>
      </c>
      <c r="I266" s="10" t="s">
        <v>18</v>
      </c>
      <c r="J266" s="10"/>
      <c r="K266" s="63">
        <f>VLOOKUP(G:G,'Material Pricing'!C:E,3,0)</f>
        <v>0</v>
      </c>
      <c r="L266" s="63">
        <f t="shared" si="4"/>
        <v>0</v>
      </c>
      <c r="M266" s="66"/>
    </row>
    <row r="267" spans="1:13" s="9" customFormat="1" x14ac:dyDescent="0.35">
      <c r="B267" s="10">
        <v>12</v>
      </c>
      <c r="C267" s="11" t="s">
        <v>51</v>
      </c>
      <c r="D267" s="11" t="s">
        <v>141</v>
      </c>
      <c r="E267" s="13" t="s">
        <v>142</v>
      </c>
      <c r="F267" s="13" t="s">
        <v>17</v>
      </c>
      <c r="G267" s="10" t="s">
        <v>141</v>
      </c>
      <c r="H267" s="20">
        <v>20</v>
      </c>
      <c r="I267" s="10" t="s">
        <v>18</v>
      </c>
      <c r="J267" s="10"/>
      <c r="K267" s="63">
        <f>VLOOKUP(G:G,'Material Pricing'!C:E,3,0)</f>
        <v>0</v>
      </c>
      <c r="L267" s="63">
        <f t="shared" si="4"/>
        <v>0</v>
      </c>
      <c r="M267" s="66"/>
    </row>
    <row r="268" spans="1:13" s="9" customFormat="1" x14ac:dyDescent="0.35">
      <c r="B268" s="10">
        <v>13</v>
      </c>
      <c r="C268" s="11" t="s">
        <v>56</v>
      </c>
      <c r="D268" s="11" t="s">
        <v>143</v>
      </c>
      <c r="E268" s="11" t="s">
        <v>144</v>
      </c>
      <c r="F268" s="13" t="s">
        <v>17</v>
      </c>
      <c r="G268" s="10" t="s">
        <v>143</v>
      </c>
      <c r="H268" s="20">
        <v>5</v>
      </c>
      <c r="I268" s="10" t="s">
        <v>18</v>
      </c>
      <c r="J268" s="10"/>
      <c r="K268" s="63">
        <f>VLOOKUP(G:G,'Material Pricing'!C:E,3,0)</f>
        <v>0</v>
      </c>
      <c r="L268" s="63">
        <f t="shared" si="4"/>
        <v>0</v>
      </c>
      <c r="M268" s="66"/>
    </row>
    <row r="269" spans="1:13" s="9" customFormat="1" x14ac:dyDescent="0.35">
      <c r="B269" s="6"/>
      <c r="C269" s="6"/>
      <c r="D269" s="6"/>
      <c r="E269" s="6"/>
      <c r="F269" s="6"/>
      <c r="G269" s="7"/>
      <c r="H269" s="8"/>
      <c r="I269" s="6"/>
      <c r="J269" s="6"/>
      <c r="K269" s="63"/>
      <c r="L269" s="63"/>
      <c r="M269" s="66"/>
    </row>
    <row r="270" spans="1:13" s="9" customFormat="1" x14ac:dyDescent="0.35">
      <c r="B270" s="10">
        <v>1</v>
      </c>
      <c r="C270" s="11" t="s">
        <v>59</v>
      </c>
      <c r="D270" s="10" t="s">
        <v>14</v>
      </c>
      <c r="E270" s="12" t="s">
        <v>16</v>
      </c>
      <c r="F270" s="12" t="s">
        <v>17</v>
      </c>
      <c r="G270" s="10" t="s">
        <v>14</v>
      </c>
      <c r="H270" s="14">
        <v>1</v>
      </c>
      <c r="I270" s="10" t="s">
        <v>18</v>
      </c>
      <c r="J270" s="10"/>
      <c r="K270" s="63">
        <f>VLOOKUP(G:G,'Material Pricing'!C:E,3,0)</f>
        <v>0</v>
      </c>
      <c r="L270" s="63">
        <f t="shared" si="4"/>
        <v>0</v>
      </c>
      <c r="M270" s="66"/>
    </row>
    <row r="271" spans="1:13" s="9" customFormat="1" x14ac:dyDescent="0.35">
      <c r="B271" s="10">
        <v>2</v>
      </c>
      <c r="C271" s="11" t="s">
        <v>60</v>
      </c>
      <c r="D271" s="13" t="s">
        <v>165</v>
      </c>
      <c r="E271" s="13" t="s">
        <v>163</v>
      </c>
      <c r="F271" s="12" t="s">
        <v>17</v>
      </c>
      <c r="G271" s="13" t="s">
        <v>165</v>
      </c>
      <c r="H271" s="14">
        <v>1</v>
      </c>
      <c r="I271" s="10" t="s">
        <v>18</v>
      </c>
      <c r="J271" s="10"/>
      <c r="K271" s="63">
        <f>VLOOKUP(G:G,'Material Pricing'!C:E,3,0)</f>
        <v>0</v>
      </c>
      <c r="L271" s="63">
        <f t="shared" si="4"/>
        <v>0</v>
      </c>
      <c r="M271" s="66"/>
    </row>
    <row r="272" spans="1:13" s="9" customFormat="1" x14ac:dyDescent="0.35">
      <c r="B272" s="10">
        <v>3</v>
      </c>
      <c r="C272" s="11" t="s">
        <v>61</v>
      </c>
      <c r="D272" s="11" t="s">
        <v>238</v>
      </c>
      <c r="E272" s="12" t="s">
        <v>62</v>
      </c>
      <c r="F272" s="12" t="s">
        <v>2</v>
      </c>
      <c r="G272" s="13">
        <v>131000150</v>
      </c>
      <c r="H272" s="14">
        <v>0.26</v>
      </c>
      <c r="I272" s="12" t="s">
        <v>3</v>
      </c>
      <c r="J272" s="12"/>
      <c r="K272" s="63">
        <f>VLOOKUP(G:G,'Material Pricing'!C:E,3,0)</f>
        <v>0</v>
      </c>
      <c r="L272" s="63">
        <f t="shared" si="4"/>
        <v>0</v>
      </c>
      <c r="M272" s="66"/>
    </row>
    <row r="273" spans="2:13" s="9" customFormat="1" x14ac:dyDescent="0.35">
      <c r="B273" s="6"/>
      <c r="C273" s="6"/>
      <c r="D273" s="6"/>
      <c r="E273" s="6"/>
      <c r="F273" s="6"/>
      <c r="G273" s="7"/>
      <c r="H273" s="8"/>
      <c r="I273" s="6"/>
      <c r="J273" s="6"/>
      <c r="K273" s="63"/>
      <c r="L273" s="63"/>
      <c r="M273" s="66"/>
    </row>
    <row r="274" spans="2:13" s="9" customFormat="1" x14ac:dyDescent="0.35">
      <c r="B274" s="10">
        <v>1</v>
      </c>
      <c r="C274" s="11" t="s">
        <v>99</v>
      </c>
      <c r="D274" s="11">
        <v>953021600</v>
      </c>
      <c r="E274" s="12" t="s">
        <v>145</v>
      </c>
      <c r="F274" s="12" t="s">
        <v>25</v>
      </c>
      <c r="G274" s="10">
        <v>953021600</v>
      </c>
      <c r="H274" s="20">
        <v>5.8</v>
      </c>
      <c r="I274" s="10" t="s">
        <v>3</v>
      </c>
      <c r="J274" s="10"/>
      <c r="K274" s="63">
        <f>VLOOKUP(G:G,'Material Pricing'!C:E,3,0)</f>
        <v>0</v>
      </c>
      <c r="L274" s="63">
        <f t="shared" si="4"/>
        <v>0</v>
      </c>
      <c r="M274" s="66">
        <f>SUM(L255:L274)</f>
        <v>0</v>
      </c>
    </row>
  </sheetData>
  <conditionalFormatting sqref="E103">
    <cfRule type="duplicateValues" dxfId="1" priority="9"/>
  </conditionalFormatting>
  <conditionalFormatting sqref="F103">
    <cfRule type="duplicateValues" dxfId="0" priority="17"/>
  </conditionalFormatting>
  <pageMargins left="0.7" right="0.7" top="0.75" bottom="0.75" header="0.3" footer="0.3"/>
  <pageSetup paperSize="9" orientation="portrait" r:id="rId1"/>
  <headerFooter>
    <oddHeader xml:space="preserve">&amp;CAP 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71"/>
  <sheetViews>
    <sheetView workbookViewId="0">
      <selection sqref="A1:XFD1048576"/>
    </sheetView>
  </sheetViews>
  <sheetFormatPr defaultRowHeight="15.5" x14ac:dyDescent="0.35"/>
  <cols>
    <col min="1" max="1" width="27.33203125" bestFit="1" customWidth="1"/>
    <col min="2" max="2" width="12.25" bestFit="1" customWidth="1"/>
    <col min="3" max="3" width="21.25" bestFit="1" customWidth="1"/>
    <col min="4" max="4" width="8.33203125" customWidth="1"/>
    <col min="5" max="5" width="11.83203125" bestFit="1" customWidth="1"/>
  </cols>
  <sheetData>
    <row r="3" spans="1:5" x14ac:dyDescent="0.35">
      <c r="A3" s="23" t="s">
        <v>240</v>
      </c>
      <c r="B3" s="23" t="s">
        <v>148</v>
      </c>
      <c r="C3" s="23" t="s">
        <v>161</v>
      </c>
      <c r="D3" s="23" t="s">
        <v>149</v>
      </c>
      <c r="E3" s="24" t="s">
        <v>243</v>
      </c>
    </row>
    <row r="4" spans="1:5" x14ac:dyDescent="0.35">
      <c r="A4" s="24" t="s">
        <v>69</v>
      </c>
      <c r="B4" s="24" t="s">
        <v>25</v>
      </c>
      <c r="C4" s="24" t="s">
        <v>68</v>
      </c>
      <c r="D4" s="24" t="s">
        <v>3</v>
      </c>
      <c r="E4" s="25">
        <v>12</v>
      </c>
    </row>
    <row r="5" spans="1:5" x14ac:dyDescent="0.35">
      <c r="A5" s="24" t="s">
        <v>75</v>
      </c>
      <c r="B5" s="24" t="s">
        <v>25</v>
      </c>
      <c r="C5" s="24" t="s">
        <v>74</v>
      </c>
      <c r="D5" s="24" t="s">
        <v>3</v>
      </c>
      <c r="E5" s="25">
        <v>20</v>
      </c>
    </row>
    <row r="6" spans="1:5" x14ac:dyDescent="0.35">
      <c r="A6" s="24" t="s">
        <v>102</v>
      </c>
      <c r="B6" s="24" t="s">
        <v>25</v>
      </c>
      <c r="C6" s="24" t="s">
        <v>101</v>
      </c>
      <c r="D6" s="24" t="s">
        <v>3</v>
      </c>
      <c r="E6" s="25">
        <v>24</v>
      </c>
    </row>
    <row r="7" spans="1:5" x14ac:dyDescent="0.35">
      <c r="A7" s="24" t="s">
        <v>110</v>
      </c>
      <c r="B7" s="24" t="s">
        <v>25</v>
      </c>
      <c r="C7" s="24" t="s">
        <v>109</v>
      </c>
      <c r="D7" s="24" t="s">
        <v>3</v>
      </c>
      <c r="E7" s="25">
        <v>30</v>
      </c>
    </row>
    <row r="8" spans="1:5" x14ac:dyDescent="0.35">
      <c r="A8" s="24" t="s">
        <v>118</v>
      </c>
      <c r="B8" s="24" t="s">
        <v>25</v>
      </c>
      <c r="C8" s="24" t="s">
        <v>117</v>
      </c>
      <c r="D8" s="24" t="s">
        <v>3</v>
      </c>
      <c r="E8" s="25">
        <v>124</v>
      </c>
    </row>
    <row r="9" spans="1:5" x14ac:dyDescent="0.35">
      <c r="A9" s="24" t="s">
        <v>24</v>
      </c>
      <c r="B9" s="24" t="s">
        <v>25</v>
      </c>
      <c r="C9" s="24" t="s">
        <v>23</v>
      </c>
      <c r="D9" s="24" t="s">
        <v>3</v>
      </c>
      <c r="E9" s="25">
        <v>4.2</v>
      </c>
    </row>
    <row r="10" spans="1:5" x14ac:dyDescent="0.35">
      <c r="A10" s="24" t="s">
        <v>64</v>
      </c>
      <c r="B10" s="24" t="s">
        <v>25</v>
      </c>
      <c r="C10" s="24" t="s">
        <v>63</v>
      </c>
      <c r="D10" s="24" t="s">
        <v>3</v>
      </c>
      <c r="E10" s="25">
        <v>10</v>
      </c>
    </row>
    <row r="11" spans="1:5" x14ac:dyDescent="0.35">
      <c r="A11" s="24" t="s">
        <v>77</v>
      </c>
      <c r="B11" s="24" t="s">
        <v>25</v>
      </c>
      <c r="C11" s="24" t="s">
        <v>76</v>
      </c>
      <c r="D11" s="24" t="s">
        <v>3</v>
      </c>
      <c r="E11" s="25">
        <v>9.25</v>
      </c>
    </row>
    <row r="12" spans="1:5" x14ac:dyDescent="0.35">
      <c r="A12" s="24" t="s">
        <v>104</v>
      </c>
      <c r="B12" s="24" t="s">
        <v>25</v>
      </c>
      <c r="C12" s="24" t="s">
        <v>103</v>
      </c>
      <c r="D12" s="24" t="s">
        <v>3</v>
      </c>
      <c r="E12" s="25">
        <v>9.9499999999999993</v>
      </c>
    </row>
    <row r="13" spans="1:5" x14ac:dyDescent="0.35">
      <c r="A13" s="24" t="s">
        <v>112</v>
      </c>
      <c r="B13" s="24" t="s">
        <v>25</v>
      </c>
      <c r="C13" s="24" t="s">
        <v>111</v>
      </c>
      <c r="D13" s="24" t="s">
        <v>3</v>
      </c>
      <c r="E13" s="25">
        <v>10.1</v>
      </c>
    </row>
    <row r="14" spans="1:5" x14ac:dyDescent="0.35">
      <c r="A14" s="24" t="s">
        <v>120</v>
      </c>
      <c r="B14" s="24" t="s">
        <v>25</v>
      </c>
      <c r="C14" s="24" t="s">
        <v>119</v>
      </c>
      <c r="D14" s="24" t="s">
        <v>3</v>
      </c>
      <c r="E14" s="25">
        <v>10.7</v>
      </c>
    </row>
    <row r="15" spans="1:5" x14ac:dyDescent="0.35">
      <c r="A15" s="24" t="s">
        <v>127</v>
      </c>
      <c r="B15" s="24" t="s">
        <v>25</v>
      </c>
      <c r="C15" s="24" t="s">
        <v>126</v>
      </c>
      <c r="D15" s="24" t="s">
        <v>3</v>
      </c>
      <c r="E15" s="25">
        <v>20.3</v>
      </c>
    </row>
    <row r="16" spans="1:5" x14ac:dyDescent="0.35">
      <c r="A16" s="24" t="s">
        <v>28</v>
      </c>
      <c r="B16" s="24" t="s">
        <v>25</v>
      </c>
      <c r="C16" s="24" t="s">
        <v>27</v>
      </c>
      <c r="D16" s="24" t="s">
        <v>3</v>
      </c>
      <c r="E16" s="25">
        <v>18.43</v>
      </c>
    </row>
    <row r="17" spans="1:5" x14ac:dyDescent="0.35">
      <c r="A17" s="24" t="s">
        <v>88</v>
      </c>
      <c r="B17" s="24" t="s">
        <v>17</v>
      </c>
      <c r="C17" s="24" t="s">
        <v>87</v>
      </c>
      <c r="D17" s="24" t="s">
        <v>18</v>
      </c>
      <c r="E17" s="25">
        <v>40</v>
      </c>
    </row>
    <row r="18" spans="1:5" x14ac:dyDescent="0.35">
      <c r="A18" s="24" t="s">
        <v>46</v>
      </c>
      <c r="B18" s="24" t="s">
        <v>17</v>
      </c>
      <c r="C18" s="24" t="s">
        <v>45</v>
      </c>
      <c r="D18" s="24" t="s">
        <v>18</v>
      </c>
      <c r="E18" s="25">
        <v>30</v>
      </c>
    </row>
    <row r="19" spans="1:5" x14ac:dyDescent="0.35">
      <c r="A19" s="24" t="s">
        <v>58</v>
      </c>
      <c r="B19" s="24" t="s">
        <v>17</v>
      </c>
      <c r="C19" s="24" t="s">
        <v>57</v>
      </c>
      <c r="D19" s="24" t="s">
        <v>18</v>
      </c>
      <c r="E19" s="25">
        <v>9</v>
      </c>
    </row>
    <row r="20" spans="1:5" x14ac:dyDescent="0.35">
      <c r="A20" s="24" t="s">
        <v>98</v>
      </c>
      <c r="B20" s="24" t="s">
        <v>17</v>
      </c>
      <c r="C20" s="24" t="s">
        <v>97</v>
      </c>
      <c r="D20" s="24" t="s">
        <v>18</v>
      </c>
      <c r="E20" s="25">
        <v>12</v>
      </c>
    </row>
    <row r="21" spans="1:5" x14ac:dyDescent="0.35">
      <c r="A21" s="24" t="s">
        <v>144</v>
      </c>
      <c r="B21" s="24" t="s">
        <v>17</v>
      </c>
      <c r="C21" s="24" t="s">
        <v>143</v>
      </c>
      <c r="D21" s="24" t="s">
        <v>18</v>
      </c>
      <c r="E21" s="25">
        <v>5</v>
      </c>
    </row>
    <row r="22" spans="1:5" x14ac:dyDescent="0.35">
      <c r="A22" s="24" t="s">
        <v>138</v>
      </c>
      <c r="B22" s="24" t="s">
        <v>17</v>
      </c>
      <c r="C22" s="24" t="s">
        <v>137</v>
      </c>
      <c r="D22" s="24" t="s">
        <v>18</v>
      </c>
      <c r="E22" s="25">
        <v>10</v>
      </c>
    </row>
    <row r="23" spans="1:5" x14ac:dyDescent="0.35">
      <c r="A23" s="24" t="s">
        <v>166</v>
      </c>
      <c r="B23" s="24" t="s">
        <v>17</v>
      </c>
      <c r="C23" s="24" t="s">
        <v>168</v>
      </c>
      <c r="D23" s="24" t="s">
        <v>18</v>
      </c>
      <c r="E23" s="25">
        <v>6</v>
      </c>
    </row>
    <row r="24" spans="1:5" x14ac:dyDescent="0.35">
      <c r="A24" s="24" t="s">
        <v>16</v>
      </c>
      <c r="B24" s="24" t="s">
        <v>17</v>
      </c>
      <c r="C24" s="24" t="s">
        <v>14</v>
      </c>
      <c r="D24" s="24" t="s">
        <v>18</v>
      </c>
      <c r="E24" s="25">
        <v>218</v>
      </c>
    </row>
    <row r="25" spans="1:5" x14ac:dyDescent="0.35">
      <c r="A25" s="24" t="s">
        <v>43</v>
      </c>
      <c r="B25" s="24" t="s">
        <v>17</v>
      </c>
      <c r="C25" s="24" t="s">
        <v>42</v>
      </c>
      <c r="D25" s="24" t="s">
        <v>18</v>
      </c>
      <c r="E25" s="25">
        <v>60</v>
      </c>
    </row>
    <row r="26" spans="1:5" x14ac:dyDescent="0.35">
      <c r="A26" s="24" t="s">
        <v>86</v>
      </c>
      <c r="B26" s="24" t="s">
        <v>17</v>
      </c>
      <c r="C26" s="24" t="s">
        <v>85</v>
      </c>
      <c r="D26" s="24" t="s">
        <v>18</v>
      </c>
      <c r="E26" s="25">
        <v>80</v>
      </c>
    </row>
    <row r="27" spans="1:5" x14ac:dyDescent="0.35">
      <c r="A27" s="24" t="s">
        <v>136</v>
      </c>
      <c r="B27" s="24" t="s">
        <v>17</v>
      </c>
      <c r="C27" s="24" t="s">
        <v>135</v>
      </c>
      <c r="D27" s="24" t="s">
        <v>18</v>
      </c>
      <c r="E27" s="25">
        <v>20</v>
      </c>
    </row>
    <row r="28" spans="1:5" x14ac:dyDescent="0.35">
      <c r="A28" s="24" t="s">
        <v>33</v>
      </c>
      <c r="B28" s="24" t="s">
        <v>34</v>
      </c>
      <c r="C28" s="24" t="s">
        <v>32</v>
      </c>
      <c r="D28" s="24" t="s">
        <v>3</v>
      </c>
      <c r="E28" s="25">
        <v>10.8</v>
      </c>
    </row>
    <row r="29" spans="1:5" x14ac:dyDescent="0.35">
      <c r="A29" s="24" t="s">
        <v>81</v>
      </c>
      <c r="B29" s="24" t="s">
        <v>34</v>
      </c>
      <c r="C29" s="24" t="s">
        <v>80</v>
      </c>
      <c r="D29" s="24" t="s">
        <v>3</v>
      </c>
      <c r="E29" s="25">
        <v>28</v>
      </c>
    </row>
    <row r="30" spans="1:5" x14ac:dyDescent="0.35">
      <c r="A30" s="24" t="s">
        <v>71</v>
      </c>
      <c r="B30" s="24" t="s">
        <v>25</v>
      </c>
      <c r="C30" s="24" t="s">
        <v>70</v>
      </c>
      <c r="D30" s="24" t="s">
        <v>3</v>
      </c>
      <c r="E30" s="25">
        <v>4</v>
      </c>
    </row>
    <row r="31" spans="1:5" x14ac:dyDescent="0.35">
      <c r="A31" s="24" t="s">
        <v>79</v>
      </c>
      <c r="B31" s="24" t="s">
        <v>25</v>
      </c>
      <c r="C31" s="24" t="s">
        <v>78</v>
      </c>
      <c r="D31" s="24" t="s">
        <v>3</v>
      </c>
      <c r="E31" s="25">
        <v>4.2</v>
      </c>
    </row>
    <row r="32" spans="1:5" x14ac:dyDescent="0.35">
      <c r="A32" s="24" t="s">
        <v>106</v>
      </c>
      <c r="B32" s="24" t="s">
        <v>25</v>
      </c>
      <c r="C32" s="24" t="s">
        <v>105</v>
      </c>
      <c r="D32" s="24" t="s">
        <v>3</v>
      </c>
      <c r="E32" s="25">
        <v>5.6</v>
      </c>
    </row>
    <row r="33" spans="1:5" x14ac:dyDescent="0.35">
      <c r="A33" s="24" t="s">
        <v>114</v>
      </c>
      <c r="B33" s="24" t="s">
        <v>25</v>
      </c>
      <c r="C33" s="24" t="s">
        <v>113</v>
      </c>
      <c r="D33" s="24" t="s">
        <v>3</v>
      </c>
      <c r="E33" s="25">
        <v>7</v>
      </c>
    </row>
    <row r="34" spans="1:5" x14ac:dyDescent="0.35">
      <c r="A34" s="24" t="s">
        <v>122</v>
      </c>
      <c r="B34" s="24" t="s">
        <v>25</v>
      </c>
      <c r="C34" s="24" t="s">
        <v>121</v>
      </c>
      <c r="D34" s="24" t="s">
        <v>3</v>
      </c>
      <c r="E34" s="25">
        <v>9.4</v>
      </c>
    </row>
    <row r="35" spans="1:5" x14ac:dyDescent="0.35">
      <c r="A35" s="24" t="s">
        <v>129</v>
      </c>
      <c r="B35" s="24" t="s">
        <v>25</v>
      </c>
      <c r="C35" s="24" t="s">
        <v>128</v>
      </c>
      <c r="D35" s="24" t="s">
        <v>3</v>
      </c>
      <c r="E35" s="25">
        <v>10.8</v>
      </c>
    </row>
    <row r="36" spans="1:5" x14ac:dyDescent="0.35">
      <c r="A36" s="24" t="s">
        <v>30</v>
      </c>
      <c r="B36" s="24" t="s">
        <v>25</v>
      </c>
      <c r="C36" s="24" t="s">
        <v>29</v>
      </c>
      <c r="D36" s="24" t="s">
        <v>3</v>
      </c>
      <c r="E36" s="25">
        <v>2</v>
      </c>
    </row>
    <row r="37" spans="1:5" x14ac:dyDescent="0.35">
      <c r="A37" s="24" t="s">
        <v>66</v>
      </c>
      <c r="B37" s="24" t="s">
        <v>25</v>
      </c>
      <c r="C37" s="24" t="s">
        <v>65</v>
      </c>
      <c r="D37" s="24" t="s">
        <v>3</v>
      </c>
      <c r="E37" s="25">
        <v>2</v>
      </c>
    </row>
    <row r="38" spans="1:5" x14ac:dyDescent="0.35">
      <c r="A38" s="24" t="s">
        <v>100</v>
      </c>
      <c r="B38" s="24" t="s">
        <v>25</v>
      </c>
      <c r="C38" s="24">
        <v>953021120</v>
      </c>
      <c r="D38" s="24" t="s">
        <v>3</v>
      </c>
      <c r="E38" s="25">
        <v>3</v>
      </c>
    </row>
    <row r="39" spans="1:5" x14ac:dyDescent="0.35">
      <c r="A39" s="24" t="s">
        <v>107</v>
      </c>
      <c r="B39" s="24" t="s">
        <v>25</v>
      </c>
      <c r="C39" s="24">
        <v>953021250</v>
      </c>
      <c r="D39" s="24" t="s">
        <v>3</v>
      </c>
      <c r="E39" s="25">
        <v>3.4</v>
      </c>
    </row>
    <row r="40" spans="1:5" x14ac:dyDescent="0.35">
      <c r="A40" s="24" t="s">
        <v>116</v>
      </c>
      <c r="B40" s="24" t="s">
        <v>25</v>
      </c>
      <c r="C40" s="24">
        <v>953021400</v>
      </c>
      <c r="D40" s="24" t="s">
        <v>3</v>
      </c>
      <c r="E40" s="25">
        <v>4.4000000000000004</v>
      </c>
    </row>
    <row r="41" spans="1:5" x14ac:dyDescent="0.35">
      <c r="A41" s="24" t="s">
        <v>145</v>
      </c>
      <c r="B41" s="24" t="s">
        <v>25</v>
      </c>
      <c r="C41" s="24">
        <v>953021600</v>
      </c>
      <c r="D41" s="24" t="s">
        <v>3</v>
      </c>
      <c r="E41" s="25">
        <v>5.8</v>
      </c>
    </row>
    <row r="42" spans="1:5" x14ac:dyDescent="0.35">
      <c r="A42" s="24" t="s">
        <v>124</v>
      </c>
      <c r="B42" s="24" t="s">
        <v>25</v>
      </c>
      <c r="C42" s="24" t="s">
        <v>123</v>
      </c>
      <c r="D42" s="24" t="s">
        <v>3</v>
      </c>
      <c r="E42" s="25">
        <v>5.8</v>
      </c>
    </row>
    <row r="43" spans="1:5" x14ac:dyDescent="0.35">
      <c r="A43" s="24" t="s">
        <v>36</v>
      </c>
      <c r="B43" s="24" t="s">
        <v>37</v>
      </c>
      <c r="C43" s="24">
        <v>273200003</v>
      </c>
      <c r="D43" s="24" t="s">
        <v>3</v>
      </c>
      <c r="E43" s="25">
        <v>8.31</v>
      </c>
    </row>
    <row r="44" spans="1:5" x14ac:dyDescent="0.35">
      <c r="A44" s="24" t="s">
        <v>131</v>
      </c>
      <c r="B44" s="24" t="s">
        <v>37</v>
      </c>
      <c r="C44" s="24" t="s">
        <v>132</v>
      </c>
      <c r="D44" s="24" t="s">
        <v>3</v>
      </c>
      <c r="E44" s="25">
        <v>17.3</v>
      </c>
    </row>
    <row r="45" spans="1:5" x14ac:dyDescent="0.35">
      <c r="A45" s="24" t="s">
        <v>82</v>
      </c>
      <c r="B45" s="24" t="s">
        <v>37</v>
      </c>
      <c r="C45" s="24" t="s">
        <v>83</v>
      </c>
      <c r="D45" s="24" t="s">
        <v>3</v>
      </c>
      <c r="E45" s="25">
        <v>35.200000000000003</v>
      </c>
    </row>
    <row r="46" spans="1:5" x14ac:dyDescent="0.35">
      <c r="A46" s="24" t="s">
        <v>50</v>
      </c>
      <c r="B46" s="24" t="s">
        <v>17</v>
      </c>
      <c r="C46" s="24" t="s">
        <v>49</v>
      </c>
      <c r="D46" s="24" t="s">
        <v>18</v>
      </c>
      <c r="E46" s="25">
        <v>110</v>
      </c>
    </row>
    <row r="47" spans="1:5" x14ac:dyDescent="0.35">
      <c r="A47" s="24" t="s">
        <v>140</v>
      </c>
      <c r="B47" s="24" t="s">
        <v>17</v>
      </c>
      <c r="C47" s="24" t="s">
        <v>139</v>
      </c>
      <c r="D47" s="24" t="s">
        <v>18</v>
      </c>
      <c r="E47" s="25">
        <v>10</v>
      </c>
    </row>
    <row r="48" spans="1:5" x14ac:dyDescent="0.35">
      <c r="A48" s="24" t="s">
        <v>21</v>
      </c>
      <c r="B48" s="24" t="s">
        <v>17</v>
      </c>
      <c r="C48" s="24" t="s">
        <v>20</v>
      </c>
      <c r="D48" s="24" t="s">
        <v>18</v>
      </c>
      <c r="E48" s="25">
        <v>216</v>
      </c>
    </row>
    <row r="49" spans="1:5" x14ac:dyDescent="0.35">
      <c r="A49" s="24" t="s">
        <v>48</v>
      </c>
      <c r="B49" s="24" t="s">
        <v>17</v>
      </c>
      <c r="C49" s="24" t="s">
        <v>47</v>
      </c>
      <c r="D49" s="24" t="s">
        <v>18</v>
      </c>
      <c r="E49" s="25">
        <v>280</v>
      </c>
    </row>
    <row r="50" spans="1:5" x14ac:dyDescent="0.35">
      <c r="A50" s="24" t="s">
        <v>130</v>
      </c>
      <c r="B50" s="24" t="s">
        <v>34</v>
      </c>
      <c r="C50" s="24" t="s">
        <v>115</v>
      </c>
      <c r="D50" s="24" t="s">
        <v>3</v>
      </c>
      <c r="E50" s="25">
        <v>17.2</v>
      </c>
    </row>
    <row r="51" spans="1:5" x14ac:dyDescent="0.35">
      <c r="A51" s="24" t="s">
        <v>55</v>
      </c>
      <c r="B51" s="24" t="s">
        <v>17</v>
      </c>
      <c r="C51" s="24" t="s">
        <v>54</v>
      </c>
      <c r="D51" s="24" t="s">
        <v>18</v>
      </c>
      <c r="E51" s="25">
        <v>60</v>
      </c>
    </row>
    <row r="52" spans="1:5" x14ac:dyDescent="0.35">
      <c r="A52" s="24" t="s">
        <v>53</v>
      </c>
      <c r="B52" s="24" t="s">
        <v>17</v>
      </c>
      <c r="C52" s="24" t="s">
        <v>52</v>
      </c>
      <c r="D52" s="24" t="s">
        <v>18</v>
      </c>
      <c r="E52" s="25">
        <v>120</v>
      </c>
    </row>
    <row r="53" spans="1:5" x14ac:dyDescent="0.35">
      <c r="A53" s="24" t="s">
        <v>96</v>
      </c>
      <c r="B53" s="24" t="s">
        <v>17</v>
      </c>
      <c r="C53" s="24" t="s">
        <v>95</v>
      </c>
      <c r="D53" s="24" t="s">
        <v>18</v>
      </c>
      <c r="E53" s="25">
        <v>120</v>
      </c>
    </row>
    <row r="54" spans="1:5" x14ac:dyDescent="0.35">
      <c r="A54" s="24" t="s">
        <v>93</v>
      </c>
      <c r="B54" s="24" t="s">
        <v>17</v>
      </c>
      <c r="C54" s="24" t="s">
        <v>92</v>
      </c>
      <c r="D54" s="24" t="s">
        <v>18</v>
      </c>
      <c r="E54" s="25">
        <v>160</v>
      </c>
    </row>
    <row r="55" spans="1:5" x14ac:dyDescent="0.35">
      <c r="A55" s="24" t="s">
        <v>142</v>
      </c>
      <c r="B55" s="24" t="s">
        <v>17</v>
      </c>
      <c r="C55" s="24" t="s">
        <v>141</v>
      </c>
      <c r="D55" s="24" t="s">
        <v>18</v>
      </c>
      <c r="E55" s="25">
        <v>20</v>
      </c>
    </row>
    <row r="56" spans="1:5" x14ac:dyDescent="0.35">
      <c r="A56" s="24" t="s">
        <v>167</v>
      </c>
      <c r="B56" s="24" t="s">
        <v>17</v>
      </c>
      <c r="C56" s="24" t="s">
        <v>164</v>
      </c>
      <c r="D56" s="24" t="s">
        <v>18</v>
      </c>
      <c r="E56" s="25">
        <v>6</v>
      </c>
    </row>
    <row r="57" spans="1:5" x14ac:dyDescent="0.35">
      <c r="A57" s="24" t="s">
        <v>163</v>
      </c>
      <c r="B57" s="24" t="s">
        <v>17</v>
      </c>
      <c r="C57" s="24" t="s">
        <v>165</v>
      </c>
      <c r="D57" s="24" t="s">
        <v>18</v>
      </c>
      <c r="E57" s="25">
        <v>2</v>
      </c>
    </row>
    <row r="58" spans="1:5" x14ac:dyDescent="0.35">
      <c r="A58" s="24" t="s">
        <v>7</v>
      </c>
      <c r="B58" s="24" t="s">
        <v>2</v>
      </c>
      <c r="C58" s="24">
        <v>130250100</v>
      </c>
      <c r="D58" s="24" t="s">
        <v>3</v>
      </c>
      <c r="E58" s="25">
        <v>14.7</v>
      </c>
    </row>
    <row r="59" spans="1:5" x14ac:dyDescent="0.35">
      <c r="A59" s="24" t="s">
        <v>5</v>
      </c>
      <c r="B59" s="24" t="s">
        <v>2</v>
      </c>
      <c r="C59" s="24">
        <v>130400100</v>
      </c>
      <c r="D59" s="24" t="s">
        <v>3</v>
      </c>
      <c r="E59" s="25">
        <v>65.271999999999991</v>
      </c>
    </row>
    <row r="60" spans="1:5" x14ac:dyDescent="0.35">
      <c r="A60" s="24" t="s">
        <v>72</v>
      </c>
      <c r="B60" s="24" t="s">
        <v>2</v>
      </c>
      <c r="C60" s="24">
        <v>130250125</v>
      </c>
      <c r="D60" s="24" t="s">
        <v>3</v>
      </c>
      <c r="E60" s="25">
        <v>119.43906250000001</v>
      </c>
    </row>
    <row r="61" spans="1:5" x14ac:dyDescent="0.35">
      <c r="A61" s="24" t="s">
        <v>1</v>
      </c>
      <c r="B61" s="24" t="s">
        <v>2</v>
      </c>
      <c r="C61" s="24">
        <v>130300125</v>
      </c>
      <c r="D61" s="24" t="s">
        <v>3</v>
      </c>
      <c r="E61" s="25">
        <v>153.71971466000002</v>
      </c>
    </row>
    <row r="62" spans="1:5" x14ac:dyDescent="0.35">
      <c r="A62" s="24" t="s">
        <v>108</v>
      </c>
      <c r="B62" s="24" t="s">
        <v>2</v>
      </c>
      <c r="C62" s="24">
        <v>130400125</v>
      </c>
      <c r="D62" s="24" t="s">
        <v>3</v>
      </c>
      <c r="E62" s="25">
        <v>62.447500000000005</v>
      </c>
    </row>
    <row r="63" spans="1:5" x14ac:dyDescent="0.35">
      <c r="A63" s="24" t="s">
        <v>10</v>
      </c>
      <c r="B63" s="24" t="s">
        <v>2</v>
      </c>
      <c r="C63" s="24">
        <v>130600125</v>
      </c>
      <c r="D63" s="24" t="s">
        <v>3</v>
      </c>
      <c r="E63" s="25">
        <v>142.19999999999999</v>
      </c>
    </row>
    <row r="64" spans="1:5" x14ac:dyDescent="0.35">
      <c r="A64" s="24" t="s">
        <v>62</v>
      </c>
      <c r="B64" s="24" t="s">
        <v>2</v>
      </c>
      <c r="C64" s="24">
        <v>131000150</v>
      </c>
      <c r="D64" s="24" t="s">
        <v>3</v>
      </c>
      <c r="E64" s="25">
        <v>375.04880999999995</v>
      </c>
    </row>
    <row r="65" spans="1:5" x14ac:dyDescent="0.35">
      <c r="A65" s="24" t="s">
        <v>67</v>
      </c>
      <c r="B65" s="24" t="s">
        <v>2</v>
      </c>
      <c r="C65" s="24">
        <v>130300150</v>
      </c>
      <c r="D65" s="24" t="s">
        <v>3</v>
      </c>
      <c r="E65" s="25">
        <v>132.95000000000002</v>
      </c>
    </row>
    <row r="66" spans="1:5" x14ac:dyDescent="0.35">
      <c r="A66" s="24" t="s">
        <v>73</v>
      </c>
      <c r="B66" s="24" t="s">
        <v>2</v>
      </c>
      <c r="C66" s="24">
        <v>130800150</v>
      </c>
      <c r="D66" s="24" t="s">
        <v>3</v>
      </c>
      <c r="E66" s="25">
        <v>197.17519999999999</v>
      </c>
    </row>
    <row r="67" spans="1:5" x14ac:dyDescent="0.35">
      <c r="A67" s="24" t="s">
        <v>134</v>
      </c>
      <c r="B67" s="24" t="s">
        <v>25</v>
      </c>
      <c r="C67" s="24" t="s">
        <v>133</v>
      </c>
      <c r="D67" s="24" t="s">
        <v>3</v>
      </c>
      <c r="E67" s="25">
        <v>19.2</v>
      </c>
    </row>
    <row r="68" spans="1:5" x14ac:dyDescent="0.35">
      <c r="A68" s="24" t="s">
        <v>40</v>
      </c>
      <c r="B68" s="24" t="s">
        <v>25</v>
      </c>
      <c r="C68" s="24" t="s">
        <v>39</v>
      </c>
      <c r="D68" s="24" t="s">
        <v>3</v>
      </c>
      <c r="E68" s="25">
        <v>9.6000000000000014</v>
      </c>
    </row>
    <row r="69" spans="1:5" x14ac:dyDescent="0.35">
      <c r="A69" s="24" t="s">
        <v>84</v>
      </c>
      <c r="B69" s="24" t="s">
        <v>25</v>
      </c>
      <c r="C69" s="24" t="s">
        <v>39</v>
      </c>
      <c r="D69" s="24" t="s">
        <v>3</v>
      </c>
      <c r="E69" s="25">
        <v>40.4</v>
      </c>
    </row>
    <row r="70" spans="1:5" x14ac:dyDescent="0.35">
      <c r="A70" s="24" t="s">
        <v>241</v>
      </c>
      <c r="B70" s="24" t="s">
        <v>241</v>
      </c>
      <c r="C70" s="24" t="s">
        <v>241</v>
      </c>
      <c r="D70" s="24" t="s">
        <v>241</v>
      </c>
      <c r="E70" s="25"/>
    </row>
    <row r="71" spans="1:5" x14ac:dyDescent="0.35">
      <c r="A71" s="24" t="s">
        <v>242</v>
      </c>
      <c r="B71" s="24"/>
      <c r="C71" s="24"/>
      <c r="D71" s="24"/>
      <c r="E71" s="25">
        <v>3413.2922871599994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6"/>
  <sheetViews>
    <sheetView view="pageLayout" zoomScaleNormal="100" workbookViewId="0">
      <selection activeCell="E5" sqref="E5"/>
    </sheetView>
  </sheetViews>
  <sheetFormatPr defaultColWidth="9" defaultRowHeight="17" x14ac:dyDescent="0.6"/>
  <cols>
    <col min="1" max="1" width="23.75" style="26" bestFit="1" customWidth="1"/>
    <col min="2" max="2" width="12.25" style="26" bestFit="1" customWidth="1"/>
    <col min="3" max="3" width="16.83203125" style="26" bestFit="1" customWidth="1"/>
    <col min="4" max="4" width="8.33203125" style="26" customWidth="1"/>
    <col min="5" max="5" width="10" style="53" bestFit="1" customWidth="1"/>
    <col min="6" max="16384" width="9" style="26"/>
  </cols>
  <sheetData>
    <row r="1" spans="1:5" x14ac:dyDescent="0.6">
      <c r="A1" s="28" t="s">
        <v>252</v>
      </c>
      <c r="B1" s="28" t="s">
        <v>148</v>
      </c>
      <c r="C1" s="28" t="s">
        <v>161</v>
      </c>
      <c r="D1" s="28" t="s">
        <v>149</v>
      </c>
      <c r="E1" s="83" t="s">
        <v>272</v>
      </c>
    </row>
    <row r="2" spans="1:5" x14ac:dyDescent="0.6">
      <c r="A2" s="27" t="s">
        <v>69</v>
      </c>
      <c r="B2" s="27" t="s">
        <v>25</v>
      </c>
      <c r="C2" s="27" t="s">
        <v>68</v>
      </c>
      <c r="D2" s="29" t="s">
        <v>3</v>
      </c>
      <c r="E2" s="84"/>
    </row>
    <row r="3" spans="1:5" x14ac:dyDescent="0.6">
      <c r="A3" s="27" t="s">
        <v>75</v>
      </c>
      <c r="B3" s="27" t="s">
        <v>25</v>
      </c>
      <c r="C3" s="27" t="s">
        <v>74</v>
      </c>
      <c r="D3" s="29" t="s">
        <v>3</v>
      </c>
      <c r="E3" s="84"/>
    </row>
    <row r="4" spans="1:5" x14ac:dyDescent="0.6">
      <c r="A4" s="27" t="s">
        <v>102</v>
      </c>
      <c r="B4" s="27" t="s">
        <v>25</v>
      </c>
      <c r="C4" s="27" t="s">
        <v>101</v>
      </c>
      <c r="D4" s="29" t="s">
        <v>3</v>
      </c>
      <c r="E4" s="84"/>
    </row>
    <row r="5" spans="1:5" x14ac:dyDescent="0.6">
      <c r="A5" s="27" t="s">
        <v>110</v>
      </c>
      <c r="B5" s="27" t="s">
        <v>25</v>
      </c>
      <c r="C5" s="27" t="s">
        <v>109</v>
      </c>
      <c r="D5" s="29" t="s">
        <v>3</v>
      </c>
      <c r="E5" s="84"/>
    </row>
    <row r="6" spans="1:5" x14ac:dyDescent="0.6">
      <c r="A6" s="27" t="s">
        <v>118</v>
      </c>
      <c r="B6" s="27" t="s">
        <v>25</v>
      </c>
      <c r="C6" s="27" t="s">
        <v>117</v>
      </c>
      <c r="D6" s="29" t="s">
        <v>3</v>
      </c>
      <c r="E6" s="84"/>
    </row>
    <row r="7" spans="1:5" x14ac:dyDescent="0.6">
      <c r="A7" s="27" t="s">
        <v>24</v>
      </c>
      <c r="B7" s="27" t="s">
        <v>25</v>
      </c>
      <c r="C7" s="27" t="s">
        <v>23</v>
      </c>
      <c r="D7" s="29" t="s">
        <v>3</v>
      </c>
      <c r="E7" s="84"/>
    </row>
    <row r="8" spans="1:5" x14ac:dyDescent="0.6">
      <c r="A8" s="27" t="s">
        <v>64</v>
      </c>
      <c r="B8" s="27" t="s">
        <v>25</v>
      </c>
      <c r="C8" s="27" t="s">
        <v>63</v>
      </c>
      <c r="D8" s="29" t="s">
        <v>3</v>
      </c>
      <c r="E8" s="84"/>
    </row>
    <row r="9" spans="1:5" x14ac:dyDescent="0.6">
      <c r="A9" s="27" t="s">
        <v>77</v>
      </c>
      <c r="B9" s="27" t="s">
        <v>25</v>
      </c>
      <c r="C9" s="27" t="s">
        <v>76</v>
      </c>
      <c r="D9" s="29" t="s">
        <v>3</v>
      </c>
      <c r="E9" s="84"/>
    </row>
    <row r="10" spans="1:5" x14ac:dyDescent="0.6">
      <c r="A10" s="27" t="s">
        <v>104</v>
      </c>
      <c r="B10" s="27" t="s">
        <v>25</v>
      </c>
      <c r="C10" s="27" t="s">
        <v>103</v>
      </c>
      <c r="D10" s="29" t="s">
        <v>3</v>
      </c>
      <c r="E10" s="84"/>
    </row>
    <row r="11" spans="1:5" x14ac:dyDescent="0.6">
      <c r="A11" s="27" t="s">
        <v>112</v>
      </c>
      <c r="B11" s="27" t="s">
        <v>25</v>
      </c>
      <c r="C11" s="27" t="s">
        <v>111</v>
      </c>
      <c r="D11" s="29" t="s">
        <v>3</v>
      </c>
      <c r="E11" s="84"/>
    </row>
    <row r="12" spans="1:5" x14ac:dyDescent="0.6">
      <c r="A12" s="27" t="s">
        <v>120</v>
      </c>
      <c r="B12" s="27" t="s">
        <v>25</v>
      </c>
      <c r="C12" s="27" t="s">
        <v>119</v>
      </c>
      <c r="D12" s="29" t="s">
        <v>3</v>
      </c>
      <c r="E12" s="84"/>
    </row>
    <row r="13" spans="1:5" x14ac:dyDescent="0.6">
      <c r="A13" s="27" t="s">
        <v>127</v>
      </c>
      <c r="B13" s="27" t="s">
        <v>25</v>
      </c>
      <c r="C13" s="27" t="s">
        <v>126</v>
      </c>
      <c r="D13" s="29" t="s">
        <v>3</v>
      </c>
      <c r="E13" s="84"/>
    </row>
    <row r="14" spans="1:5" x14ac:dyDescent="0.6">
      <c r="A14" s="27" t="s">
        <v>28</v>
      </c>
      <c r="B14" s="27" t="s">
        <v>25</v>
      </c>
      <c r="C14" s="27" t="s">
        <v>27</v>
      </c>
      <c r="D14" s="29" t="s">
        <v>3</v>
      </c>
      <c r="E14" s="84"/>
    </row>
    <row r="15" spans="1:5" x14ac:dyDescent="0.6">
      <c r="A15" s="27" t="s">
        <v>88</v>
      </c>
      <c r="B15" s="27" t="s">
        <v>17</v>
      </c>
      <c r="C15" s="27" t="s">
        <v>87</v>
      </c>
      <c r="D15" s="29" t="s">
        <v>18</v>
      </c>
      <c r="E15" s="84"/>
    </row>
    <row r="16" spans="1:5" x14ac:dyDescent="0.6">
      <c r="A16" s="27" t="s">
        <v>46</v>
      </c>
      <c r="B16" s="27" t="s">
        <v>17</v>
      </c>
      <c r="C16" s="27" t="s">
        <v>45</v>
      </c>
      <c r="D16" s="29" t="s">
        <v>18</v>
      </c>
      <c r="E16" s="84"/>
    </row>
    <row r="17" spans="1:5" x14ac:dyDescent="0.6">
      <c r="A17" s="27" t="s">
        <v>58</v>
      </c>
      <c r="B17" s="27" t="s">
        <v>17</v>
      </c>
      <c r="C17" s="27" t="s">
        <v>57</v>
      </c>
      <c r="D17" s="29" t="s">
        <v>18</v>
      </c>
      <c r="E17" s="84"/>
    </row>
    <row r="18" spans="1:5" x14ac:dyDescent="0.6">
      <c r="A18" s="27" t="s">
        <v>98</v>
      </c>
      <c r="B18" s="27" t="s">
        <v>17</v>
      </c>
      <c r="C18" s="27" t="s">
        <v>97</v>
      </c>
      <c r="D18" s="29" t="s">
        <v>18</v>
      </c>
      <c r="E18" s="84"/>
    </row>
    <row r="19" spans="1:5" x14ac:dyDescent="0.6">
      <c r="A19" s="27" t="s">
        <v>144</v>
      </c>
      <c r="B19" s="27" t="s">
        <v>17</v>
      </c>
      <c r="C19" s="27" t="s">
        <v>143</v>
      </c>
      <c r="D19" s="29" t="s">
        <v>18</v>
      </c>
      <c r="E19" s="84"/>
    </row>
    <row r="20" spans="1:5" x14ac:dyDescent="0.6">
      <c r="A20" s="48" t="s">
        <v>138</v>
      </c>
      <c r="B20" s="27" t="s">
        <v>17</v>
      </c>
      <c r="C20" s="27" t="s">
        <v>137</v>
      </c>
      <c r="D20" s="29" t="s">
        <v>18</v>
      </c>
      <c r="E20" s="84"/>
    </row>
    <row r="21" spans="1:5" x14ac:dyDescent="0.6">
      <c r="A21" s="48" t="s">
        <v>166</v>
      </c>
      <c r="B21" s="27" t="s">
        <v>17</v>
      </c>
      <c r="C21" s="27" t="s">
        <v>168</v>
      </c>
      <c r="D21" s="29" t="s">
        <v>18</v>
      </c>
      <c r="E21" s="84"/>
    </row>
    <row r="22" spans="1:5" x14ac:dyDescent="0.6">
      <c r="A22" s="48" t="s">
        <v>16</v>
      </c>
      <c r="B22" s="27" t="s">
        <v>17</v>
      </c>
      <c r="C22" s="27" t="s">
        <v>14</v>
      </c>
      <c r="D22" s="29" t="s">
        <v>18</v>
      </c>
      <c r="E22" s="84"/>
    </row>
    <row r="23" spans="1:5" x14ac:dyDescent="0.6">
      <c r="A23" s="27" t="s">
        <v>43</v>
      </c>
      <c r="B23" s="27" t="s">
        <v>17</v>
      </c>
      <c r="C23" s="27" t="s">
        <v>42</v>
      </c>
      <c r="D23" s="29" t="s">
        <v>18</v>
      </c>
      <c r="E23" s="84"/>
    </row>
    <row r="24" spans="1:5" x14ac:dyDescent="0.6">
      <c r="A24" s="27" t="s">
        <v>86</v>
      </c>
      <c r="B24" s="27" t="s">
        <v>17</v>
      </c>
      <c r="C24" s="27" t="s">
        <v>85</v>
      </c>
      <c r="D24" s="29" t="s">
        <v>18</v>
      </c>
      <c r="E24" s="84"/>
    </row>
    <row r="25" spans="1:5" x14ac:dyDescent="0.6">
      <c r="A25" s="27" t="s">
        <v>136</v>
      </c>
      <c r="B25" s="27" t="s">
        <v>17</v>
      </c>
      <c r="C25" s="27" t="s">
        <v>135</v>
      </c>
      <c r="D25" s="29" t="s">
        <v>18</v>
      </c>
      <c r="E25" s="84"/>
    </row>
    <row r="26" spans="1:5" x14ac:dyDescent="0.6">
      <c r="A26" s="27" t="s">
        <v>33</v>
      </c>
      <c r="B26" s="27" t="s">
        <v>34</v>
      </c>
      <c r="C26" s="27" t="s">
        <v>32</v>
      </c>
      <c r="D26" s="29" t="s">
        <v>3</v>
      </c>
      <c r="E26" s="84"/>
    </row>
    <row r="27" spans="1:5" x14ac:dyDescent="0.6">
      <c r="A27" s="27" t="s">
        <v>81</v>
      </c>
      <c r="B27" s="27" t="s">
        <v>34</v>
      </c>
      <c r="C27" s="27" t="s">
        <v>80</v>
      </c>
      <c r="D27" s="29" t="s">
        <v>3</v>
      </c>
      <c r="E27" s="84"/>
    </row>
    <row r="28" spans="1:5" x14ac:dyDescent="0.6">
      <c r="A28" s="27" t="s">
        <v>71</v>
      </c>
      <c r="B28" s="27" t="s">
        <v>25</v>
      </c>
      <c r="C28" s="27" t="s">
        <v>70</v>
      </c>
      <c r="D28" s="29" t="s">
        <v>3</v>
      </c>
      <c r="E28" s="84"/>
    </row>
    <row r="29" spans="1:5" x14ac:dyDescent="0.6">
      <c r="A29" s="27" t="s">
        <v>79</v>
      </c>
      <c r="B29" s="27" t="s">
        <v>25</v>
      </c>
      <c r="C29" s="27" t="s">
        <v>78</v>
      </c>
      <c r="D29" s="29" t="s">
        <v>3</v>
      </c>
      <c r="E29" s="84"/>
    </row>
    <row r="30" spans="1:5" x14ac:dyDescent="0.6">
      <c r="A30" s="27" t="s">
        <v>106</v>
      </c>
      <c r="B30" s="27" t="s">
        <v>25</v>
      </c>
      <c r="C30" s="27" t="s">
        <v>105</v>
      </c>
      <c r="D30" s="29" t="s">
        <v>3</v>
      </c>
      <c r="E30" s="84"/>
    </row>
    <row r="31" spans="1:5" x14ac:dyDescent="0.6">
      <c r="A31" s="27" t="s">
        <v>114</v>
      </c>
      <c r="B31" s="27" t="s">
        <v>25</v>
      </c>
      <c r="C31" s="27" t="s">
        <v>113</v>
      </c>
      <c r="D31" s="29" t="s">
        <v>3</v>
      </c>
      <c r="E31" s="84"/>
    </row>
    <row r="32" spans="1:5" x14ac:dyDescent="0.6">
      <c r="A32" s="27" t="s">
        <v>122</v>
      </c>
      <c r="B32" s="27" t="s">
        <v>25</v>
      </c>
      <c r="C32" s="27" t="s">
        <v>121</v>
      </c>
      <c r="D32" s="29" t="s">
        <v>3</v>
      </c>
      <c r="E32" s="84"/>
    </row>
    <row r="33" spans="1:5" x14ac:dyDescent="0.6">
      <c r="A33" s="27" t="s">
        <v>129</v>
      </c>
      <c r="B33" s="27" t="s">
        <v>25</v>
      </c>
      <c r="C33" s="27" t="s">
        <v>128</v>
      </c>
      <c r="D33" s="29" t="s">
        <v>3</v>
      </c>
      <c r="E33" s="84"/>
    </row>
    <row r="34" spans="1:5" x14ac:dyDescent="0.6">
      <c r="A34" s="27" t="s">
        <v>30</v>
      </c>
      <c r="B34" s="27" t="s">
        <v>25</v>
      </c>
      <c r="C34" s="27" t="s">
        <v>29</v>
      </c>
      <c r="D34" s="29" t="s">
        <v>3</v>
      </c>
      <c r="E34" s="84"/>
    </row>
    <row r="35" spans="1:5" x14ac:dyDescent="0.6">
      <c r="A35" s="27" t="s">
        <v>66</v>
      </c>
      <c r="B35" s="27" t="s">
        <v>25</v>
      </c>
      <c r="C35" s="27" t="s">
        <v>65</v>
      </c>
      <c r="D35" s="29" t="s">
        <v>3</v>
      </c>
      <c r="E35" s="84"/>
    </row>
    <row r="36" spans="1:5" x14ac:dyDescent="0.6">
      <c r="A36" s="27" t="s">
        <v>100</v>
      </c>
      <c r="B36" s="27" t="s">
        <v>25</v>
      </c>
      <c r="C36" s="27">
        <v>953021120</v>
      </c>
      <c r="D36" s="29" t="s">
        <v>3</v>
      </c>
      <c r="E36" s="84"/>
    </row>
    <row r="37" spans="1:5" x14ac:dyDescent="0.6">
      <c r="A37" s="27" t="s">
        <v>107</v>
      </c>
      <c r="B37" s="27" t="s">
        <v>25</v>
      </c>
      <c r="C37" s="27">
        <v>953021250</v>
      </c>
      <c r="D37" s="29" t="s">
        <v>3</v>
      </c>
      <c r="E37" s="84"/>
    </row>
    <row r="38" spans="1:5" x14ac:dyDescent="0.6">
      <c r="A38" s="27" t="s">
        <v>116</v>
      </c>
      <c r="B38" s="27" t="s">
        <v>25</v>
      </c>
      <c r="C38" s="27">
        <v>953021400</v>
      </c>
      <c r="D38" s="29" t="s">
        <v>3</v>
      </c>
      <c r="E38" s="84"/>
    </row>
    <row r="39" spans="1:5" x14ac:dyDescent="0.6">
      <c r="A39" s="27" t="s">
        <v>145</v>
      </c>
      <c r="B39" s="27" t="s">
        <v>25</v>
      </c>
      <c r="C39" s="27">
        <v>953021600</v>
      </c>
      <c r="D39" s="29" t="s">
        <v>3</v>
      </c>
      <c r="E39" s="84"/>
    </row>
    <row r="40" spans="1:5" x14ac:dyDescent="0.6">
      <c r="A40" s="27" t="s">
        <v>36</v>
      </c>
      <c r="B40" s="27" t="s">
        <v>37</v>
      </c>
      <c r="C40" s="27">
        <v>273200003</v>
      </c>
      <c r="D40" s="29" t="s">
        <v>3</v>
      </c>
      <c r="E40" s="84"/>
    </row>
    <row r="41" spans="1:5" x14ac:dyDescent="0.6">
      <c r="A41" s="27" t="s">
        <v>131</v>
      </c>
      <c r="B41" s="27" t="s">
        <v>37</v>
      </c>
      <c r="C41" s="27" t="s">
        <v>132</v>
      </c>
      <c r="D41" s="29" t="s">
        <v>3</v>
      </c>
      <c r="E41" s="84"/>
    </row>
    <row r="42" spans="1:5" x14ac:dyDescent="0.6">
      <c r="A42" s="27" t="s">
        <v>82</v>
      </c>
      <c r="B42" s="27" t="s">
        <v>37</v>
      </c>
      <c r="C42" s="27" t="s">
        <v>83</v>
      </c>
      <c r="D42" s="29" t="s">
        <v>3</v>
      </c>
      <c r="E42" s="84"/>
    </row>
    <row r="43" spans="1:5" x14ac:dyDescent="0.6">
      <c r="A43" s="27" t="s">
        <v>50</v>
      </c>
      <c r="B43" s="27" t="s">
        <v>17</v>
      </c>
      <c r="C43" s="27" t="s">
        <v>49</v>
      </c>
      <c r="D43" s="29" t="s">
        <v>18</v>
      </c>
      <c r="E43" s="84"/>
    </row>
    <row r="44" spans="1:5" x14ac:dyDescent="0.6">
      <c r="A44" s="27" t="s">
        <v>140</v>
      </c>
      <c r="B44" s="27" t="s">
        <v>17</v>
      </c>
      <c r="C44" s="27" t="s">
        <v>139</v>
      </c>
      <c r="D44" s="29" t="s">
        <v>18</v>
      </c>
      <c r="E44" s="84"/>
    </row>
    <row r="45" spans="1:5" x14ac:dyDescent="0.6">
      <c r="A45" s="49" t="s">
        <v>21</v>
      </c>
      <c r="B45" s="27" t="s">
        <v>17</v>
      </c>
      <c r="C45" s="27" t="s">
        <v>20</v>
      </c>
      <c r="D45" s="29" t="s">
        <v>18</v>
      </c>
      <c r="E45" s="84"/>
    </row>
    <row r="46" spans="1:5" x14ac:dyDescent="0.6">
      <c r="A46" s="27" t="s">
        <v>48</v>
      </c>
      <c r="B46" s="27" t="s">
        <v>17</v>
      </c>
      <c r="C46" s="27" t="s">
        <v>47</v>
      </c>
      <c r="D46" s="29" t="s">
        <v>18</v>
      </c>
      <c r="E46" s="84"/>
    </row>
    <row r="47" spans="1:5" x14ac:dyDescent="0.6">
      <c r="A47" s="27" t="s">
        <v>130</v>
      </c>
      <c r="B47" s="27" t="s">
        <v>34</v>
      </c>
      <c r="C47" s="27" t="s">
        <v>115</v>
      </c>
      <c r="D47" s="29" t="s">
        <v>3</v>
      </c>
      <c r="E47" s="84"/>
    </row>
    <row r="48" spans="1:5" x14ac:dyDescent="0.6">
      <c r="A48" s="27" t="s">
        <v>55</v>
      </c>
      <c r="B48" s="27" t="s">
        <v>17</v>
      </c>
      <c r="C48" s="27" t="s">
        <v>54</v>
      </c>
      <c r="D48" s="29" t="s">
        <v>18</v>
      </c>
      <c r="E48" s="84"/>
    </row>
    <row r="49" spans="1:5" x14ac:dyDescent="0.6">
      <c r="A49" s="27" t="s">
        <v>53</v>
      </c>
      <c r="B49" s="27" t="s">
        <v>17</v>
      </c>
      <c r="C49" s="27" t="s">
        <v>52</v>
      </c>
      <c r="D49" s="29" t="s">
        <v>18</v>
      </c>
      <c r="E49" s="84"/>
    </row>
    <row r="50" spans="1:5" x14ac:dyDescent="0.6">
      <c r="A50" s="27" t="s">
        <v>96</v>
      </c>
      <c r="B50" s="27" t="s">
        <v>17</v>
      </c>
      <c r="C50" s="27" t="s">
        <v>95</v>
      </c>
      <c r="D50" s="29" t="s">
        <v>18</v>
      </c>
      <c r="E50" s="84"/>
    </row>
    <row r="51" spans="1:5" x14ac:dyDescent="0.6">
      <c r="A51" s="27" t="s">
        <v>93</v>
      </c>
      <c r="B51" s="27" t="s">
        <v>17</v>
      </c>
      <c r="C51" s="27" t="s">
        <v>92</v>
      </c>
      <c r="D51" s="29" t="s">
        <v>18</v>
      </c>
      <c r="E51" s="84"/>
    </row>
    <row r="52" spans="1:5" x14ac:dyDescent="0.6">
      <c r="A52" s="27" t="s">
        <v>142</v>
      </c>
      <c r="B52" s="27" t="s">
        <v>17</v>
      </c>
      <c r="C52" s="27" t="s">
        <v>141</v>
      </c>
      <c r="D52" s="29" t="s">
        <v>18</v>
      </c>
      <c r="E52" s="84"/>
    </row>
    <row r="53" spans="1:5" x14ac:dyDescent="0.6">
      <c r="A53" s="48" t="s">
        <v>167</v>
      </c>
      <c r="B53" s="27" t="s">
        <v>17</v>
      </c>
      <c r="C53" s="27" t="s">
        <v>164</v>
      </c>
      <c r="D53" s="29" t="s">
        <v>18</v>
      </c>
      <c r="E53" s="84"/>
    </row>
    <row r="54" spans="1:5" x14ac:dyDescent="0.6">
      <c r="A54" s="48" t="s">
        <v>163</v>
      </c>
      <c r="B54" s="27" t="s">
        <v>17</v>
      </c>
      <c r="C54" s="27" t="s">
        <v>165</v>
      </c>
      <c r="D54" s="29" t="s">
        <v>18</v>
      </c>
      <c r="E54" s="84"/>
    </row>
    <row r="55" spans="1:5" x14ac:dyDescent="0.6">
      <c r="A55" s="27" t="s">
        <v>7</v>
      </c>
      <c r="B55" s="27" t="s">
        <v>2</v>
      </c>
      <c r="C55" s="27">
        <v>130250100</v>
      </c>
      <c r="D55" s="29" t="s">
        <v>3</v>
      </c>
      <c r="E55" s="84"/>
    </row>
    <row r="56" spans="1:5" x14ac:dyDescent="0.6">
      <c r="A56" s="27" t="s">
        <v>5</v>
      </c>
      <c r="B56" s="27" t="s">
        <v>2</v>
      </c>
      <c r="C56" s="27">
        <v>130400100</v>
      </c>
      <c r="D56" s="29" t="s">
        <v>3</v>
      </c>
      <c r="E56" s="84"/>
    </row>
    <row r="57" spans="1:5" x14ac:dyDescent="0.6">
      <c r="A57" s="27" t="s">
        <v>72</v>
      </c>
      <c r="B57" s="27" t="s">
        <v>2</v>
      </c>
      <c r="C57" s="27">
        <v>130250125</v>
      </c>
      <c r="D57" s="29" t="s">
        <v>3</v>
      </c>
      <c r="E57" s="84"/>
    </row>
    <row r="58" spans="1:5" x14ac:dyDescent="0.6">
      <c r="A58" s="27" t="s">
        <v>1</v>
      </c>
      <c r="B58" s="27" t="s">
        <v>2</v>
      </c>
      <c r="C58" s="27">
        <v>130300125</v>
      </c>
      <c r="D58" s="29" t="s">
        <v>3</v>
      </c>
      <c r="E58" s="84"/>
    </row>
    <row r="59" spans="1:5" x14ac:dyDescent="0.6">
      <c r="A59" s="27" t="s">
        <v>108</v>
      </c>
      <c r="B59" s="27" t="s">
        <v>2</v>
      </c>
      <c r="C59" s="27">
        <v>130400125</v>
      </c>
      <c r="D59" s="29" t="s">
        <v>3</v>
      </c>
      <c r="E59" s="84"/>
    </row>
    <row r="60" spans="1:5" x14ac:dyDescent="0.6">
      <c r="A60" s="27" t="s">
        <v>10</v>
      </c>
      <c r="B60" s="27" t="s">
        <v>2</v>
      </c>
      <c r="C60" s="27">
        <v>130600125</v>
      </c>
      <c r="D60" s="29" t="s">
        <v>3</v>
      </c>
      <c r="E60" s="84"/>
    </row>
    <row r="61" spans="1:5" x14ac:dyDescent="0.6">
      <c r="A61" s="27" t="s">
        <v>62</v>
      </c>
      <c r="B61" s="27" t="s">
        <v>2</v>
      </c>
      <c r="C61" s="27">
        <v>131000150</v>
      </c>
      <c r="D61" s="29" t="s">
        <v>3</v>
      </c>
      <c r="E61" s="84"/>
    </row>
    <row r="62" spans="1:5" x14ac:dyDescent="0.6">
      <c r="A62" s="27" t="s">
        <v>67</v>
      </c>
      <c r="B62" s="27" t="s">
        <v>2</v>
      </c>
      <c r="C62" s="27">
        <v>130300150</v>
      </c>
      <c r="D62" s="29" t="s">
        <v>3</v>
      </c>
      <c r="E62" s="84"/>
    </row>
    <row r="63" spans="1:5" x14ac:dyDescent="0.6">
      <c r="A63" s="27" t="s">
        <v>73</v>
      </c>
      <c r="B63" s="27" t="s">
        <v>2</v>
      </c>
      <c r="C63" s="27">
        <v>130800150</v>
      </c>
      <c r="D63" s="29" t="s">
        <v>3</v>
      </c>
      <c r="E63" s="84"/>
    </row>
    <row r="64" spans="1:5" x14ac:dyDescent="0.6">
      <c r="A64" s="27" t="s">
        <v>134</v>
      </c>
      <c r="B64" s="27" t="s">
        <v>25</v>
      </c>
      <c r="C64" s="27" t="s">
        <v>133</v>
      </c>
      <c r="D64" s="29" t="s">
        <v>18</v>
      </c>
      <c r="E64" s="84"/>
    </row>
    <row r="65" spans="1:5" x14ac:dyDescent="0.6">
      <c r="A65" s="27" t="s">
        <v>40</v>
      </c>
      <c r="B65" s="27" t="s">
        <v>25</v>
      </c>
      <c r="C65" s="27" t="s">
        <v>39</v>
      </c>
      <c r="D65" s="29" t="s">
        <v>18</v>
      </c>
      <c r="E65" s="84"/>
    </row>
    <row r="66" spans="1:5" x14ac:dyDescent="0.6">
      <c r="A66" s="27" t="s">
        <v>84</v>
      </c>
      <c r="B66" s="27" t="s">
        <v>25</v>
      </c>
      <c r="C66" s="27" t="s">
        <v>39</v>
      </c>
      <c r="D66" s="29" t="s">
        <v>18</v>
      </c>
      <c r="E66" s="84"/>
    </row>
  </sheetData>
  <pageMargins left="0.7" right="0.7" top="0.75" bottom="0.75" header="0.3" footer="0.3"/>
  <pageSetup paperSize="9" orientation="portrait" r:id="rId1"/>
  <headerFooter>
    <oddHeader>&amp;CAP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tabSelected="1" view="pageLayout" zoomScaleNormal="100" workbookViewId="0">
      <selection activeCell="C7" sqref="C7"/>
    </sheetView>
  </sheetViews>
  <sheetFormatPr defaultRowHeight="15.5" x14ac:dyDescent="0.35"/>
  <cols>
    <col min="1" max="1" width="11.83203125" style="54" bestFit="1" customWidth="1"/>
    <col min="2" max="2" width="8.58203125" bestFit="1" customWidth="1"/>
    <col min="3" max="3" width="4.08203125" customWidth="1"/>
    <col min="4" max="4" width="7.83203125" bestFit="1" customWidth="1"/>
    <col min="5" max="5" width="8.58203125" bestFit="1" customWidth="1"/>
    <col min="6" max="6" width="10.25" bestFit="1" customWidth="1"/>
    <col min="7" max="7" width="10.08203125" bestFit="1" customWidth="1"/>
    <col min="10" max="10" width="10.83203125" style="54" bestFit="1" customWidth="1"/>
    <col min="11" max="11" width="9.33203125" bestFit="1" customWidth="1"/>
    <col min="12" max="12" width="4.58203125" customWidth="1"/>
    <col min="13" max="13" width="8.58203125" bestFit="1" customWidth="1"/>
    <col min="14" max="14" width="9.33203125" bestFit="1" customWidth="1"/>
    <col min="15" max="15" width="8.58203125" bestFit="1" customWidth="1"/>
    <col min="16" max="16" width="11" bestFit="1" customWidth="1"/>
  </cols>
  <sheetData>
    <row r="1" spans="1:16" x14ac:dyDescent="0.35">
      <c r="A1" s="30" t="s">
        <v>162</v>
      </c>
      <c r="B1" s="47"/>
      <c r="C1" s="30"/>
      <c r="F1" s="85" t="s">
        <v>259</v>
      </c>
      <c r="G1" s="86">
        <v>990701</v>
      </c>
    </row>
    <row r="2" spans="1:16" x14ac:dyDescent="0.35">
      <c r="A2" s="30" t="s">
        <v>258</v>
      </c>
      <c r="B2" s="46"/>
      <c r="C2" s="30"/>
      <c r="F2" s="31" t="s">
        <v>271</v>
      </c>
      <c r="G2" s="87"/>
    </row>
    <row r="3" spans="1:16" x14ac:dyDescent="0.35">
      <c r="A3" s="61"/>
      <c r="B3" s="30"/>
      <c r="C3" s="30"/>
      <c r="F3" s="31"/>
      <c r="G3" s="32"/>
    </row>
    <row r="4" spans="1:16" x14ac:dyDescent="0.35">
      <c r="A4" s="61"/>
      <c r="B4" s="30"/>
      <c r="C4" s="30"/>
      <c r="D4" s="30"/>
      <c r="E4" s="30"/>
      <c r="F4" s="31"/>
      <c r="G4" s="32"/>
    </row>
    <row r="5" spans="1:16" s="45" customFormat="1" x14ac:dyDescent="0.35">
      <c r="A5" s="62"/>
      <c r="B5" s="44"/>
      <c r="C5" s="44"/>
      <c r="D5" s="30"/>
      <c r="E5" s="30"/>
      <c r="F5" s="31"/>
      <c r="G5" s="32"/>
      <c r="J5" s="55"/>
    </row>
    <row r="6" spans="1:16" s="45" customFormat="1" x14ac:dyDescent="0.35">
      <c r="A6" s="62"/>
      <c r="B6" s="44"/>
      <c r="C6" s="44"/>
      <c r="D6" s="44"/>
      <c r="E6" s="44"/>
      <c r="F6" s="33"/>
      <c r="G6" s="34"/>
      <c r="J6" s="55"/>
    </row>
    <row r="7" spans="1:16" x14ac:dyDescent="0.35">
      <c r="A7" s="61"/>
      <c r="B7" s="30"/>
      <c r="C7" s="30"/>
      <c r="D7" s="30"/>
      <c r="E7" s="30"/>
      <c r="F7" s="30"/>
      <c r="G7" s="30"/>
    </row>
    <row r="8" spans="1:16" x14ac:dyDescent="0.35">
      <c r="A8" s="35" t="s">
        <v>260</v>
      </c>
      <c r="B8" s="36" t="s">
        <v>257</v>
      </c>
      <c r="C8" s="36" t="s">
        <v>257</v>
      </c>
      <c r="D8" s="36" t="s">
        <v>257</v>
      </c>
      <c r="E8" s="36" t="s">
        <v>257</v>
      </c>
      <c r="F8" s="36" t="s">
        <v>257</v>
      </c>
      <c r="G8" s="36" t="s">
        <v>257</v>
      </c>
      <c r="J8" s="35" t="s">
        <v>261</v>
      </c>
      <c r="K8" s="36" t="s">
        <v>257</v>
      </c>
      <c r="L8" s="36" t="s">
        <v>257</v>
      </c>
      <c r="M8" s="36" t="s">
        <v>257</v>
      </c>
      <c r="N8" s="36" t="s">
        <v>257</v>
      </c>
      <c r="O8" s="36" t="s">
        <v>257</v>
      </c>
      <c r="P8" s="36" t="s">
        <v>257</v>
      </c>
    </row>
    <row r="9" spans="1:16" x14ac:dyDescent="0.35">
      <c r="A9" s="37" t="s">
        <v>146</v>
      </c>
      <c r="B9" s="38" t="s">
        <v>148</v>
      </c>
      <c r="C9" s="38" t="s">
        <v>162</v>
      </c>
      <c r="D9" s="38" t="s">
        <v>253</v>
      </c>
      <c r="E9" s="38" t="s">
        <v>254</v>
      </c>
      <c r="F9" s="38" t="s">
        <v>255</v>
      </c>
      <c r="G9" s="39" t="s">
        <v>256</v>
      </c>
      <c r="J9" s="37" t="s">
        <v>146</v>
      </c>
      <c r="K9" s="38" t="s">
        <v>148</v>
      </c>
      <c r="L9" s="38" t="s">
        <v>162</v>
      </c>
      <c r="M9" s="38" t="s">
        <v>253</v>
      </c>
      <c r="N9" s="38" t="s">
        <v>254</v>
      </c>
      <c r="O9" s="38" t="s">
        <v>255</v>
      </c>
      <c r="P9" s="39" t="s">
        <v>256</v>
      </c>
    </row>
    <row r="10" spans="1:16" x14ac:dyDescent="0.35">
      <c r="A10" s="56" t="str">
        <f>MTOP!C2</f>
        <v>Fan Casing 800</v>
      </c>
      <c r="B10" s="40">
        <f>MTOP!L2</f>
        <v>0</v>
      </c>
      <c r="C10" s="40">
        <v>22</v>
      </c>
      <c r="D10" s="40">
        <f>C10*$B$1</f>
        <v>0</v>
      </c>
      <c r="E10" s="40">
        <f>B10+D10+(D10*$B$2)</f>
        <v>0</v>
      </c>
      <c r="F10" s="41">
        <f>E10*$G$6</f>
        <v>0</v>
      </c>
      <c r="G10" s="42">
        <f>E10+F10</f>
        <v>0</v>
      </c>
      <c r="J10" s="56" t="str">
        <f>MTOP!A17</f>
        <v>Axial Fan 800</v>
      </c>
      <c r="K10" s="40">
        <f>MTOP!M33</f>
        <v>0</v>
      </c>
      <c r="L10" s="40">
        <v>35</v>
      </c>
      <c r="M10" s="40">
        <f>L10*$B$1</f>
        <v>0</v>
      </c>
      <c r="N10" s="40">
        <f>K10+M10+(M10*$B$2)</f>
        <v>0</v>
      </c>
      <c r="O10" s="41">
        <f>N10*$G$6</f>
        <v>0</v>
      </c>
      <c r="P10" s="42">
        <f>N10+O10</f>
        <v>0</v>
      </c>
    </row>
    <row r="11" spans="1:16" x14ac:dyDescent="0.35">
      <c r="A11" s="56" t="str">
        <f>MTOP!A37</f>
        <v>Fan Casing 900</v>
      </c>
      <c r="B11" s="43">
        <f>MTOP!M46</f>
        <v>0</v>
      </c>
      <c r="C11" s="43">
        <v>22</v>
      </c>
      <c r="D11" s="40">
        <f>C11*$B$1</f>
        <v>0</v>
      </c>
      <c r="E11" s="40">
        <f>B11+D11+(D11*$B$2)</f>
        <v>0</v>
      </c>
      <c r="F11" s="41">
        <f>E11*$G$6</f>
        <v>0</v>
      </c>
      <c r="G11" s="42">
        <f t="shared" ref="G11:G17" si="0">E11+F11</f>
        <v>0</v>
      </c>
      <c r="J11" s="56" t="str">
        <f>MTOP!A50</f>
        <v>Axial Fan 900</v>
      </c>
      <c r="K11" s="43">
        <f>MTOP!M67</f>
        <v>0</v>
      </c>
      <c r="L11" s="43">
        <v>35</v>
      </c>
      <c r="M11" s="40">
        <f>L11*$B$1</f>
        <v>0</v>
      </c>
      <c r="N11" s="40">
        <f>K11+M11+(M11*$B$2)</f>
        <v>0</v>
      </c>
      <c r="O11" s="41">
        <f>N11*$G$6</f>
        <v>0</v>
      </c>
      <c r="P11" s="42">
        <f t="shared" ref="P11:P17" si="1">N11+O11</f>
        <v>0</v>
      </c>
    </row>
    <row r="12" spans="1:16" x14ac:dyDescent="0.35">
      <c r="A12" s="56" t="str">
        <f>MTOP!A70</f>
        <v>Fan Casing 1000</v>
      </c>
      <c r="B12" s="43">
        <f>MTOP!M79</f>
        <v>0</v>
      </c>
      <c r="C12" s="43">
        <v>22</v>
      </c>
      <c r="D12" s="40">
        <f>C12*$B$1</f>
        <v>0</v>
      </c>
      <c r="E12" s="40">
        <f>B12+D12+(D12*$B$2)</f>
        <v>0</v>
      </c>
      <c r="F12" s="41">
        <f>E12*$G$6</f>
        <v>0</v>
      </c>
      <c r="G12" s="42">
        <f t="shared" si="0"/>
        <v>0</v>
      </c>
      <c r="J12" s="56" t="str">
        <f>MTOP!A83</f>
        <v>Axial Fan 1000</v>
      </c>
      <c r="K12" s="43">
        <f>MTOP!M99</f>
        <v>0</v>
      </c>
      <c r="L12" s="43">
        <v>35</v>
      </c>
      <c r="M12" s="40">
        <f>L12*$B$1</f>
        <v>0</v>
      </c>
      <c r="N12" s="40">
        <f>K12+M12+(M12*$B$2)</f>
        <v>0</v>
      </c>
      <c r="O12" s="41">
        <f>N12*$G$6</f>
        <v>0</v>
      </c>
      <c r="P12" s="42">
        <f t="shared" si="1"/>
        <v>0</v>
      </c>
    </row>
    <row r="13" spans="1:16" x14ac:dyDescent="0.35">
      <c r="A13" s="57" t="str">
        <f>MTOP!A103</f>
        <v>Fan Casing 1120</v>
      </c>
      <c r="B13" s="43">
        <f>MTOP!M112</f>
        <v>0</v>
      </c>
      <c r="C13" s="43">
        <v>22</v>
      </c>
      <c r="D13" s="40">
        <f>C13*$B$1</f>
        <v>0</v>
      </c>
      <c r="E13" s="40">
        <f>B13+D13+(D13*$B$2)</f>
        <v>0</v>
      </c>
      <c r="F13" s="41">
        <f>E13*$G$6</f>
        <v>0</v>
      </c>
      <c r="G13" s="42">
        <f t="shared" si="0"/>
        <v>0</v>
      </c>
      <c r="J13" s="57" t="str">
        <f>MTOP!A116</f>
        <v>Axial Fan 1120</v>
      </c>
      <c r="K13" s="43">
        <f>MTOP!M112</f>
        <v>0</v>
      </c>
      <c r="L13" s="43">
        <v>35</v>
      </c>
      <c r="M13" s="40">
        <f>L13*$B$1</f>
        <v>0</v>
      </c>
      <c r="N13" s="40">
        <f>K13+M13+(M13*$B$2)</f>
        <v>0</v>
      </c>
      <c r="O13" s="41">
        <f>N13*$G$6</f>
        <v>0</v>
      </c>
      <c r="P13" s="42">
        <f t="shared" si="1"/>
        <v>0</v>
      </c>
    </row>
    <row r="14" spans="1:16" x14ac:dyDescent="0.35">
      <c r="A14" s="58" t="str">
        <f>MTOP!A138</f>
        <v>Fan Casing 1250</v>
      </c>
      <c r="B14" s="43">
        <f>MTOP!M147</f>
        <v>0</v>
      </c>
      <c r="C14" s="43">
        <v>22</v>
      </c>
      <c r="D14" s="40">
        <f>C14*$B$1</f>
        <v>0</v>
      </c>
      <c r="E14" s="40">
        <f>B14+D14+(D14*$B$2)</f>
        <v>0</v>
      </c>
      <c r="F14" s="41">
        <f>E14*$G$6</f>
        <v>0</v>
      </c>
      <c r="G14" s="42">
        <f t="shared" si="0"/>
        <v>0</v>
      </c>
      <c r="J14" s="58" t="str">
        <f>MTOP!A151</f>
        <v>Axial Fan 1250</v>
      </c>
      <c r="K14" s="43">
        <f>MTOP!M169</f>
        <v>0</v>
      </c>
      <c r="L14" s="43">
        <v>35</v>
      </c>
      <c r="M14" s="40">
        <f>L14*$B$1</f>
        <v>0</v>
      </c>
      <c r="N14" s="40">
        <f>K14+M14+(M14*$B$2)</f>
        <v>0</v>
      </c>
      <c r="O14" s="41">
        <f>N14*$G$6</f>
        <v>0</v>
      </c>
      <c r="P14" s="42">
        <f t="shared" si="1"/>
        <v>0</v>
      </c>
    </row>
    <row r="15" spans="1:16" x14ac:dyDescent="0.35">
      <c r="A15" s="59" t="str">
        <f>MTOP!A173</f>
        <v>Fan Casing 1400</v>
      </c>
      <c r="B15" s="43">
        <f>MTOP!M182</f>
        <v>0</v>
      </c>
      <c r="C15" s="43">
        <v>24</v>
      </c>
      <c r="D15" s="40">
        <f>C15*$B$1</f>
        <v>0</v>
      </c>
      <c r="E15" s="40">
        <f>B15+D15+(D15*$B$2)</f>
        <v>0</v>
      </c>
      <c r="F15" s="41">
        <f>E15*$G$6</f>
        <v>0</v>
      </c>
      <c r="G15" s="42">
        <f t="shared" si="0"/>
        <v>0</v>
      </c>
      <c r="J15" s="59" t="str">
        <f>MTOP!A186</f>
        <v>Axial Fan 1400</v>
      </c>
      <c r="K15" s="43">
        <f>MTOP!M204</f>
        <v>0</v>
      </c>
      <c r="L15" s="43">
        <v>38</v>
      </c>
      <c r="M15" s="40">
        <f>L15*$B$1</f>
        <v>0</v>
      </c>
      <c r="N15" s="40">
        <f>K15+M15+(M15*$B$2)</f>
        <v>0</v>
      </c>
      <c r="O15" s="41">
        <f>N15*$G$6</f>
        <v>0</v>
      </c>
      <c r="P15" s="42">
        <f t="shared" si="1"/>
        <v>0</v>
      </c>
    </row>
    <row r="16" spans="1:16" x14ac:dyDescent="0.35">
      <c r="A16" s="58" t="str">
        <f>MTOP!A208</f>
        <v>Fan Casing 1600</v>
      </c>
      <c r="B16" s="43">
        <f>MTOP!M217</f>
        <v>0</v>
      </c>
      <c r="C16" s="43">
        <v>26</v>
      </c>
      <c r="D16" s="40">
        <f>C16*$B$1</f>
        <v>0</v>
      </c>
      <c r="E16" s="40">
        <f>B16+D16+(D16*$B$2)</f>
        <v>0</v>
      </c>
      <c r="F16" s="41">
        <f>E16*$G$6</f>
        <v>0</v>
      </c>
      <c r="G16" s="42">
        <f t="shared" si="0"/>
        <v>0</v>
      </c>
      <c r="J16" s="58" t="str">
        <f>MTOP!A221</f>
        <v>Axial Fan 1600</v>
      </c>
      <c r="K16" s="43">
        <f>MTOP!M239</f>
        <v>0</v>
      </c>
      <c r="L16" s="43">
        <v>38</v>
      </c>
      <c r="M16" s="40">
        <f>L16*$B$1</f>
        <v>0</v>
      </c>
      <c r="N16" s="40">
        <f>K16+M16+(M16*$B$2)</f>
        <v>0</v>
      </c>
      <c r="O16" s="41">
        <f>N16*$G$6</f>
        <v>0</v>
      </c>
      <c r="P16" s="42">
        <f t="shared" si="1"/>
        <v>0</v>
      </c>
    </row>
    <row r="17" spans="1:16" x14ac:dyDescent="0.35">
      <c r="A17" s="60" t="str">
        <f>MTOP!A243</f>
        <v>Fan Casing 1600S</v>
      </c>
      <c r="B17" s="50">
        <f>MTOP!M252</f>
        <v>0</v>
      </c>
      <c r="C17" s="50">
        <v>26</v>
      </c>
      <c r="D17" s="50">
        <f>C17*$B$1</f>
        <v>0</v>
      </c>
      <c r="E17" s="50">
        <f>B17+D17+(D17*$B$2)</f>
        <v>0</v>
      </c>
      <c r="F17" s="51">
        <f>E17*$G$6</f>
        <v>0</v>
      </c>
      <c r="G17" s="52">
        <f t="shared" si="0"/>
        <v>0</v>
      </c>
      <c r="J17" s="60" t="str">
        <f>MTOP!A256</f>
        <v>Axial Fan 1600S</v>
      </c>
      <c r="K17" s="50">
        <f>MTOP!M274</f>
        <v>0</v>
      </c>
      <c r="L17" s="50">
        <v>54</v>
      </c>
      <c r="M17" s="50">
        <f>L17*$B$1</f>
        <v>0</v>
      </c>
      <c r="N17" s="50">
        <f>K17+M17+(M17*$B$2)</f>
        <v>0</v>
      </c>
      <c r="O17" s="51">
        <f>N17*$G$6</f>
        <v>0</v>
      </c>
      <c r="P17" s="52">
        <f t="shared" si="1"/>
        <v>0</v>
      </c>
    </row>
  </sheetData>
  <pageMargins left="0.7" right="0.7" top="0.75" bottom="0.75" header="0.3" footer="0.3"/>
  <pageSetup paperSize="9" orientation="portrait" r:id="rId1"/>
  <headerFooter>
    <oddHeader>&amp;CAP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MTOP</vt:lpstr>
      <vt:lpstr>MTOG Pivot</vt:lpstr>
      <vt:lpstr>Material Pricing</vt:lpstr>
      <vt:lpstr>Pricing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CII</dc:creator>
  <cp:lastModifiedBy>Ashkan Gerami</cp:lastModifiedBy>
  <cp:lastPrinted>2020-09-22T06:39:26Z</cp:lastPrinted>
  <dcterms:created xsi:type="dcterms:W3CDTF">2020-08-23T17:12:49Z</dcterms:created>
  <dcterms:modified xsi:type="dcterms:W3CDTF">2020-09-22T06:39:29Z</dcterms:modified>
</cp:coreProperties>
</file>