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C34" i="2" l="1"/>
  <c r="B34" i="2"/>
  <c r="C33" i="2"/>
  <c r="B33" i="2"/>
  <c r="C32" i="2"/>
  <c r="B32" i="2"/>
  <c r="C31" i="2"/>
  <c r="B31" i="2"/>
  <c r="C30" i="2"/>
  <c r="B30" i="2"/>
  <c r="F26" i="2"/>
  <c r="G25" i="2"/>
  <c r="G24" i="2"/>
  <c r="G23" i="2"/>
  <c r="F24" i="2"/>
  <c r="F25" i="2"/>
  <c r="F23" i="2"/>
  <c r="D24" i="2"/>
  <c r="D25" i="2"/>
  <c r="C25" i="2"/>
  <c r="C24" i="2"/>
  <c r="B25" i="2"/>
  <c r="B24" i="2"/>
  <c r="D23" i="2"/>
  <c r="C23" i="2"/>
  <c r="B23" i="2"/>
  <c r="F9" i="2"/>
  <c r="F8" i="2"/>
  <c r="E9" i="2"/>
  <c r="E10" i="2"/>
  <c r="F10" i="2" s="1"/>
  <c r="E11" i="2"/>
  <c r="F11" i="2" s="1"/>
  <c r="E12" i="2"/>
  <c r="F12" i="2" s="1"/>
  <c r="E8" i="2"/>
  <c r="C17" i="2"/>
  <c r="C18" i="2"/>
  <c r="C19" i="2"/>
  <c r="C20" i="2"/>
  <c r="C16" i="2"/>
  <c r="B17" i="2"/>
  <c r="B18" i="2"/>
  <c r="B19" i="2"/>
  <c r="B20" i="2"/>
  <c r="B16" i="2"/>
  <c r="C9" i="2"/>
  <c r="C10" i="2"/>
  <c r="C11" i="2"/>
  <c r="C12" i="2"/>
  <c r="C8" i="2"/>
  <c r="B9" i="2"/>
  <c r="B10" i="2"/>
  <c r="B11" i="2"/>
  <c r="B12" i="2"/>
  <c r="B8" i="2"/>
  <c r="X4" i="1"/>
  <c r="Y3" i="1"/>
  <c r="X3" i="1"/>
  <c r="B3" i="1"/>
  <c r="C3" i="1"/>
  <c r="D3" i="1"/>
  <c r="A3" i="1"/>
  <c r="B4" i="1"/>
  <c r="C4" i="1"/>
  <c r="D4" i="1"/>
  <c r="E4" i="1"/>
  <c r="F4" i="1"/>
  <c r="G4" i="1"/>
  <c r="A4" i="1"/>
  <c r="N123" i="1"/>
  <c r="H123" i="1"/>
  <c r="N116" i="1"/>
  <c r="H116" i="1"/>
  <c r="N112" i="1"/>
  <c r="H112" i="1"/>
  <c r="N108" i="1"/>
  <c r="H108" i="1"/>
  <c r="N99" i="1"/>
  <c r="H99" i="1"/>
  <c r="N92" i="1"/>
  <c r="H92" i="1"/>
  <c r="N87" i="1"/>
  <c r="H87" i="1"/>
  <c r="N83" i="1"/>
  <c r="H83" i="1"/>
  <c r="N81" i="1"/>
  <c r="H81" i="1"/>
  <c r="N76" i="1"/>
  <c r="H76" i="1"/>
  <c r="N73" i="1"/>
  <c r="H73" i="1"/>
  <c r="I74" i="1"/>
  <c r="L74" i="1" s="1"/>
  <c r="N70" i="1"/>
  <c r="H70" i="1"/>
  <c r="N62" i="1"/>
  <c r="H62" i="1"/>
  <c r="N56" i="1"/>
  <c r="H56" i="1"/>
  <c r="N50" i="1"/>
  <c r="H50" i="1"/>
  <c r="N98" i="1"/>
  <c r="F98" i="1"/>
  <c r="N91" i="1"/>
  <c r="F91" i="1"/>
  <c r="N61" i="1"/>
  <c r="F61" i="1"/>
  <c r="N44" i="1"/>
  <c r="F44" i="1"/>
  <c r="N45" i="1"/>
  <c r="H45" i="1"/>
  <c r="N37" i="1"/>
  <c r="H37" i="1"/>
  <c r="N22" i="1"/>
  <c r="H22" i="1"/>
  <c r="N13" i="1"/>
  <c r="H13" i="1"/>
  <c r="N10" i="1"/>
  <c r="H10" i="1"/>
  <c r="N4" i="1"/>
  <c r="F3" i="1"/>
  <c r="H4" i="1"/>
  <c r="N3" i="1"/>
  <c r="I124" i="1"/>
  <c r="I125" i="1" s="1"/>
  <c r="I117" i="1"/>
  <c r="I118" i="1" s="1"/>
  <c r="I113" i="1"/>
  <c r="L113" i="1" s="1"/>
  <c r="I109" i="1"/>
  <c r="N109" i="1" s="1"/>
  <c r="I100" i="1"/>
  <c r="N100" i="1" s="1"/>
  <c r="I93" i="1"/>
  <c r="N93" i="1" s="1"/>
  <c r="I88" i="1"/>
  <c r="N88" i="1" s="1"/>
  <c r="I84" i="1"/>
  <c r="I85" i="1" s="1"/>
  <c r="I82" i="1"/>
  <c r="N82" i="1" s="1"/>
  <c r="I77" i="1"/>
  <c r="I78" i="1" s="1"/>
  <c r="I71" i="1"/>
  <c r="I72" i="1" s="1"/>
  <c r="L72" i="1" s="1"/>
  <c r="I63" i="1"/>
  <c r="N63" i="1" s="1"/>
  <c r="I57" i="1"/>
  <c r="N57" i="1" s="1"/>
  <c r="I51" i="1"/>
  <c r="L51" i="1" s="1"/>
  <c r="I46" i="1"/>
  <c r="N46" i="1" s="1"/>
  <c r="I38" i="1"/>
  <c r="N38" i="1" s="1"/>
  <c r="I23" i="1"/>
  <c r="L23" i="1" s="1"/>
  <c r="I14" i="1"/>
  <c r="I15" i="1" s="1"/>
  <c r="I11" i="1"/>
  <c r="N11" i="1" s="1"/>
  <c r="I5" i="1"/>
  <c r="N5" i="1" s="1"/>
  <c r="N74" i="1" l="1"/>
  <c r="L100" i="1"/>
  <c r="L84" i="1"/>
  <c r="L109" i="1"/>
  <c r="L71" i="1"/>
  <c r="I110" i="1"/>
  <c r="I111" i="1" s="1"/>
  <c r="N111" i="1" s="1"/>
  <c r="L38" i="1"/>
  <c r="L5" i="1"/>
  <c r="I75" i="1"/>
  <c r="L75" i="1" s="1"/>
  <c r="I6" i="1"/>
  <c r="L6" i="1" s="1"/>
  <c r="N14" i="1"/>
  <c r="I39" i="1"/>
  <c r="I52" i="1"/>
  <c r="I53" i="1" s="1"/>
  <c r="I54" i="1" s="1"/>
  <c r="I114" i="1"/>
  <c r="I115" i="1" s="1"/>
  <c r="L115" i="1" s="1"/>
  <c r="L88" i="1"/>
  <c r="I89" i="1"/>
  <c r="I90" i="1" s="1"/>
  <c r="L90" i="1" s="1"/>
  <c r="I101" i="1"/>
  <c r="L101" i="1" s="1"/>
  <c r="I16" i="1"/>
  <c r="N15" i="1"/>
  <c r="L15" i="1"/>
  <c r="I79" i="1"/>
  <c r="L78" i="1"/>
  <c r="L118" i="1"/>
  <c r="I119" i="1"/>
  <c r="N118" i="1"/>
  <c r="L85" i="1"/>
  <c r="I86" i="1"/>
  <c r="L86" i="1" s="1"/>
  <c r="L125" i="1"/>
  <c r="I126" i="1"/>
  <c r="N125" i="1"/>
  <c r="N23" i="1"/>
  <c r="I12" i="1"/>
  <c r="L14" i="1"/>
  <c r="I24" i="1"/>
  <c r="I47" i="1"/>
  <c r="I58" i="1"/>
  <c r="I64" i="1"/>
  <c r="I94" i="1"/>
  <c r="L117" i="1"/>
  <c r="L124" i="1"/>
  <c r="N117" i="1"/>
  <c r="N124" i="1"/>
  <c r="L11" i="1"/>
  <c r="L46" i="1"/>
  <c r="L57" i="1"/>
  <c r="L63" i="1"/>
  <c r="L77" i="1"/>
  <c r="L82" i="1"/>
  <c r="L93" i="1"/>
  <c r="L111" i="1" l="1"/>
  <c r="L53" i="1"/>
  <c r="L89" i="1"/>
  <c r="L114" i="1"/>
  <c r="L52" i="1"/>
  <c r="N110" i="1"/>
  <c r="L110" i="1"/>
  <c r="I102" i="1"/>
  <c r="N101" i="1"/>
  <c r="I7" i="1"/>
  <c r="N6" i="1"/>
  <c r="L39" i="1"/>
  <c r="I40" i="1"/>
  <c r="I59" i="1"/>
  <c r="N58" i="1"/>
  <c r="L58" i="1"/>
  <c r="N12" i="1"/>
  <c r="L12" i="1"/>
  <c r="N126" i="1"/>
  <c r="L126" i="1"/>
  <c r="I80" i="1"/>
  <c r="L80" i="1" s="1"/>
  <c r="L79" i="1"/>
  <c r="L16" i="1"/>
  <c r="I17" i="1"/>
  <c r="N16" i="1"/>
  <c r="I48" i="1"/>
  <c r="N47" i="1"/>
  <c r="L47" i="1"/>
  <c r="I95" i="1"/>
  <c r="L94" i="1"/>
  <c r="I25" i="1"/>
  <c r="N24" i="1"/>
  <c r="L24" i="1"/>
  <c r="I55" i="1"/>
  <c r="L55" i="1" s="1"/>
  <c r="L54" i="1"/>
  <c r="I65" i="1"/>
  <c r="N64" i="1"/>
  <c r="L64" i="1"/>
  <c r="N119" i="1"/>
  <c r="L119" i="1"/>
  <c r="I120" i="1"/>
  <c r="I8" i="1" l="1"/>
  <c r="N7" i="1"/>
  <c r="L7" i="1"/>
  <c r="I41" i="1"/>
  <c r="L40" i="1"/>
  <c r="I103" i="1"/>
  <c r="N102" i="1"/>
  <c r="L102" i="1"/>
  <c r="N25" i="1"/>
  <c r="I26" i="1"/>
  <c r="L25" i="1"/>
  <c r="I18" i="1"/>
  <c r="L17" i="1"/>
  <c r="I121" i="1"/>
  <c r="N120" i="1"/>
  <c r="L120" i="1"/>
  <c r="I49" i="1"/>
  <c r="L49" i="1" s="1"/>
  <c r="L48" i="1"/>
  <c r="I66" i="1"/>
  <c r="N65" i="1"/>
  <c r="L65" i="1"/>
  <c r="L95" i="1"/>
  <c r="I96" i="1"/>
  <c r="I60" i="1"/>
  <c r="N59" i="1"/>
  <c r="L59" i="1"/>
  <c r="N103" i="1" l="1"/>
  <c r="L103" i="1"/>
  <c r="I104" i="1"/>
  <c r="I42" i="1"/>
  <c r="L41" i="1"/>
  <c r="I9" i="1"/>
  <c r="L9" i="1" s="1"/>
  <c r="L8" i="1"/>
  <c r="I19" i="1"/>
  <c r="L18" i="1"/>
  <c r="L60" i="1"/>
  <c r="N60" i="1"/>
  <c r="I97" i="1"/>
  <c r="L97" i="1" s="1"/>
  <c r="L96" i="1"/>
  <c r="L66" i="1"/>
  <c r="I67" i="1"/>
  <c r="N66" i="1"/>
  <c r="I122" i="1"/>
  <c r="L122" i="1" s="1"/>
  <c r="L121" i="1"/>
  <c r="I27" i="1"/>
  <c r="N26" i="1"/>
  <c r="L26" i="1"/>
  <c r="I43" i="1" l="1"/>
  <c r="L43" i="1" s="1"/>
  <c r="L42" i="1"/>
  <c r="N104" i="1"/>
  <c r="L104" i="1"/>
  <c r="I105" i="1"/>
  <c r="I20" i="1"/>
  <c r="N19" i="1"/>
  <c r="L19" i="1"/>
  <c r="N27" i="1"/>
  <c r="L27" i="1"/>
  <c r="I28" i="1"/>
  <c r="N67" i="1"/>
  <c r="L67" i="1"/>
  <c r="I68" i="1"/>
  <c r="N105" i="1" l="1"/>
  <c r="L105" i="1"/>
  <c r="I106" i="1"/>
  <c r="I69" i="1"/>
  <c r="L69" i="1" s="1"/>
  <c r="L68" i="1"/>
  <c r="N20" i="1"/>
  <c r="I21" i="1"/>
  <c r="L20" i="1"/>
  <c r="N28" i="1"/>
  <c r="L28" i="1"/>
  <c r="I29" i="1"/>
  <c r="I107" i="1" l="1"/>
  <c r="N106" i="1"/>
  <c r="L106" i="1"/>
  <c r="I30" i="1"/>
  <c r="N29" i="1"/>
  <c r="L29" i="1"/>
  <c r="N21" i="1"/>
  <c r="L21" i="1"/>
  <c r="L107" i="1" l="1"/>
  <c r="N107" i="1"/>
  <c r="L30" i="1"/>
  <c r="I31" i="1"/>
  <c r="I32" i="1" l="1"/>
  <c r="L31" i="1"/>
  <c r="I33" i="1" l="1"/>
  <c r="L32" i="1"/>
  <c r="I34" i="1" l="1"/>
  <c r="L33" i="1"/>
  <c r="L34" i="1" l="1"/>
  <c r="I35" i="1"/>
  <c r="I36" i="1" l="1"/>
  <c r="L36" i="1" s="1"/>
  <c r="L35" i="1"/>
</calcChain>
</file>

<file path=xl/sharedStrings.xml><?xml version="1.0" encoding="utf-8"?>
<sst xmlns="http://schemas.openxmlformats.org/spreadsheetml/2006/main" count="1524" uniqueCount="336">
  <si>
    <t>Group</t>
  </si>
  <si>
    <t>PR-Code</t>
  </si>
  <si>
    <t>Product</t>
  </si>
  <si>
    <t>Product Type</t>
  </si>
  <si>
    <t>SP-Code</t>
  </si>
  <si>
    <t>S-Product</t>
  </si>
  <si>
    <t>SSP-Code</t>
  </si>
  <si>
    <t>SS-Product</t>
  </si>
  <si>
    <t>Part Code</t>
  </si>
  <si>
    <t>Part</t>
  </si>
  <si>
    <t>Spec.</t>
  </si>
  <si>
    <t>Complete Code</t>
  </si>
  <si>
    <t>Warehouse Code</t>
  </si>
  <si>
    <t>Final Code</t>
  </si>
  <si>
    <t>Spec. 1</t>
  </si>
  <si>
    <t>Spec. 2</t>
  </si>
  <si>
    <t>Spec. 3</t>
  </si>
  <si>
    <t>Qty. Per Set</t>
  </si>
  <si>
    <t>Description</t>
  </si>
  <si>
    <t>Material</t>
  </si>
  <si>
    <t>Material Description</t>
  </si>
  <si>
    <t>Material Code</t>
  </si>
  <si>
    <t>30</t>
  </si>
  <si>
    <t>ایرواشر</t>
  </si>
  <si>
    <t>MS</t>
  </si>
  <si>
    <t>01</t>
  </si>
  <si>
    <t>الیمیناتور</t>
  </si>
  <si>
    <t>پایه الیمیناتور</t>
  </si>
  <si>
    <t>نبشی عرضی پایین 1</t>
  </si>
  <si>
    <t>1.5x97xL1</t>
  </si>
  <si>
    <t>1.5</t>
  </si>
  <si>
    <t>L1</t>
  </si>
  <si>
    <t>By Design</t>
  </si>
  <si>
    <t>ورق</t>
  </si>
  <si>
    <t>گالوانیزه</t>
  </si>
  <si>
    <t>PL HDG 1.5*1000</t>
  </si>
  <si>
    <t>نبشی عرضی پایین 2</t>
  </si>
  <si>
    <t>1.5x97xL2</t>
  </si>
  <si>
    <t>L2</t>
  </si>
  <si>
    <t>پایه</t>
  </si>
  <si>
    <t>1.5x250x275</t>
  </si>
  <si>
    <t>پیچ شش گوش</t>
  </si>
  <si>
    <t>M8x25</t>
  </si>
  <si>
    <t>011010825</t>
  </si>
  <si>
    <t>M</t>
  </si>
  <si>
    <t>8</t>
  </si>
  <si>
    <t>25</t>
  </si>
  <si>
    <t>پیچ شش گوش تمام حدیده</t>
  </si>
  <si>
    <t>مهره شش گوش</t>
  </si>
  <si>
    <t>M8</t>
  </si>
  <si>
    <t>012010008</t>
  </si>
  <si>
    <t>02</t>
  </si>
  <si>
    <t>نردبانی</t>
  </si>
  <si>
    <t>نبشی نردبانی</t>
  </si>
  <si>
    <t>1.5x97xL3</t>
  </si>
  <si>
    <t>L3</t>
  </si>
  <si>
    <t>رابط نردبانی</t>
  </si>
  <si>
    <t>1.5x77x270</t>
  </si>
  <si>
    <t>03</t>
  </si>
  <si>
    <t>سینی</t>
  </si>
  <si>
    <t>1.5x995xL1</t>
  </si>
  <si>
    <t>1.5x995xL2</t>
  </si>
  <si>
    <t>رابط سینی</t>
  </si>
  <si>
    <t>1.5x988x160</t>
  </si>
  <si>
    <t>M6x10</t>
  </si>
  <si>
    <t>011010610</t>
  </si>
  <si>
    <t>6</t>
  </si>
  <si>
    <t>10</t>
  </si>
  <si>
    <t>M6</t>
  </si>
  <si>
    <t>012010006</t>
  </si>
  <si>
    <t>-</t>
  </si>
  <si>
    <t>لوله فلنج تخلیه 3</t>
  </si>
  <si>
    <t>3"</t>
  </si>
  <si>
    <t>Sch 10</t>
  </si>
  <si>
    <t>لوله</t>
  </si>
  <si>
    <t>سیاه</t>
  </si>
  <si>
    <t>ورق فلنج تخلیه 3</t>
  </si>
  <si>
    <t>5x130x130</t>
  </si>
  <si>
    <t>5</t>
  </si>
  <si>
    <t>130</t>
  </si>
  <si>
    <t>PL HR 5*1250</t>
  </si>
  <si>
    <t>فلنج تخلیه 1/4 1</t>
  </si>
  <si>
    <t>1 1/4"</t>
  </si>
  <si>
    <t>1 1/4</t>
  </si>
  <si>
    <t>04</t>
  </si>
  <si>
    <t>قاب</t>
  </si>
  <si>
    <t>نبشی عرضی بالا 1</t>
  </si>
  <si>
    <t>1.5x137xL1</t>
  </si>
  <si>
    <t>نبشی عرضی بالا 2</t>
  </si>
  <si>
    <t>1.5x137xL2</t>
  </si>
  <si>
    <t>درزگیر</t>
  </si>
  <si>
    <t>1.5x97x1973</t>
  </si>
  <si>
    <t>ستون میانی</t>
  </si>
  <si>
    <t>1.5x240xL4</t>
  </si>
  <si>
    <t>L4</t>
  </si>
  <si>
    <t>نبشی اتصال نبشی عرضی پایین به ستون</t>
  </si>
  <si>
    <t>2x75x60</t>
  </si>
  <si>
    <t>2</t>
  </si>
  <si>
    <t>PL HDG 2*1000</t>
  </si>
  <si>
    <t>نبش اتصال ستون به سینی</t>
  </si>
  <si>
    <t>2x75x80</t>
  </si>
  <si>
    <t>ناودانی اتصال سقفی</t>
  </si>
  <si>
    <t>2x80x295</t>
  </si>
  <si>
    <t>M6x15</t>
  </si>
  <si>
    <t>011010615</t>
  </si>
  <si>
    <t>15</t>
  </si>
  <si>
    <t>پیچ دو سو</t>
  </si>
  <si>
    <t>5x50</t>
  </si>
  <si>
    <t>013010550</t>
  </si>
  <si>
    <t>50</t>
  </si>
  <si>
    <t>پیچ دوسو</t>
  </si>
  <si>
    <t>رولپلاگ</t>
  </si>
  <si>
    <t>6x40</t>
  </si>
  <si>
    <t>013070640</t>
  </si>
  <si>
    <t>40</t>
  </si>
  <si>
    <t>پلاستیک</t>
  </si>
  <si>
    <t>05</t>
  </si>
  <si>
    <t>تیغه</t>
  </si>
  <si>
    <t>تیغه الیمیناتور</t>
  </si>
  <si>
    <t>L5</t>
  </si>
  <si>
    <t>مواد خام</t>
  </si>
  <si>
    <t>ABS</t>
  </si>
  <si>
    <t>مهره برنجی</t>
  </si>
  <si>
    <t>Ø14</t>
  </si>
  <si>
    <t>951200019</t>
  </si>
  <si>
    <t>14</t>
  </si>
  <si>
    <t>میلگرد</t>
  </si>
  <si>
    <t>برنج</t>
  </si>
  <si>
    <t>M5</t>
  </si>
  <si>
    <t>012010005</t>
  </si>
  <si>
    <t>میله الیمیناتور</t>
  </si>
  <si>
    <t>Ø5,L=304</t>
  </si>
  <si>
    <t>951200304</t>
  </si>
  <si>
    <t>304</t>
  </si>
  <si>
    <t>مسوار</t>
  </si>
  <si>
    <t>فاصله میانی</t>
  </si>
  <si>
    <t>951200018</t>
  </si>
  <si>
    <t>قطعه پیش ساخته</t>
  </si>
  <si>
    <t>پلی استایرن</t>
  </si>
  <si>
    <t>فاصله آخر</t>
  </si>
  <si>
    <t>ایربافل</t>
  </si>
  <si>
    <t>ناودانی عرضی</t>
  </si>
  <si>
    <t>1.5x88xW</t>
  </si>
  <si>
    <t>ناودانی طولی</t>
  </si>
  <si>
    <t>1.5x84xH</t>
  </si>
  <si>
    <t>رولپلاک</t>
  </si>
  <si>
    <t>شبکه</t>
  </si>
  <si>
    <t>شبکه ایربافل</t>
  </si>
  <si>
    <t>300x600</t>
  </si>
  <si>
    <t>950500001</t>
  </si>
  <si>
    <t>300</t>
  </si>
  <si>
    <t>600</t>
  </si>
  <si>
    <t>چفت</t>
  </si>
  <si>
    <t>--</t>
  </si>
  <si>
    <t>950500002</t>
  </si>
  <si>
    <t>پلی پروپیلن</t>
  </si>
  <si>
    <t>بست</t>
  </si>
  <si>
    <t>950500003</t>
  </si>
  <si>
    <t>M6x40</t>
  </si>
  <si>
    <t>011010640</t>
  </si>
  <si>
    <t>دریچه بازدید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</si>
  <si>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</si>
  <si>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</si>
  <si>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</si>
  <si>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</si>
  <si>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</si>
  <si>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</si>
  <si>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نازل بانک</t>
  </si>
  <si>
    <t>کلکتور</t>
  </si>
  <si>
    <t>لوله کلکتور</t>
  </si>
  <si>
    <t>Ø90/Ø110xL1</t>
  </si>
  <si>
    <r>
      <rPr>
        <sz val="12"/>
        <color theme="1"/>
        <rFont val="Times New Roman"/>
        <family val="1"/>
      </rPr>
      <t>Ø</t>
    </r>
    <r>
      <rPr>
        <sz val="11"/>
        <color theme="1"/>
        <rFont val="Calibri"/>
        <family val="2"/>
        <scheme val="minor"/>
      </rPr>
      <t>90/</t>
    </r>
    <r>
      <rPr>
        <sz val="12"/>
        <color theme="1"/>
        <rFont val="Times New Roman"/>
        <family val="1"/>
      </rPr>
      <t>Ø</t>
    </r>
    <r>
      <rPr>
        <sz val="11"/>
        <color theme="1"/>
        <rFont val="Calibri"/>
        <family val="2"/>
        <scheme val="minor"/>
      </rPr>
      <t>110</t>
    </r>
  </si>
  <si>
    <t>پلی اتیلن</t>
  </si>
  <si>
    <t>Ø90/Ø110xL2</t>
  </si>
  <si>
    <t>درپوش کلکتور</t>
  </si>
  <si>
    <t>فلنج جوشی کلکتور</t>
  </si>
  <si>
    <t>فلنج فلزی</t>
  </si>
  <si>
    <t>10x230x230</t>
  </si>
  <si>
    <t>230</t>
  </si>
  <si>
    <t>PL HR 10*1500</t>
  </si>
  <si>
    <t>فنجانی کلکتور</t>
  </si>
  <si>
    <t>950800002</t>
  </si>
  <si>
    <t>درپوش فنجانی</t>
  </si>
  <si>
    <t>950800014</t>
  </si>
  <si>
    <t>NA</t>
  </si>
  <si>
    <t>بوش رایزر</t>
  </si>
  <si>
    <t>951000006</t>
  </si>
  <si>
    <t>65</t>
  </si>
  <si>
    <t>70</t>
  </si>
  <si>
    <t>اورینگ فنجانی</t>
  </si>
  <si>
    <t>220504050</t>
  </si>
  <si>
    <t>اورینگ</t>
  </si>
  <si>
    <t>لاستیک</t>
  </si>
  <si>
    <t>رایزر</t>
  </si>
  <si>
    <t>لوله رایزر</t>
  </si>
  <si>
    <t>Ø40xL2</t>
  </si>
  <si>
    <t>پی وی سی</t>
  </si>
  <si>
    <t>درپوش رایزر</t>
  </si>
  <si>
    <t>951000002</t>
  </si>
  <si>
    <t>افشانک</t>
  </si>
  <si>
    <t xml:space="preserve">بدنه افشانک </t>
  </si>
  <si>
    <t>951000005</t>
  </si>
  <si>
    <t>پلی کربنات</t>
  </si>
  <si>
    <t xml:space="preserve">سری افشانک </t>
  </si>
  <si>
    <t>951000008</t>
  </si>
  <si>
    <t>پلی اتیلن+استیل نگیر 0.5</t>
  </si>
  <si>
    <t xml:space="preserve">واشر آب بند </t>
  </si>
  <si>
    <t>951000009</t>
  </si>
  <si>
    <t>بست استیل</t>
  </si>
  <si>
    <t>951000040</t>
  </si>
  <si>
    <t>استیل نگیر</t>
  </si>
  <si>
    <t>ناودانی افشانک</t>
  </si>
  <si>
    <t>06</t>
  </si>
  <si>
    <t>بست شکلاتی</t>
  </si>
  <si>
    <t>951000004</t>
  </si>
  <si>
    <t>M6x30</t>
  </si>
  <si>
    <t>011010630</t>
  </si>
  <si>
    <t>07</t>
  </si>
  <si>
    <t>نبشی رایزر</t>
  </si>
  <si>
    <t>5x50x500</t>
  </si>
  <si>
    <t>500</t>
  </si>
  <si>
    <t>نبشی</t>
  </si>
  <si>
    <t>آهن معمولی</t>
  </si>
  <si>
    <t>سرریز</t>
  </si>
  <si>
    <t>لوله سرریز</t>
  </si>
  <si>
    <t>Ø110,Thk5,L850</t>
  </si>
  <si>
    <t>Ø110</t>
  </si>
  <si>
    <t>850</t>
  </si>
  <si>
    <t>لاستیک سرریز</t>
  </si>
  <si>
    <t>950800011</t>
  </si>
  <si>
    <t>قیفی سرریز</t>
  </si>
  <si>
    <t>950800010</t>
  </si>
  <si>
    <t>آلومینیوم</t>
  </si>
  <si>
    <t>M12x130</t>
  </si>
  <si>
    <t>011051495</t>
  </si>
  <si>
    <t>12</t>
  </si>
  <si>
    <t>M12</t>
  </si>
  <si>
    <t>012010014</t>
  </si>
  <si>
    <t>در</t>
  </si>
  <si>
    <t>صفحه بزرگ درب</t>
  </si>
  <si>
    <t>1.2x831x831</t>
  </si>
  <si>
    <t>1.2</t>
  </si>
  <si>
    <t>PL HDG 1.2*1000</t>
  </si>
  <si>
    <t>صفحه کوچک درب</t>
  </si>
  <si>
    <t>1.2x791x791</t>
  </si>
  <si>
    <t>ناودانی تقویتی 1</t>
  </si>
  <si>
    <t>1.5x136x696</t>
  </si>
  <si>
    <t>بوش دستگیره</t>
  </si>
  <si>
    <t>3/4"x55</t>
  </si>
  <si>
    <t>3/4"</t>
  </si>
  <si>
    <t>اهن معمولی</t>
  </si>
  <si>
    <t>واشر دستگیره</t>
  </si>
  <si>
    <t>Ø40x5</t>
  </si>
  <si>
    <t>Ø40x3</t>
  </si>
  <si>
    <t>3</t>
  </si>
  <si>
    <t>PL HR 3*1250</t>
  </si>
  <si>
    <t>فوم</t>
  </si>
  <si>
    <t>45x800x800</t>
  </si>
  <si>
    <t>45</t>
  </si>
  <si>
    <t>لاستیک اسفنجی</t>
  </si>
  <si>
    <t>5x30x3500</t>
  </si>
  <si>
    <t>تسمه</t>
  </si>
  <si>
    <t>FB RB 5*30</t>
  </si>
  <si>
    <t>قاب عرضی</t>
  </si>
  <si>
    <t>40x80x800</t>
  </si>
  <si>
    <t>قوطی</t>
  </si>
  <si>
    <t>قاب طولی</t>
  </si>
  <si>
    <t>سیخک</t>
  </si>
  <si>
    <t>40x40x150</t>
  </si>
  <si>
    <t>دستگیره</t>
  </si>
  <si>
    <t>دستگیره 1</t>
  </si>
  <si>
    <t>030050301</t>
  </si>
  <si>
    <t>دستگیره 2</t>
  </si>
  <si>
    <t>030050302</t>
  </si>
  <si>
    <t>پیچ سر آلن</t>
  </si>
  <si>
    <t>011150640</t>
  </si>
  <si>
    <t>پیچ آلن</t>
  </si>
  <si>
    <t>لولا</t>
  </si>
  <si>
    <t>لولا نری</t>
  </si>
  <si>
    <t>Ø14x76</t>
  </si>
  <si>
    <t>لولا مادگی</t>
  </si>
  <si>
    <t>Ø16x30</t>
  </si>
  <si>
    <t>Ø16</t>
  </si>
  <si>
    <t>صفحه لولا 1</t>
  </si>
  <si>
    <t>5x50x140</t>
  </si>
  <si>
    <t>صفحه لولا 2</t>
  </si>
  <si>
    <t>5x50x90</t>
  </si>
  <si>
    <t>M8x70</t>
  </si>
  <si>
    <t>011010870</t>
  </si>
  <si>
    <t>مهره کاسه نمددار</t>
  </si>
  <si>
    <t>مهره شش گوش کاسه نمددار</t>
  </si>
  <si>
    <t>طلق</t>
  </si>
  <si>
    <t>طلق دریچه بازدید</t>
  </si>
  <si>
    <t>8x1200x900</t>
  </si>
  <si>
    <t>1200</t>
  </si>
  <si>
    <t>900</t>
  </si>
  <si>
    <t>پلکسی گلاس</t>
  </si>
  <si>
    <t>دستگیره طلق دریچه بازدید</t>
  </si>
  <si>
    <t>Ø8x230</t>
  </si>
  <si>
    <t>Ø8</t>
  </si>
  <si>
    <t>ریل طلق</t>
  </si>
  <si>
    <t>1.5x70x1000</t>
  </si>
  <si>
    <t>1000</t>
  </si>
  <si>
    <t>PL SS 1.5*1000</t>
  </si>
  <si>
    <t>P</t>
  </si>
  <si>
    <t>Air Washer</t>
  </si>
  <si>
    <t>SP</t>
  </si>
  <si>
    <t>Eliminator</t>
  </si>
  <si>
    <t>SSP</t>
  </si>
  <si>
    <t>Eliminator Base</t>
  </si>
  <si>
    <t>030000000</t>
  </si>
  <si>
    <t>030010000</t>
  </si>
  <si>
    <t>030010100</t>
  </si>
  <si>
    <t xml:space="preserve">Part No. </t>
  </si>
  <si>
    <t>Part Description</t>
  </si>
  <si>
    <t xml:space="preserve">Material </t>
  </si>
  <si>
    <t>WH Code</t>
  </si>
  <si>
    <t>Qty/ SSP</t>
  </si>
  <si>
    <t>Qty./SP</t>
  </si>
  <si>
    <t>Qty./P</t>
  </si>
  <si>
    <t>Qty.</t>
  </si>
  <si>
    <t>Hex Bolt 6 x 10</t>
  </si>
  <si>
    <t>Hex Nut 6</t>
  </si>
  <si>
    <t>G Qty.</t>
  </si>
  <si>
    <t>BOM</t>
  </si>
  <si>
    <t>MTO</t>
  </si>
  <si>
    <t>Material Price</t>
  </si>
  <si>
    <t>WHC</t>
  </si>
  <si>
    <t>Qty</t>
  </si>
  <si>
    <t>Fee</t>
  </si>
  <si>
    <t>Price</t>
  </si>
  <si>
    <t>Unit</t>
  </si>
  <si>
    <t>kg</t>
  </si>
  <si>
    <t>Pcs.</t>
  </si>
  <si>
    <t>Total</t>
  </si>
  <si>
    <t>Production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</si>
</sst>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000_);_(* \(#,##0.00000\);_(* &quot;-&quot;??_);_(@_)"/>
    <numFmt numFmtId="170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readingOrder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3" xfId="0" quotePrefix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quotePrefix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2" borderId="16" xfId="0" quotePrefix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0" xfId="0" applyFont="1"/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166" fontId="0" fillId="3" borderId="28" xfId="1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 wrapText="1"/>
    </xf>
    <xf numFmtId="166" fontId="0" fillId="4" borderId="28" xfId="1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66" fontId="0" fillId="0" borderId="0" xfId="0" applyNumberFormat="1"/>
    <xf numFmtId="49" fontId="0" fillId="0" borderId="0" xfId="0" applyNumberFormat="1" applyAlignme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0" fontId="0" fillId="0" borderId="0" xfId="1" applyNumberFormat="1" applyFont="1"/>
    <xf numFmtId="170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topLeftCell="B1" workbookViewId="0">
      <selection activeCell="H11" sqref="H11"/>
    </sheetView>
  </sheetViews>
  <sheetFormatPr defaultRowHeight="14.5" x14ac:dyDescent="0.35"/>
  <cols>
    <col min="1" max="1" width="6.08984375" bestFit="1" customWidth="1"/>
    <col min="2" max="2" width="7.81640625" bestFit="1" customWidth="1"/>
    <col min="3" max="3" width="7.26953125" customWidth="1"/>
    <col min="4" max="4" width="7.7265625" customWidth="1"/>
    <col min="5" max="5" width="7.6328125" bestFit="1" customWidth="1"/>
    <col min="6" max="6" width="9.36328125" bestFit="1" customWidth="1"/>
    <col min="7" max="7" width="8.54296875" bestFit="1" customWidth="1"/>
    <col min="8" max="8" width="10.81640625" bestFit="1" customWidth="1"/>
    <col min="9" max="9" width="5.08984375" bestFit="1" customWidth="1"/>
    <col min="10" max="10" width="28.08984375" bestFit="1" customWidth="1"/>
    <col min="11" max="11" width="16" hidden="1" customWidth="1"/>
    <col min="12" max="12" width="13.6328125" hidden="1" customWidth="1"/>
    <col min="13" max="13" width="10.90625" hidden="1" customWidth="1"/>
    <col min="14" max="14" width="11.08984375" bestFit="1" customWidth="1"/>
    <col min="15" max="15" width="9.7265625" hidden="1" customWidth="1"/>
    <col min="16" max="17" width="6.6328125" hidden="1" customWidth="1"/>
    <col min="18" max="18" width="10.453125" hidden="1" customWidth="1"/>
    <col min="19" max="19" width="20.6328125" hidden="1" customWidth="1"/>
    <col min="20" max="20" width="18.26953125" hidden="1" customWidth="1"/>
    <col min="21" max="21" width="17.90625" style="87" bestFit="1" customWidth="1"/>
    <col min="22" max="22" width="12.54296875" style="87" bestFit="1" customWidth="1"/>
    <col min="24" max="24" width="14.1796875" bestFit="1" customWidth="1"/>
    <col min="25" max="25" width="11.08984375" bestFit="1" customWidth="1"/>
  </cols>
  <sheetData>
    <row r="1" spans="1:25" ht="15" thickBot="1" x14ac:dyDescent="0.4"/>
    <row r="2" spans="1:25" ht="29.5" thickBot="1" x14ac:dyDescent="0.4">
      <c r="A2" s="1" t="s">
        <v>0</v>
      </c>
      <c r="B2" s="2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7" t="s">
        <v>19</v>
      </c>
      <c r="U2" s="88" t="s">
        <v>20</v>
      </c>
      <c r="V2" s="89" t="s">
        <v>21</v>
      </c>
    </row>
    <row r="3" spans="1:25" ht="18.5" x14ac:dyDescent="0.35">
      <c r="A3" s="96">
        <f>A4</f>
        <v>0</v>
      </c>
      <c r="B3" s="96" t="str">
        <f t="shared" ref="B3:D3" si="0">B4</f>
        <v>30</v>
      </c>
      <c r="C3" s="96" t="str">
        <f t="shared" si="0"/>
        <v>ایرواشر</v>
      </c>
      <c r="D3" s="96" t="str">
        <f t="shared" si="0"/>
        <v>MS</v>
      </c>
      <c r="E3" s="98"/>
      <c r="F3" s="100" t="str">
        <f>F5</f>
        <v>الیمیناتور</v>
      </c>
      <c r="G3" s="98"/>
      <c r="H3" s="99"/>
      <c r="I3" s="99"/>
      <c r="J3" s="99"/>
      <c r="K3" s="98"/>
      <c r="L3" s="101"/>
      <c r="M3" s="101"/>
      <c r="N3" s="103" t="str">
        <f>A5&amp;B5&amp;E5&amp;0&amp;0&amp;0&amp;0</f>
        <v>030010000</v>
      </c>
      <c r="O3" s="101"/>
      <c r="P3" s="99"/>
      <c r="Q3" s="99"/>
      <c r="R3" s="99"/>
      <c r="S3" s="99"/>
      <c r="T3" s="101"/>
      <c r="U3" s="102"/>
      <c r="V3" s="102"/>
      <c r="X3" t="str">
        <f>C3&amp;D3&amp;F3</f>
        <v>ایرواشرMSالیمیناتور</v>
      </c>
      <c r="Y3" s="112" t="str">
        <f>N3</f>
        <v>030010000</v>
      </c>
    </row>
    <row r="4" spans="1:25" x14ac:dyDescent="0.35">
      <c r="A4" s="104">
        <f>A5</f>
        <v>0</v>
      </c>
      <c r="B4" s="104" t="str">
        <f t="shared" ref="B4:G4" si="1">B5</f>
        <v>30</v>
      </c>
      <c r="C4" s="104" t="str">
        <f t="shared" si="1"/>
        <v>ایرواشر</v>
      </c>
      <c r="D4" s="104" t="str">
        <f t="shared" si="1"/>
        <v>MS</v>
      </c>
      <c r="E4" s="104" t="str">
        <f t="shared" si="1"/>
        <v>01</v>
      </c>
      <c r="F4" s="104" t="str">
        <f t="shared" si="1"/>
        <v>الیمیناتور</v>
      </c>
      <c r="G4" s="104" t="str">
        <f t="shared" si="1"/>
        <v>01</v>
      </c>
      <c r="H4" s="107" t="str">
        <f>H5</f>
        <v>پایه الیمیناتور</v>
      </c>
      <c r="I4" s="107"/>
      <c r="J4" s="107"/>
      <c r="K4" s="106"/>
      <c r="L4" s="109"/>
      <c r="M4" s="109"/>
      <c r="N4" s="110" t="str">
        <f>A6&amp;B6&amp;E6&amp;G5&amp;0&amp;0</f>
        <v>030010100</v>
      </c>
      <c r="O4" s="109"/>
      <c r="P4" s="107"/>
      <c r="Q4" s="107"/>
      <c r="R4" s="107"/>
      <c r="S4" s="107"/>
      <c r="T4" s="109"/>
      <c r="U4" s="111"/>
      <c r="V4" s="111"/>
      <c r="X4" t="str">
        <f>C4&amp;D4&amp;F4</f>
        <v>ایرواشرMSالیمیناتور</v>
      </c>
    </row>
    <row r="5" spans="1:25" ht="18.5" x14ac:dyDescent="0.35">
      <c r="A5" s="8">
        <v>0</v>
      </c>
      <c r="B5" s="9" t="s">
        <v>22</v>
      </c>
      <c r="C5" s="10" t="s">
        <v>23</v>
      </c>
      <c r="D5" s="11" t="s">
        <v>24</v>
      </c>
      <c r="E5" s="12" t="s">
        <v>25</v>
      </c>
      <c r="F5" s="10" t="s">
        <v>26</v>
      </c>
      <c r="G5" s="12" t="s">
        <v>25</v>
      </c>
      <c r="H5" s="10" t="s">
        <v>27</v>
      </c>
      <c r="I5" s="12">
        <f>IF(H5=H2,I2+1,1)</f>
        <v>1</v>
      </c>
      <c r="J5" s="13" t="s">
        <v>28</v>
      </c>
      <c r="K5" s="14" t="s">
        <v>29</v>
      </c>
      <c r="L5" s="15" t="str">
        <f t="shared" ref="L5:L82" si="2">A5&amp;B5&amp;D5&amp;E5&amp;G5&amp;0&amp;I5</f>
        <v>030MS010101</v>
      </c>
      <c r="M5" s="16"/>
      <c r="N5" s="17" t="str">
        <f>A5&amp;B5&amp;E5&amp;G5&amp;0&amp;I5</f>
        <v>030010101</v>
      </c>
      <c r="O5" s="18" t="s">
        <v>30</v>
      </c>
      <c r="P5" s="19">
        <v>97</v>
      </c>
      <c r="Q5" s="19" t="s">
        <v>31</v>
      </c>
      <c r="R5" s="20" t="s">
        <v>32</v>
      </c>
      <c r="S5" s="21" t="s">
        <v>33</v>
      </c>
      <c r="T5" s="22" t="s">
        <v>34</v>
      </c>
      <c r="U5" s="90" t="s">
        <v>35</v>
      </c>
      <c r="V5" s="90">
        <v>140150100</v>
      </c>
    </row>
    <row r="6" spans="1:25" ht="18.5" x14ac:dyDescent="0.35">
      <c r="A6" s="23">
        <v>0</v>
      </c>
      <c r="B6" s="24" t="s">
        <v>22</v>
      </c>
      <c r="C6" s="25" t="s">
        <v>23</v>
      </c>
      <c r="D6" s="26" t="s">
        <v>24</v>
      </c>
      <c r="E6" s="27" t="s">
        <v>25</v>
      </c>
      <c r="F6" s="25" t="s">
        <v>26</v>
      </c>
      <c r="G6" s="27" t="s">
        <v>25</v>
      </c>
      <c r="H6" s="25" t="s">
        <v>27</v>
      </c>
      <c r="I6" s="27">
        <f t="shared" ref="I6:I80" si="3">IF(H6=H5,I5+1,1)</f>
        <v>2</v>
      </c>
      <c r="J6" s="28" t="s">
        <v>36</v>
      </c>
      <c r="K6" s="29" t="s">
        <v>37</v>
      </c>
      <c r="L6" s="30" t="str">
        <f t="shared" si="2"/>
        <v>030MS010102</v>
      </c>
      <c r="M6" s="31"/>
      <c r="N6" s="17" t="str">
        <f t="shared" ref="N6:N7" si="4">A6&amp;B6&amp;E6&amp;G6&amp;0&amp;I6</f>
        <v>030010102</v>
      </c>
      <c r="O6" s="32" t="s">
        <v>30</v>
      </c>
      <c r="P6" s="33">
        <v>97</v>
      </c>
      <c r="Q6" s="33" t="s">
        <v>38</v>
      </c>
      <c r="R6" s="20" t="s">
        <v>32</v>
      </c>
      <c r="S6" s="34" t="s">
        <v>33</v>
      </c>
      <c r="T6" s="35" t="s">
        <v>34</v>
      </c>
      <c r="U6" s="91" t="s">
        <v>35</v>
      </c>
      <c r="V6" s="91">
        <v>140150100</v>
      </c>
    </row>
    <row r="7" spans="1:25" ht="18.5" x14ac:dyDescent="0.35">
      <c r="A7" s="23">
        <v>0</v>
      </c>
      <c r="B7" s="24" t="s">
        <v>22</v>
      </c>
      <c r="C7" s="25" t="s">
        <v>23</v>
      </c>
      <c r="D7" s="26" t="s">
        <v>24</v>
      </c>
      <c r="E7" s="27" t="s">
        <v>25</v>
      </c>
      <c r="F7" s="25" t="s">
        <v>26</v>
      </c>
      <c r="G7" s="27" t="s">
        <v>25</v>
      </c>
      <c r="H7" s="25" t="s">
        <v>27</v>
      </c>
      <c r="I7" s="27">
        <f t="shared" si="3"/>
        <v>3</v>
      </c>
      <c r="J7" s="36" t="s">
        <v>39</v>
      </c>
      <c r="K7" s="37" t="s">
        <v>40</v>
      </c>
      <c r="L7" s="30" t="str">
        <f t="shared" si="2"/>
        <v>030MS010103</v>
      </c>
      <c r="M7" s="31"/>
      <c r="N7" s="17" t="str">
        <f t="shared" si="4"/>
        <v>030010103</v>
      </c>
      <c r="O7" s="32" t="s">
        <v>30</v>
      </c>
      <c r="P7" s="33">
        <v>250</v>
      </c>
      <c r="Q7" s="33">
        <v>275</v>
      </c>
      <c r="R7" s="20" t="s">
        <v>32</v>
      </c>
      <c r="S7" s="34" t="s">
        <v>33</v>
      </c>
      <c r="T7" s="35" t="s">
        <v>34</v>
      </c>
      <c r="U7" s="91" t="s">
        <v>35</v>
      </c>
      <c r="V7" s="91">
        <v>140150100</v>
      </c>
    </row>
    <row r="8" spans="1:25" ht="18.5" x14ac:dyDescent="0.35">
      <c r="A8" s="23">
        <v>0</v>
      </c>
      <c r="B8" s="24" t="s">
        <v>22</v>
      </c>
      <c r="C8" s="25" t="s">
        <v>23</v>
      </c>
      <c r="D8" s="26" t="s">
        <v>24</v>
      </c>
      <c r="E8" s="27" t="s">
        <v>25</v>
      </c>
      <c r="F8" s="25" t="s">
        <v>26</v>
      </c>
      <c r="G8" s="27" t="s">
        <v>25</v>
      </c>
      <c r="H8" s="25" t="s">
        <v>27</v>
      </c>
      <c r="I8" s="27">
        <f t="shared" si="3"/>
        <v>4</v>
      </c>
      <c r="J8" s="36" t="s">
        <v>41</v>
      </c>
      <c r="K8" s="37" t="s">
        <v>42</v>
      </c>
      <c r="L8" s="30" t="str">
        <f t="shared" si="2"/>
        <v>030MS010104</v>
      </c>
      <c r="M8" s="31" t="s">
        <v>43</v>
      </c>
      <c r="N8" s="31" t="s">
        <v>43</v>
      </c>
      <c r="O8" s="32" t="s">
        <v>44</v>
      </c>
      <c r="P8" s="32" t="s">
        <v>45</v>
      </c>
      <c r="Q8" s="32" t="s">
        <v>46</v>
      </c>
      <c r="R8" s="32"/>
      <c r="S8" s="38" t="s">
        <v>47</v>
      </c>
      <c r="T8" s="39" t="s">
        <v>34</v>
      </c>
      <c r="U8" s="92" t="s">
        <v>321</v>
      </c>
      <c r="V8" s="93" t="s">
        <v>43</v>
      </c>
    </row>
    <row r="9" spans="1:25" ht="18.5" x14ac:dyDescent="0.35">
      <c r="A9" s="23">
        <v>0</v>
      </c>
      <c r="B9" s="24" t="s">
        <v>22</v>
      </c>
      <c r="C9" s="25" t="s">
        <v>23</v>
      </c>
      <c r="D9" s="26" t="s">
        <v>24</v>
      </c>
      <c r="E9" s="27" t="s">
        <v>25</v>
      </c>
      <c r="F9" s="25" t="s">
        <v>26</v>
      </c>
      <c r="G9" s="27" t="s">
        <v>25</v>
      </c>
      <c r="H9" s="25" t="s">
        <v>27</v>
      </c>
      <c r="I9" s="27">
        <f t="shared" si="3"/>
        <v>5</v>
      </c>
      <c r="J9" s="36" t="s">
        <v>48</v>
      </c>
      <c r="K9" s="37" t="s">
        <v>49</v>
      </c>
      <c r="L9" s="30" t="str">
        <f t="shared" si="2"/>
        <v>030MS010105</v>
      </c>
      <c r="M9" s="31" t="s">
        <v>50</v>
      </c>
      <c r="N9" s="31" t="s">
        <v>50</v>
      </c>
      <c r="O9" s="32" t="s">
        <v>44</v>
      </c>
      <c r="P9" s="32" t="s">
        <v>45</v>
      </c>
      <c r="Q9" s="32"/>
      <c r="R9" s="32"/>
      <c r="S9" s="38" t="s">
        <v>48</v>
      </c>
      <c r="T9" s="39" t="s">
        <v>34</v>
      </c>
      <c r="U9" s="92" t="s">
        <v>322</v>
      </c>
      <c r="V9" s="93" t="s">
        <v>50</v>
      </c>
    </row>
    <row r="10" spans="1:25" ht="18.5" x14ac:dyDescent="0.35">
      <c r="A10" s="104"/>
      <c r="B10" s="105"/>
      <c r="C10" s="106"/>
      <c r="D10" s="107"/>
      <c r="E10" s="106"/>
      <c r="F10" s="108"/>
      <c r="G10" s="106"/>
      <c r="H10" s="107" t="str">
        <f>H11</f>
        <v>نردبانی</v>
      </c>
      <c r="I10" s="107"/>
      <c r="J10" s="107"/>
      <c r="K10" s="106"/>
      <c r="L10" s="109"/>
      <c r="M10" s="109"/>
      <c r="N10" s="110" t="str">
        <f>A12&amp;B12&amp;E12&amp;G11&amp;0&amp;0</f>
        <v>030010200</v>
      </c>
      <c r="O10" s="109"/>
      <c r="P10" s="107"/>
      <c r="Q10" s="107"/>
      <c r="R10" s="107"/>
      <c r="S10" s="107"/>
      <c r="T10" s="109"/>
      <c r="U10" s="111"/>
      <c r="V10" s="111"/>
    </row>
    <row r="11" spans="1:25" ht="18.5" x14ac:dyDescent="0.35">
      <c r="A11" s="23">
        <v>0</v>
      </c>
      <c r="B11" s="24" t="s">
        <v>22</v>
      </c>
      <c r="C11" s="25" t="s">
        <v>23</v>
      </c>
      <c r="D11" s="26" t="s">
        <v>24</v>
      </c>
      <c r="E11" s="27" t="s">
        <v>25</v>
      </c>
      <c r="F11" s="25" t="s">
        <v>26</v>
      </c>
      <c r="G11" s="27" t="s">
        <v>51</v>
      </c>
      <c r="H11" s="25" t="s">
        <v>52</v>
      </c>
      <c r="I11" s="27">
        <f>IF(H11=H9,I9+1,1)</f>
        <v>1</v>
      </c>
      <c r="J11" s="36" t="s">
        <v>53</v>
      </c>
      <c r="K11" s="41" t="s">
        <v>54</v>
      </c>
      <c r="L11" s="30" t="str">
        <f t="shared" si="2"/>
        <v>030MS010201</v>
      </c>
      <c r="M11" s="31"/>
      <c r="N11" s="17" t="str">
        <f t="shared" ref="N11:N29" si="5">A11&amp;B11&amp;E11&amp;G11&amp;0&amp;I11</f>
        <v>030010201</v>
      </c>
      <c r="O11" s="32" t="s">
        <v>30</v>
      </c>
      <c r="P11" s="33">
        <v>97</v>
      </c>
      <c r="Q11" s="33" t="s">
        <v>55</v>
      </c>
      <c r="R11" s="20" t="s">
        <v>32</v>
      </c>
      <c r="S11" s="34" t="s">
        <v>33</v>
      </c>
      <c r="T11" s="35" t="s">
        <v>34</v>
      </c>
      <c r="U11" s="91" t="s">
        <v>35</v>
      </c>
      <c r="V11" s="91">
        <v>140150100</v>
      </c>
    </row>
    <row r="12" spans="1:25" ht="18.5" x14ac:dyDescent="0.35">
      <c r="A12" s="23">
        <v>0</v>
      </c>
      <c r="B12" s="24" t="s">
        <v>22</v>
      </c>
      <c r="C12" s="25" t="s">
        <v>23</v>
      </c>
      <c r="D12" s="26" t="s">
        <v>24</v>
      </c>
      <c r="E12" s="27" t="s">
        <v>25</v>
      </c>
      <c r="F12" s="25" t="s">
        <v>26</v>
      </c>
      <c r="G12" s="27" t="s">
        <v>51</v>
      </c>
      <c r="H12" s="25" t="s">
        <v>52</v>
      </c>
      <c r="I12" s="27">
        <f t="shared" si="3"/>
        <v>2</v>
      </c>
      <c r="J12" s="36" t="s">
        <v>56</v>
      </c>
      <c r="K12" s="37" t="s">
        <v>57</v>
      </c>
      <c r="L12" s="30" t="str">
        <f t="shared" si="2"/>
        <v>030MS010202</v>
      </c>
      <c r="M12" s="31"/>
      <c r="N12" s="17" t="str">
        <f t="shared" si="5"/>
        <v>030010202</v>
      </c>
      <c r="O12" s="32" t="s">
        <v>30</v>
      </c>
      <c r="P12" s="33">
        <v>77</v>
      </c>
      <c r="Q12" s="33">
        <v>270</v>
      </c>
      <c r="R12" s="33"/>
      <c r="S12" s="34" t="s">
        <v>33</v>
      </c>
      <c r="T12" s="35" t="s">
        <v>34</v>
      </c>
      <c r="U12" s="91" t="s">
        <v>35</v>
      </c>
      <c r="V12" s="91">
        <v>140150100</v>
      </c>
    </row>
    <row r="13" spans="1:25" ht="18.5" x14ac:dyDescent="0.35">
      <c r="A13" s="104"/>
      <c r="B13" s="105"/>
      <c r="C13" s="106"/>
      <c r="D13" s="107"/>
      <c r="E13" s="106"/>
      <c r="F13" s="108"/>
      <c r="G13" s="106"/>
      <c r="H13" s="107" t="str">
        <f>H14</f>
        <v>سینی</v>
      </c>
      <c r="I13" s="107"/>
      <c r="J13" s="107"/>
      <c r="K13" s="106"/>
      <c r="L13" s="109"/>
      <c r="M13" s="109"/>
      <c r="N13" s="110" t="str">
        <f>A15&amp;B15&amp;E15&amp;G14&amp;0&amp;0</f>
        <v>030010300</v>
      </c>
      <c r="O13" s="109"/>
      <c r="P13" s="107"/>
      <c r="Q13" s="107"/>
      <c r="R13" s="107"/>
      <c r="S13" s="107"/>
      <c r="T13" s="109"/>
      <c r="U13" s="111"/>
      <c r="V13" s="111"/>
    </row>
    <row r="14" spans="1:25" ht="18.5" x14ac:dyDescent="0.35">
      <c r="A14" s="23">
        <v>0</v>
      </c>
      <c r="B14" s="24" t="s">
        <v>22</v>
      </c>
      <c r="C14" s="25" t="s">
        <v>23</v>
      </c>
      <c r="D14" s="26" t="s">
        <v>24</v>
      </c>
      <c r="E14" s="27" t="s">
        <v>25</v>
      </c>
      <c r="F14" s="25" t="s">
        <v>26</v>
      </c>
      <c r="G14" s="27" t="s">
        <v>58</v>
      </c>
      <c r="H14" s="25" t="s">
        <v>59</v>
      </c>
      <c r="I14" s="27">
        <f>IF(H14=H12,I12+1,1)</f>
        <v>1</v>
      </c>
      <c r="J14" s="36" t="s">
        <v>59</v>
      </c>
      <c r="K14" s="41" t="s">
        <v>60</v>
      </c>
      <c r="L14" s="30" t="str">
        <f t="shared" si="2"/>
        <v>030MS010301</v>
      </c>
      <c r="M14" s="31"/>
      <c r="N14" s="17" t="str">
        <f t="shared" si="5"/>
        <v>030010301</v>
      </c>
      <c r="O14" s="32" t="s">
        <v>30</v>
      </c>
      <c r="P14" s="33">
        <v>995</v>
      </c>
      <c r="Q14" s="33" t="s">
        <v>31</v>
      </c>
      <c r="R14" s="33"/>
      <c r="S14" s="34" t="s">
        <v>33</v>
      </c>
      <c r="T14" s="35" t="s">
        <v>34</v>
      </c>
      <c r="U14" s="91" t="s">
        <v>35</v>
      </c>
      <c r="V14" s="91">
        <v>140150100</v>
      </c>
    </row>
    <row r="15" spans="1:25" ht="18.5" x14ac:dyDescent="0.35">
      <c r="A15" s="23">
        <v>0</v>
      </c>
      <c r="B15" s="24" t="s">
        <v>22</v>
      </c>
      <c r="C15" s="25" t="s">
        <v>23</v>
      </c>
      <c r="D15" s="26" t="s">
        <v>24</v>
      </c>
      <c r="E15" s="27" t="s">
        <v>25</v>
      </c>
      <c r="F15" s="25" t="s">
        <v>26</v>
      </c>
      <c r="G15" s="27" t="s">
        <v>58</v>
      </c>
      <c r="H15" s="25" t="s">
        <v>59</v>
      </c>
      <c r="I15" s="27">
        <f t="shared" si="3"/>
        <v>2</v>
      </c>
      <c r="J15" s="36" t="s">
        <v>59</v>
      </c>
      <c r="K15" s="41" t="s">
        <v>61</v>
      </c>
      <c r="L15" s="30" t="str">
        <f t="shared" si="2"/>
        <v>030MS010302</v>
      </c>
      <c r="M15" s="31"/>
      <c r="N15" s="17" t="str">
        <f t="shared" si="5"/>
        <v>030010302</v>
      </c>
      <c r="O15" s="32" t="s">
        <v>30</v>
      </c>
      <c r="P15" s="33">
        <v>995</v>
      </c>
      <c r="Q15" s="33" t="s">
        <v>38</v>
      </c>
      <c r="R15" s="33"/>
      <c r="S15" s="34" t="s">
        <v>33</v>
      </c>
      <c r="T15" s="35" t="s">
        <v>34</v>
      </c>
      <c r="U15" s="91" t="s">
        <v>35</v>
      </c>
      <c r="V15" s="91">
        <v>140150100</v>
      </c>
    </row>
    <row r="16" spans="1:25" ht="18.5" x14ac:dyDescent="0.35">
      <c r="A16" s="23">
        <v>0</v>
      </c>
      <c r="B16" s="24" t="s">
        <v>22</v>
      </c>
      <c r="C16" s="25" t="s">
        <v>23</v>
      </c>
      <c r="D16" s="26" t="s">
        <v>24</v>
      </c>
      <c r="E16" s="27" t="s">
        <v>25</v>
      </c>
      <c r="F16" s="25" t="s">
        <v>26</v>
      </c>
      <c r="G16" s="27" t="s">
        <v>58</v>
      </c>
      <c r="H16" s="25" t="s">
        <v>59</v>
      </c>
      <c r="I16" s="27">
        <f t="shared" si="3"/>
        <v>3</v>
      </c>
      <c r="J16" s="36" t="s">
        <v>62</v>
      </c>
      <c r="K16" s="41" t="s">
        <v>63</v>
      </c>
      <c r="L16" s="30" t="str">
        <f t="shared" si="2"/>
        <v>030MS010303</v>
      </c>
      <c r="M16" s="31"/>
      <c r="N16" s="17" t="str">
        <f t="shared" si="5"/>
        <v>030010303</v>
      </c>
      <c r="O16" s="32" t="s">
        <v>30</v>
      </c>
      <c r="P16" s="33">
        <v>988</v>
      </c>
      <c r="Q16" s="33">
        <v>160</v>
      </c>
      <c r="R16" s="33"/>
      <c r="S16" s="34" t="s">
        <v>33</v>
      </c>
      <c r="T16" s="35" t="s">
        <v>34</v>
      </c>
      <c r="U16" s="91" t="s">
        <v>35</v>
      </c>
      <c r="V16" s="91">
        <v>140150100</v>
      </c>
    </row>
    <row r="17" spans="1:22" ht="18.5" x14ac:dyDescent="0.35">
      <c r="A17" s="23">
        <v>0</v>
      </c>
      <c r="B17" s="24" t="s">
        <v>22</v>
      </c>
      <c r="C17" s="25" t="s">
        <v>23</v>
      </c>
      <c r="D17" s="26" t="s">
        <v>24</v>
      </c>
      <c r="E17" s="27" t="s">
        <v>25</v>
      </c>
      <c r="F17" s="25" t="s">
        <v>26</v>
      </c>
      <c r="G17" s="27" t="s">
        <v>58</v>
      </c>
      <c r="H17" s="25" t="s">
        <v>59</v>
      </c>
      <c r="I17" s="27">
        <f t="shared" si="3"/>
        <v>4</v>
      </c>
      <c r="J17" s="36" t="s">
        <v>41</v>
      </c>
      <c r="K17" s="41" t="s">
        <v>64</v>
      </c>
      <c r="L17" s="30" t="str">
        <f t="shared" si="2"/>
        <v>030MS010304</v>
      </c>
      <c r="M17" s="31" t="s">
        <v>65</v>
      </c>
      <c r="N17" s="31" t="s">
        <v>65</v>
      </c>
      <c r="O17" s="32" t="s">
        <v>44</v>
      </c>
      <c r="P17" s="32" t="s">
        <v>66</v>
      </c>
      <c r="Q17" s="32" t="s">
        <v>67</v>
      </c>
      <c r="R17" s="32"/>
      <c r="S17" s="38" t="s">
        <v>47</v>
      </c>
      <c r="T17" s="39" t="s">
        <v>34</v>
      </c>
      <c r="U17" s="92"/>
      <c r="V17" s="93" t="s">
        <v>65</v>
      </c>
    </row>
    <row r="18" spans="1:22" ht="18.5" x14ac:dyDescent="0.35">
      <c r="A18" s="23">
        <v>0</v>
      </c>
      <c r="B18" s="24" t="s">
        <v>22</v>
      </c>
      <c r="C18" s="25" t="s">
        <v>23</v>
      </c>
      <c r="D18" s="26" t="s">
        <v>24</v>
      </c>
      <c r="E18" s="27" t="s">
        <v>25</v>
      </c>
      <c r="F18" s="25" t="s">
        <v>26</v>
      </c>
      <c r="G18" s="27" t="s">
        <v>58</v>
      </c>
      <c r="H18" s="25" t="s">
        <v>59</v>
      </c>
      <c r="I18" s="27">
        <f t="shared" si="3"/>
        <v>5</v>
      </c>
      <c r="J18" s="36" t="s">
        <v>48</v>
      </c>
      <c r="K18" s="41" t="s">
        <v>68</v>
      </c>
      <c r="L18" s="30" t="str">
        <f t="shared" si="2"/>
        <v>030MS010305</v>
      </c>
      <c r="M18" s="31" t="s">
        <v>69</v>
      </c>
      <c r="N18" s="31" t="s">
        <v>69</v>
      </c>
      <c r="O18" s="32" t="s">
        <v>44</v>
      </c>
      <c r="P18" s="32" t="s">
        <v>66</v>
      </c>
      <c r="Q18" s="32" t="s">
        <v>70</v>
      </c>
      <c r="R18" s="32"/>
      <c r="S18" s="38" t="s">
        <v>48</v>
      </c>
      <c r="T18" s="39" t="s">
        <v>34</v>
      </c>
      <c r="U18" s="92"/>
      <c r="V18" s="93" t="s">
        <v>69</v>
      </c>
    </row>
    <row r="19" spans="1:22" ht="18.5" x14ac:dyDescent="0.35">
      <c r="A19" s="23">
        <v>0</v>
      </c>
      <c r="B19" s="24" t="s">
        <v>22</v>
      </c>
      <c r="C19" s="25" t="s">
        <v>23</v>
      </c>
      <c r="D19" s="26" t="s">
        <v>24</v>
      </c>
      <c r="E19" s="27" t="s">
        <v>25</v>
      </c>
      <c r="F19" s="25" t="s">
        <v>26</v>
      </c>
      <c r="G19" s="27" t="s">
        <v>58</v>
      </c>
      <c r="H19" s="25" t="s">
        <v>59</v>
      </c>
      <c r="I19" s="27">
        <f t="shared" si="3"/>
        <v>6</v>
      </c>
      <c r="J19" s="28" t="s">
        <v>71</v>
      </c>
      <c r="K19" s="42" t="s">
        <v>72</v>
      </c>
      <c r="L19" s="30" t="str">
        <f t="shared" si="2"/>
        <v>030MS010306</v>
      </c>
      <c r="M19" s="31"/>
      <c r="N19" s="17" t="str">
        <f t="shared" si="5"/>
        <v>030010306</v>
      </c>
      <c r="O19" s="32" t="s">
        <v>72</v>
      </c>
      <c r="P19" s="32" t="s">
        <v>73</v>
      </c>
      <c r="Q19" s="32" t="s">
        <v>70</v>
      </c>
      <c r="R19" s="32"/>
      <c r="S19" s="38" t="s">
        <v>74</v>
      </c>
      <c r="T19" s="39" t="s">
        <v>75</v>
      </c>
      <c r="U19" s="92"/>
      <c r="V19" s="91"/>
    </row>
    <row r="20" spans="1:22" ht="18.5" x14ac:dyDescent="0.35">
      <c r="A20" s="23">
        <v>0</v>
      </c>
      <c r="B20" s="24" t="s">
        <v>22</v>
      </c>
      <c r="C20" s="25" t="s">
        <v>23</v>
      </c>
      <c r="D20" s="26" t="s">
        <v>24</v>
      </c>
      <c r="E20" s="27" t="s">
        <v>25</v>
      </c>
      <c r="F20" s="25" t="s">
        <v>26</v>
      </c>
      <c r="G20" s="27" t="s">
        <v>58</v>
      </c>
      <c r="H20" s="25" t="s">
        <v>59</v>
      </c>
      <c r="I20" s="27">
        <f t="shared" si="3"/>
        <v>7</v>
      </c>
      <c r="J20" s="28" t="s">
        <v>76</v>
      </c>
      <c r="K20" s="42" t="s">
        <v>77</v>
      </c>
      <c r="L20" s="30" t="str">
        <f t="shared" si="2"/>
        <v>030MS010307</v>
      </c>
      <c r="M20" s="31"/>
      <c r="N20" s="17" t="str">
        <f t="shared" si="5"/>
        <v>030010307</v>
      </c>
      <c r="O20" s="32" t="s">
        <v>78</v>
      </c>
      <c r="P20" s="32" t="s">
        <v>79</v>
      </c>
      <c r="Q20" s="32" t="s">
        <v>79</v>
      </c>
      <c r="R20" s="32"/>
      <c r="S20" s="38" t="s">
        <v>33</v>
      </c>
      <c r="T20" s="39" t="s">
        <v>75</v>
      </c>
      <c r="U20" s="92" t="s">
        <v>80</v>
      </c>
      <c r="V20" s="91"/>
    </row>
    <row r="21" spans="1:22" ht="18.5" x14ac:dyDescent="0.35">
      <c r="A21" s="23">
        <v>0</v>
      </c>
      <c r="B21" s="24" t="s">
        <v>22</v>
      </c>
      <c r="C21" s="25" t="s">
        <v>23</v>
      </c>
      <c r="D21" s="26" t="s">
        <v>24</v>
      </c>
      <c r="E21" s="27" t="s">
        <v>25</v>
      </c>
      <c r="F21" s="25" t="s">
        <v>26</v>
      </c>
      <c r="G21" s="27" t="s">
        <v>58</v>
      </c>
      <c r="H21" s="25" t="s">
        <v>59</v>
      </c>
      <c r="I21" s="27">
        <f t="shared" si="3"/>
        <v>8</v>
      </c>
      <c r="J21" s="28" t="s">
        <v>81</v>
      </c>
      <c r="K21" s="42" t="s">
        <v>82</v>
      </c>
      <c r="L21" s="30" t="str">
        <f t="shared" si="2"/>
        <v>030MS010308</v>
      </c>
      <c r="M21" s="31"/>
      <c r="N21" s="17" t="str">
        <f t="shared" si="5"/>
        <v>030010308</v>
      </c>
      <c r="O21" s="32" t="s">
        <v>83</v>
      </c>
      <c r="P21" s="33">
        <v>80</v>
      </c>
      <c r="Q21" s="33" t="s">
        <v>70</v>
      </c>
      <c r="R21" s="33"/>
      <c r="S21" s="34" t="s">
        <v>74</v>
      </c>
      <c r="T21" s="35" t="s">
        <v>34</v>
      </c>
      <c r="U21" s="91"/>
      <c r="V21" s="91"/>
    </row>
    <row r="22" spans="1:22" ht="18.5" x14ac:dyDescent="0.35">
      <c r="A22" s="104"/>
      <c r="B22" s="105"/>
      <c r="C22" s="106"/>
      <c r="D22" s="107"/>
      <c r="E22" s="106"/>
      <c r="F22" s="108"/>
      <c r="G22" s="106"/>
      <c r="H22" s="107" t="str">
        <f>H23</f>
        <v>قاب</v>
      </c>
      <c r="I22" s="107"/>
      <c r="J22" s="107"/>
      <c r="K22" s="106"/>
      <c r="L22" s="109"/>
      <c r="M22" s="109"/>
      <c r="N22" s="110" t="str">
        <f>A24&amp;B24&amp;E24&amp;G23&amp;0&amp;0</f>
        <v>030010400</v>
      </c>
      <c r="O22" s="109"/>
      <c r="P22" s="107"/>
      <c r="Q22" s="107"/>
      <c r="R22" s="107"/>
      <c r="S22" s="107"/>
      <c r="T22" s="109"/>
      <c r="U22" s="111"/>
      <c r="V22" s="111"/>
    </row>
    <row r="23" spans="1:22" ht="18.5" x14ac:dyDescent="0.35">
      <c r="A23" s="23">
        <v>0</v>
      </c>
      <c r="B23" s="24" t="s">
        <v>22</v>
      </c>
      <c r="C23" s="25" t="s">
        <v>23</v>
      </c>
      <c r="D23" s="26" t="s">
        <v>24</v>
      </c>
      <c r="E23" s="27" t="s">
        <v>25</v>
      </c>
      <c r="F23" s="25" t="s">
        <v>26</v>
      </c>
      <c r="G23" s="27" t="s">
        <v>84</v>
      </c>
      <c r="H23" s="34" t="s">
        <v>85</v>
      </c>
      <c r="I23" s="27">
        <f>IF(H23=H21,I21+1,1)</f>
        <v>1</v>
      </c>
      <c r="J23" s="36" t="s">
        <v>86</v>
      </c>
      <c r="K23" s="41" t="s">
        <v>87</v>
      </c>
      <c r="L23" s="30" t="str">
        <f t="shared" si="2"/>
        <v>030MS010401</v>
      </c>
      <c r="M23" s="31"/>
      <c r="N23" s="17" t="str">
        <f t="shared" si="5"/>
        <v>030010401</v>
      </c>
      <c r="O23" s="32" t="s">
        <v>30</v>
      </c>
      <c r="P23" s="33">
        <v>137</v>
      </c>
      <c r="Q23" s="33" t="s">
        <v>31</v>
      </c>
      <c r="R23" s="33"/>
      <c r="S23" s="34" t="s">
        <v>33</v>
      </c>
      <c r="T23" s="35" t="s">
        <v>34</v>
      </c>
      <c r="U23" s="91" t="s">
        <v>35</v>
      </c>
      <c r="V23" s="91">
        <v>140150100</v>
      </c>
    </row>
    <row r="24" spans="1:22" ht="18.5" x14ac:dyDescent="0.35">
      <c r="A24" s="23">
        <v>0</v>
      </c>
      <c r="B24" s="24" t="s">
        <v>22</v>
      </c>
      <c r="C24" s="25" t="s">
        <v>23</v>
      </c>
      <c r="D24" s="26" t="s">
        <v>24</v>
      </c>
      <c r="E24" s="27" t="s">
        <v>25</v>
      </c>
      <c r="F24" s="25" t="s">
        <v>26</v>
      </c>
      <c r="G24" s="27" t="s">
        <v>84</v>
      </c>
      <c r="H24" s="34" t="s">
        <v>85</v>
      </c>
      <c r="I24" s="27">
        <f t="shared" si="3"/>
        <v>2</v>
      </c>
      <c r="J24" s="36" t="s">
        <v>88</v>
      </c>
      <c r="K24" s="41" t="s">
        <v>89</v>
      </c>
      <c r="L24" s="30" t="str">
        <f t="shared" si="2"/>
        <v>030MS010402</v>
      </c>
      <c r="M24" s="31"/>
      <c r="N24" s="17" t="str">
        <f t="shared" si="5"/>
        <v>030010402</v>
      </c>
      <c r="O24" s="32" t="s">
        <v>30</v>
      </c>
      <c r="P24" s="33">
        <v>137</v>
      </c>
      <c r="Q24" s="33" t="s">
        <v>38</v>
      </c>
      <c r="R24" s="33"/>
      <c r="S24" s="34" t="s">
        <v>33</v>
      </c>
      <c r="T24" s="35" t="s">
        <v>34</v>
      </c>
      <c r="U24" s="91" t="s">
        <v>35</v>
      </c>
      <c r="V24" s="91">
        <v>140150100</v>
      </c>
    </row>
    <row r="25" spans="1:22" ht="18.5" x14ac:dyDescent="0.35">
      <c r="A25" s="23">
        <v>0</v>
      </c>
      <c r="B25" s="24" t="s">
        <v>22</v>
      </c>
      <c r="C25" s="25" t="s">
        <v>23</v>
      </c>
      <c r="D25" s="26" t="s">
        <v>24</v>
      </c>
      <c r="E25" s="27" t="s">
        <v>25</v>
      </c>
      <c r="F25" s="25" t="s">
        <v>26</v>
      </c>
      <c r="G25" s="27" t="s">
        <v>84</v>
      </c>
      <c r="H25" s="34" t="s">
        <v>85</v>
      </c>
      <c r="I25" s="27">
        <f t="shared" si="3"/>
        <v>3</v>
      </c>
      <c r="J25" s="36" t="s">
        <v>90</v>
      </c>
      <c r="K25" s="41" t="s">
        <v>91</v>
      </c>
      <c r="L25" s="30" t="str">
        <f t="shared" si="2"/>
        <v>030MS010403</v>
      </c>
      <c r="M25" s="31"/>
      <c r="N25" s="17" t="str">
        <f t="shared" si="5"/>
        <v>030010403</v>
      </c>
      <c r="O25" s="32" t="s">
        <v>30</v>
      </c>
      <c r="P25" s="33">
        <v>97</v>
      </c>
      <c r="Q25" s="33">
        <v>1973</v>
      </c>
      <c r="R25" s="33"/>
      <c r="S25" s="34" t="s">
        <v>33</v>
      </c>
      <c r="T25" s="35" t="s">
        <v>34</v>
      </c>
      <c r="U25" s="91" t="s">
        <v>35</v>
      </c>
      <c r="V25" s="91">
        <v>140150100</v>
      </c>
    </row>
    <row r="26" spans="1:22" ht="18.5" x14ac:dyDescent="0.35">
      <c r="A26" s="23">
        <v>0</v>
      </c>
      <c r="B26" s="24" t="s">
        <v>22</v>
      </c>
      <c r="C26" s="25" t="s">
        <v>23</v>
      </c>
      <c r="D26" s="26" t="s">
        <v>24</v>
      </c>
      <c r="E26" s="27" t="s">
        <v>25</v>
      </c>
      <c r="F26" s="25" t="s">
        <v>26</v>
      </c>
      <c r="G26" s="27" t="s">
        <v>84</v>
      </c>
      <c r="H26" s="34" t="s">
        <v>85</v>
      </c>
      <c r="I26" s="27">
        <f t="shared" si="3"/>
        <v>4</v>
      </c>
      <c r="J26" s="36" t="s">
        <v>92</v>
      </c>
      <c r="K26" s="41" t="s">
        <v>93</v>
      </c>
      <c r="L26" s="30" t="str">
        <f t="shared" si="2"/>
        <v>030MS010404</v>
      </c>
      <c r="M26" s="31"/>
      <c r="N26" s="17" t="str">
        <f t="shared" si="5"/>
        <v>030010404</v>
      </c>
      <c r="O26" s="32" t="s">
        <v>30</v>
      </c>
      <c r="P26" s="33">
        <v>240</v>
      </c>
      <c r="Q26" s="33" t="s">
        <v>94</v>
      </c>
      <c r="R26" s="33"/>
      <c r="S26" s="34" t="s">
        <v>33</v>
      </c>
      <c r="T26" s="35" t="s">
        <v>34</v>
      </c>
      <c r="U26" s="91" t="s">
        <v>35</v>
      </c>
      <c r="V26" s="91">
        <v>140150100</v>
      </c>
    </row>
    <row r="27" spans="1:22" ht="18.5" x14ac:dyDescent="0.35">
      <c r="A27" s="23">
        <v>0</v>
      </c>
      <c r="B27" s="24" t="s">
        <v>22</v>
      </c>
      <c r="C27" s="25" t="s">
        <v>23</v>
      </c>
      <c r="D27" s="26" t="s">
        <v>24</v>
      </c>
      <c r="E27" s="27" t="s">
        <v>25</v>
      </c>
      <c r="F27" s="25" t="s">
        <v>26</v>
      </c>
      <c r="G27" s="27" t="s">
        <v>84</v>
      </c>
      <c r="H27" s="34" t="s">
        <v>85</v>
      </c>
      <c r="I27" s="27">
        <f t="shared" si="3"/>
        <v>5</v>
      </c>
      <c r="J27" s="36" t="s">
        <v>95</v>
      </c>
      <c r="K27" s="37" t="s">
        <v>96</v>
      </c>
      <c r="L27" s="30" t="str">
        <f t="shared" si="2"/>
        <v>030MS010405</v>
      </c>
      <c r="M27" s="31"/>
      <c r="N27" s="17" t="str">
        <f t="shared" si="5"/>
        <v>030010405</v>
      </c>
      <c r="O27" s="32" t="s">
        <v>97</v>
      </c>
      <c r="P27" s="33">
        <v>75</v>
      </c>
      <c r="Q27" s="33">
        <v>60</v>
      </c>
      <c r="R27" s="33"/>
      <c r="S27" s="34" t="s">
        <v>33</v>
      </c>
      <c r="T27" s="35" t="s">
        <v>34</v>
      </c>
      <c r="U27" s="91" t="s">
        <v>98</v>
      </c>
      <c r="V27" s="91">
        <v>140200100</v>
      </c>
    </row>
    <row r="28" spans="1:22" ht="18.5" x14ac:dyDescent="0.35">
      <c r="A28" s="23">
        <v>0</v>
      </c>
      <c r="B28" s="24" t="s">
        <v>22</v>
      </c>
      <c r="C28" s="25" t="s">
        <v>23</v>
      </c>
      <c r="D28" s="26" t="s">
        <v>24</v>
      </c>
      <c r="E28" s="27" t="s">
        <v>25</v>
      </c>
      <c r="F28" s="25" t="s">
        <v>26</v>
      </c>
      <c r="G28" s="27" t="s">
        <v>84</v>
      </c>
      <c r="H28" s="34" t="s">
        <v>85</v>
      </c>
      <c r="I28" s="27">
        <f t="shared" si="3"/>
        <v>6</v>
      </c>
      <c r="J28" s="36" t="s">
        <v>99</v>
      </c>
      <c r="K28" s="37" t="s">
        <v>100</v>
      </c>
      <c r="L28" s="30" t="str">
        <f t="shared" si="2"/>
        <v>030MS010406</v>
      </c>
      <c r="M28" s="31"/>
      <c r="N28" s="17" t="str">
        <f t="shared" si="5"/>
        <v>030010406</v>
      </c>
      <c r="O28" s="32" t="s">
        <v>97</v>
      </c>
      <c r="P28" s="33">
        <v>75</v>
      </c>
      <c r="Q28" s="33">
        <v>80</v>
      </c>
      <c r="R28" s="33"/>
      <c r="S28" s="34" t="s">
        <v>33</v>
      </c>
      <c r="T28" s="35" t="s">
        <v>34</v>
      </c>
      <c r="U28" s="91" t="s">
        <v>98</v>
      </c>
      <c r="V28" s="91">
        <v>140200100</v>
      </c>
    </row>
    <row r="29" spans="1:22" ht="18.5" x14ac:dyDescent="0.35">
      <c r="A29" s="23">
        <v>0</v>
      </c>
      <c r="B29" s="24" t="s">
        <v>22</v>
      </c>
      <c r="C29" s="25" t="s">
        <v>23</v>
      </c>
      <c r="D29" s="26" t="s">
        <v>24</v>
      </c>
      <c r="E29" s="27" t="s">
        <v>25</v>
      </c>
      <c r="F29" s="25" t="s">
        <v>26</v>
      </c>
      <c r="G29" s="27" t="s">
        <v>84</v>
      </c>
      <c r="H29" s="34" t="s">
        <v>85</v>
      </c>
      <c r="I29" s="27">
        <f t="shared" si="3"/>
        <v>7</v>
      </c>
      <c r="J29" s="28" t="s">
        <v>101</v>
      </c>
      <c r="K29" s="42" t="s">
        <v>102</v>
      </c>
      <c r="L29" s="30" t="str">
        <f t="shared" si="2"/>
        <v>030MS010407</v>
      </c>
      <c r="M29" s="31"/>
      <c r="N29" s="17" t="str">
        <f t="shared" si="5"/>
        <v>030010407</v>
      </c>
      <c r="O29" s="32" t="s">
        <v>97</v>
      </c>
      <c r="P29" s="33">
        <v>80</v>
      </c>
      <c r="Q29" s="33">
        <v>295</v>
      </c>
      <c r="R29" s="33"/>
      <c r="S29" s="34" t="s">
        <v>33</v>
      </c>
      <c r="T29" s="35" t="s">
        <v>34</v>
      </c>
      <c r="U29" s="91" t="s">
        <v>98</v>
      </c>
      <c r="V29" s="91">
        <v>140200100</v>
      </c>
    </row>
    <row r="30" spans="1:22" ht="18.5" x14ac:dyDescent="0.35">
      <c r="A30" s="23">
        <v>0</v>
      </c>
      <c r="B30" s="24" t="s">
        <v>22</v>
      </c>
      <c r="C30" s="25" t="s">
        <v>23</v>
      </c>
      <c r="D30" s="26" t="s">
        <v>24</v>
      </c>
      <c r="E30" s="27" t="s">
        <v>25</v>
      </c>
      <c r="F30" s="25" t="s">
        <v>26</v>
      </c>
      <c r="G30" s="27" t="s">
        <v>84</v>
      </c>
      <c r="H30" s="34" t="s">
        <v>85</v>
      </c>
      <c r="I30" s="27">
        <f t="shared" si="3"/>
        <v>8</v>
      </c>
      <c r="J30" s="28" t="s">
        <v>41</v>
      </c>
      <c r="K30" s="29" t="s">
        <v>42</v>
      </c>
      <c r="L30" s="30" t="str">
        <f t="shared" si="2"/>
        <v>030MS010408</v>
      </c>
      <c r="M30" s="31" t="s">
        <v>43</v>
      </c>
      <c r="N30" s="31" t="s">
        <v>43</v>
      </c>
      <c r="O30" s="32" t="s">
        <v>44</v>
      </c>
      <c r="P30" s="32" t="s">
        <v>45</v>
      </c>
      <c r="Q30" s="32" t="s">
        <v>46</v>
      </c>
      <c r="R30" s="32"/>
      <c r="S30" s="38" t="s">
        <v>47</v>
      </c>
      <c r="T30" s="39" t="s">
        <v>34</v>
      </c>
      <c r="U30" s="92"/>
      <c r="V30" s="93" t="s">
        <v>43</v>
      </c>
    </row>
    <row r="31" spans="1:22" ht="18.5" x14ac:dyDescent="0.35">
      <c r="A31" s="23">
        <v>0</v>
      </c>
      <c r="B31" s="24" t="s">
        <v>22</v>
      </c>
      <c r="C31" s="25" t="s">
        <v>23</v>
      </c>
      <c r="D31" s="26" t="s">
        <v>24</v>
      </c>
      <c r="E31" s="27" t="s">
        <v>25</v>
      </c>
      <c r="F31" s="25" t="s">
        <v>26</v>
      </c>
      <c r="G31" s="27" t="s">
        <v>84</v>
      </c>
      <c r="H31" s="34" t="s">
        <v>85</v>
      </c>
      <c r="I31" s="27">
        <f t="shared" si="3"/>
        <v>9</v>
      </c>
      <c r="J31" s="28" t="s">
        <v>48</v>
      </c>
      <c r="K31" s="29" t="s">
        <v>49</v>
      </c>
      <c r="L31" s="30" t="str">
        <f t="shared" si="2"/>
        <v>030MS010409</v>
      </c>
      <c r="M31" s="31" t="s">
        <v>50</v>
      </c>
      <c r="N31" s="31" t="s">
        <v>50</v>
      </c>
      <c r="O31" s="32" t="s">
        <v>44</v>
      </c>
      <c r="P31" s="32" t="s">
        <v>45</v>
      </c>
      <c r="Q31" s="32" t="s">
        <v>70</v>
      </c>
      <c r="R31" s="32"/>
      <c r="S31" s="38" t="s">
        <v>48</v>
      </c>
      <c r="T31" s="39" t="s">
        <v>34</v>
      </c>
      <c r="U31" s="92"/>
      <c r="V31" s="93" t="s">
        <v>50</v>
      </c>
    </row>
    <row r="32" spans="1:22" ht="18.5" x14ac:dyDescent="0.35">
      <c r="A32" s="23">
        <v>0</v>
      </c>
      <c r="B32" s="24" t="s">
        <v>22</v>
      </c>
      <c r="C32" s="25" t="s">
        <v>23</v>
      </c>
      <c r="D32" s="26" t="s">
        <v>24</v>
      </c>
      <c r="E32" s="27" t="s">
        <v>25</v>
      </c>
      <c r="F32" s="25" t="s">
        <v>26</v>
      </c>
      <c r="G32" s="27" t="s">
        <v>84</v>
      </c>
      <c r="H32" s="34" t="s">
        <v>85</v>
      </c>
      <c r="I32" s="27">
        <f t="shared" si="3"/>
        <v>10</v>
      </c>
      <c r="J32" s="28" t="s">
        <v>41</v>
      </c>
      <c r="K32" s="29" t="s">
        <v>103</v>
      </c>
      <c r="L32" s="30" t="str">
        <f>A32&amp;B32&amp;D32&amp;E32&amp;G32&amp;I32</f>
        <v>030MS010410</v>
      </c>
      <c r="M32" s="31" t="s">
        <v>104</v>
      </c>
      <c r="N32" s="31" t="s">
        <v>104</v>
      </c>
      <c r="O32" s="32" t="s">
        <v>44</v>
      </c>
      <c r="P32" s="32" t="s">
        <v>66</v>
      </c>
      <c r="Q32" s="32" t="s">
        <v>105</v>
      </c>
      <c r="R32" s="32"/>
      <c r="S32" s="38" t="s">
        <v>47</v>
      </c>
      <c r="T32" s="39" t="s">
        <v>34</v>
      </c>
      <c r="U32" s="92"/>
      <c r="V32" s="93" t="s">
        <v>104</v>
      </c>
    </row>
    <row r="33" spans="1:22" ht="18.5" x14ac:dyDescent="0.35">
      <c r="A33" s="23">
        <v>0</v>
      </c>
      <c r="B33" s="24" t="s">
        <v>22</v>
      </c>
      <c r="C33" s="25" t="s">
        <v>23</v>
      </c>
      <c r="D33" s="26" t="s">
        <v>24</v>
      </c>
      <c r="E33" s="27" t="s">
        <v>25</v>
      </c>
      <c r="F33" s="25" t="s">
        <v>26</v>
      </c>
      <c r="G33" s="27" t="s">
        <v>84</v>
      </c>
      <c r="H33" s="34" t="s">
        <v>85</v>
      </c>
      <c r="I33" s="27">
        <f t="shared" si="3"/>
        <v>11</v>
      </c>
      <c r="J33" s="28" t="s">
        <v>41</v>
      </c>
      <c r="K33" s="29" t="s">
        <v>64</v>
      </c>
      <c r="L33" s="30" t="str">
        <f>A33&amp;B33&amp;D33&amp;E33&amp;G33&amp;I33</f>
        <v>030MS010411</v>
      </c>
      <c r="M33" s="31" t="s">
        <v>65</v>
      </c>
      <c r="N33" s="31" t="s">
        <v>65</v>
      </c>
      <c r="O33" s="32" t="s">
        <v>44</v>
      </c>
      <c r="P33" s="32" t="s">
        <v>66</v>
      </c>
      <c r="Q33" s="32" t="s">
        <v>67</v>
      </c>
      <c r="R33" s="32"/>
      <c r="S33" s="38" t="s">
        <v>47</v>
      </c>
      <c r="T33" s="39" t="s">
        <v>34</v>
      </c>
      <c r="U33" s="92"/>
      <c r="V33" s="93" t="s">
        <v>65</v>
      </c>
    </row>
    <row r="34" spans="1:22" ht="18.5" x14ac:dyDescent="0.35">
      <c r="A34" s="23">
        <v>0</v>
      </c>
      <c r="B34" s="24" t="s">
        <v>22</v>
      </c>
      <c r="C34" s="25" t="s">
        <v>23</v>
      </c>
      <c r="D34" s="26" t="s">
        <v>24</v>
      </c>
      <c r="E34" s="27" t="s">
        <v>25</v>
      </c>
      <c r="F34" s="25" t="s">
        <v>26</v>
      </c>
      <c r="G34" s="27" t="s">
        <v>84</v>
      </c>
      <c r="H34" s="34" t="s">
        <v>85</v>
      </c>
      <c r="I34" s="27">
        <f t="shared" si="3"/>
        <v>12</v>
      </c>
      <c r="J34" s="28" t="s">
        <v>48</v>
      </c>
      <c r="K34" s="29" t="s">
        <v>68</v>
      </c>
      <c r="L34" s="30" t="str">
        <f>A34&amp;B34&amp;D34&amp;E34&amp;G34&amp;I34</f>
        <v>030MS010412</v>
      </c>
      <c r="M34" s="31" t="s">
        <v>69</v>
      </c>
      <c r="N34" s="31" t="s">
        <v>69</v>
      </c>
      <c r="O34" s="32" t="s">
        <v>44</v>
      </c>
      <c r="P34" s="32" t="s">
        <v>66</v>
      </c>
      <c r="Q34" s="32" t="s">
        <v>70</v>
      </c>
      <c r="R34" s="32"/>
      <c r="S34" s="38" t="s">
        <v>48</v>
      </c>
      <c r="T34" s="39" t="s">
        <v>34</v>
      </c>
      <c r="U34" s="92"/>
      <c r="V34" s="93" t="s">
        <v>69</v>
      </c>
    </row>
    <row r="35" spans="1:22" ht="18.5" x14ac:dyDescent="0.35">
      <c r="A35" s="23">
        <v>0</v>
      </c>
      <c r="B35" s="24" t="s">
        <v>22</v>
      </c>
      <c r="C35" s="25" t="s">
        <v>23</v>
      </c>
      <c r="D35" s="26" t="s">
        <v>24</v>
      </c>
      <c r="E35" s="27" t="s">
        <v>25</v>
      </c>
      <c r="F35" s="25" t="s">
        <v>26</v>
      </c>
      <c r="G35" s="27" t="s">
        <v>84</v>
      </c>
      <c r="H35" s="34" t="s">
        <v>85</v>
      </c>
      <c r="I35" s="27">
        <f t="shared" si="3"/>
        <v>13</v>
      </c>
      <c r="J35" s="28" t="s">
        <v>106</v>
      </c>
      <c r="K35" s="42" t="s">
        <v>107</v>
      </c>
      <c r="L35" s="30" t="str">
        <f>A35&amp;B35&amp;D35&amp;E35&amp;G35&amp;I35</f>
        <v>030MS010413</v>
      </c>
      <c r="M35" s="32" t="s">
        <v>108</v>
      </c>
      <c r="N35" s="32" t="s">
        <v>108</v>
      </c>
      <c r="O35" s="32" t="s">
        <v>78</v>
      </c>
      <c r="P35" s="32" t="s">
        <v>109</v>
      </c>
      <c r="Q35" s="32" t="s">
        <v>70</v>
      </c>
      <c r="R35" s="32"/>
      <c r="S35" s="38" t="s">
        <v>110</v>
      </c>
      <c r="T35" s="39" t="s">
        <v>34</v>
      </c>
      <c r="U35" s="92"/>
      <c r="V35" s="94" t="s">
        <v>108</v>
      </c>
    </row>
    <row r="36" spans="1:22" ht="18.5" x14ac:dyDescent="0.35">
      <c r="A36" s="23">
        <v>0</v>
      </c>
      <c r="B36" s="24" t="s">
        <v>22</v>
      </c>
      <c r="C36" s="25" t="s">
        <v>23</v>
      </c>
      <c r="D36" s="26" t="s">
        <v>24</v>
      </c>
      <c r="E36" s="27" t="s">
        <v>25</v>
      </c>
      <c r="F36" s="25" t="s">
        <v>26</v>
      </c>
      <c r="G36" s="27" t="s">
        <v>84</v>
      </c>
      <c r="H36" s="34" t="s">
        <v>85</v>
      </c>
      <c r="I36" s="27">
        <f t="shared" si="3"/>
        <v>14</v>
      </c>
      <c r="J36" s="28" t="s">
        <v>111</v>
      </c>
      <c r="K36" s="42" t="s">
        <v>112</v>
      </c>
      <c r="L36" s="30" t="str">
        <f>A36&amp;B36&amp;D36&amp;E36&amp;G36&amp;I36</f>
        <v>030MS010414</v>
      </c>
      <c r="M36" s="32" t="s">
        <v>113</v>
      </c>
      <c r="N36" s="32" t="s">
        <v>113</v>
      </c>
      <c r="O36" s="32" t="s">
        <v>66</v>
      </c>
      <c r="P36" s="32" t="s">
        <v>114</v>
      </c>
      <c r="Q36" s="32" t="s">
        <v>70</v>
      </c>
      <c r="R36" s="32"/>
      <c r="S36" s="38" t="s">
        <v>111</v>
      </c>
      <c r="T36" s="39" t="s">
        <v>115</v>
      </c>
      <c r="U36" s="92"/>
      <c r="V36" s="94" t="s">
        <v>113</v>
      </c>
    </row>
    <row r="37" spans="1:22" ht="18.5" x14ac:dyDescent="0.35">
      <c r="A37" s="104"/>
      <c r="B37" s="105"/>
      <c r="C37" s="106"/>
      <c r="D37" s="107"/>
      <c r="E37" s="106"/>
      <c r="F37" s="108"/>
      <c r="G37" s="106"/>
      <c r="H37" s="107" t="str">
        <f>H38</f>
        <v>تیغه</v>
      </c>
      <c r="I37" s="107"/>
      <c r="J37" s="107"/>
      <c r="K37" s="106"/>
      <c r="L37" s="109"/>
      <c r="M37" s="109"/>
      <c r="N37" s="110" t="str">
        <f>A39&amp;B39&amp;E39&amp;G38&amp;0&amp;0</f>
        <v>030010500</v>
      </c>
      <c r="O37" s="109"/>
      <c r="P37" s="107"/>
      <c r="Q37" s="107"/>
      <c r="R37" s="107"/>
      <c r="S37" s="107"/>
      <c r="T37" s="109"/>
      <c r="U37" s="111"/>
      <c r="V37" s="111"/>
    </row>
    <row r="38" spans="1:22" ht="18.5" x14ac:dyDescent="0.35">
      <c r="A38" s="23">
        <v>0</v>
      </c>
      <c r="B38" s="24" t="s">
        <v>22</v>
      </c>
      <c r="C38" s="25" t="s">
        <v>23</v>
      </c>
      <c r="D38" s="26" t="s">
        <v>24</v>
      </c>
      <c r="E38" s="27" t="s">
        <v>25</v>
      </c>
      <c r="F38" s="25" t="s">
        <v>26</v>
      </c>
      <c r="G38" s="27" t="s">
        <v>116</v>
      </c>
      <c r="H38" s="34" t="s">
        <v>117</v>
      </c>
      <c r="I38" s="27">
        <f>IF(H38=H36,I36+1,1)</f>
        <v>1</v>
      </c>
      <c r="J38" s="28" t="s">
        <v>118</v>
      </c>
      <c r="K38" s="42" t="s">
        <v>119</v>
      </c>
      <c r="L38" s="30" t="str">
        <f t="shared" si="2"/>
        <v>030MS010501</v>
      </c>
      <c r="M38" s="43"/>
      <c r="N38" s="17" t="str">
        <f t="shared" ref="N38" si="6">A38&amp;B38&amp;E38&amp;G38&amp;0&amp;I38</f>
        <v>030010501</v>
      </c>
      <c r="O38" s="32" t="s">
        <v>70</v>
      </c>
      <c r="P38" s="33" t="s">
        <v>70</v>
      </c>
      <c r="Q38" s="33" t="s">
        <v>70</v>
      </c>
      <c r="R38" s="33"/>
      <c r="S38" s="34" t="s">
        <v>120</v>
      </c>
      <c r="T38" s="35" t="s">
        <v>121</v>
      </c>
      <c r="U38" s="91"/>
      <c r="V38" s="91"/>
    </row>
    <row r="39" spans="1:22" ht="18.5" x14ac:dyDescent="0.35">
      <c r="A39" s="23">
        <v>0</v>
      </c>
      <c r="B39" s="24" t="s">
        <v>22</v>
      </c>
      <c r="C39" s="25" t="s">
        <v>23</v>
      </c>
      <c r="D39" s="26" t="s">
        <v>24</v>
      </c>
      <c r="E39" s="27" t="s">
        <v>25</v>
      </c>
      <c r="F39" s="25" t="s">
        <v>26</v>
      </c>
      <c r="G39" s="27" t="s">
        <v>116</v>
      </c>
      <c r="H39" s="34" t="s">
        <v>117</v>
      </c>
      <c r="I39" s="27">
        <f t="shared" si="3"/>
        <v>2</v>
      </c>
      <c r="J39" s="28" t="s">
        <v>122</v>
      </c>
      <c r="K39" s="14" t="s">
        <v>123</v>
      </c>
      <c r="L39" s="30" t="str">
        <f t="shared" si="2"/>
        <v>030MS010502</v>
      </c>
      <c r="M39" s="32" t="s">
        <v>124</v>
      </c>
      <c r="N39" s="32" t="s">
        <v>124</v>
      </c>
      <c r="O39" s="32" t="s">
        <v>125</v>
      </c>
      <c r="P39" s="32" t="s">
        <v>70</v>
      </c>
      <c r="Q39" s="32" t="s">
        <v>70</v>
      </c>
      <c r="R39" s="32"/>
      <c r="S39" s="38" t="s">
        <v>126</v>
      </c>
      <c r="T39" s="39" t="s">
        <v>127</v>
      </c>
      <c r="U39" s="92"/>
      <c r="V39" s="91"/>
    </row>
    <row r="40" spans="1:22" ht="18.5" x14ac:dyDescent="0.35">
      <c r="A40" s="23">
        <v>0</v>
      </c>
      <c r="B40" s="24" t="s">
        <v>22</v>
      </c>
      <c r="C40" s="25" t="s">
        <v>23</v>
      </c>
      <c r="D40" s="26" t="s">
        <v>24</v>
      </c>
      <c r="E40" s="27" t="s">
        <v>25</v>
      </c>
      <c r="F40" s="25" t="s">
        <v>26</v>
      </c>
      <c r="G40" s="27" t="s">
        <v>116</v>
      </c>
      <c r="H40" s="34" t="s">
        <v>117</v>
      </c>
      <c r="I40" s="27">
        <f t="shared" si="3"/>
        <v>3</v>
      </c>
      <c r="J40" s="28" t="s">
        <v>48</v>
      </c>
      <c r="K40" s="42" t="s">
        <v>128</v>
      </c>
      <c r="L40" s="30" t="str">
        <f t="shared" si="2"/>
        <v>030MS010503</v>
      </c>
      <c r="M40" s="32" t="s">
        <v>129</v>
      </c>
      <c r="N40" s="32" t="s">
        <v>129</v>
      </c>
      <c r="O40" s="32" t="s">
        <v>44</v>
      </c>
      <c r="P40" s="32" t="s">
        <v>78</v>
      </c>
      <c r="Q40" s="32"/>
      <c r="R40" s="32"/>
      <c r="S40" s="38" t="s">
        <v>48</v>
      </c>
      <c r="T40" s="39" t="s">
        <v>34</v>
      </c>
      <c r="U40" s="92"/>
      <c r="V40" s="94" t="s">
        <v>129</v>
      </c>
    </row>
    <row r="41" spans="1:22" ht="18.5" x14ac:dyDescent="0.35">
      <c r="A41" s="23">
        <v>0</v>
      </c>
      <c r="B41" s="24" t="s">
        <v>22</v>
      </c>
      <c r="C41" s="25" t="s">
        <v>23</v>
      </c>
      <c r="D41" s="26" t="s">
        <v>24</v>
      </c>
      <c r="E41" s="27" t="s">
        <v>25</v>
      </c>
      <c r="F41" s="25" t="s">
        <v>26</v>
      </c>
      <c r="G41" s="27" t="s">
        <v>116</v>
      </c>
      <c r="H41" s="34" t="s">
        <v>117</v>
      </c>
      <c r="I41" s="27">
        <f t="shared" si="3"/>
        <v>4</v>
      </c>
      <c r="J41" s="28" t="s">
        <v>130</v>
      </c>
      <c r="K41" s="42" t="s">
        <v>131</v>
      </c>
      <c r="L41" s="30" t="str">
        <f t="shared" si="2"/>
        <v>030MS010504</v>
      </c>
      <c r="M41" s="32" t="s">
        <v>132</v>
      </c>
      <c r="N41" s="32" t="s">
        <v>132</v>
      </c>
      <c r="O41" s="32" t="s">
        <v>78</v>
      </c>
      <c r="P41" s="32" t="s">
        <v>133</v>
      </c>
      <c r="Q41" s="32"/>
      <c r="R41" s="32"/>
      <c r="S41" s="38" t="s">
        <v>126</v>
      </c>
      <c r="T41" s="39" t="s">
        <v>134</v>
      </c>
      <c r="U41" s="92"/>
      <c r="V41" s="91"/>
    </row>
    <row r="42" spans="1:22" ht="18.5" x14ac:dyDescent="0.35">
      <c r="A42" s="23">
        <v>0</v>
      </c>
      <c r="B42" s="24" t="s">
        <v>22</v>
      </c>
      <c r="C42" s="25" t="s">
        <v>23</v>
      </c>
      <c r="D42" s="26" t="s">
        <v>24</v>
      </c>
      <c r="E42" s="27" t="s">
        <v>25</v>
      </c>
      <c r="F42" s="25" t="s">
        <v>26</v>
      </c>
      <c r="G42" s="27" t="s">
        <v>116</v>
      </c>
      <c r="H42" s="34" t="s">
        <v>117</v>
      </c>
      <c r="I42" s="27">
        <f t="shared" si="3"/>
        <v>5</v>
      </c>
      <c r="J42" s="28" t="s">
        <v>135</v>
      </c>
      <c r="K42" s="42" t="s">
        <v>70</v>
      </c>
      <c r="L42" s="30" t="str">
        <f t="shared" si="2"/>
        <v>030MS010505</v>
      </c>
      <c r="M42" s="32" t="s">
        <v>136</v>
      </c>
      <c r="N42" s="32" t="s">
        <v>136</v>
      </c>
      <c r="O42" s="32" t="s">
        <v>70</v>
      </c>
      <c r="P42" s="32" t="s">
        <v>70</v>
      </c>
      <c r="Q42" s="32" t="s">
        <v>70</v>
      </c>
      <c r="R42" s="32"/>
      <c r="S42" s="38" t="s">
        <v>137</v>
      </c>
      <c r="T42" s="39" t="s">
        <v>138</v>
      </c>
      <c r="U42" s="92"/>
      <c r="V42" s="91"/>
    </row>
    <row r="43" spans="1:22" ht="19" thickBot="1" x14ac:dyDescent="0.4">
      <c r="A43" s="44">
        <v>0</v>
      </c>
      <c r="B43" s="45" t="s">
        <v>22</v>
      </c>
      <c r="C43" s="46" t="s">
        <v>23</v>
      </c>
      <c r="D43" s="47" t="s">
        <v>24</v>
      </c>
      <c r="E43" s="48" t="s">
        <v>25</v>
      </c>
      <c r="F43" s="46" t="s">
        <v>26</v>
      </c>
      <c r="G43" s="48" t="s">
        <v>116</v>
      </c>
      <c r="H43" s="49" t="s">
        <v>117</v>
      </c>
      <c r="I43" s="48">
        <f t="shared" si="3"/>
        <v>6</v>
      </c>
      <c r="J43" s="50" t="s">
        <v>139</v>
      </c>
      <c r="K43" s="51" t="s">
        <v>70</v>
      </c>
      <c r="L43" s="30" t="str">
        <f t="shared" si="2"/>
        <v>030MS010506</v>
      </c>
      <c r="M43" s="52">
        <v>951200020</v>
      </c>
      <c r="N43" s="52">
        <v>951200020</v>
      </c>
      <c r="O43" s="53" t="s">
        <v>70</v>
      </c>
      <c r="P43" s="54" t="s">
        <v>70</v>
      </c>
      <c r="Q43" s="54" t="s">
        <v>70</v>
      </c>
      <c r="R43" s="54"/>
      <c r="S43" s="49" t="s">
        <v>137</v>
      </c>
      <c r="T43" s="55" t="s">
        <v>138</v>
      </c>
      <c r="U43" s="91"/>
      <c r="V43" s="91"/>
    </row>
    <row r="44" spans="1:22" ht="18.5" x14ac:dyDescent="0.35">
      <c r="A44" s="96"/>
      <c r="B44" s="97"/>
      <c r="C44" s="98"/>
      <c r="D44" s="99"/>
      <c r="E44" s="98"/>
      <c r="F44" s="100" t="str">
        <f>F46</f>
        <v>ایربافل</v>
      </c>
      <c r="G44" s="98"/>
      <c r="H44" s="99"/>
      <c r="I44" s="99"/>
      <c r="J44" s="99"/>
      <c r="K44" s="98"/>
      <c r="L44" s="101"/>
      <c r="M44" s="101"/>
      <c r="N44" s="103" t="str">
        <f>A46&amp;B46&amp;E46&amp;0&amp;0&amp;0&amp;0</f>
        <v>030020000</v>
      </c>
      <c r="O44" s="101"/>
      <c r="P44" s="99"/>
      <c r="Q44" s="99"/>
      <c r="R44" s="99"/>
      <c r="S44" s="99"/>
      <c r="T44" s="101"/>
      <c r="U44" s="102"/>
      <c r="V44" s="102"/>
    </row>
    <row r="45" spans="1:22" ht="19" thickBot="1" x14ac:dyDescent="0.4">
      <c r="A45" s="104"/>
      <c r="B45" s="105"/>
      <c r="C45" s="106"/>
      <c r="D45" s="107"/>
      <c r="E45" s="106"/>
      <c r="F45" s="108"/>
      <c r="G45" s="106"/>
      <c r="H45" s="107" t="str">
        <f>H46</f>
        <v>قاب</v>
      </c>
      <c r="I45" s="107"/>
      <c r="J45" s="107"/>
      <c r="K45" s="106"/>
      <c r="L45" s="109"/>
      <c r="M45" s="109"/>
      <c r="N45" s="110" t="str">
        <f>A47&amp;B47&amp;E47&amp;G46&amp;0&amp;0</f>
        <v>030020100</v>
      </c>
      <c r="O45" s="109"/>
      <c r="P45" s="107"/>
      <c r="Q45" s="107"/>
      <c r="R45" s="107"/>
      <c r="S45" s="107"/>
      <c r="T45" s="109"/>
      <c r="U45" s="111"/>
      <c r="V45" s="111"/>
    </row>
    <row r="46" spans="1:22" ht="18.5" x14ac:dyDescent="0.35">
      <c r="A46" s="56">
        <v>0</v>
      </c>
      <c r="B46" s="57" t="s">
        <v>22</v>
      </c>
      <c r="C46" s="58" t="s">
        <v>23</v>
      </c>
      <c r="D46" s="59" t="s">
        <v>24</v>
      </c>
      <c r="E46" s="60" t="s">
        <v>51</v>
      </c>
      <c r="F46" s="58" t="s">
        <v>140</v>
      </c>
      <c r="G46" s="60" t="s">
        <v>25</v>
      </c>
      <c r="H46" s="58" t="s">
        <v>85</v>
      </c>
      <c r="I46" s="27">
        <f>IF(H46=H43,I43+1,1)</f>
        <v>1</v>
      </c>
      <c r="J46" s="61" t="s">
        <v>141</v>
      </c>
      <c r="K46" s="62" t="s">
        <v>142</v>
      </c>
      <c r="L46" s="63" t="str">
        <f t="shared" si="2"/>
        <v>030MS020101</v>
      </c>
      <c r="M46" s="16"/>
      <c r="N46" s="17" t="str">
        <f t="shared" ref="N46:N47" si="7">A46&amp;B46&amp;E46&amp;G46&amp;0&amp;I46</f>
        <v>030020101</v>
      </c>
      <c r="O46" s="18" t="s">
        <v>30</v>
      </c>
      <c r="P46" s="19">
        <v>88</v>
      </c>
      <c r="Q46" s="19" t="s">
        <v>31</v>
      </c>
      <c r="R46" s="19"/>
      <c r="S46" s="34" t="s">
        <v>33</v>
      </c>
      <c r="T46" s="22" t="s">
        <v>34</v>
      </c>
      <c r="U46" s="91" t="s">
        <v>35</v>
      </c>
      <c r="V46" s="91">
        <v>140150100</v>
      </c>
    </row>
    <row r="47" spans="1:22" ht="18.5" x14ac:dyDescent="0.35">
      <c r="A47" s="23">
        <v>0</v>
      </c>
      <c r="B47" s="24" t="s">
        <v>22</v>
      </c>
      <c r="C47" s="25" t="s">
        <v>23</v>
      </c>
      <c r="D47" s="26" t="s">
        <v>24</v>
      </c>
      <c r="E47" s="27" t="s">
        <v>51</v>
      </c>
      <c r="F47" s="25" t="s">
        <v>140</v>
      </c>
      <c r="G47" s="27" t="s">
        <v>25</v>
      </c>
      <c r="H47" s="25" t="s">
        <v>85</v>
      </c>
      <c r="I47" s="27">
        <f t="shared" si="3"/>
        <v>2</v>
      </c>
      <c r="J47" s="64" t="s">
        <v>143</v>
      </c>
      <c r="K47" s="29" t="s">
        <v>144</v>
      </c>
      <c r="L47" s="30" t="str">
        <f t="shared" si="2"/>
        <v>030MS020102</v>
      </c>
      <c r="M47" s="31"/>
      <c r="N47" s="17" t="str">
        <f t="shared" si="7"/>
        <v>030020102</v>
      </c>
      <c r="O47" s="32" t="s">
        <v>30</v>
      </c>
      <c r="P47" s="33">
        <v>84</v>
      </c>
      <c r="Q47" s="33" t="s">
        <v>38</v>
      </c>
      <c r="R47" s="33"/>
      <c r="S47" s="34" t="s">
        <v>33</v>
      </c>
      <c r="T47" s="35" t="s">
        <v>34</v>
      </c>
      <c r="U47" s="91" t="s">
        <v>35</v>
      </c>
      <c r="V47" s="91">
        <v>140150100</v>
      </c>
    </row>
    <row r="48" spans="1:22" ht="18.5" x14ac:dyDescent="0.35">
      <c r="A48" s="23">
        <v>0</v>
      </c>
      <c r="B48" s="24" t="s">
        <v>22</v>
      </c>
      <c r="C48" s="25" t="s">
        <v>23</v>
      </c>
      <c r="D48" s="26" t="s">
        <v>24</v>
      </c>
      <c r="E48" s="27" t="s">
        <v>51</v>
      </c>
      <c r="F48" s="25" t="s">
        <v>140</v>
      </c>
      <c r="G48" s="27" t="s">
        <v>25</v>
      </c>
      <c r="H48" s="25" t="s">
        <v>85</v>
      </c>
      <c r="I48" s="27">
        <f t="shared" si="3"/>
        <v>3</v>
      </c>
      <c r="J48" s="64" t="s">
        <v>110</v>
      </c>
      <c r="K48" s="37" t="s">
        <v>107</v>
      </c>
      <c r="L48" s="30" t="str">
        <f t="shared" si="2"/>
        <v>030MS020103</v>
      </c>
      <c r="M48" s="32" t="s">
        <v>108</v>
      </c>
      <c r="N48" s="32" t="s">
        <v>108</v>
      </c>
      <c r="O48" s="32" t="s">
        <v>109</v>
      </c>
      <c r="P48" s="32" t="s">
        <v>109</v>
      </c>
      <c r="Q48" s="32" t="s">
        <v>70</v>
      </c>
      <c r="R48" s="32"/>
      <c r="S48" s="38" t="s">
        <v>110</v>
      </c>
      <c r="T48" s="39" t="s">
        <v>34</v>
      </c>
      <c r="U48" s="92"/>
      <c r="V48" s="94" t="s">
        <v>108</v>
      </c>
    </row>
    <row r="49" spans="1:22" ht="18.5" x14ac:dyDescent="0.35">
      <c r="A49" s="23">
        <v>0</v>
      </c>
      <c r="B49" s="24" t="s">
        <v>22</v>
      </c>
      <c r="C49" s="25" t="s">
        <v>23</v>
      </c>
      <c r="D49" s="26" t="s">
        <v>24</v>
      </c>
      <c r="E49" s="27" t="s">
        <v>51</v>
      </c>
      <c r="F49" s="25" t="s">
        <v>140</v>
      </c>
      <c r="G49" s="27" t="s">
        <v>25</v>
      </c>
      <c r="H49" s="25" t="s">
        <v>85</v>
      </c>
      <c r="I49" s="27">
        <f t="shared" si="3"/>
        <v>4</v>
      </c>
      <c r="J49" s="64" t="s">
        <v>145</v>
      </c>
      <c r="K49" s="41" t="s">
        <v>112</v>
      </c>
      <c r="L49" s="30" t="str">
        <f t="shared" si="2"/>
        <v>030MS020104</v>
      </c>
      <c r="M49" s="32" t="s">
        <v>113</v>
      </c>
      <c r="N49" s="32" t="s">
        <v>113</v>
      </c>
      <c r="O49" s="32" t="s">
        <v>66</v>
      </c>
      <c r="P49" s="32" t="s">
        <v>114</v>
      </c>
      <c r="Q49" s="32" t="s">
        <v>70</v>
      </c>
      <c r="R49" s="32"/>
      <c r="S49" s="38" t="s">
        <v>111</v>
      </c>
      <c r="T49" s="39" t="s">
        <v>115</v>
      </c>
      <c r="U49" s="92"/>
      <c r="V49" s="94" t="s">
        <v>113</v>
      </c>
    </row>
    <row r="50" spans="1:22" ht="18.5" x14ac:dyDescent="0.35">
      <c r="A50" s="104"/>
      <c r="B50" s="105"/>
      <c r="C50" s="106"/>
      <c r="D50" s="107"/>
      <c r="E50" s="106"/>
      <c r="F50" s="108"/>
      <c r="G50" s="106"/>
      <c r="H50" s="107" t="str">
        <f>H51</f>
        <v>شبکه</v>
      </c>
      <c r="I50" s="107"/>
      <c r="J50" s="107"/>
      <c r="K50" s="106"/>
      <c r="L50" s="109"/>
      <c r="M50" s="109"/>
      <c r="N50" s="110" t="str">
        <f>A52&amp;B52&amp;E52&amp;G51&amp;0&amp;0</f>
        <v>030020200</v>
      </c>
      <c r="O50" s="109"/>
      <c r="P50" s="107"/>
      <c r="Q50" s="107"/>
      <c r="R50" s="107"/>
      <c r="S50" s="107"/>
      <c r="T50" s="109"/>
      <c r="U50" s="111"/>
      <c r="V50" s="111"/>
    </row>
    <row r="51" spans="1:22" ht="18.5" x14ac:dyDescent="0.35">
      <c r="A51" s="23">
        <v>0</v>
      </c>
      <c r="B51" s="24" t="s">
        <v>22</v>
      </c>
      <c r="C51" s="25" t="s">
        <v>23</v>
      </c>
      <c r="D51" s="26" t="s">
        <v>24</v>
      </c>
      <c r="E51" s="27" t="s">
        <v>51</v>
      </c>
      <c r="F51" s="25" t="s">
        <v>140</v>
      </c>
      <c r="G51" s="27" t="s">
        <v>51</v>
      </c>
      <c r="H51" s="25" t="s">
        <v>146</v>
      </c>
      <c r="I51" s="27">
        <f>IF(H51=H49,I49+1,1)</f>
        <v>1</v>
      </c>
      <c r="J51" s="65" t="s">
        <v>147</v>
      </c>
      <c r="K51" s="37" t="s">
        <v>148</v>
      </c>
      <c r="L51" s="30" t="str">
        <f t="shared" si="2"/>
        <v>030MS020201</v>
      </c>
      <c r="M51" s="32" t="s">
        <v>149</v>
      </c>
      <c r="N51" s="32" t="s">
        <v>149</v>
      </c>
      <c r="O51" s="32" t="s">
        <v>150</v>
      </c>
      <c r="P51" s="32" t="s">
        <v>151</v>
      </c>
      <c r="Q51" s="32" t="s">
        <v>70</v>
      </c>
      <c r="R51" s="32"/>
      <c r="S51" s="38" t="s">
        <v>137</v>
      </c>
      <c r="T51" s="35" t="s">
        <v>121</v>
      </c>
      <c r="U51" s="91"/>
      <c r="V51" s="91"/>
    </row>
    <row r="52" spans="1:22" ht="18.5" x14ac:dyDescent="0.35">
      <c r="A52" s="23">
        <v>0</v>
      </c>
      <c r="B52" s="24" t="s">
        <v>22</v>
      </c>
      <c r="C52" s="25" t="s">
        <v>23</v>
      </c>
      <c r="D52" s="26" t="s">
        <v>24</v>
      </c>
      <c r="E52" s="27" t="s">
        <v>51</v>
      </c>
      <c r="F52" s="25" t="s">
        <v>140</v>
      </c>
      <c r="G52" s="27" t="s">
        <v>51</v>
      </c>
      <c r="H52" s="25" t="s">
        <v>146</v>
      </c>
      <c r="I52" s="27">
        <f t="shared" si="3"/>
        <v>2</v>
      </c>
      <c r="J52" s="64" t="s">
        <v>152</v>
      </c>
      <c r="K52" s="37" t="s">
        <v>153</v>
      </c>
      <c r="L52" s="30" t="str">
        <f t="shared" si="2"/>
        <v>030MS020202</v>
      </c>
      <c r="M52" s="32" t="s">
        <v>154</v>
      </c>
      <c r="N52" s="32" t="s">
        <v>154</v>
      </c>
      <c r="O52" s="32" t="s">
        <v>70</v>
      </c>
      <c r="P52" s="32" t="s">
        <v>70</v>
      </c>
      <c r="Q52" s="32" t="s">
        <v>70</v>
      </c>
      <c r="R52" s="32"/>
      <c r="S52" s="38" t="s">
        <v>137</v>
      </c>
      <c r="T52" s="39" t="s">
        <v>155</v>
      </c>
      <c r="U52" s="92"/>
      <c r="V52" s="91"/>
    </row>
    <row r="53" spans="1:22" ht="18.5" x14ac:dyDescent="0.35">
      <c r="A53" s="23">
        <v>0</v>
      </c>
      <c r="B53" s="24" t="s">
        <v>22</v>
      </c>
      <c r="C53" s="25" t="s">
        <v>23</v>
      </c>
      <c r="D53" s="26" t="s">
        <v>24</v>
      </c>
      <c r="E53" s="27" t="s">
        <v>51</v>
      </c>
      <c r="F53" s="25" t="s">
        <v>140</v>
      </c>
      <c r="G53" s="27" t="s">
        <v>51</v>
      </c>
      <c r="H53" s="25" t="s">
        <v>146</v>
      </c>
      <c r="I53" s="27">
        <f t="shared" si="3"/>
        <v>3</v>
      </c>
      <c r="J53" s="64" t="s">
        <v>156</v>
      </c>
      <c r="K53" s="37" t="s">
        <v>153</v>
      </c>
      <c r="L53" s="30" t="str">
        <f t="shared" si="2"/>
        <v>030MS020203</v>
      </c>
      <c r="M53" s="32" t="s">
        <v>157</v>
      </c>
      <c r="N53" s="32" t="s">
        <v>157</v>
      </c>
      <c r="O53" s="32" t="s">
        <v>70</v>
      </c>
      <c r="P53" s="32" t="s">
        <v>70</v>
      </c>
      <c r="Q53" s="32" t="s">
        <v>70</v>
      </c>
      <c r="R53" s="32"/>
      <c r="S53" s="38" t="s">
        <v>137</v>
      </c>
      <c r="T53" s="39" t="s">
        <v>155</v>
      </c>
      <c r="U53" s="92"/>
      <c r="V53" s="91"/>
    </row>
    <row r="54" spans="1:22" ht="18.5" x14ac:dyDescent="0.35">
      <c r="A54" s="23">
        <v>0</v>
      </c>
      <c r="B54" s="24" t="s">
        <v>22</v>
      </c>
      <c r="C54" s="25" t="s">
        <v>23</v>
      </c>
      <c r="D54" s="26" t="s">
        <v>24</v>
      </c>
      <c r="E54" s="27" t="s">
        <v>51</v>
      </c>
      <c r="F54" s="25" t="s">
        <v>140</v>
      </c>
      <c r="G54" s="27" t="s">
        <v>51</v>
      </c>
      <c r="H54" s="25" t="s">
        <v>146</v>
      </c>
      <c r="I54" s="27">
        <f t="shared" si="3"/>
        <v>4</v>
      </c>
      <c r="J54" s="64" t="s">
        <v>41</v>
      </c>
      <c r="K54" s="29" t="s">
        <v>158</v>
      </c>
      <c r="L54" s="30" t="str">
        <f t="shared" si="2"/>
        <v>030MS020204</v>
      </c>
      <c r="M54" s="32" t="s">
        <v>159</v>
      </c>
      <c r="N54" s="32" t="s">
        <v>159</v>
      </c>
      <c r="O54" s="32" t="s">
        <v>44</v>
      </c>
      <c r="P54" s="32" t="s">
        <v>66</v>
      </c>
      <c r="Q54" s="32" t="s">
        <v>114</v>
      </c>
      <c r="R54" s="32"/>
      <c r="S54" s="38" t="s">
        <v>47</v>
      </c>
      <c r="T54" s="39" t="s">
        <v>34</v>
      </c>
      <c r="U54" s="92"/>
      <c r="V54" s="94" t="s">
        <v>159</v>
      </c>
    </row>
    <row r="55" spans="1:22" ht="18.5" x14ac:dyDescent="0.35">
      <c r="A55" s="23">
        <v>0</v>
      </c>
      <c r="B55" s="24" t="s">
        <v>22</v>
      </c>
      <c r="C55" s="25" t="s">
        <v>23</v>
      </c>
      <c r="D55" s="26" t="s">
        <v>24</v>
      </c>
      <c r="E55" s="27" t="s">
        <v>51</v>
      </c>
      <c r="F55" s="25" t="s">
        <v>140</v>
      </c>
      <c r="G55" s="27" t="s">
        <v>51</v>
      </c>
      <c r="H55" s="25" t="s">
        <v>146</v>
      </c>
      <c r="I55" s="27">
        <f t="shared" si="3"/>
        <v>5</v>
      </c>
      <c r="J55" s="64" t="s">
        <v>48</v>
      </c>
      <c r="K55" s="29" t="s">
        <v>68</v>
      </c>
      <c r="L55" s="30" t="str">
        <f t="shared" si="2"/>
        <v>030MS020205</v>
      </c>
      <c r="M55" s="32" t="s">
        <v>69</v>
      </c>
      <c r="N55" s="32" t="s">
        <v>69</v>
      </c>
      <c r="O55" s="32" t="s">
        <v>44</v>
      </c>
      <c r="P55" s="32" t="s">
        <v>66</v>
      </c>
      <c r="Q55" s="32" t="s">
        <v>70</v>
      </c>
      <c r="R55" s="32"/>
      <c r="S55" s="38" t="s">
        <v>48</v>
      </c>
      <c r="T55" s="39" t="s">
        <v>34</v>
      </c>
      <c r="U55" s="92"/>
      <c r="V55" s="94" t="s">
        <v>69</v>
      </c>
    </row>
    <row r="56" spans="1:22" ht="18.5" x14ac:dyDescent="0.35">
      <c r="A56" s="104"/>
      <c r="B56" s="105"/>
      <c r="C56" s="106"/>
      <c r="D56" s="107"/>
      <c r="E56" s="106"/>
      <c r="F56" s="108"/>
      <c r="G56" s="106"/>
      <c r="H56" s="107" t="str">
        <f>H57</f>
        <v>دریچه بازدید</v>
      </c>
      <c r="I56" s="107"/>
      <c r="J56" s="107"/>
      <c r="K56" s="106"/>
      <c r="L56" s="109"/>
      <c r="M56" s="109"/>
      <c r="N56" s="110" t="str">
        <f>A58&amp;B58&amp;E58&amp;G57&amp;0&amp;0</f>
        <v>030020300</v>
      </c>
      <c r="O56" s="109"/>
      <c r="P56" s="107"/>
      <c r="Q56" s="107"/>
      <c r="R56" s="107"/>
      <c r="S56" s="107"/>
      <c r="T56" s="109"/>
      <c r="U56" s="111"/>
      <c r="V56" s="111"/>
    </row>
    <row r="57" spans="1:22" ht="18.5" x14ac:dyDescent="0.35">
      <c r="A57" s="23">
        <v>0</v>
      </c>
      <c r="B57" s="24" t="s">
        <v>22</v>
      </c>
      <c r="C57" s="25" t="s">
        <v>23</v>
      </c>
      <c r="D57" s="26" t="s">
        <v>24</v>
      </c>
      <c r="E57" s="27" t="s">
        <v>51</v>
      </c>
      <c r="F57" s="25" t="s">
        <v>140</v>
      </c>
      <c r="G57" s="27" t="s">
        <v>58</v>
      </c>
      <c r="H57" s="25" t="s">
        <v>160</v>
      </c>
      <c r="I57" s="27">
        <f>IF(H57=H55,I55+1,1)</f>
        <v>1</v>
      </c>
      <c r="J57" s="64" t="s">
        <v>161</v>
      </c>
      <c r="K57" s="29" t="s">
        <v>162</v>
      </c>
      <c r="L57" s="30" t="str">
        <f t="shared" si="2"/>
        <v>030MS020301</v>
      </c>
      <c r="M57" s="31"/>
      <c r="N57" s="17" t="str">
        <f t="shared" ref="N57:N67" si="8">A57&amp;B57&amp;E57&amp;G57&amp;0&amp;I57</f>
        <v>030020301</v>
      </c>
      <c r="O57" s="32" t="s">
        <v>30</v>
      </c>
      <c r="P57" s="33">
        <v>40</v>
      </c>
      <c r="Q57" s="33">
        <v>900</v>
      </c>
      <c r="R57" s="33"/>
      <c r="S57" s="34" t="s">
        <v>33</v>
      </c>
      <c r="T57" s="35" t="s">
        <v>34</v>
      </c>
      <c r="U57" s="91" t="s">
        <v>35</v>
      </c>
      <c r="V57" s="91">
        <v>140150100</v>
      </c>
    </row>
    <row r="58" spans="1:22" ht="18.5" x14ac:dyDescent="0.35">
      <c r="A58" s="23">
        <v>0</v>
      </c>
      <c r="B58" s="24" t="s">
        <v>22</v>
      </c>
      <c r="C58" s="25" t="s">
        <v>23</v>
      </c>
      <c r="D58" s="26" t="s">
        <v>24</v>
      </c>
      <c r="E58" s="27" t="s">
        <v>51</v>
      </c>
      <c r="F58" s="25" t="s">
        <v>140</v>
      </c>
      <c r="G58" s="27" t="s">
        <v>58</v>
      </c>
      <c r="H58" s="25" t="s">
        <v>160</v>
      </c>
      <c r="I58" s="27">
        <f t="shared" si="3"/>
        <v>2</v>
      </c>
      <c r="J58" s="64" t="s">
        <v>163</v>
      </c>
      <c r="K58" s="29" t="s">
        <v>164</v>
      </c>
      <c r="L58" s="30" t="str">
        <f t="shared" si="2"/>
        <v>030MS020302</v>
      </c>
      <c r="M58" s="31"/>
      <c r="N58" s="31" t="str">
        <f t="shared" si="8"/>
        <v>030020302</v>
      </c>
      <c r="O58" s="32" t="s">
        <v>30</v>
      </c>
      <c r="P58" s="33">
        <v>40</v>
      </c>
      <c r="Q58" s="33">
        <v>600</v>
      </c>
      <c r="R58" s="33"/>
      <c r="S58" s="34" t="s">
        <v>33</v>
      </c>
      <c r="T58" s="35" t="s">
        <v>34</v>
      </c>
      <c r="U58" s="91" t="s">
        <v>35</v>
      </c>
      <c r="V58" s="91">
        <v>140150100</v>
      </c>
    </row>
    <row r="59" spans="1:22" ht="18.5" x14ac:dyDescent="0.35">
      <c r="A59" s="23">
        <v>0</v>
      </c>
      <c r="B59" s="24" t="s">
        <v>22</v>
      </c>
      <c r="C59" s="25" t="s">
        <v>23</v>
      </c>
      <c r="D59" s="26" t="s">
        <v>24</v>
      </c>
      <c r="E59" s="27" t="s">
        <v>51</v>
      </c>
      <c r="F59" s="25" t="s">
        <v>140</v>
      </c>
      <c r="G59" s="27" t="s">
        <v>58</v>
      </c>
      <c r="H59" s="25" t="s">
        <v>160</v>
      </c>
      <c r="I59" s="27">
        <f t="shared" si="3"/>
        <v>3</v>
      </c>
      <c r="J59" s="64" t="s">
        <v>165</v>
      </c>
      <c r="K59" s="29" t="s">
        <v>162</v>
      </c>
      <c r="L59" s="30" t="str">
        <f t="shared" si="2"/>
        <v>030MS020303</v>
      </c>
      <c r="M59" s="31"/>
      <c r="N59" s="31" t="str">
        <f t="shared" si="8"/>
        <v>030020303</v>
      </c>
      <c r="O59" s="32" t="s">
        <v>30</v>
      </c>
      <c r="P59" s="33">
        <v>40</v>
      </c>
      <c r="Q59" s="33">
        <v>900</v>
      </c>
      <c r="R59" s="33"/>
      <c r="S59" s="34" t="s">
        <v>33</v>
      </c>
      <c r="T59" s="35" t="s">
        <v>34</v>
      </c>
      <c r="U59" s="91" t="s">
        <v>35</v>
      </c>
      <c r="V59" s="91">
        <v>140150100</v>
      </c>
    </row>
    <row r="60" spans="1:22" ht="19" thickBot="1" x14ac:dyDescent="0.4">
      <c r="A60" s="44">
        <v>0</v>
      </c>
      <c r="B60" s="45" t="s">
        <v>22</v>
      </c>
      <c r="C60" s="46" t="s">
        <v>23</v>
      </c>
      <c r="D60" s="47" t="s">
        <v>24</v>
      </c>
      <c r="E60" s="48" t="s">
        <v>51</v>
      </c>
      <c r="F60" s="46" t="s">
        <v>140</v>
      </c>
      <c r="G60" s="48" t="s">
        <v>58</v>
      </c>
      <c r="H60" s="46" t="s">
        <v>160</v>
      </c>
      <c r="I60" s="48">
        <f t="shared" si="3"/>
        <v>4</v>
      </c>
      <c r="J60" s="66" t="s">
        <v>166</v>
      </c>
      <c r="K60" s="67" t="s">
        <v>164</v>
      </c>
      <c r="L60" s="68" t="str">
        <f t="shared" si="2"/>
        <v>030MS020304</v>
      </c>
      <c r="M60" s="52"/>
      <c r="N60" s="52" t="str">
        <f t="shared" si="8"/>
        <v>030020304</v>
      </c>
      <c r="O60" s="53" t="s">
        <v>30</v>
      </c>
      <c r="P60" s="69">
        <v>40</v>
      </c>
      <c r="Q60" s="69">
        <v>600</v>
      </c>
      <c r="R60" s="69"/>
      <c r="S60" s="49" t="s">
        <v>33</v>
      </c>
      <c r="T60" s="55" t="s">
        <v>34</v>
      </c>
      <c r="U60" s="91" t="s">
        <v>35</v>
      </c>
      <c r="V60" s="91">
        <v>140150100</v>
      </c>
    </row>
    <row r="61" spans="1:22" ht="18.5" x14ac:dyDescent="0.35">
      <c r="A61" s="96"/>
      <c r="B61" s="97"/>
      <c r="C61" s="98"/>
      <c r="D61" s="99"/>
      <c r="E61" s="98"/>
      <c r="F61" s="100" t="str">
        <f>F64</f>
        <v>نازل بانک</v>
      </c>
      <c r="G61" s="98"/>
      <c r="H61" s="99"/>
      <c r="I61" s="99"/>
      <c r="J61" s="99"/>
      <c r="K61" s="98"/>
      <c r="L61" s="101"/>
      <c r="M61" s="101"/>
      <c r="N61" s="103" t="str">
        <f>A64&amp;B64&amp;E64&amp;0&amp;0&amp;0&amp;0</f>
        <v>030030000</v>
      </c>
      <c r="O61" s="101"/>
      <c r="P61" s="99"/>
      <c r="Q61" s="99"/>
      <c r="R61" s="99"/>
      <c r="S61" s="99"/>
      <c r="T61" s="101"/>
      <c r="U61" s="102"/>
      <c r="V61" s="102"/>
    </row>
    <row r="62" spans="1:22" ht="19" thickBot="1" x14ac:dyDescent="0.4">
      <c r="A62" s="104"/>
      <c r="B62" s="105"/>
      <c r="C62" s="106"/>
      <c r="D62" s="107"/>
      <c r="E62" s="106"/>
      <c r="F62" s="108"/>
      <c r="G62" s="106"/>
      <c r="H62" s="107" t="str">
        <f>H63</f>
        <v>کلکتور</v>
      </c>
      <c r="I62" s="107"/>
      <c r="J62" s="107"/>
      <c r="K62" s="106"/>
      <c r="L62" s="109"/>
      <c r="M62" s="109"/>
      <c r="N62" s="110" t="str">
        <f>A64&amp;B64&amp;E64&amp;G63&amp;0&amp;0</f>
        <v>030030100</v>
      </c>
      <c r="O62" s="109"/>
      <c r="P62" s="107"/>
      <c r="Q62" s="107"/>
      <c r="R62" s="107"/>
      <c r="S62" s="107"/>
      <c r="T62" s="109"/>
      <c r="U62" s="111"/>
      <c r="V62" s="111"/>
    </row>
    <row r="63" spans="1:22" ht="18.5" x14ac:dyDescent="0.35">
      <c r="A63" s="56">
        <v>0</v>
      </c>
      <c r="B63" s="57" t="s">
        <v>22</v>
      </c>
      <c r="C63" s="58" t="s">
        <v>23</v>
      </c>
      <c r="D63" s="59" t="s">
        <v>24</v>
      </c>
      <c r="E63" s="60" t="s">
        <v>58</v>
      </c>
      <c r="F63" s="58" t="s">
        <v>167</v>
      </c>
      <c r="G63" s="60" t="s">
        <v>25</v>
      </c>
      <c r="H63" s="61" t="s">
        <v>168</v>
      </c>
      <c r="I63" s="27">
        <f>IF(H63=H60,I60+1,1)</f>
        <v>1</v>
      </c>
      <c r="J63" s="61" t="s">
        <v>169</v>
      </c>
      <c r="K63" s="62" t="s">
        <v>170</v>
      </c>
      <c r="L63" s="59" t="str">
        <f t="shared" si="2"/>
        <v>030MS030101</v>
      </c>
      <c r="M63" s="12"/>
      <c r="N63" s="12" t="str">
        <f t="shared" si="8"/>
        <v>030030101</v>
      </c>
      <c r="O63" s="70" t="s">
        <v>171</v>
      </c>
      <c r="P63" s="19" t="s">
        <v>31</v>
      </c>
      <c r="Q63" s="19" t="s">
        <v>70</v>
      </c>
      <c r="R63" s="19"/>
      <c r="S63" s="21" t="s">
        <v>74</v>
      </c>
      <c r="T63" s="22" t="s">
        <v>172</v>
      </c>
      <c r="U63" s="91"/>
      <c r="V63" s="91"/>
    </row>
    <row r="64" spans="1:22" ht="18.5" x14ac:dyDescent="0.35">
      <c r="A64" s="8">
        <v>0</v>
      </c>
      <c r="B64" s="9" t="s">
        <v>22</v>
      </c>
      <c r="C64" s="10" t="s">
        <v>23</v>
      </c>
      <c r="D64" s="11" t="s">
        <v>24</v>
      </c>
      <c r="E64" s="12" t="s">
        <v>58</v>
      </c>
      <c r="F64" s="10" t="s">
        <v>167</v>
      </c>
      <c r="G64" s="12" t="s">
        <v>25</v>
      </c>
      <c r="H64" s="65" t="s">
        <v>168</v>
      </c>
      <c r="I64" s="27">
        <f t="shared" si="3"/>
        <v>2</v>
      </c>
      <c r="J64" s="65" t="s">
        <v>169</v>
      </c>
      <c r="K64" s="14" t="s">
        <v>173</v>
      </c>
      <c r="L64" s="15" t="str">
        <f t="shared" si="2"/>
        <v>030MS030102</v>
      </c>
      <c r="M64" s="16"/>
      <c r="N64" s="12" t="str">
        <f t="shared" si="8"/>
        <v>030030102</v>
      </c>
      <c r="O64" s="40" t="s">
        <v>171</v>
      </c>
      <c r="P64" s="33" t="s">
        <v>38</v>
      </c>
      <c r="Q64" s="33" t="s">
        <v>70</v>
      </c>
      <c r="R64" s="33"/>
      <c r="S64" s="34" t="s">
        <v>74</v>
      </c>
      <c r="T64" s="35" t="s">
        <v>172</v>
      </c>
      <c r="U64" s="91"/>
      <c r="V64" s="91"/>
    </row>
    <row r="65" spans="1:22" ht="18.5" x14ac:dyDescent="0.35">
      <c r="A65" s="23">
        <v>0</v>
      </c>
      <c r="B65" s="24" t="s">
        <v>22</v>
      </c>
      <c r="C65" s="25" t="s">
        <v>23</v>
      </c>
      <c r="D65" s="26" t="s">
        <v>24</v>
      </c>
      <c r="E65" s="27" t="s">
        <v>58</v>
      </c>
      <c r="F65" s="25" t="s">
        <v>167</v>
      </c>
      <c r="G65" s="27" t="s">
        <v>25</v>
      </c>
      <c r="H65" s="64" t="s">
        <v>168</v>
      </c>
      <c r="I65" s="27">
        <f t="shared" si="3"/>
        <v>3</v>
      </c>
      <c r="J65" s="64" t="s">
        <v>174</v>
      </c>
      <c r="K65" s="42" t="s">
        <v>70</v>
      </c>
      <c r="L65" s="15" t="str">
        <f t="shared" si="2"/>
        <v>030MS030103</v>
      </c>
      <c r="M65" s="16"/>
      <c r="N65" s="12" t="str">
        <f t="shared" si="8"/>
        <v>030030103</v>
      </c>
      <c r="O65" s="40" t="s">
        <v>171</v>
      </c>
      <c r="P65" s="32" t="s">
        <v>70</v>
      </c>
      <c r="Q65" s="32" t="s">
        <v>70</v>
      </c>
      <c r="R65" s="32"/>
      <c r="S65" s="38" t="s">
        <v>137</v>
      </c>
      <c r="T65" s="35" t="s">
        <v>172</v>
      </c>
      <c r="U65" s="91"/>
      <c r="V65" s="91"/>
    </row>
    <row r="66" spans="1:22" ht="18.5" x14ac:dyDescent="0.35">
      <c r="A66" s="23">
        <v>0</v>
      </c>
      <c r="B66" s="24" t="s">
        <v>22</v>
      </c>
      <c r="C66" s="25" t="s">
        <v>23</v>
      </c>
      <c r="D66" s="26" t="s">
        <v>24</v>
      </c>
      <c r="E66" s="27" t="s">
        <v>58</v>
      </c>
      <c r="F66" s="25" t="s">
        <v>167</v>
      </c>
      <c r="G66" s="27" t="s">
        <v>25</v>
      </c>
      <c r="H66" s="64" t="s">
        <v>168</v>
      </c>
      <c r="I66" s="27">
        <f t="shared" si="3"/>
        <v>4</v>
      </c>
      <c r="J66" s="64" t="s">
        <v>175</v>
      </c>
      <c r="K66" s="42" t="s">
        <v>70</v>
      </c>
      <c r="L66" s="15" t="str">
        <f t="shared" si="2"/>
        <v>030MS030104</v>
      </c>
      <c r="M66" s="16"/>
      <c r="N66" s="12" t="str">
        <f t="shared" si="8"/>
        <v>030030104</v>
      </c>
      <c r="O66" s="40" t="s">
        <v>171</v>
      </c>
      <c r="P66" s="32" t="s">
        <v>70</v>
      </c>
      <c r="Q66" s="32" t="s">
        <v>70</v>
      </c>
      <c r="R66" s="32"/>
      <c r="S66" s="38" t="s">
        <v>137</v>
      </c>
      <c r="T66" s="35" t="s">
        <v>172</v>
      </c>
      <c r="U66" s="91"/>
      <c r="V66" s="91"/>
    </row>
    <row r="67" spans="1:22" ht="18.5" x14ac:dyDescent="0.35">
      <c r="A67" s="23">
        <v>0</v>
      </c>
      <c r="B67" s="24" t="s">
        <v>22</v>
      </c>
      <c r="C67" s="25" t="s">
        <v>23</v>
      </c>
      <c r="D67" s="26" t="s">
        <v>24</v>
      </c>
      <c r="E67" s="27" t="s">
        <v>58</v>
      </c>
      <c r="F67" s="25" t="s">
        <v>167</v>
      </c>
      <c r="G67" s="27" t="s">
        <v>25</v>
      </c>
      <c r="H67" s="64" t="s">
        <v>168</v>
      </c>
      <c r="I67" s="27">
        <f t="shared" si="3"/>
        <v>5</v>
      </c>
      <c r="J67" s="64" t="s">
        <v>176</v>
      </c>
      <c r="K67" s="42" t="s">
        <v>177</v>
      </c>
      <c r="L67" s="15" t="str">
        <f t="shared" si="2"/>
        <v>030MS030105</v>
      </c>
      <c r="M67" s="16"/>
      <c r="N67" s="12" t="str">
        <f t="shared" si="8"/>
        <v>030030105</v>
      </c>
      <c r="O67" s="32" t="s">
        <v>67</v>
      </c>
      <c r="P67" s="32" t="s">
        <v>178</v>
      </c>
      <c r="Q67" s="32" t="s">
        <v>178</v>
      </c>
      <c r="R67" s="32"/>
      <c r="S67" s="38" t="s">
        <v>33</v>
      </c>
      <c r="T67" s="39" t="s">
        <v>75</v>
      </c>
      <c r="U67" s="92" t="s">
        <v>179</v>
      </c>
      <c r="V67" s="91"/>
    </row>
    <row r="68" spans="1:22" ht="18.5" x14ac:dyDescent="0.35">
      <c r="A68" s="23">
        <v>0</v>
      </c>
      <c r="B68" s="24" t="s">
        <v>22</v>
      </c>
      <c r="C68" s="25" t="s">
        <v>23</v>
      </c>
      <c r="D68" s="26" t="s">
        <v>24</v>
      </c>
      <c r="E68" s="27" t="s">
        <v>58</v>
      </c>
      <c r="F68" s="25" t="s">
        <v>167</v>
      </c>
      <c r="G68" s="27" t="s">
        <v>25</v>
      </c>
      <c r="H68" s="64" t="s">
        <v>168</v>
      </c>
      <c r="I68" s="27">
        <f t="shared" si="3"/>
        <v>6</v>
      </c>
      <c r="J68" s="65" t="s">
        <v>180</v>
      </c>
      <c r="K68" s="42" t="s">
        <v>70</v>
      </c>
      <c r="L68" s="15" t="str">
        <f t="shared" si="2"/>
        <v>030MS030106</v>
      </c>
      <c r="M68" s="32" t="s">
        <v>181</v>
      </c>
      <c r="N68" s="32" t="s">
        <v>181</v>
      </c>
      <c r="O68" s="32" t="s">
        <v>70</v>
      </c>
      <c r="P68" s="32" t="s">
        <v>70</v>
      </c>
      <c r="Q68" s="32" t="s">
        <v>70</v>
      </c>
      <c r="R68" s="32"/>
      <c r="S68" s="38" t="s">
        <v>137</v>
      </c>
      <c r="T68" s="35" t="s">
        <v>172</v>
      </c>
      <c r="U68" s="91"/>
      <c r="V68" s="94" t="s">
        <v>181</v>
      </c>
    </row>
    <row r="69" spans="1:22" ht="18.5" x14ac:dyDescent="0.35">
      <c r="A69" s="23">
        <v>0</v>
      </c>
      <c r="B69" s="24" t="s">
        <v>22</v>
      </c>
      <c r="C69" s="25" t="s">
        <v>23</v>
      </c>
      <c r="D69" s="26" t="s">
        <v>24</v>
      </c>
      <c r="E69" s="27" t="s">
        <v>58</v>
      </c>
      <c r="F69" s="25" t="s">
        <v>167</v>
      </c>
      <c r="G69" s="27" t="s">
        <v>25</v>
      </c>
      <c r="H69" s="64" t="s">
        <v>168</v>
      </c>
      <c r="I69" s="27">
        <f t="shared" si="3"/>
        <v>7</v>
      </c>
      <c r="J69" s="64" t="s">
        <v>182</v>
      </c>
      <c r="K69" s="42" t="s">
        <v>70</v>
      </c>
      <c r="L69" s="15" t="str">
        <f t="shared" si="2"/>
        <v>030MS030107</v>
      </c>
      <c r="M69" s="32" t="s">
        <v>183</v>
      </c>
      <c r="N69" s="32" t="s">
        <v>183</v>
      </c>
      <c r="O69" s="32" t="s">
        <v>70</v>
      </c>
      <c r="P69" s="32" t="s">
        <v>70</v>
      </c>
      <c r="Q69" s="32" t="s">
        <v>70</v>
      </c>
      <c r="R69" s="32"/>
      <c r="S69" s="38" t="s">
        <v>137</v>
      </c>
      <c r="T69" s="39" t="s">
        <v>121</v>
      </c>
      <c r="U69" s="92"/>
      <c r="V69" s="94" t="s">
        <v>183</v>
      </c>
    </row>
    <row r="70" spans="1:22" ht="18.5" x14ac:dyDescent="0.35">
      <c r="A70" s="104"/>
      <c r="B70" s="105"/>
      <c r="C70" s="106"/>
      <c r="D70" s="107"/>
      <c r="E70" s="106"/>
      <c r="F70" s="108"/>
      <c r="G70" s="106"/>
      <c r="H70" s="107" t="str">
        <f>H71</f>
        <v>NA</v>
      </c>
      <c r="I70" s="107"/>
      <c r="J70" s="107"/>
      <c r="K70" s="106"/>
      <c r="L70" s="109"/>
      <c r="M70" s="109"/>
      <c r="N70" s="110" t="str">
        <f>A72&amp;B72&amp;E72&amp;G71&amp;0&amp;0</f>
        <v>030030200</v>
      </c>
      <c r="O70" s="109"/>
      <c r="P70" s="107"/>
      <c r="Q70" s="107"/>
      <c r="R70" s="107"/>
      <c r="S70" s="107"/>
      <c r="T70" s="109"/>
      <c r="U70" s="111"/>
      <c r="V70" s="111"/>
    </row>
    <row r="71" spans="1:22" ht="18.5" x14ac:dyDescent="0.35">
      <c r="A71" s="23">
        <v>0</v>
      </c>
      <c r="B71" s="24" t="s">
        <v>22</v>
      </c>
      <c r="C71" s="25" t="s">
        <v>23</v>
      </c>
      <c r="D71" s="26" t="s">
        <v>24</v>
      </c>
      <c r="E71" s="27" t="s">
        <v>58</v>
      </c>
      <c r="F71" s="25" t="s">
        <v>167</v>
      </c>
      <c r="G71" s="27" t="s">
        <v>51</v>
      </c>
      <c r="H71" s="64" t="s">
        <v>184</v>
      </c>
      <c r="I71" s="27">
        <f>IF(H71=H69,I69+1,1)</f>
        <v>1</v>
      </c>
      <c r="J71" s="64" t="s">
        <v>185</v>
      </c>
      <c r="K71" s="42" t="s">
        <v>70</v>
      </c>
      <c r="L71" s="15" t="str">
        <f t="shared" si="2"/>
        <v>030MS030201</v>
      </c>
      <c r="M71" s="32" t="s">
        <v>186</v>
      </c>
      <c r="N71" s="32" t="s">
        <v>186</v>
      </c>
      <c r="O71" s="32" t="s">
        <v>187</v>
      </c>
      <c r="P71" s="32" t="s">
        <v>188</v>
      </c>
      <c r="Q71" s="32" t="s">
        <v>70</v>
      </c>
      <c r="R71" s="32"/>
      <c r="S71" s="38" t="s">
        <v>126</v>
      </c>
      <c r="T71" s="39" t="s">
        <v>172</v>
      </c>
      <c r="U71" s="92"/>
      <c r="V71" s="91"/>
    </row>
    <row r="72" spans="1:22" ht="18.5" x14ac:dyDescent="0.35">
      <c r="A72" s="23">
        <v>0</v>
      </c>
      <c r="B72" s="24" t="s">
        <v>22</v>
      </c>
      <c r="C72" s="25" t="s">
        <v>23</v>
      </c>
      <c r="D72" s="26" t="s">
        <v>24</v>
      </c>
      <c r="E72" s="27" t="s">
        <v>58</v>
      </c>
      <c r="F72" s="25" t="s">
        <v>167</v>
      </c>
      <c r="G72" s="27" t="s">
        <v>51</v>
      </c>
      <c r="H72" s="64" t="s">
        <v>184</v>
      </c>
      <c r="I72" s="27">
        <f t="shared" si="3"/>
        <v>2</v>
      </c>
      <c r="J72" s="64" t="s">
        <v>189</v>
      </c>
      <c r="K72" s="42" t="s">
        <v>70</v>
      </c>
      <c r="L72" s="15" t="str">
        <f t="shared" si="2"/>
        <v>030MS030202</v>
      </c>
      <c r="M72" s="32" t="s">
        <v>190</v>
      </c>
      <c r="N72" s="32" t="s">
        <v>190</v>
      </c>
      <c r="O72" s="32" t="s">
        <v>70</v>
      </c>
      <c r="P72" s="32" t="s">
        <v>70</v>
      </c>
      <c r="Q72" s="32" t="s">
        <v>70</v>
      </c>
      <c r="R72" s="32"/>
      <c r="S72" s="38" t="s">
        <v>191</v>
      </c>
      <c r="T72" s="39" t="s">
        <v>192</v>
      </c>
      <c r="U72" s="92"/>
      <c r="V72" s="94" t="s">
        <v>190</v>
      </c>
    </row>
    <row r="73" spans="1:22" ht="18.5" x14ac:dyDescent="0.35">
      <c r="A73" s="104"/>
      <c r="B73" s="105"/>
      <c r="C73" s="106"/>
      <c r="D73" s="107"/>
      <c r="E73" s="106"/>
      <c r="F73" s="108"/>
      <c r="G73" s="106"/>
      <c r="H73" s="107" t="str">
        <f>H74</f>
        <v>رایزر</v>
      </c>
      <c r="I73" s="107"/>
      <c r="J73" s="107"/>
      <c r="K73" s="106"/>
      <c r="L73" s="109"/>
      <c r="M73" s="109"/>
      <c r="N73" s="110" t="str">
        <f>A75&amp;B75&amp;E75&amp;G74&amp;0&amp;0</f>
        <v>030030300</v>
      </c>
      <c r="O73" s="109"/>
      <c r="P73" s="107"/>
      <c r="Q73" s="107"/>
      <c r="R73" s="107"/>
      <c r="S73" s="107"/>
      <c r="T73" s="109"/>
      <c r="U73" s="111"/>
      <c r="V73" s="111"/>
    </row>
    <row r="74" spans="1:22" ht="18.5" x14ac:dyDescent="0.35">
      <c r="A74" s="23">
        <v>0</v>
      </c>
      <c r="B74" s="24" t="s">
        <v>22</v>
      </c>
      <c r="C74" s="25" t="s">
        <v>23</v>
      </c>
      <c r="D74" s="26" t="s">
        <v>24</v>
      </c>
      <c r="E74" s="27" t="s">
        <v>58</v>
      </c>
      <c r="F74" s="25" t="s">
        <v>167</v>
      </c>
      <c r="G74" s="27" t="s">
        <v>58</v>
      </c>
      <c r="H74" s="64" t="s">
        <v>193</v>
      </c>
      <c r="I74" s="27">
        <f>IF(H74=H72,I72+1,1)</f>
        <v>1</v>
      </c>
      <c r="J74" s="64" t="s">
        <v>194</v>
      </c>
      <c r="K74" s="29" t="s">
        <v>195</v>
      </c>
      <c r="L74" s="30" t="str">
        <f t="shared" si="2"/>
        <v>030MS030301</v>
      </c>
      <c r="M74" s="31"/>
      <c r="N74" s="12" t="str">
        <f t="shared" ref="N74" si="9">A74&amp;B74&amp;E74&amp;G74&amp;0&amp;I74</f>
        <v>030030301</v>
      </c>
      <c r="O74" s="32" t="s">
        <v>114</v>
      </c>
      <c r="P74" s="33" t="s">
        <v>38</v>
      </c>
      <c r="Q74" s="33" t="s">
        <v>70</v>
      </c>
      <c r="R74" s="33"/>
      <c r="S74" s="34" t="s">
        <v>74</v>
      </c>
      <c r="T74" s="35" t="s">
        <v>196</v>
      </c>
      <c r="U74" s="91"/>
      <c r="V74" s="91"/>
    </row>
    <row r="75" spans="1:22" ht="18.5" x14ac:dyDescent="0.35">
      <c r="A75" s="23">
        <v>0</v>
      </c>
      <c r="B75" s="24" t="s">
        <v>22</v>
      </c>
      <c r="C75" s="25" t="s">
        <v>23</v>
      </c>
      <c r="D75" s="26" t="s">
        <v>24</v>
      </c>
      <c r="E75" s="27" t="s">
        <v>58</v>
      </c>
      <c r="F75" s="25" t="s">
        <v>167</v>
      </c>
      <c r="G75" s="27" t="s">
        <v>58</v>
      </c>
      <c r="H75" s="64" t="s">
        <v>193</v>
      </c>
      <c r="I75" s="27">
        <f t="shared" si="3"/>
        <v>2</v>
      </c>
      <c r="J75" s="64" t="s">
        <v>197</v>
      </c>
      <c r="K75" s="42" t="s">
        <v>70</v>
      </c>
      <c r="L75" s="30" t="str">
        <f t="shared" si="2"/>
        <v>030MS030302</v>
      </c>
      <c r="M75" s="32" t="s">
        <v>198</v>
      </c>
      <c r="N75" s="32" t="s">
        <v>198</v>
      </c>
      <c r="O75" s="32" t="s">
        <v>70</v>
      </c>
      <c r="P75" s="32" t="s">
        <v>70</v>
      </c>
      <c r="Q75" s="32" t="s">
        <v>70</v>
      </c>
      <c r="R75" s="32"/>
      <c r="S75" s="38" t="s">
        <v>137</v>
      </c>
      <c r="T75" s="39" t="s">
        <v>155</v>
      </c>
      <c r="U75" s="92"/>
      <c r="V75" s="94" t="s">
        <v>198</v>
      </c>
    </row>
    <row r="76" spans="1:22" ht="18.5" x14ac:dyDescent="0.35">
      <c r="A76" s="104"/>
      <c r="B76" s="105"/>
      <c r="C76" s="106"/>
      <c r="D76" s="107"/>
      <c r="E76" s="106"/>
      <c r="F76" s="108"/>
      <c r="G76" s="106"/>
      <c r="H76" s="107" t="str">
        <f>H77</f>
        <v>افشانک</v>
      </c>
      <c r="I76" s="107"/>
      <c r="J76" s="107"/>
      <c r="K76" s="106"/>
      <c r="L76" s="109"/>
      <c r="M76" s="109"/>
      <c r="N76" s="110" t="str">
        <f>A78&amp;B78&amp;E78&amp;G77&amp;0&amp;0</f>
        <v>030030400</v>
      </c>
      <c r="O76" s="109"/>
      <c r="P76" s="107"/>
      <c r="Q76" s="107"/>
      <c r="R76" s="107"/>
      <c r="S76" s="107"/>
      <c r="T76" s="109"/>
      <c r="U76" s="111"/>
      <c r="V76" s="111"/>
    </row>
    <row r="77" spans="1:22" ht="18.5" x14ac:dyDescent="0.35">
      <c r="A77" s="23">
        <v>0</v>
      </c>
      <c r="B77" s="24" t="s">
        <v>22</v>
      </c>
      <c r="C77" s="25" t="s">
        <v>23</v>
      </c>
      <c r="D77" s="26" t="s">
        <v>24</v>
      </c>
      <c r="E77" s="27" t="s">
        <v>58</v>
      </c>
      <c r="F77" s="25" t="s">
        <v>167</v>
      </c>
      <c r="G77" s="27" t="s">
        <v>84</v>
      </c>
      <c r="H77" s="64" t="s">
        <v>199</v>
      </c>
      <c r="I77" s="27">
        <f>IF(H77=H75,I75+1,1)</f>
        <v>1</v>
      </c>
      <c r="J77" s="64" t="s">
        <v>200</v>
      </c>
      <c r="K77" s="42" t="s">
        <v>70</v>
      </c>
      <c r="L77" s="30" t="str">
        <f t="shared" si="2"/>
        <v>030MS030401</v>
      </c>
      <c r="M77" s="32" t="s">
        <v>201</v>
      </c>
      <c r="N77" s="32" t="s">
        <v>201</v>
      </c>
      <c r="O77" s="32" t="s">
        <v>70</v>
      </c>
      <c r="P77" s="32" t="s">
        <v>70</v>
      </c>
      <c r="Q77" s="32" t="s">
        <v>70</v>
      </c>
      <c r="R77" s="32"/>
      <c r="S77" s="38" t="s">
        <v>137</v>
      </c>
      <c r="T77" s="39" t="s">
        <v>202</v>
      </c>
      <c r="U77" s="92"/>
      <c r="V77" s="94" t="s">
        <v>201</v>
      </c>
    </row>
    <row r="78" spans="1:22" ht="18.5" x14ac:dyDescent="0.35">
      <c r="A78" s="23">
        <v>0</v>
      </c>
      <c r="B78" s="24" t="s">
        <v>22</v>
      </c>
      <c r="C78" s="25" t="s">
        <v>23</v>
      </c>
      <c r="D78" s="26" t="s">
        <v>24</v>
      </c>
      <c r="E78" s="27" t="s">
        <v>58</v>
      </c>
      <c r="F78" s="25" t="s">
        <v>167</v>
      </c>
      <c r="G78" s="27" t="s">
        <v>84</v>
      </c>
      <c r="H78" s="64" t="s">
        <v>199</v>
      </c>
      <c r="I78" s="27">
        <f t="shared" si="3"/>
        <v>2</v>
      </c>
      <c r="J78" s="64" t="s">
        <v>203</v>
      </c>
      <c r="K78" s="42" t="s">
        <v>70</v>
      </c>
      <c r="L78" s="30" t="str">
        <f t="shared" si="2"/>
        <v>030MS030402</v>
      </c>
      <c r="M78" s="32" t="s">
        <v>204</v>
      </c>
      <c r="N78" s="32" t="s">
        <v>204</v>
      </c>
      <c r="O78" s="32" t="s">
        <v>70</v>
      </c>
      <c r="P78" s="32" t="s">
        <v>70</v>
      </c>
      <c r="Q78" s="32" t="s">
        <v>70</v>
      </c>
      <c r="R78" s="32"/>
      <c r="S78" s="38" t="s">
        <v>137</v>
      </c>
      <c r="T78" s="39" t="s">
        <v>205</v>
      </c>
      <c r="U78" s="92"/>
      <c r="V78" s="94" t="s">
        <v>204</v>
      </c>
    </row>
    <row r="79" spans="1:22" ht="18.5" x14ac:dyDescent="0.35">
      <c r="A79" s="23">
        <v>0</v>
      </c>
      <c r="B79" s="24" t="s">
        <v>22</v>
      </c>
      <c r="C79" s="25" t="s">
        <v>23</v>
      </c>
      <c r="D79" s="26" t="s">
        <v>24</v>
      </c>
      <c r="E79" s="27" t="s">
        <v>58</v>
      </c>
      <c r="F79" s="25" t="s">
        <v>167</v>
      </c>
      <c r="G79" s="27" t="s">
        <v>84</v>
      </c>
      <c r="H79" s="64" t="s">
        <v>199</v>
      </c>
      <c r="I79" s="27">
        <f t="shared" si="3"/>
        <v>3</v>
      </c>
      <c r="J79" s="64" t="s">
        <v>206</v>
      </c>
      <c r="K79" s="42" t="s">
        <v>70</v>
      </c>
      <c r="L79" s="30" t="str">
        <f t="shared" si="2"/>
        <v>030MS030403</v>
      </c>
      <c r="M79" s="32" t="s">
        <v>207</v>
      </c>
      <c r="N79" s="32" t="s">
        <v>207</v>
      </c>
      <c r="O79" s="32" t="s">
        <v>70</v>
      </c>
      <c r="P79" s="32" t="s">
        <v>70</v>
      </c>
      <c r="Q79" s="32" t="s">
        <v>70</v>
      </c>
      <c r="R79" s="32"/>
      <c r="S79" s="38" t="s">
        <v>137</v>
      </c>
      <c r="T79" s="39" t="s">
        <v>192</v>
      </c>
      <c r="U79" s="92"/>
      <c r="V79" s="94" t="s">
        <v>207</v>
      </c>
    </row>
    <row r="80" spans="1:22" ht="18.5" x14ac:dyDescent="0.35">
      <c r="A80" s="23">
        <v>0</v>
      </c>
      <c r="B80" s="24" t="s">
        <v>22</v>
      </c>
      <c r="C80" s="25" t="s">
        <v>23</v>
      </c>
      <c r="D80" s="26" t="s">
        <v>24</v>
      </c>
      <c r="E80" s="27" t="s">
        <v>58</v>
      </c>
      <c r="F80" s="25" t="s">
        <v>167</v>
      </c>
      <c r="G80" s="27" t="s">
        <v>84</v>
      </c>
      <c r="H80" s="64" t="s">
        <v>199</v>
      </c>
      <c r="I80" s="27">
        <f t="shared" si="3"/>
        <v>4</v>
      </c>
      <c r="J80" s="64" t="s">
        <v>208</v>
      </c>
      <c r="K80" s="42" t="s">
        <v>70</v>
      </c>
      <c r="L80" s="30" t="str">
        <f t="shared" si="2"/>
        <v>030MS030404</v>
      </c>
      <c r="M80" s="32" t="s">
        <v>209</v>
      </c>
      <c r="N80" s="32" t="s">
        <v>209</v>
      </c>
      <c r="O80" s="32" t="s">
        <v>70</v>
      </c>
      <c r="P80" s="32" t="s">
        <v>70</v>
      </c>
      <c r="Q80" s="32" t="s">
        <v>70</v>
      </c>
      <c r="R80" s="32"/>
      <c r="S80" s="38" t="s">
        <v>137</v>
      </c>
      <c r="T80" s="39" t="s">
        <v>210</v>
      </c>
      <c r="U80" s="92"/>
      <c r="V80" s="94" t="s">
        <v>209</v>
      </c>
    </row>
    <row r="81" spans="1:22" ht="18.5" x14ac:dyDescent="0.35">
      <c r="A81" s="104"/>
      <c r="B81" s="105"/>
      <c r="C81" s="106"/>
      <c r="D81" s="107"/>
      <c r="E81" s="106"/>
      <c r="F81" s="108"/>
      <c r="G81" s="106"/>
      <c r="H81" s="107" t="str">
        <f>H82</f>
        <v>ناودانی افشانک</v>
      </c>
      <c r="I81" s="107"/>
      <c r="J81" s="107"/>
      <c r="K81" s="106"/>
      <c r="L81" s="109"/>
      <c r="M81" s="109"/>
      <c r="N81" s="110" t="str">
        <f>A82&amp;B82&amp;E82&amp;G82&amp;0&amp;0</f>
        <v>030030500</v>
      </c>
      <c r="O81" s="109"/>
      <c r="P81" s="107"/>
      <c r="Q81" s="107"/>
      <c r="R81" s="107"/>
      <c r="S81" s="107"/>
      <c r="T81" s="109"/>
      <c r="U81" s="111"/>
      <c r="V81" s="111"/>
    </row>
    <row r="82" spans="1:22" ht="18.5" x14ac:dyDescent="0.35">
      <c r="A82" s="23">
        <v>0</v>
      </c>
      <c r="B82" s="24" t="s">
        <v>22</v>
      </c>
      <c r="C82" s="25" t="s">
        <v>23</v>
      </c>
      <c r="D82" s="26" t="s">
        <v>24</v>
      </c>
      <c r="E82" s="27" t="s">
        <v>58</v>
      </c>
      <c r="F82" s="25" t="s">
        <v>167</v>
      </c>
      <c r="G82" s="27" t="s">
        <v>116</v>
      </c>
      <c r="H82" s="64" t="s">
        <v>211</v>
      </c>
      <c r="I82" s="27">
        <f>IF(H82=H80,I80+1,1)</f>
        <v>1</v>
      </c>
      <c r="J82" s="64" t="s">
        <v>211</v>
      </c>
      <c r="K82" s="42" t="s">
        <v>142</v>
      </c>
      <c r="L82" s="30" t="str">
        <f t="shared" si="2"/>
        <v>030MS030501</v>
      </c>
      <c r="M82" s="31"/>
      <c r="N82" s="12" t="str">
        <f t="shared" ref="N82" si="10">A82&amp;B82&amp;E82&amp;G82&amp;0&amp;I82</f>
        <v>030030501</v>
      </c>
      <c r="O82" s="32" t="s">
        <v>30</v>
      </c>
      <c r="P82" s="33">
        <v>88</v>
      </c>
      <c r="Q82" s="33" t="s">
        <v>55</v>
      </c>
      <c r="R82" s="33"/>
      <c r="S82" s="34" t="s">
        <v>33</v>
      </c>
      <c r="T82" s="35" t="s">
        <v>34</v>
      </c>
      <c r="U82" s="91" t="s">
        <v>35</v>
      </c>
      <c r="V82" s="91">
        <v>140150100</v>
      </c>
    </row>
    <row r="83" spans="1:22" ht="18.5" x14ac:dyDescent="0.35">
      <c r="A83" s="104"/>
      <c r="B83" s="105"/>
      <c r="C83" s="106"/>
      <c r="D83" s="107"/>
      <c r="E83" s="106"/>
      <c r="F83" s="108"/>
      <c r="G83" s="106"/>
      <c r="H83" s="107" t="str">
        <f>H84</f>
        <v>بست شکلاتی</v>
      </c>
      <c r="I83" s="107"/>
      <c r="J83" s="107"/>
      <c r="K83" s="106"/>
      <c r="L83" s="109"/>
      <c r="M83" s="109"/>
      <c r="N83" s="110" t="str">
        <f>A84&amp;B84&amp;E84&amp;G84&amp;0&amp;0</f>
        <v>030030600</v>
      </c>
      <c r="O83" s="109"/>
      <c r="P83" s="107"/>
      <c r="Q83" s="107"/>
      <c r="R83" s="107"/>
      <c r="S83" s="107"/>
      <c r="T83" s="109"/>
      <c r="U83" s="111"/>
      <c r="V83" s="111"/>
    </row>
    <row r="84" spans="1:22" ht="18.5" x14ac:dyDescent="0.35">
      <c r="A84" s="23">
        <v>0</v>
      </c>
      <c r="B84" s="24" t="s">
        <v>22</v>
      </c>
      <c r="C84" s="25" t="s">
        <v>23</v>
      </c>
      <c r="D84" s="26" t="s">
        <v>24</v>
      </c>
      <c r="E84" s="27" t="s">
        <v>58</v>
      </c>
      <c r="F84" s="25" t="s">
        <v>167</v>
      </c>
      <c r="G84" s="27" t="s">
        <v>212</v>
      </c>
      <c r="H84" s="64" t="s">
        <v>213</v>
      </c>
      <c r="I84" s="27">
        <f>IF(H84=H82,I82+1,1)</f>
        <v>1</v>
      </c>
      <c r="J84" s="64" t="s">
        <v>213</v>
      </c>
      <c r="K84" s="38" t="s">
        <v>70</v>
      </c>
      <c r="L84" s="30" t="str">
        <f t="shared" ref="L84:L126" si="11">A84&amp;B84&amp;D84&amp;E84&amp;G84&amp;0&amp;I84</f>
        <v>030MS030601</v>
      </c>
      <c r="M84" s="32" t="s">
        <v>214</v>
      </c>
      <c r="N84" s="32" t="s">
        <v>214</v>
      </c>
      <c r="O84" s="32" t="s">
        <v>70</v>
      </c>
      <c r="P84" s="32" t="s">
        <v>70</v>
      </c>
      <c r="Q84" s="32" t="s">
        <v>70</v>
      </c>
      <c r="R84" s="32"/>
      <c r="S84" s="38" t="s">
        <v>137</v>
      </c>
      <c r="T84" s="39" t="s">
        <v>155</v>
      </c>
      <c r="U84" s="92"/>
      <c r="V84" s="94" t="s">
        <v>214</v>
      </c>
    </row>
    <row r="85" spans="1:22" ht="18.5" x14ac:dyDescent="0.35">
      <c r="A85" s="23">
        <v>0</v>
      </c>
      <c r="B85" s="24" t="s">
        <v>22</v>
      </c>
      <c r="C85" s="25" t="s">
        <v>23</v>
      </c>
      <c r="D85" s="26" t="s">
        <v>24</v>
      </c>
      <c r="E85" s="27" t="s">
        <v>58</v>
      </c>
      <c r="F85" s="25" t="s">
        <v>167</v>
      </c>
      <c r="G85" s="27" t="s">
        <v>212</v>
      </c>
      <c r="H85" s="64" t="s">
        <v>213</v>
      </c>
      <c r="I85" s="27">
        <f t="shared" ref="I85:I126" si="12">IF(H85=H84,I84+1,1)</f>
        <v>2</v>
      </c>
      <c r="J85" s="64" t="s">
        <v>41</v>
      </c>
      <c r="K85" s="29" t="s">
        <v>215</v>
      </c>
      <c r="L85" s="30" t="str">
        <f t="shared" si="11"/>
        <v>030MS030602</v>
      </c>
      <c r="M85" s="32" t="s">
        <v>216</v>
      </c>
      <c r="N85" s="32" t="s">
        <v>216</v>
      </c>
      <c r="O85" s="32" t="s">
        <v>44</v>
      </c>
      <c r="P85" s="32" t="s">
        <v>66</v>
      </c>
      <c r="Q85" s="32" t="s">
        <v>22</v>
      </c>
      <c r="R85" s="32"/>
      <c r="S85" s="38" t="s">
        <v>47</v>
      </c>
      <c r="T85" s="39" t="s">
        <v>34</v>
      </c>
      <c r="U85" s="92"/>
      <c r="V85" s="94" t="s">
        <v>216</v>
      </c>
    </row>
    <row r="86" spans="1:22" ht="18.5" x14ac:dyDescent="0.35">
      <c r="A86" s="23">
        <v>0</v>
      </c>
      <c r="B86" s="24" t="s">
        <v>22</v>
      </c>
      <c r="C86" s="25" t="s">
        <v>23</v>
      </c>
      <c r="D86" s="26" t="s">
        <v>24</v>
      </c>
      <c r="E86" s="27" t="s">
        <v>58</v>
      </c>
      <c r="F86" s="25" t="s">
        <v>167</v>
      </c>
      <c r="G86" s="27" t="s">
        <v>212</v>
      </c>
      <c r="H86" s="64" t="s">
        <v>213</v>
      </c>
      <c r="I86" s="27">
        <f t="shared" si="12"/>
        <v>3</v>
      </c>
      <c r="J86" s="64" t="s">
        <v>48</v>
      </c>
      <c r="K86" s="29" t="s">
        <v>68</v>
      </c>
      <c r="L86" s="30" t="str">
        <f t="shared" si="11"/>
        <v>030MS030603</v>
      </c>
      <c r="M86" s="32" t="s">
        <v>69</v>
      </c>
      <c r="N86" s="32" t="s">
        <v>69</v>
      </c>
      <c r="O86" s="32" t="s">
        <v>44</v>
      </c>
      <c r="P86" s="32" t="s">
        <v>66</v>
      </c>
      <c r="Q86" s="32" t="s">
        <v>70</v>
      </c>
      <c r="R86" s="32"/>
      <c r="S86" s="38" t="s">
        <v>48</v>
      </c>
      <c r="T86" s="39" t="s">
        <v>34</v>
      </c>
      <c r="U86" s="92"/>
      <c r="V86" s="94" t="s">
        <v>69</v>
      </c>
    </row>
    <row r="87" spans="1:22" ht="18.5" x14ac:dyDescent="0.35">
      <c r="A87" s="104"/>
      <c r="B87" s="105"/>
      <c r="C87" s="106"/>
      <c r="D87" s="107"/>
      <c r="E87" s="106"/>
      <c r="F87" s="108"/>
      <c r="G87" s="106"/>
      <c r="H87" s="107" t="str">
        <f>H88</f>
        <v>نبشی رایزر</v>
      </c>
      <c r="I87" s="107"/>
      <c r="J87" s="107"/>
      <c r="K87" s="106"/>
      <c r="L87" s="109"/>
      <c r="M87" s="109"/>
      <c r="N87" s="110" t="str">
        <f>A88&amp;B88&amp;E88&amp;G88&amp;0&amp;0</f>
        <v>030030700</v>
      </c>
      <c r="O87" s="109"/>
      <c r="P87" s="107"/>
      <c r="Q87" s="107"/>
      <c r="R87" s="107"/>
      <c r="S87" s="107"/>
      <c r="T87" s="109"/>
      <c r="U87" s="111"/>
      <c r="V87" s="111"/>
    </row>
    <row r="88" spans="1:22" ht="18.5" x14ac:dyDescent="0.35">
      <c r="A88" s="23">
        <v>0</v>
      </c>
      <c r="B88" s="71" t="s">
        <v>22</v>
      </c>
      <c r="C88" s="72" t="s">
        <v>23</v>
      </c>
      <c r="D88" s="73" t="s">
        <v>24</v>
      </c>
      <c r="E88" s="74" t="s">
        <v>58</v>
      </c>
      <c r="F88" s="72" t="s">
        <v>167</v>
      </c>
      <c r="G88" s="74" t="s">
        <v>217</v>
      </c>
      <c r="H88" s="75" t="s">
        <v>218</v>
      </c>
      <c r="I88" s="27">
        <f>IF(H88=H86,I86+1,1)</f>
        <v>1</v>
      </c>
      <c r="J88" s="75" t="s">
        <v>218</v>
      </c>
      <c r="K88" s="41" t="s">
        <v>219</v>
      </c>
      <c r="L88" s="30" t="str">
        <f t="shared" si="11"/>
        <v>030MS030701</v>
      </c>
      <c r="M88" s="31"/>
      <c r="N88" s="12" t="str">
        <f t="shared" ref="N88" si="13">A88&amp;B88&amp;E88&amp;G88&amp;0&amp;I88</f>
        <v>030030701</v>
      </c>
      <c r="O88" s="32" t="s">
        <v>109</v>
      </c>
      <c r="P88" s="32" t="s">
        <v>109</v>
      </c>
      <c r="Q88" s="32" t="s">
        <v>220</v>
      </c>
      <c r="R88" s="32"/>
      <c r="S88" s="38" t="s">
        <v>221</v>
      </c>
      <c r="T88" s="39" t="s">
        <v>222</v>
      </c>
      <c r="U88" s="92"/>
      <c r="V88" s="91"/>
    </row>
    <row r="89" spans="1:22" ht="18.5" x14ac:dyDescent="0.35">
      <c r="A89" s="23">
        <v>0</v>
      </c>
      <c r="B89" s="71" t="s">
        <v>22</v>
      </c>
      <c r="C89" s="72" t="s">
        <v>23</v>
      </c>
      <c r="D89" s="73" t="s">
        <v>24</v>
      </c>
      <c r="E89" s="74" t="s">
        <v>58</v>
      </c>
      <c r="F89" s="72" t="s">
        <v>167</v>
      </c>
      <c r="G89" s="74" t="s">
        <v>217</v>
      </c>
      <c r="H89" s="75" t="s">
        <v>218</v>
      </c>
      <c r="I89" s="27">
        <f t="shared" si="12"/>
        <v>2</v>
      </c>
      <c r="J89" s="64" t="s">
        <v>110</v>
      </c>
      <c r="K89" s="41" t="s">
        <v>107</v>
      </c>
      <c r="L89" s="30" t="str">
        <f t="shared" si="11"/>
        <v>030MS030702</v>
      </c>
      <c r="M89" s="32" t="s">
        <v>108</v>
      </c>
      <c r="N89" s="32" t="s">
        <v>108</v>
      </c>
      <c r="O89" s="32" t="s">
        <v>78</v>
      </c>
      <c r="P89" s="32" t="s">
        <v>109</v>
      </c>
      <c r="Q89" s="32" t="s">
        <v>70</v>
      </c>
      <c r="R89" s="32"/>
      <c r="S89" s="38" t="s">
        <v>110</v>
      </c>
      <c r="T89" s="39" t="s">
        <v>34</v>
      </c>
      <c r="U89" s="92"/>
      <c r="V89" s="94" t="s">
        <v>108</v>
      </c>
    </row>
    <row r="90" spans="1:22" ht="19" thickBot="1" x14ac:dyDescent="0.4">
      <c r="A90" s="44">
        <v>0</v>
      </c>
      <c r="B90" s="45" t="s">
        <v>22</v>
      </c>
      <c r="C90" s="46" t="s">
        <v>23</v>
      </c>
      <c r="D90" s="47" t="s">
        <v>24</v>
      </c>
      <c r="E90" s="48" t="s">
        <v>58</v>
      </c>
      <c r="F90" s="46" t="s">
        <v>167</v>
      </c>
      <c r="G90" s="48" t="s">
        <v>217</v>
      </c>
      <c r="H90" s="66" t="s">
        <v>218</v>
      </c>
      <c r="I90" s="48">
        <f t="shared" si="12"/>
        <v>3</v>
      </c>
      <c r="J90" s="66" t="s">
        <v>145</v>
      </c>
      <c r="K90" s="67" t="s">
        <v>112</v>
      </c>
      <c r="L90" s="68" t="str">
        <f t="shared" si="11"/>
        <v>030MS030703</v>
      </c>
      <c r="M90" s="52" t="s">
        <v>113</v>
      </c>
      <c r="N90" s="52" t="s">
        <v>113</v>
      </c>
      <c r="O90" s="53" t="s">
        <v>66</v>
      </c>
      <c r="P90" s="53" t="s">
        <v>114</v>
      </c>
      <c r="Q90" s="53" t="s">
        <v>70</v>
      </c>
      <c r="R90" s="53"/>
      <c r="S90" s="76" t="s">
        <v>111</v>
      </c>
      <c r="T90" s="77" t="s">
        <v>115</v>
      </c>
      <c r="U90" s="92"/>
      <c r="V90" s="95" t="s">
        <v>113</v>
      </c>
    </row>
    <row r="91" spans="1:22" ht="18.5" x14ac:dyDescent="0.35">
      <c r="A91" s="96"/>
      <c r="B91" s="97"/>
      <c r="C91" s="98"/>
      <c r="D91" s="99"/>
      <c r="E91" s="98"/>
      <c r="F91" s="100" t="str">
        <f>F94</f>
        <v>سرریز</v>
      </c>
      <c r="G91" s="98"/>
      <c r="H91" s="99"/>
      <c r="I91" s="99"/>
      <c r="J91" s="99"/>
      <c r="K91" s="98"/>
      <c r="L91" s="101"/>
      <c r="M91" s="101"/>
      <c r="N91" s="103" t="str">
        <f>A94&amp;B94&amp;E94&amp;0&amp;0&amp;0&amp;0</f>
        <v>030040000</v>
      </c>
      <c r="O91" s="101"/>
      <c r="P91" s="99"/>
      <c r="Q91" s="99"/>
      <c r="R91" s="99"/>
      <c r="S91" s="99"/>
      <c r="T91" s="101"/>
      <c r="U91" s="102"/>
      <c r="V91" s="102"/>
    </row>
    <row r="92" spans="1:22" ht="19" thickBot="1" x14ac:dyDescent="0.4">
      <c r="A92" s="104"/>
      <c r="B92" s="105"/>
      <c r="C92" s="106"/>
      <c r="D92" s="107"/>
      <c r="E92" s="106"/>
      <c r="F92" s="108"/>
      <c r="G92" s="106"/>
      <c r="H92" s="107" t="str">
        <f>H93</f>
        <v>سرریز</v>
      </c>
      <c r="I92" s="107"/>
      <c r="J92" s="107"/>
      <c r="K92" s="106"/>
      <c r="L92" s="109"/>
      <c r="M92" s="109"/>
      <c r="N92" s="110" t="str">
        <f>A93&amp;B93&amp;E93&amp;G93&amp;0&amp;0</f>
        <v>030040100</v>
      </c>
      <c r="O92" s="109"/>
      <c r="P92" s="107"/>
      <c r="Q92" s="107"/>
      <c r="R92" s="107"/>
      <c r="S92" s="107"/>
      <c r="T92" s="109"/>
      <c r="U92" s="111"/>
      <c r="V92" s="111"/>
    </row>
    <row r="93" spans="1:22" ht="18.5" x14ac:dyDescent="0.35">
      <c r="A93" s="56">
        <v>0</v>
      </c>
      <c r="B93" s="57" t="s">
        <v>22</v>
      </c>
      <c r="C93" s="78" t="s">
        <v>23</v>
      </c>
      <c r="D93" s="59" t="s">
        <v>24</v>
      </c>
      <c r="E93" s="60" t="s">
        <v>84</v>
      </c>
      <c r="F93" s="58" t="s">
        <v>223</v>
      </c>
      <c r="G93" s="60" t="s">
        <v>25</v>
      </c>
      <c r="H93" s="58" t="s">
        <v>223</v>
      </c>
      <c r="I93" s="27">
        <f>IF(H93=H90,I90+1,1)</f>
        <v>1</v>
      </c>
      <c r="J93" s="79" t="s">
        <v>224</v>
      </c>
      <c r="K93" s="80" t="s">
        <v>225</v>
      </c>
      <c r="L93" s="81" t="str">
        <f t="shared" si="11"/>
        <v>030MS040101</v>
      </c>
      <c r="M93" s="81"/>
      <c r="N93" s="12" t="str">
        <f t="shared" ref="N93" si="14">A93&amp;B93&amp;E93&amp;G93&amp;0&amp;I93</f>
        <v>030040101</v>
      </c>
      <c r="O93" s="18" t="s">
        <v>226</v>
      </c>
      <c r="P93" s="18" t="s">
        <v>78</v>
      </c>
      <c r="Q93" s="18" t="s">
        <v>227</v>
      </c>
      <c r="R93" s="18"/>
      <c r="S93" s="82" t="s">
        <v>74</v>
      </c>
      <c r="T93" s="83" t="s">
        <v>196</v>
      </c>
      <c r="U93" s="92"/>
      <c r="V93" s="91"/>
    </row>
    <row r="94" spans="1:22" ht="18.5" x14ac:dyDescent="0.35">
      <c r="A94" s="23">
        <v>0</v>
      </c>
      <c r="B94" s="24" t="s">
        <v>22</v>
      </c>
      <c r="C94" s="34" t="s">
        <v>23</v>
      </c>
      <c r="D94" s="26" t="s">
        <v>24</v>
      </c>
      <c r="E94" s="27" t="s">
        <v>84</v>
      </c>
      <c r="F94" s="25" t="s">
        <v>223</v>
      </c>
      <c r="G94" s="27" t="s">
        <v>25</v>
      </c>
      <c r="H94" s="25" t="s">
        <v>223</v>
      </c>
      <c r="I94" s="27">
        <f t="shared" si="12"/>
        <v>2</v>
      </c>
      <c r="J94" s="28" t="s">
        <v>228</v>
      </c>
      <c r="K94" s="38" t="s">
        <v>70</v>
      </c>
      <c r="L94" s="81" t="str">
        <f t="shared" si="11"/>
        <v>030MS040102</v>
      </c>
      <c r="M94" s="32" t="s">
        <v>229</v>
      </c>
      <c r="N94" s="32" t="s">
        <v>229</v>
      </c>
      <c r="O94" s="32" t="s">
        <v>70</v>
      </c>
      <c r="P94" s="32" t="s">
        <v>70</v>
      </c>
      <c r="Q94" s="32" t="s">
        <v>70</v>
      </c>
      <c r="R94" s="32"/>
      <c r="S94" s="38" t="s">
        <v>137</v>
      </c>
      <c r="T94" s="39" t="s">
        <v>192</v>
      </c>
      <c r="U94" s="92"/>
      <c r="V94" s="94" t="s">
        <v>229</v>
      </c>
    </row>
    <row r="95" spans="1:22" ht="18.5" x14ac:dyDescent="0.35">
      <c r="A95" s="23">
        <v>0</v>
      </c>
      <c r="B95" s="24" t="s">
        <v>22</v>
      </c>
      <c r="C95" s="34" t="s">
        <v>23</v>
      </c>
      <c r="D95" s="26" t="s">
        <v>24</v>
      </c>
      <c r="E95" s="27" t="s">
        <v>84</v>
      </c>
      <c r="F95" s="25" t="s">
        <v>223</v>
      </c>
      <c r="G95" s="27" t="s">
        <v>25</v>
      </c>
      <c r="H95" s="25" t="s">
        <v>223</v>
      </c>
      <c r="I95" s="27">
        <f t="shared" si="12"/>
        <v>3</v>
      </c>
      <c r="J95" s="28" t="s">
        <v>230</v>
      </c>
      <c r="K95" s="38" t="s">
        <v>70</v>
      </c>
      <c r="L95" s="81" t="str">
        <f t="shared" si="11"/>
        <v>030MS040103</v>
      </c>
      <c r="M95" s="32" t="s">
        <v>231</v>
      </c>
      <c r="N95" s="32" t="s">
        <v>231</v>
      </c>
      <c r="O95" s="32" t="s">
        <v>70</v>
      </c>
      <c r="P95" s="32" t="s">
        <v>70</v>
      </c>
      <c r="Q95" s="32" t="s">
        <v>70</v>
      </c>
      <c r="R95" s="32"/>
      <c r="S95" s="38" t="s">
        <v>137</v>
      </c>
      <c r="T95" s="39" t="s">
        <v>232</v>
      </c>
      <c r="U95" s="92"/>
      <c r="V95" s="94" t="s">
        <v>231</v>
      </c>
    </row>
    <row r="96" spans="1:22" ht="18.5" x14ac:dyDescent="0.35">
      <c r="A96" s="23">
        <v>0</v>
      </c>
      <c r="B96" s="24" t="s">
        <v>22</v>
      </c>
      <c r="C96" s="34" t="s">
        <v>23</v>
      </c>
      <c r="D96" s="26" t="s">
        <v>24</v>
      </c>
      <c r="E96" s="27" t="s">
        <v>84</v>
      </c>
      <c r="F96" s="25" t="s">
        <v>223</v>
      </c>
      <c r="G96" s="27" t="s">
        <v>25</v>
      </c>
      <c r="H96" s="25" t="s">
        <v>223</v>
      </c>
      <c r="I96" s="27">
        <f t="shared" si="12"/>
        <v>4</v>
      </c>
      <c r="J96" s="28" t="s">
        <v>41</v>
      </c>
      <c r="K96" s="29" t="s">
        <v>233</v>
      </c>
      <c r="L96" s="81" t="str">
        <f t="shared" si="11"/>
        <v>030MS040104</v>
      </c>
      <c r="M96" s="32" t="s">
        <v>234</v>
      </c>
      <c r="N96" s="32" t="s">
        <v>234</v>
      </c>
      <c r="O96" s="32" t="s">
        <v>44</v>
      </c>
      <c r="P96" s="32" t="s">
        <v>235</v>
      </c>
      <c r="Q96" s="32" t="s">
        <v>79</v>
      </c>
      <c r="R96" s="32"/>
      <c r="S96" s="38" t="s">
        <v>47</v>
      </c>
      <c r="T96" s="39" t="s">
        <v>34</v>
      </c>
      <c r="U96" s="92"/>
      <c r="V96" s="94" t="s">
        <v>234</v>
      </c>
    </row>
    <row r="97" spans="1:22" ht="19" thickBot="1" x14ac:dyDescent="0.4">
      <c r="A97" s="44">
        <v>0</v>
      </c>
      <c r="B97" s="45" t="s">
        <v>22</v>
      </c>
      <c r="C97" s="49" t="s">
        <v>23</v>
      </c>
      <c r="D97" s="47" t="s">
        <v>24</v>
      </c>
      <c r="E97" s="48" t="s">
        <v>84</v>
      </c>
      <c r="F97" s="46" t="s">
        <v>223</v>
      </c>
      <c r="G97" s="48" t="s">
        <v>25</v>
      </c>
      <c r="H97" s="46" t="s">
        <v>223</v>
      </c>
      <c r="I97" s="48">
        <f t="shared" si="12"/>
        <v>5</v>
      </c>
      <c r="J97" s="50" t="s">
        <v>48</v>
      </c>
      <c r="K97" s="29" t="s">
        <v>236</v>
      </c>
      <c r="L97" s="81" t="str">
        <f t="shared" si="11"/>
        <v>030MS040105</v>
      </c>
      <c r="M97" s="52" t="s">
        <v>237</v>
      </c>
      <c r="N97" s="52" t="s">
        <v>237</v>
      </c>
      <c r="O97" s="53" t="s">
        <v>44</v>
      </c>
      <c r="P97" s="53" t="s">
        <v>235</v>
      </c>
      <c r="Q97" s="53"/>
      <c r="R97" s="53"/>
      <c r="S97" s="76" t="s">
        <v>48</v>
      </c>
      <c r="T97" s="77" t="s">
        <v>34</v>
      </c>
      <c r="U97" s="92"/>
      <c r="V97" s="95" t="s">
        <v>237</v>
      </c>
    </row>
    <row r="98" spans="1:22" ht="18.5" x14ac:dyDescent="0.35">
      <c r="A98" s="96"/>
      <c r="B98" s="97"/>
      <c r="C98" s="98"/>
      <c r="D98" s="99"/>
      <c r="E98" s="98"/>
      <c r="F98" s="100" t="str">
        <f>F101</f>
        <v>دریچه بازدید</v>
      </c>
      <c r="G98" s="98"/>
      <c r="H98" s="99"/>
      <c r="I98" s="99"/>
      <c r="J98" s="99"/>
      <c r="K98" s="98"/>
      <c r="L98" s="101"/>
      <c r="M98" s="101"/>
      <c r="N98" s="103" t="str">
        <f>A101&amp;B101&amp;E101&amp;0&amp;0&amp;0&amp;0</f>
        <v>030050000</v>
      </c>
      <c r="O98" s="101"/>
      <c r="P98" s="99"/>
      <c r="Q98" s="99"/>
      <c r="R98" s="99"/>
      <c r="S98" s="99"/>
      <c r="T98" s="101"/>
      <c r="U98" s="102"/>
      <c r="V98" s="102"/>
    </row>
    <row r="99" spans="1:22" ht="19" thickBot="1" x14ac:dyDescent="0.4">
      <c r="A99" s="104"/>
      <c r="B99" s="105"/>
      <c r="C99" s="106"/>
      <c r="D99" s="107"/>
      <c r="E99" s="106"/>
      <c r="F99" s="108"/>
      <c r="G99" s="106"/>
      <c r="H99" s="107" t="str">
        <f>H100</f>
        <v>در</v>
      </c>
      <c r="I99" s="107"/>
      <c r="J99" s="107"/>
      <c r="K99" s="106"/>
      <c r="L99" s="109"/>
      <c r="M99" s="109"/>
      <c r="N99" s="110" t="str">
        <f>A100&amp;B100&amp;E100&amp;G100&amp;0&amp;0</f>
        <v>030050100</v>
      </c>
      <c r="O99" s="109"/>
      <c r="P99" s="107"/>
      <c r="Q99" s="107"/>
      <c r="R99" s="107"/>
      <c r="S99" s="107"/>
      <c r="T99" s="109"/>
      <c r="U99" s="111"/>
      <c r="V99" s="111"/>
    </row>
    <row r="100" spans="1:22" ht="18.5" x14ac:dyDescent="0.35">
      <c r="A100" s="56">
        <v>0</v>
      </c>
      <c r="B100" s="57" t="s">
        <v>22</v>
      </c>
      <c r="C100" s="78" t="s">
        <v>23</v>
      </c>
      <c r="D100" s="60" t="s">
        <v>24</v>
      </c>
      <c r="E100" s="60" t="s">
        <v>116</v>
      </c>
      <c r="F100" s="58" t="s">
        <v>160</v>
      </c>
      <c r="G100" s="60" t="s">
        <v>25</v>
      </c>
      <c r="H100" s="58" t="s">
        <v>238</v>
      </c>
      <c r="I100" s="27">
        <f>IF(H100=H97,I97+1,1)</f>
        <v>1</v>
      </c>
      <c r="J100" s="61" t="s">
        <v>239</v>
      </c>
      <c r="K100" s="62" t="s">
        <v>240</v>
      </c>
      <c r="L100" s="63" t="str">
        <f t="shared" si="11"/>
        <v>030MS050101</v>
      </c>
      <c r="M100" s="16"/>
      <c r="N100" s="12" t="str">
        <f t="shared" ref="N100:N111" si="15">A100&amp;B100&amp;E100&amp;G100&amp;0&amp;I100</f>
        <v>030050101</v>
      </c>
      <c r="O100" s="18" t="s">
        <v>241</v>
      </c>
      <c r="P100" s="19">
        <v>831</v>
      </c>
      <c r="Q100" s="19">
        <v>831</v>
      </c>
      <c r="R100" s="19"/>
      <c r="S100" s="21" t="s">
        <v>33</v>
      </c>
      <c r="T100" s="22" t="s">
        <v>34</v>
      </c>
      <c r="U100" s="91" t="s">
        <v>242</v>
      </c>
      <c r="V100" s="91"/>
    </row>
    <row r="101" spans="1:22" ht="18.5" x14ac:dyDescent="0.35">
      <c r="A101" s="23">
        <v>0</v>
      </c>
      <c r="B101" s="9" t="s">
        <v>22</v>
      </c>
      <c r="C101" s="34" t="s">
        <v>23</v>
      </c>
      <c r="D101" s="27" t="s">
        <v>24</v>
      </c>
      <c r="E101" s="27" t="s">
        <v>116</v>
      </c>
      <c r="F101" s="10" t="s">
        <v>160</v>
      </c>
      <c r="G101" s="27" t="s">
        <v>25</v>
      </c>
      <c r="H101" s="25" t="s">
        <v>238</v>
      </c>
      <c r="I101" s="27">
        <f t="shared" si="12"/>
        <v>2</v>
      </c>
      <c r="J101" s="64" t="s">
        <v>243</v>
      </c>
      <c r="K101" s="29" t="s">
        <v>244</v>
      </c>
      <c r="L101" s="30" t="str">
        <f t="shared" si="11"/>
        <v>030MS050102</v>
      </c>
      <c r="M101" s="31"/>
      <c r="N101" s="12" t="str">
        <f t="shared" si="15"/>
        <v>030050102</v>
      </c>
      <c r="O101" s="32" t="s">
        <v>241</v>
      </c>
      <c r="P101" s="33">
        <v>791</v>
      </c>
      <c r="Q101" s="33">
        <v>791</v>
      </c>
      <c r="R101" s="33"/>
      <c r="S101" s="34" t="s">
        <v>33</v>
      </c>
      <c r="T101" s="35" t="s">
        <v>34</v>
      </c>
      <c r="U101" s="91" t="s">
        <v>242</v>
      </c>
      <c r="V101" s="91"/>
    </row>
    <row r="102" spans="1:22" ht="18.5" x14ac:dyDescent="0.35">
      <c r="A102" s="23">
        <v>0</v>
      </c>
      <c r="B102" s="9" t="s">
        <v>22</v>
      </c>
      <c r="C102" s="34" t="s">
        <v>23</v>
      </c>
      <c r="D102" s="27" t="s">
        <v>24</v>
      </c>
      <c r="E102" s="27" t="s">
        <v>116</v>
      </c>
      <c r="F102" s="10" t="s">
        <v>160</v>
      </c>
      <c r="G102" s="27" t="s">
        <v>25</v>
      </c>
      <c r="H102" s="25" t="s">
        <v>238</v>
      </c>
      <c r="I102" s="27">
        <f t="shared" si="12"/>
        <v>3</v>
      </c>
      <c r="J102" s="64" t="s">
        <v>245</v>
      </c>
      <c r="K102" s="37" t="s">
        <v>246</v>
      </c>
      <c r="L102" s="30" t="str">
        <f t="shared" si="11"/>
        <v>030MS050103</v>
      </c>
      <c r="M102" s="31"/>
      <c r="N102" s="12" t="str">
        <f t="shared" si="15"/>
        <v>030050103</v>
      </c>
      <c r="O102" s="32" t="s">
        <v>30</v>
      </c>
      <c r="P102" s="33">
        <v>136</v>
      </c>
      <c r="Q102" s="33">
        <v>696</v>
      </c>
      <c r="R102" s="33"/>
      <c r="S102" s="34" t="s">
        <v>33</v>
      </c>
      <c r="T102" s="35" t="s">
        <v>34</v>
      </c>
      <c r="U102" s="91" t="s">
        <v>35</v>
      </c>
      <c r="V102" s="91">
        <v>140150100</v>
      </c>
    </row>
    <row r="103" spans="1:22" ht="18.5" x14ac:dyDescent="0.35">
      <c r="A103" s="23">
        <v>0</v>
      </c>
      <c r="B103" s="9" t="s">
        <v>22</v>
      </c>
      <c r="C103" s="34" t="s">
        <v>23</v>
      </c>
      <c r="D103" s="27" t="s">
        <v>24</v>
      </c>
      <c r="E103" s="27" t="s">
        <v>116</v>
      </c>
      <c r="F103" s="10" t="s">
        <v>160</v>
      </c>
      <c r="G103" s="27" t="s">
        <v>25</v>
      </c>
      <c r="H103" s="25" t="s">
        <v>238</v>
      </c>
      <c r="I103" s="27">
        <f t="shared" si="12"/>
        <v>4</v>
      </c>
      <c r="J103" s="64" t="s">
        <v>247</v>
      </c>
      <c r="K103" s="42" t="s">
        <v>248</v>
      </c>
      <c r="L103" s="30" t="str">
        <f t="shared" si="11"/>
        <v>030MS050104</v>
      </c>
      <c r="M103" s="31"/>
      <c r="N103" s="12" t="str">
        <f t="shared" si="15"/>
        <v>030050104</v>
      </c>
      <c r="O103" s="32" t="s">
        <v>249</v>
      </c>
      <c r="P103" s="33">
        <v>55</v>
      </c>
      <c r="Q103" s="33" t="s">
        <v>70</v>
      </c>
      <c r="R103" s="33"/>
      <c r="S103" s="34" t="s">
        <v>74</v>
      </c>
      <c r="T103" s="35" t="s">
        <v>250</v>
      </c>
      <c r="U103" s="91"/>
      <c r="V103" s="91"/>
    </row>
    <row r="104" spans="1:22" ht="18.5" x14ac:dyDescent="0.35">
      <c r="A104" s="23">
        <v>0</v>
      </c>
      <c r="B104" s="9" t="s">
        <v>22</v>
      </c>
      <c r="C104" s="34" t="s">
        <v>23</v>
      </c>
      <c r="D104" s="27" t="s">
        <v>24</v>
      </c>
      <c r="E104" s="27" t="s">
        <v>116</v>
      </c>
      <c r="F104" s="10" t="s">
        <v>160</v>
      </c>
      <c r="G104" s="27" t="s">
        <v>25</v>
      </c>
      <c r="H104" s="25" t="s">
        <v>238</v>
      </c>
      <c r="I104" s="27">
        <f t="shared" si="12"/>
        <v>5</v>
      </c>
      <c r="J104" s="64" t="s">
        <v>251</v>
      </c>
      <c r="K104" s="42" t="s">
        <v>252</v>
      </c>
      <c r="L104" s="30" t="str">
        <f t="shared" si="11"/>
        <v>030MS050105</v>
      </c>
      <c r="M104" s="31"/>
      <c r="N104" s="12" t="str">
        <f t="shared" si="15"/>
        <v>030050105</v>
      </c>
      <c r="O104" s="32" t="s">
        <v>78</v>
      </c>
      <c r="P104" s="33">
        <v>40</v>
      </c>
      <c r="Q104" s="33">
        <v>40</v>
      </c>
      <c r="R104" s="33"/>
      <c r="S104" s="34" t="s">
        <v>33</v>
      </c>
      <c r="T104" s="35" t="s">
        <v>75</v>
      </c>
      <c r="U104" s="91" t="s">
        <v>80</v>
      </c>
      <c r="V104" s="91"/>
    </row>
    <row r="105" spans="1:22" ht="18.5" x14ac:dyDescent="0.35">
      <c r="A105" s="23">
        <v>0</v>
      </c>
      <c r="B105" s="9" t="s">
        <v>22</v>
      </c>
      <c r="C105" s="34" t="s">
        <v>23</v>
      </c>
      <c r="D105" s="27" t="s">
        <v>24</v>
      </c>
      <c r="E105" s="27" t="s">
        <v>116</v>
      </c>
      <c r="F105" s="10" t="s">
        <v>160</v>
      </c>
      <c r="G105" s="27" t="s">
        <v>25</v>
      </c>
      <c r="H105" s="25" t="s">
        <v>238</v>
      </c>
      <c r="I105" s="27">
        <f t="shared" si="12"/>
        <v>6</v>
      </c>
      <c r="J105" s="64" t="s">
        <v>251</v>
      </c>
      <c r="K105" s="42" t="s">
        <v>253</v>
      </c>
      <c r="L105" s="30" t="str">
        <f t="shared" si="11"/>
        <v>030MS050106</v>
      </c>
      <c r="M105" s="31"/>
      <c r="N105" s="12" t="str">
        <f t="shared" si="15"/>
        <v>030050106</v>
      </c>
      <c r="O105" s="32" t="s">
        <v>254</v>
      </c>
      <c r="P105" s="33">
        <v>40</v>
      </c>
      <c r="Q105" s="33">
        <v>40</v>
      </c>
      <c r="R105" s="33"/>
      <c r="S105" s="34" t="s">
        <v>33</v>
      </c>
      <c r="T105" s="35" t="s">
        <v>75</v>
      </c>
      <c r="U105" s="91" t="s">
        <v>255</v>
      </c>
      <c r="V105" s="91"/>
    </row>
    <row r="106" spans="1:22" ht="18.5" x14ac:dyDescent="0.35">
      <c r="A106" s="23">
        <v>0</v>
      </c>
      <c r="B106" s="9" t="s">
        <v>22</v>
      </c>
      <c r="C106" s="34" t="s">
        <v>23</v>
      </c>
      <c r="D106" s="27" t="s">
        <v>24</v>
      </c>
      <c r="E106" s="27" t="s">
        <v>116</v>
      </c>
      <c r="F106" s="10" t="s">
        <v>160</v>
      </c>
      <c r="G106" s="27" t="s">
        <v>25</v>
      </c>
      <c r="H106" s="25" t="s">
        <v>238</v>
      </c>
      <c r="I106" s="27">
        <f t="shared" si="12"/>
        <v>7</v>
      </c>
      <c r="J106" s="64" t="s">
        <v>256</v>
      </c>
      <c r="K106" s="42" t="s">
        <v>257</v>
      </c>
      <c r="L106" s="30" t="str">
        <f t="shared" si="11"/>
        <v>030MS050107</v>
      </c>
      <c r="M106" s="31"/>
      <c r="N106" s="12" t="str">
        <f t="shared" si="15"/>
        <v>030050107</v>
      </c>
      <c r="O106" s="32" t="s">
        <v>258</v>
      </c>
      <c r="P106" s="33">
        <v>800</v>
      </c>
      <c r="Q106" s="84">
        <v>800</v>
      </c>
      <c r="R106" s="84"/>
      <c r="S106" s="34" t="s">
        <v>137</v>
      </c>
      <c r="T106" s="35" t="s">
        <v>138</v>
      </c>
      <c r="U106" s="91"/>
      <c r="V106" s="91"/>
    </row>
    <row r="107" spans="1:22" ht="18.5" x14ac:dyDescent="0.35">
      <c r="A107" s="23">
        <v>0</v>
      </c>
      <c r="B107" s="9" t="s">
        <v>22</v>
      </c>
      <c r="C107" s="34" t="s">
        <v>23</v>
      </c>
      <c r="D107" s="27" t="s">
        <v>24</v>
      </c>
      <c r="E107" s="27" t="s">
        <v>116</v>
      </c>
      <c r="F107" s="10" t="s">
        <v>160</v>
      </c>
      <c r="G107" s="27" t="s">
        <v>25</v>
      </c>
      <c r="H107" s="25" t="s">
        <v>238</v>
      </c>
      <c r="I107" s="27">
        <f t="shared" si="12"/>
        <v>8</v>
      </c>
      <c r="J107" s="64" t="s">
        <v>259</v>
      </c>
      <c r="K107" s="42" t="s">
        <v>260</v>
      </c>
      <c r="L107" s="30" t="str">
        <f t="shared" si="11"/>
        <v>030MS050108</v>
      </c>
      <c r="M107" s="31"/>
      <c r="N107" s="12" t="str">
        <f t="shared" si="15"/>
        <v>030050108</v>
      </c>
      <c r="O107" s="32" t="s">
        <v>78</v>
      </c>
      <c r="P107" s="84">
        <v>30</v>
      </c>
      <c r="Q107" s="84">
        <v>3500</v>
      </c>
      <c r="R107" s="84"/>
      <c r="S107" s="34" t="s">
        <v>261</v>
      </c>
      <c r="T107" s="35" t="s">
        <v>192</v>
      </c>
      <c r="U107" s="91" t="s">
        <v>262</v>
      </c>
      <c r="V107" s="91"/>
    </row>
    <row r="108" spans="1:22" ht="18.5" x14ac:dyDescent="0.35">
      <c r="A108" s="104"/>
      <c r="B108" s="105"/>
      <c r="C108" s="106"/>
      <c r="D108" s="107"/>
      <c r="E108" s="106"/>
      <c r="F108" s="108"/>
      <c r="G108" s="106"/>
      <c r="H108" s="107" t="str">
        <f>H109</f>
        <v>قاب</v>
      </c>
      <c r="I108" s="107"/>
      <c r="J108" s="107"/>
      <c r="K108" s="106"/>
      <c r="L108" s="109"/>
      <c r="M108" s="109"/>
      <c r="N108" s="110" t="str">
        <f>A109&amp;B109&amp;E109&amp;G109&amp;0&amp;0</f>
        <v>030050200</v>
      </c>
      <c r="O108" s="109"/>
      <c r="P108" s="107"/>
      <c r="Q108" s="107"/>
      <c r="R108" s="107"/>
      <c r="S108" s="107"/>
      <c r="T108" s="109"/>
      <c r="U108" s="111"/>
      <c r="V108" s="111"/>
    </row>
    <row r="109" spans="1:22" ht="18.5" x14ac:dyDescent="0.35">
      <c r="A109" s="23">
        <v>0</v>
      </c>
      <c r="B109" s="9" t="s">
        <v>22</v>
      </c>
      <c r="C109" s="34" t="s">
        <v>23</v>
      </c>
      <c r="D109" s="27" t="s">
        <v>24</v>
      </c>
      <c r="E109" s="27" t="s">
        <v>116</v>
      </c>
      <c r="F109" s="10" t="s">
        <v>160</v>
      </c>
      <c r="G109" s="27" t="s">
        <v>51</v>
      </c>
      <c r="H109" s="25" t="s">
        <v>85</v>
      </c>
      <c r="I109" s="27">
        <f>IF(H109=H107,I107+1,1)</f>
        <v>1</v>
      </c>
      <c r="J109" s="64" t="s">
        <v>263</v>
      </c>
      <c r="K109" s="42" t="s">
        <v>264</v>
      </c>
      <c r="L109" s="30" t="str">
        <f t="shared" si="11"/>
        <v>030MS050201</v>
      </c>
      <c r="M109" s="31"/>
      <c r="N109" s="12" t="str">
        <f t="shared" si="15"/>
        <v>030050201</v>
      </c>
      <c r="O109" s="32" t="s">
        <v>114</v>
      </c>
      <c r="P109" s="33">
        <v>80</v>
      </c>
      <c r="Q109" s="33">
        <v>800</v>
      </c>
      <c r="R109" s="33"/>
      <c r="S109" s="34" t="s">
        <v>265</v>
      </c>
      <c r="T109" s="35" t="s">
        <v>222</v>
      </c>
      <c r="U109" s="91"/>
      <c r="V109" s="91"/>
    </row>
    <row r="110" spans="1:22" ht="18.5" x14ac:dyDescent="0.35">
      <c r="A110" s="23">
        <v>0</v>
      </c>
      <c r="B110" s="9" t="s">
        <v>22</v>
      </c>
      <c r="C110" s="34" t="s">
        <v>23</v>
      </c>
      <c r="D110" s="27" t="s">
        <v>24</v>
      </c>
      <c r="E110" s="27" t="s">
        <v>116</v>
      </c>
      <c r="F110" s="10" t="s">
        <v>160</v>
      </c>
      <c r="G110" s="27" t="s">
        <v>51</v>
      </c>
      <c r="H110" s="25" t="s">
        <v>85</v>
      </c>
      <c r="I110" s="27">
        <f t="shared" si="12"/>
        <v>2</v>
      </c>
      <c r="J110" s="64" t="s">
        <v>266</v>
      </c>
      <c r="K110" s="42" t="s">
        <v>264</v>
      </c>
      <c r="L110" s="30" t="str">
        <f t="shared" si="11"/>
        <v>030MS050202</v>
      </c>
      <c r="M110" s="31"/>
      <c r="N110" s="12" t="str">
        <f t="shared" si="15"/>
        <v>030050202</v>
      </c>
      <c r="O110" s="32" t="s">
        <v>114</v>
      </c>
      <c r="P110" s="33">
        <v>80</v>
      </c>
      <c r="Q110" s="33">
        <v>800</v>
      </c>
      <c r="R110" s="33"/>
      <c r="S110" s="34" t="s">
        <v>265</v>
      </c>
      <c r="T110" s="35" t="s">
        <v>222</v>
      </c>
      <c r="U110" s="91"/>
      <c r="V110" s="91"/>
    </row>
    <row r="111" spans="1:22" ht="18.5" x14ac:dyDescent="0.35">
      <c r="A111" s="23">
        <v>0</v>
      </c>
      <c r="B111" s="9" t="s">
        <v>22</v>
      </c>
      <c r="C111" s="34" t="s">
        <v>23</v>
      </c>
      <c r="D111" s="27" t="s">
        <v>24</v>
      </c>
      <c r="E111" s="27" t="s">
        <v>116</v>
      </c>
      <c r="F111" s="10" t="s">
        <v>160</v>
      </c>
      <c r="G111" s="27" t="s">
        <v>51</v>
      </c>
      <c r="H111" s="25" t="s">
        <v>85</v>
      </c>
      <c r="I111" s="27">
        <f t="shared" si="12"/>
        <v>3</v>
      </c>
      <c r="J111" s="64" t="s">
        <v>267</v>
      </c>
      <c r="K111" s="29" t="s">
        <v>268</v>
      </c>
      <c r="L111" s="30" t="str">
        <f t="shared" si="11"/>
        <v>030MS050203</v>
      </c>
      <c r="M111" s="31"/>
      <c r="N111" s="12" t="str">
        <f t="shared" si="15"/>
        <v>030050203</v>
      </c>
      <c r="O111" s="32" t="s">
        <v>114</v>
      </c>
      <c r="P111" s="33">
        <v>40</v>
      </c>
      <c r="Q111" s="33">
        <v>150</v>
      </c>
      <c r="R111" s="33"/>
      <c r="S111" s="34" t="s">
        <v>265</v>
      </c>
      <c r="T111" s="35" t="s">
        <v>222</v>
      </c>
      <c r="U111" s="91"/>
      <c r="V111" s="91"/>
    </row>
    <row r="112" spans="1:22" ht="18.5" x14ac:dyDescent="0.35">
      <c r="A112" s="104"/>
      <c r="B112" s="105"/>
      <c r="C112" s="106"/>
      <c r="D112" s="107"/>
      <c r="E112" s="106"/>
      <c r="F112" s="108"/>
      <c r="G112" s="106"/>
      <c r="H112" s="107" t="str">
        <f>H113</f>
        <v>دستگیره</v>
      </c>
      <c r="I112" s="107"/>
      <c r="J112" s="107"/>
      <c r="K112" s="106"/>
      <c r="L112" s="109"/>
      <c r="M112" s="109"/>
      <c r="N112" s="110" t="str">
        <f>A113&amp;B113&amp;E113&amp;G113&amp;0&amp;0</f>
        <v>030050300</v>
      </c>
      <c r="O112" s="109"/>
      <c r="P112" s="107"/>
      <c r="Q112" s="107"/>
      <c r="R112" s="107"/>
      <c r="S112" s="107"/>
      <c r="T112" s="109"/>
      <c r="U112" s="111"/>
      <c r="V112" s="111"/>
    </row>
    <row r="113" spans="1:22" ht="18.5" x14ac:dyDescent="0.35">
      <c r="A113" s="23">
        <v>0</v>
      </c>
      <c r="B113" s="9" t="s">
        <v>22</v>
      </c>
      <c r="C113" s="34" t="s">
        <v>23</v>
      </c>
      <c r="D113" s="27" t="s">
        <v>24</v>
      </c>
      <c r="E113" s="27" t="s">
        <v>116</v>
      </c>
      <c r="F113" s="10" t="s">
        <v>160</v>
      </c>
      <c r="G113" s="27" t="s">
        <v>58</v>
      </c>
      <c r="H113" s="25" t="s">
        <v>269</v>
      </c>
      <c r="I113" s="27">
        <f>IF(H113=H111,I111+1,1)</f>
        <v>1</v>
      </c>
      <c r="J113" s="64" t="s">
        <v>270</v>
      </c>
      <c r="K113" s="38" t="s">
        <v>70</v>
      </c>
      <c r="L113" s="30" t="str">
        <f t="shared" si="11"/>
        <v>030MS050301</v>
      </c>
      <c r="M113" s="43"/>
      <c r="N113" s="43" t="s">
        <v>271</v>
      </c>
      <c r="O113" s="32" t="s">
        <v>70</v>
      </c>
      <c r="P113" s="32" t="s">
        <v>70</v>
      </c>
      <c r="Q113" s="32" t="s">
        <v>70</v>
      </c>
      <c r="R113" s="32"/>
      <c r="S113" s="38" t="s">
        <v>137</v>
      </c>
      <c r="T113" s="39" t="s">
        <v>232</v>
      </c>
      <c r="U113" s="92"/>
      <c r="V113" s="91"/>
    </row>
    <row r="114" spans="1:22" ht="18.5" x14ac:dyDescent="0.35">
      <c r="A114" s="23">
        <v>0</v>
      </c>
      <c r="B114" s="9" t="s">
        <v>22</v>
      </c>
      <c r="C114" s="34" t="s">
        <v>23</v>
      </c>
      <c r="D114" s="27" t="s">
        <v>24</v>
      </c>
      <c r="E114" s="27" t="s">
        <v>116</v>
      </c>
      <c r="F114" s="10" t="s">
        <v>160</v>
      </c>
      <c r="G114" s="27" t="s">
        <v>58</v>
      </c>
      <c r="H114" s="25" t="s">
        <v>269</v>
      </c>
      <c r="I114" s="27">
        <f t="shared" si="12"/>
        <v>2</v>
      </c>
      <c r="J114" s="64" t="s">
        <v>272</v>
      </c>
      <c r="K114" s="38" t="s">
        <v>70</v>
      </c>
      <c r="L114" s="30" t="str">
        <f t="shared" si="11"/>
        <v>030MS050302</v>
      </c>
      <c r="M114" s="43"/>
      <c r="N114" s="43" t="s">
        <v>273</v>
      </c>
      <c r="O114" s="32" t="s">
        <v>70</v>
      </c>
      <c r="P114" s="33" t="s">
        <v>70</v>
      </c>
      <c r="Q114" s="33" t="s">
        <v>70</v>
      </c>
      <c r="R114" s="33"/>
      <c r="S114" s="38" t="s">
        <v>137</v>
      </c>
      <c r="T114" s="39" t="s">
        <v>232</v>
      </c>
      <c r="U114" s="92"/>
      <c r="V114" s="91"/>
    </row>
    <row r="115" spans="1:22" ht="18.5" x14ac:dyDescent="0.35">
      <c r="A115" s="23">
        <v>0</v>
      </c>
      <c r="B115" s="9" t="s">
        <v>22</v>
      </c>
      <c r="C115" s="34" t="s">
        <v>23</v>
      </c>
      <c r="D115" s="27" t="s">
        <v>24</v>
      </c>
      <c r="E115" s="27" t="s">
        <v>116</v>
      </c>
      <c r="F115" s="10" t="s">
        <v>160</v>
      </c>
      <c r="G115" s="27" t="s">
        <v>58</v>
      </c>
      <c r="H115" s="25" t="s">
        <v>269</v>
      </c>
      <c r="I115" s="27">
        <f t="shared" si="12"/>
        <v>3</v>
      </c>
      <c r="J115" s="64" t="s">
        <v>274</v>
      </c>
      <c r="K115" s="29" t="s">
        <v>158</v>
      </c>
      <c r="L115" s="30" t="str">
        <f t="shared" si="11"/>
        <v>030MS050303</v>
      </c>
      <c r="M115" s="32" t="s">
        <v>275</v>
      </c>
      <c r="N115" s="32" t="s">
        <v>275</v>
      </c>
      <c r="O115" s="32" t="s">
        <v>44</v>
      </c>
      <c r="P115" s="84">
        <v>6</v>
      </c>
      <c r="Q115" s="84">
        <v>40</v>
      </c>
      <c r="R115" s="84"/>
      <c r="S115" s="34" t="s">
        <v>276</v>
      </c>
      <c r="T115" s="35" t="s">
        <v>34</v>
      </c>
      <c r="U115" s="91"/>
      <c r="V115" s="91">
        <v>11150640</v>
      </c>
    </row>
    <row r="116" spans="1:22" ht="18.5" x14ac:dyDescent="0.35">
      <c r="A116" s="104"/>
      <c r="B116" s="105"/>
      <c r="C116" s="106"/>
      <c r="D116" s="107"/>
      <c r="E116" s="106"/>
      <c r="F116" s="108"/>
      <c r="G116" s="106"/>
      <c r="H116" s="107" t="str">
        <f>H117</f>
        <v>لولا</v>
      </c>
      <c r="I116" s="107"/>
      <c r="J116" s="107"/>
      <c r="K116" s="106"/>
      <c r="L116" s="109"/>
      <c r="M116" s="109"/>
      <c r="N116" s="110" t="str">
        <f>A117&amp;B117&amp;E117&amp;G117&amp;0&amp;0</f>
        <v>030050400</v>
      </c>
      <c r="O116" s="109"/>
      <c r="P116" s="107"/>
      <c r="Q116" s="107"/>
      <c r="R116" s="107"/>
      <c r="S116" s="107"/>
      <c r="T116" s="109"/>
      <c r="U116" s="111"/>
      <c r="V116" s="111"/>
    </row>
    <row r="117" spans="1:22" ht="18.5" x14ac:dyDescent="0.35">
      <c r="A117" s="23">
        <v>0</v>
      </c>
      <c r="B117" s="9" t="s">
        <v>22</v>
      </c>
      <c r="C117" s="34" t="s">
        <v>23</v>
      </c>
      <c r="D117" s="27" t="s">
        <v>24</v>
      </c>
      <c r="E117" s="27" t="s">
        <v>116</v>
      </c>
      <c r="F117" s="10" t="s">
        <v>160</v>
      </c>
      <c r="G117" s="27" t="s">
        <v>84</v>
      </c>
      <c r="H117" s="25" t="s">
        <v>277</v>
      </c>
      <c r="I117" s="27">
        <f>IF(H117=H115,I115+1,1)</f>
        <v>1</v>
      </c>
      <c r="J117" s="64" t="s">
        <v>278</v>
      </c>
      <c r="K117" s="42" t="s">
        <v>279</v>
      </c>
      <c r="L117" s="30" t="str">
        <f t="shared" si="11"/>
        <v>030MS050401</v>
      </c>
      <c r="M117" s="31"/>
      <c r="N117" s="12" t="str">
        <f t="shared" ref="N117:N120" si="16">A117&amp;B117&amp;E117&amp;G117&amp;0&amp;I117</f>
        <v>030050401</v>
      </c>
      <c r="O117" s="32" t="s">
        <v>123</v>
      </c>
      <c r="P117" s="33">
        <v>76</v>
      </c>
      <c r="Q117" s="33" t="s">
        <v>70</v>
      </c>
      <c r="R117" s="33"/>
      <c r="S117" s="34" t="s">
        <v>126</v>
      </c>
      <c r="T117" s="35" t="s">
        <v>222</v>
      </c>
      <c r="U117" s="91"/>
      <c r="V117" s="91"/>
    </row>
    <row r="118" spans="1:22" ht="18.5" x14ac:dyDescent="0.35">
      <c r="A118" s="23">
        <v>0</v>
      </c>
      <c r="B118" s="9" t="s">
        <v>22</v>
      </c>
      <c r="C118" s="34" t="s">
        <v>23</v>
      </c>
      <c r="D118" s="27" t="s">
        <v>24</v>
      </c>
      <c r="E118" s="27" t="s">
        <v>116</v>
      </c>
      <c r="F118" s="10" t="s">
        <v>160</v>
      </c>
      <c r="G118" s="27" t="s">
        <v>84</v>
      </c>
      <c r="H118" s="25" t="s">
        <v>277</v>
      </c>
      <c r="I118" s="27">
        <f t="shared" si="12"/>
        <v>2</v>
      </c>
      <c r="J118" s="64" t="s">
        <v>280</v>
      </c>
      <c r="K118" s="42" t="s">
        <v>281</v>
      </c>
      <c r="L118" s="30" t="str">
        <f t="shared" si="11"/>
        <v>030MS050402</v>
      </c>
      <c r="M118" s="31"/>
      <c r="N118" s="12" t="str">
        <f t="shared" si="16"/>
        <v>030050402</v>
      </c>
      <c r="O118" s="32" t="s">
        <v>282</v>
      </c>
      <c r="P118" s="33">
        <v>30</v>
      </c>
      <c r="Q118" s="33" t="s">
        <v>70</v>
      </c>
      <c r="R118" s="33"/>
      <c r="S118" s="34" t="s">
        <v>126</v>
      </c>
      <c r="T118" s="35" t="s">
        <v>222</v>
      </c>
      <c r="U118" s="91"/>
      <c r="V118" s="91"/>
    </row>
    <row r="119" spans="1:22" ht="18.5" x14ac:dyDescent="0.35">
      <c r="A119" s="23">
        <v>0</v>
      </c>
      <c r="B119" s="9" t="s">
        <v>22</v>
      </c>
      <c r="C119" s="34" t="s">
        <v>23</v>
      </c>
      <c r="D119" s="27" t="s">
        <v>24</v>
      </c>
      <c r="E119" s="27" t="s">
        <v>116</v>
      </c>
      <c r="F119" s="10" t="s">
        <v>160</v>
      </c>
      <c r="G119" s="27" t="s">
        <v>84</v>
      </c>
      <c r="H119" s="25" t="s">
        <v>277</v>
      </c>
      <c r="I119" s="27">
        <f t="shared" si="12"/>
        <v>3</v>
      </c>
      <c r="J119" s="65" t="s">
        <v>283</v>
      </c>
      <c r="K119" s="37" t="s">
        <v>284</v>
      </c>
      <c r="L119" s="30" t="str">
        <f t="shared" si="11"/>
        <v>030MS050403</v>
      </c>
      <c r="M119" s="31"/>
      <c r="N119" s="12" t="str">
        <f t="shared" si="16"/>
        <v>030050403</v>
      </c>
      <c r="O119" s="32" t="s">
        <v>78</v>
      </c>
      <c r="P119" s="33">
        <v>50</v>
      </c>
      <c r="Q119" s="33">
        <v>140</v>
      </c>
      <c r="R119" s="33"/>
      <c r="S119" s="34" t="s">
        <v>33</v>
      </c>
      <c r="T119" s="35" t="s">
        <v>75</v>
      </c>
      <c r="U119" s="91" t="s">
        <v>80</v>
      </c>
      <c r="V119" s="91"/>
    </row>
    <row r="120" spans="1:22" ht="18.5" x14ac:dyDescent="0.35">
      <c r="A120" s="23">
        <v>0</v>
      </c>
      <c r="B120" s="9" t="s">
        <v>22</v>
      </c>
      <c r="C120" s="34" t="s">
        <v>23</v>
      </c>
      <c r="D120" s="27" t="s">
        <v>24</v>
      </c>
      <c r="E120" s="27" t="s">
        <v>116</v>
      </c>
      <c r="F120" s="10" t="s">
        <v>160</v>
      </c>
      <c r="G120" s="27" t="s">
        <v>84</v>
      </c>
      <c r="H120" s="25" t="s">
        <v>277</v>
      </c>
      <c r="I120" s="27">
        <f t="shared" si="12"/>
        <v>4</v>
      </c>
      <c r="J120" s="64" t="s">
        <v>285</v>
      </c>
      <c r="K120" s="37" t="s">
        <v>286</v>
      </c>
      <c r="L120" s="30" t="str">
        <f t="shared" si="11"/>
        <v>030MS050404</v>
      </c>
      <c r="M120" s="31"/>
      <c r="N120" s="12" t="str">
        <f t="shared" si="16"/>
        <v>030050404</v>
      </c>
      <c r="O120" s="32" t="s">
        <v>78</v>
      </c>
      <c r="P120" s="33">
        <v>50</v>
      </c>
      <c r="Q120" s="33">
        <v>90</v>
      </c>
      <c r="R120" s="33"/>
      <c r="S120" s="34" t="s">
        <v>33</v>
      </c>
      <c r="T120" s="35" t="s">
        <v>75</v>
      </c>
      <c r="U120" s="91" t="s">
        <v>80</v>
      </c>
      <c r="V120" s="91"/>
    </row>
    <row r="121" spans="1:22" ht="18.5" x14ac:dyDescent="0.35">
      <c r="A121" s="23">
        <v>0</v>
      </c>
      <c r="B121" s="9" t="s">
        <v>22</v>
      </c>
      <c r="C121" s="34" t="s">
        <v>23</v>
      </c>
      <c r="D121" s="27" t="s">
        <v>24</v>
      </c>
      <c r="E121" s="27" t="s">
        <v>116</v>
      </c>
      <c r="F121" s="10" t="s">
        <v>160</v>
      </c>
      <c r="G121" s="27" t="s">
        <v>84</v>
      </c>
      <c r="H121" s="25" t="s">
        <v>277</v>
      </c>
      <c r="I121" s="27">
        <f t="shared" si="12"/>
        <v>5</v>
      </c>
      <c r="J121" s="64" t="s">
        <v>41</v>
      </c>
      <c r="K121" s="29" t="s">
        <v>287</v>
      </c>
      <c r="L121" s="30" t="str">
        <f t="shared" si="11"/>
        <v>030MS050405</v>
      </c>
      <c r="M121" s="32" t="s">
        <v>288</v>
      </c>
      <c r="N121" s="32" t="s">
        <v>288</v>
      </c>
      <c r="O121" s="32" t="s">
        <v>44</v>
      </c>
      <c r="P121" s="32" t="s">
        <v>45</v>
      </c>
      <c r="Q121" s="32" t="s">
        <v>188</v>
      </c>
      <c r="R121" s="32"/>
      <c r="S121" s="38" t="s">
        <v>47</v>
      </c>
      <c r="T121" s="39" t="s">
        <v>34</v>
      </c>
      <c r="U121" s="92"/>
      <c r="V121" s="94" t="s">
        <v>288</v>
      </c>
    </row>
    <row r="122" spans="1:22" ht="18.5" x14ac:dyDescent="0.35">
      <c r="A122" s="23">
        <v>0</v>
      </c>
      <c r="B122" s="9" t="s">
        <v>22</v>
      </c>
      <c r="C122" s="34" t="s">
        <v>23</v>
      </c>
      <c r="D122" s="27" t="s">
        <v>24</v>
      </c>
      <c r="E122" s="27" t="s">
        <v>116</v>
      </c>
      <c r="F122" s="10" t="s">
        <v>160</v>
      </c>
      <c r="G122" s="27" t="s">
        <v>84</v>
      </c>
      <c r="H122" s="25" t="s">
        <v>277</v>
      </c>
      <c r="I122" s="27">
        <f t="shared" si="12"/>
        <v>6</v>
      </c>
      <c r="J122" s="64" t="s">
        <v>289</v>
      </c>
      <c r="K122" s="29" t="s">
        <v>49</v>
      </c>
      <c r="L122" s="30" t="str">
        <f t="shared" si="11"/>
        <v>030MS050406</v>
      </c>
      <c r="M122" s="32" t="s">
        <v>50</v>
      </c>
      <c r="N122" s="32" t="s">
        <v>50</v>
      </c>
      <c r="O122" s="32" t="s">
        <v>44</v>
      </c>
      <c r="P122" s="32" t="s">
        <v>45</v>
      </c>
      <c r="Q122" s="32" t="s">
        <v>70</v>
      </c>
      <c r="R122" s="32"/>
      <c r="S122" s="38" t="s">
        <v>290</v>
      </c>
      <c r="T122" s="39" t="s">
        <v>34</v>
      </c>
      <c r="U122" s="92"/>
      <c r="V122" s="94" t="s">
        <v>50</v>
      </c>
    </row>
    <row r="123" spans="1:22" ht="18.5" x14ac:dyDescent="0.35">
      <c r="A123" s="104"/>
      <c r="B123" s="105"/>
      <c r="C123" s="106"/>
      <c r="D123" s="107"/>
      <c r="E123" s="106"/>
      <c r="F123" s="108"/>
      <c r="G123" s="106"/>
      <c r="H123" s="107" t="str">
        <f>H124</f>
        <v>طلق</v>
      </c>
      <c r="I123" s="107"/>
      <c r="J123" s="107"/>
      <c r="K123" s="106"/>
      <c r="L123" s="109"/>
      <c r="M123" s="109"/>
      <c r="N123" s="110" t="str">
        <f>A124&amp;B124&amp;E124&amp;G124&amp;0&amp;0</f>
        <v>030050500</v>
      </c>
      <c r="O123" s="109"/>
      <c r="P123" s="107"/>
      <c r="Q123" s="107"/>
      <c r="R123" s="107"/>
      <c r="S123" s="107"/>
      <c r="T123" s="109"/>
      <c r="U123" s="111"/>
      <c r="V123" s="111"/>
    </row>
    <row r="124" spans="1:22" ht="18.5" x14ac:dyDescent="0.35">
      <c r="A124" s="23">
        <v>0</v>
      </c>
      <c r="B124" s="9" t="s">
        <v>22</v>
      </c>
      <c r="C124" s="34" t="s">
        <v>23</v>
      </c>
      <c r="D124" s="27" t="s">
        <v>24</v>
      </c>
      <c r="E124" s="27" t="s">
        <v>116</v>
      </c>
      <c r="F124" s="10" t="s">
        <v>160</v>
      </c>
      <c r="G124" s="27" t="s">
        <v>116</v>
      </c>
      <c r="H124" s="25" t="s">
        <v>291</v>
      </c>
      <c r="I124" s="27">
        <f>IF(H124=H122,I122+1,1)</f>
        <v>1</v>
      </c>
      <c r="J124" s="64" t="s">
        <v>292</v>
      </c>
      <c r="K124" s="42" t="s">
        <v>293</v>
      </c>
      <c r="L124" s="30" t="str">
        <f t="shared" si="11"/>
        <v>030MS050501</v>
      </c>
      <c r="M124" s="31"/>
      <c r="N124" s="12" t="str">
        <f t="shared" ref="N124:N126" si="17">A124&amp;B124&amp;E124&amp;G124&amp;0&amp;I124</f>
        <v>030050501</v>
      </c>
      <c r="O124" s="32" t="s">
        <v>45</v>
      </c>
      <c r="P124" s="32" t="s">
        <v>294</v>
      </c>
      <c r="Q124" s="32" t="s">
        <v>295</v>
      </c>
      <c r="R124" s="32"/>
      <c r="S124" s="38" t="s">
        <v>33</v>
      </c>
      <c r="T124" s="39" t="s">
        <v>296</v>
      </c>
      <c r="U124" s="92"/>
      <c r="V124" s="91"/>
    </row>
    <row r="125" spans="1:22" ht="18.5" x14ac:dyDescent="0.35">
      <c r="A125" s="23">
        <v>0</v>
      </c>
      <c r="B125" s="9" t="s">
        <v>22</v>
      </c>
      <c r="C125" s="34" t="s">
        <v>23</v>
      </c>
      <c r="D125" s="27" t="s">
        <v>24</v>
      </c>
      <c r="E125" s="27" t="s">
        <v>116</v>
      </c>
      <c r="F125" s="10" t="s">
        <v>160</v>
      </c>
      <c r="G125" s="27" t="s">
        <v>116</v>
      </c>
      <c r="H125" s="25" t="s">
        <v>291</v>
      </c>
      <c r="I125" s="27">
        <f t="shared" si="12"/>
        <v>2</v>
      </c>
      <c r="J125" s="64" t="s">
        <v>297</v>
      </c>
      <c r="K125" s="42" t="s">
        <v>298</v>
      </c>
      <c r="L125" s="30" t="str">
        <f t="shared" si="11"/>
        <v>030MS050502</v>
      </c>
      <c r="M125" s="31"/>
      <c r="N125" s="12" t="str">
        <f t="shared" si="17"/>
        <v>030050502</v>
      </c>
      <c r="O125" s="32" t="s">
        <v>299</v>
      </c>
      <c r="P125" s="32" t="s">
        <v>178</v>
      </c>
      <c r="Q125" s="32" t="s">
        <v>70</v>
      </c>
      <c r="R125" s="32"/>
      <c r="S125" s="38" t="s">
        <v>126</v>
      </c>
      <c r="T125" s="39" t="s">
        <v>210</v>
      </c>
      <c r="U125" s="92"/>
      <c r="V125" s="91"/>
    </row>
    <row r="126" spans="1:22" ht="19" thickBot="1" x14ac:dyDescent="0.4">
      <c r="A126" s="44">
        <v>0</v>
      </c>
      <c r="B126" s="85" t="s">
        <v>22</v>
      </c>
      <c r="C126" s="49" t="s">
        <v>23</v>
      </c>
      <c r="D126" s="48" t="s">
        <v>24</v>
      </c>
      <c r="E126" s="48" t="s">
        <v>116</v>
      </c>
      <c r="F126" s="86" t="s">
        <v>160</v>
      </c>
      <c r="G126" s="48" t="s">
        <v>116</v>
      </c>
      <c r="H126" s="46" t="s">
        <v>291</v>
      </c>
      <c r="I126" s="48">
        <f t="shared" si="12"/>
        <v>3</v>
      </c>
      <c r="J126" s="66" t="s">
        <v>300</v>
      </c>
      <c r="K126" s="51" t="s">
        <v>301</v>
      </c>
      <c r="L126" s="30" t="str">
        <f t="shared" si="11"/>
        <v>030MS050503</v>
      </c>
      <c r="M126" s="52"/>
      <c r="N126" s="12" t="str">
        <f t="shared" si="17"/>
        <v>030050503</v>
      </c>
      <c r="O126" s="53" t="s">
        <v>30</v>
      </c>
      <c r="P126" s="53" t="s">
        <v>188</v>
      </c>
      <c r="Q126" s="53" t="s">
        <v>302</v>
      </c>
      <c r="R126" s="53"/>
      <c r="S126" s="76" t="s">
        <v>33</v>
      </c>
      <c r="T126" s="77" t="s">
        <v>210</v>
      </c>
      <c r="U126" s="92" t="s">
        <v>303</v>
      </c>
      <c r="V126" s="91"/>
    </row>
  </sheetData>
  <conditionalFormatting sqref="L40:L43">
    <cfRule type="duplicateValues" dxfId="2" priority="2"/>
  </conditionalFormatting>
  <conditionalFormatting sqref="L54:L55">
    <cfRule type="duplicateValues" dxfId="1" priority="1"/>
  </conditionalFormatting>
  <conditionalFormatting sqref="L100:L107 L5:L9 L46:L49 L57:L60 L11:L12 L14:L21 L23:L36 L38:L39 L63:L69 L51:L53 L71:L72 L74:L75 L77:L80 L82 L84:L86 L88:L90 L109:L111 L113:L115 L117:L122 L124:L12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4" workbookViewId="0">
      <selection activeCell="B36" sqref="B36"/>
    </sheetView>
  </sheetViews>
  <sheetFormatPr defaultRowHeight="14.5" x14ac:dyDescent="0.35"/>
  <cols>
    <col min="2" max="2" width="26.453125" bestFit="1" customWidth="1"/>
    <col min="3" max="3" width="9.81640625" bestFit="1" customWidth="1"/>
    <col min="4" max="4" width="7.81640625" bestFit="1" customWidth="1"/>
    <col min="5" max="5" width="8.54296875" bestFit="1" customWidth="1"/>
    <col min="6" max="6" width="10" bestFit="1" customWidth="1"/>
  </cols>
  <sheetData>
    <row r="1" spans="1:6" x14ac:dyDescent="0.35">
      <c r="D1" t="s">
        <v>320</v>
      </c>
    </row>
    <row r="2" spans="1:6" x14ac:dyDescent="0.35">
      <c r="A2" t="s">
        <v>304</v>
      </c>
      <c r="B2" t="s">
        <v>305</v>
      </c>
      <c r="C2" s="113" t="s">
        <v>310</v>
      </c>
      <c r="D2">
        <v>1</v>
      </c>
    </row>
    <row r="3" spans="1:6" x14ac:dyDescent="0.35">
      <c r="A3" t="s">
        <v>306</v>
      </c>
      <c r="B3" t="s">
        <v>307</v>
      </c>
      <c r="C3" s="114" t="s">
        <v>311</v>
      </c>
      <c r="D3">
        <v>5</v>
      </c>
    </row>
    <row r="4" spans="1:6" x14ac:dyDescent="0.35">
      <c r="A4" t="s">
        <v>308</v>
      </c>
      <c r="B4" t="s">
        <v>309</v>
      </c>
      <c r="C4" s="114" t="s">
        <v>312</v>
      </c>
      <c r="D4">
        <v>2</v>
      </c>
    </row>
    <row r="6" spans="1:6" x14ac:dyDescent="0.35">
      <c r="B6" s="115" t="s">
        <v>324</v>
      </c>
    </row>
    <row r="7" spans="1:6" x14ac:dyDescent="0.35">
      <c r="B7" t="s">
        <v>314</v>
      </c>
      <c r="C7" s="114" t="s">
        <v>313</v>
      </c>
      <c r="D7" t="s">
        <v>317</v>
      </c>
      <c r="E7" t="s">
        <v>318</v>
      </c>
      <c r="F7" t="s">
        <v>319</v>
      </c>
    </row>
    <row r="8" spans="1:6" x14ac:dyDescent="0.35">
      <c r="B8" t="str">
        <f>Sheet1!J5</f>
        <v>نبشی عرضی پایین 1</v>
      </c>
      <c r="C8" t="str">
        <f>Sheet1!N5</f>
        <v>030010101</v>
      </c>
      <c r="D8">
        <v>2</v>
      </c>
      <c r="E8">
        <f>D8*$D$4</f>
        <v>4</v>
      </c>
      <c r="F8">
        <f>E8*$D$3</f>
        <v>20</v>
      </c>
    </row>
    <row r="9" spans="1:6" x14ac:dyDescent="0.35">
      <c r="B9" t="str">
        <f>Sheet1!J6</f>
        <v>نبشی عرضی پایین 2</v>
      </c>
      <c r="C9" t="str">
        <f>Sheet1!N6</f>
        <v>030010102</v>
      </c>
      <c r="D9">
        <v>2</v>
      </c>
      <c r="E9">
        <f t="shared" ref="E9:E12" si="0">D9*$D$4</f>
        <v>4</v>
      </c>
      <c r="F9">
        <f t="shared" ref="F9:F12" si="1">E9*$D$3</f>
        <v>20</v>
      </c>
    </row>
    <row r="10" spans="1:6" x14ac:dyDescent="0.35">
      <c r="B10" t="str">
        <f>Sheet1!J7</f>
        <v>پایه</v>
      </c>
      <c r="C10" t="str">
        <f>Sheet1!N7</f>
        <v>030010103</v>
      </c>
      <c r="D10">
        <v>1</v>
      </c>
      <c r="E10">
        <f t="shared" si="0"/>
        <v>2</v>
      </c>
      <c r="F10">
        <f t="shared" si="1"/>
        <v>10</v>
      </c>
    </row>
    <row r="11" spans="1:6" x14ac:dyDescent="0.35">
      <c r="B11" t="str">
        <f>Sheet1!J8</f>
        <v>پیچ شش گوش</v>
      </c>
      <c r="C11" t="str">
        <f>Sheet1!N8</f>
        <v>011010825</v>
      </c>
      <c r="D11">
        <v>12</v>
      </c>
      <c r="E11">
        <f t="shared" si="0"/>
        <v>24</v>
      </c>
      <c r="F11">
        <f t="shared" si="1"/>
        <v>120</v>
      </c>
    </row>
    <row r="12" spans="1:6" x14ac:dyDescent="0.35">
      <c r="B12" t="str">
        <f>Sheet1!J9</f>
        <v>مهره شش گوش</v>
      </c>
      <c r="C12" t="str">
        <f>Sheet1!N9</f>
        <v>012010008</v>
      </c>
      <c r="D12">
        <v>12</v>
      </c>
      <c r="E12">
        <f t="shared" si="0"/>
        <v>24</v>
      </c>
      <c r="F12">
        <f t="shared" si="1"/>
        <v>120</v>
      </c>
    </row>
    <row r="13" spans="1:6" x14ac:dyDescent="0.35">
      <c r="C13" s="114"/>
    </row>
    <row r="14" spans="1:6" x14ac:dyDescent="0.35">
      <c r="B14" s="115" t="s">
        <v>325</v>
      </c>
      <c r="C14" s="114"/>
    </row>
    <row r="15" spans="1:6" x14ac:dyDescent="0.35">
      <c r="B15" t="s">
        <v>315</v>
      </c>
      <c r="C15" t="s">
        <v>316</v>
      </c>
      <c r="D15" t="s">
        <v>323</v>
      </c>
      <c r="E15" t="s">
        <v>331</v>
      </c>
    </row>
    <row r="16" spans="1:6" x14ac:dyDescent="0.35">
      <c r="B16" t="str">
        <f>Sheet1!U5</f>
        <v>PL HDG 1.5*1000</v>
      </c>
      <c r="C16">
        <f>Sheet1!V5</f>
        <v>140150100</v>
      </c>
      <c r="D16">
        <v>1.2</v>
      </c>
      <c r="E16" t="s">
        <v>332</v>
      </c>
    </row>
    <row r="17" spans="2:7" x14ac:dyDescent="0.35">
      <c r="B17" t="str">
        <f>Sheet1!U6</f>
        <v>PL HDG 1.5*1000</v>
      </c>
      <c r="C17">
        <f>Sheet1!V6</f>
        <v>140150100</v>
      </c>
      <c r="D17">
        <v>3.4</v>
      </c>
      <c r="E17" t="s">
        <v>332</v>
      </c>
    </row>
    <row r="18" spans="2:7" x14ac:dyDescent="0.35">
      <c r="B18" t="str">
        <f>Sheet1!U7</f>
        <v>PL HDG 1.5*1000</v>
      </c>
      <c r="C18">
        <f>Sheet1!V7</f>
        <v>140150100</v>
      </c>
      <c r="D18">
        <v>0.8</v>
      </c>
      <c r="E18" t="s">
        <v>332</v>
      </c>
    </row>
    <row r="19" spans="2:7" x14ac:dyDescent="0.35">
      <c r="B19" t="str">
        <f>Sheet1!U8</f>
        <v>Hex Bolt 6 x 10</v>
      </c>
      <c r="C19" t="str">
        <f>Sheet1!V8</f>
        <v>011010825</v>
      </c>
      <c r="D19">
        <v>12</v>
      </c>
      <c r="E19" t="s">
        <v>333</v>
      </c>
    </row>
    <row r="20" spans="2:7" x14ac:dyDescent="0.35">
      <c r="B20" t="str">
        <f>Sheet1!U9</f>
        <v>Hex Nut 6</v>
      </c>
      <c r="C20" t="str">
        <f>Sheet1!V9</f>
        <v>012010008</v>
      </c>
      <c r="D20">
        <v>12</v>
      </c>
      <c r="E20" t="s">
        <v>333</v>
      </c>
    </row>
    <row r="22" spans="2:7" x14ac:dyDescent="0.35">
      <c r="B22" s="115" t="s">
        <v>326</v>
      </c>
      <c r="C22" s="116" t="s">
        <v>327</v>
      </c>
      <c r="D22" s="116" t="s">
        <v>328</v>
      </c>
      <c r="E22" s="116" t="s">
        <v>329</v>
      </c>
      <c r="F22" s="116" t="s">
        <v>330</v>
      </c>
      <c r="G22" s="116"/>
    </row>
    <row r="23" spans="2:7" x14ac:dyDescent="0.35">
      <c r="B23" t="str">
        <f>B16</f>
        <v>PL HDG 1.5*1000</v>
      </c>
      <c r="C23">
        <f>C16</f>
        <v>140150100</v>
      </c>
      <c r="D23">
        <f>SUM(D16:D18)</f>
        <v>5.3999999999999995</v>
      </c>
      <c r="E23" s="117">
        <v>170000</v>
      </c>
      <c r="F23" s="118">
        <f>D23*E23</f>
        <v>917999.99999999988</v>
      </c>
      <c r="G23" t="str">
        <f>E16</f>
        <v>kg</v>
      </c>
    </row>
    <row r="24" spans="2:7" x14ac:dyDescent="0.35">
      <c r="B24" t="str">
        <f>B19</f>
        <v>Hex Bolt 6 x 10</v>
      </c>
      <c r="C24" t="str">
        <f>C19</f>
        <v>011010825</v>
      </c>
      <c r="D24">
        <f>D19</f>
        <v>12</v>
      </c>
      <c r="E24" s="117">
        <v>5000</v>
      </c>
      <c r="F24" s="118">
        <f t="shared" ref="F24:F25" si="2">D24*E24</f>
        <v>60000</v>
      </c>
      <c r="G24" t="str">
        <f>E19</f>
        <v>Pcs.</v>
      </c>
    </row>
    <row r="25" spans="2:7" x14ac:dyDescent="0.35">
      <c r="B25" t="str">
        <f>B20</f>
        <v>Hex Nut 6</v>
      </c>
      <c r="C25" t="str">
        <f>C20</f>
        <v>012010008</v>
      </c>
      <c r="D25">
        <f>D20</f>
        <v>12</v>
      </c>
      <c r="E25" s="117">
        <v>2000</v>
      </c>
      <c r="F25" s="118">
        <f t="shared" si="2"/>
        <v>24000</v>
      </c>
      <c r="G25" t="str">
        <f>E20</f>
        <v>Pcs.</v>
      </c>
    </row>
    <row r="26" spans="2:7" x14ac:dyDescent="0.35">
      <c r="B26" t="s">
        <v>334</v>
      </c>
      <c r="F26" s="118">
        <f>SUM(F23:F25)</f>
        <v>1001999.9999999999</v>
      </c>
    </row>
    <row r="28" spans="2:7" x14ac:dyDescent="0.35">
      <c r="B28" t="s">
        <v>335</v>
      </c>
    </row>
    <row r="29" spans="2:7" x14ac:dyDescent="0.35">
      <c r="B29" t="s">
        <v>314</v>
      </c>
      <c r="C29" s="114" t="s">
        <v>313</v>
      </c>
    </row>
    <row r="30" spans="2:7" x14ac:dyDescent="0.35">
      <c r="B30" t="str">
        <f>Sheet1!J27</f>
        <v>نبشی اتصال نبشی عرضی پایین به ستون</v>
      </c>
      <c r="C30" t="str">
        <f>Sheet1!N27</f>
        <v>030010405</v>
      </c>
    </row>
    <row r="31" spans="2:7" x14ac:dyDescent="0.35">
      <c r="B31" t="str">
        <f>Sheet1!J28</f>
        <v>نبش اتصال ستون به سینی</v>
      </c>
      <c r="C31" t="str">
        <f>Sheet1!N28</f>
        <v>030010406</v>
      </c>
    </row>
    <row r="32" spans="2:7" x14ac:dyDescent="0.35">
      <c r="B32" t="str">
        <f>Sheet1!J29</f>
        <v>ناودانی اتصال سقفی</v>
      </c>
      <c r="C32" t="str">
        <f>Sheet1!N29</f>
        <v>030010407</v>
      </c>
    </row>
    <row r="33" spans="2:3" x14ac:dyDescent="0.35">
      <c r="B33" t="str">
        <f>Sheet1!J30</f>
        <v>پیچ شش گوش</v>
      </c>
      <c r="C33" t="str">
        <f>Sheet1!N30</f>
        <v>011010825</v>
      </c>
    </row>
    <row r="34" spans="2:3" x14ac:dyDescent="0.35">
      <c r="B34" t="str">
        <f>Sheet1!J31</f>
        <v>مهره شش گوش</v>
      </c>
      <c r="C34" t="str">
        <f>Sheet1!N31</f>
        <v>012010008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Gerami</dc:creator>
  <cp:lastModifiedBy>Ashkan Gerami</cp:lastModifiedBy>
  <dcterms:created xsi:type="dcterms:W3CDTF">2020-06-27T05:53:14Z</dcterms:created>
  <dcterms:modified xsi:type="dcterms:W3CDTF">2020-06-27T06:48:01Z</dcterms:modified>
</cp:coreProperties>
</file>