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20" windowWidth="20955" windowHeight="9975"/>
  </bookViews>
  <sheets>
    <sheet name="Instructions" sheetId="4" r:id="rId1"/>
    <sheet name="Pipe speed - Metric units" sheetId="1" r:id="rId2"/>
    <sheet name="Pipe speed - Imperial units" sheetId="3" r:id="rId3"/>
  </sheets>
  <externalReferences>
    <externalReference r:id="rId4"/>
  </externalReferences>
  <definedNames>
    <definedName name="Output" localSheetId="0" hidden="1">'[1]Dryers eff. table'!#REF!</definedName>
    <definedName name="Output" localSheetId="2" hidden="1">'[1]Dryers eff. table'!#REF!</definedName>
    <definedName name="Output" hidden="1">'[1]Dryers eff. table'!#REF!</definedName>
    <definedName name="_xlnm.Print_Titles" localSheetId="2">'Pipe speed - Imperial units'!$1:$5</definedName>
    <definedName name="_xlnm.Print_Titles" localSheetId="1">'Pipe speed - Metric units'!$1:$5</definedName>
  </definedNames>
  <calcPr calcId="145621" iterate="1"/>
</workbook>
</file>

<file path=xl/calcChain.xml><?xml version="1.0" encoding="utf-8"?>
<calcChain xmlns="http://schemas.openxmlformats.org/spreadsheetml/2006/main">
  <c r="D3" i="1" l="1"/>
  <c r="E3" i="3"/>
  <c r="B144" i="3" l="1"/>
  <c r="B145" i="3"/>
  <c r="B146" i="3"/>
  <c r="B147" i="3"/>
  <c r="B137" i="3"/>
  <c r="B138" i="3"/>
  <c r="B139" i="3"/>
  <c r="B140" i="3"/>
  <c r="B141" i="3"/>
  <c r="B142" i="3"/>
  <c r="B143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6" i="3"/>
  <c r="D4" i="3"/>
  <c r="D135" i="3" s="1"/>
  <c r="E4" i="3"/>
  <c r="E130" i="3" s="1"/>
  <c r="F4" i="3"/>
  <c r="F144" i="3" s="1"/>
  <c r="G4" i="3"/>
  <c r="G135" i="3" s="1"/>
  <c r="H4" i="3"/>
  <c r="H135" i="3" s="1"/>
  <c r="I4" i="3"/>
  <c r="I135" i="3" s="1"/>
  <c r="J4" i="3"/>
  <c r="J144" i="3" s="1"/>
  <c r="K4" i="3"/>
  <c r="K135" i="3" s="1"/>
  <c r="L4" i="3"/>
  <c r="L129" i="3" s="1"/>
  <c r="M4" i="3"/>
  <c r="M131" i="3" s="1"/>
  <c r="C4" i="3"/>
  <c r="C144" i="3" s="1"/>
  <c r="L4" i="1"/>
  <c r="L76" i="1" s="1"/>
  <c r="K4" i="1"/>
  <c r="K74" i="1" s="1"/>
  <c r="J4" i="1"/>
  <c r="I4" i="1"/>
  <c r="I74" i="1" s="1"/>
  <c r="H4" i="1"/>
  <c r="H75" i="1" s="1"/>
  <c r="G4" i="1"/>
  <c r="G73" i="1" s="1"/>
  <c r="F4" i="1"/>
  <c r="E4" i="1"/>
  <c r="E77" i="1" s="1"/>
  <c r="D4" i="1"/>
  <c r="D73" i="1" s="1"/>
  <c r="C4" i="1"/>
  <c r="B4" i="1"/>
  <c r="B7" i="1" s="1"/>
  <c r="H13" i="3" l="1"/>
  <c r="H16" i="3"/>
  <c r="M143" i="3"/>
  <c r="I143" i="3"/>
  <c r="E143" i="3"/>
  <c r="M142" i="3"/>
  <c r="I142" i="3"/>
  <c r="E142" i="3"/>
  <c r="M141" i="3"/>
  <c r="I141" i="3"/>
  <c r="E141" i="3"/>
  <c r="M140" i="3"/>
  <c r="I140" i="3"/>
  <c r="E140" i="3"/>
  <c r="M139" i="3"/>
  <c r="I139" i="3"/>
  <c r="E139" i="3"/>
  <c r="M138" i="3"/>
  <c r="I138" i="3"/>
  <c r="E138" i="3"/>
  <c r="M137" i="3"/>
  <c r="I137" i="3"/>
  <c r="E137" i="3"/>
  <c r="M147" i="3"/>
  <c r="I147" i="3"/>
  <c r="E147" i="3"/>
  <c r="M146" i="3"/>
  <c r="I146" i="3"/>
  <c r="E146" i="3"/>
  <c r="M145" i="3"/>
  <c r="I145" i="3"/>
  <c r="E145" i="3"/>
  <c r="M144" i="3"/>
  <c r="I144" i="3"/>
  <c r="E144" i="3"/>
  <c r="L143" i="3"/>
  <c r="H143" i="3"/>
  <c r="D143" i="3"/>
  <c r="L142" i="3"/>
  <c r="H142" i="3"/>
  <c r="D142" i="3"/>
  <c r="L141" i="3"/>
  <c r="H141" i="3"/>
  <c r="D141" i="3"/>
  <c r="L140" i="3"/>
  <c r="H140" i="3"/>
  <c r="D140" i="3"/>
  <c r="L139" i="3"/>
  <c r="H139" i="3"/>
  <c r="D139" i="3"/>
  <c r="L138" i="3"/>
  <c r="H138" i="3"/>
  <c r="D138" i="3"/>
  <c r="L137" i="3"/>
  <c r="H137" i="3"/>
  <c r="D137" i="3"/>
  <c r="L147" i="3"/>
  <c r="H147" i="3"/>
  <c r="D147" i="3"/>
  <c r="L146" i="3"/>
  <c r="H146" i="3"/>
  <c r="D146" i="3"/>
  <c r="L145" i="3"/>
  <c r="H145" i="3"/>
  <c r="D145" i="3"/>
  <c r="L144" i="3"/>
  <c r="H144" i="3"/>
  <c r="D144" i="3"/>
  <c r="K143" i="3"/>
  <c r="G143" i="3"/>
  <c r="C143" i="3"/>
  <c r="K142" i="3"/>
  <c r="G142" i="3"/>
  <c r="C142" i="3"/>
  <c r="K141" i="3"/>
  <c r="G141" i="3"/>
  <c r="C141" i="3"/>
  <c r="K140" i="3"/>
  <c r="G140" i="3"/>
  <c r="C140" i="3"/>
  <c r="K139" i="3"/>
  <c r="G139" i="3"/>
  <c r="C139" i="3"/>
  <c r="K138" i="3"/>
  <c r="G138" i="3"/>
  <c r="C138" i="3"/>
  <c r="K137" i="3"/>
  <c r="G137" i="3"/>
  <c r="C137" i="3"/>
  <c r="K147" i="3"/>
  <c r="G147" i="3"/>
  <c r="C147" i="3"/>
  <c r="K146" i="3"/>
  <c r="G146" i="3"/>
  <c r="C146" i="3"/>
  <c r="K145" i="3"/>
  <c r="G145" i="3"/>
  <c r="C145" i="3"/>
  <c r="K144" i="3"/>
  <c r="G144" i="3"/>
  <c r="J143" i="3"/>
  <c r="F143" i="3"/>
  <c r="J142" i="3"/>
  <c r="F142" i="3"/>
  <c r="J141" i="3"/>
  <c r="F141" i="3"/>
  <c r="J140" i="3"/>
  <c r="F140" i="3"/>
  <c r="J139" i="3"/>
  <c r="F139" i="3"/>
  <c r="J138" i="3"/>
  <c r="F138" i="3"/>
  <c r="J137" i="3"/>
  <c r="F137" i="3"/>
  <c r="J147" i="3"/>
  <c r="F147" i="3"/>
  <c r="J146" i="3"/>
  <c r="F146" i="3"/>
  <c r="J145" i="3"/>
  <c r="F145" i="3"/>
  <c r="C7" i="3"/>
  <c r="C11" i="3"/>
  <c r="C15" i="3"/>
  <c r="C19" i="3"/>
  <c r="C23" i="3"/>
  <c r="C27" i="3"/>
  <c r="C31" i="3"/>
  <c r="C35" i="3"/>
  <c r="C10" i="3"/>
  <c r="C14" i="3"/>
  <c r="C18" i="3"/>
  <c r="C22" i="3"/>
  <c r="C26" i="3"/>
  <c r="C30" i="3"/>
  <c r="C34" i="3"/>
  <c r="C9" i="3"/>
  <c r="C13" i="3"/>
  <c r="C17" i="3"/>
  <c r="C21" i="3"/>
  <c r="C25" i="3"/>
  <c r="C29" i="3"/>
  <c r="C33" i="3"/>
  <c r="C8" i="3"/>
  <c r="C12" i="3"/>
  <c r="C16" i="3"/>
  <c r="C20" i="3"/>
  <c r="C24" i="3"/>
  <c r="C28" i="3"/>
  <c r="C32" i="3"/>
  <c r="C36" i="3"/>
  <c r="C37" i="3"/>
  <c r="C38" i="3"/>
  <c r="C42" i="3"/>
  <c r="C46" i="3"/>
  <c r="C50" i="3"/>
  <c r="C54" i="3"/>
  <c r="C58" i="3"/>
  <c r="C62" i="3"/>
  <c r="C66" i="3"/>
  <c r="C41" i="3"/>
  <c r="C45" i="3"/>
  <c r="C49" i="3"/>
  <c r="C53" i="3"/>
  <c r="C57" i="3"/>
  <c r="C61" i="3"/>
  <c r="C65" i="3"/>
  <c r="C40" i="3"/>
  <c r="C44" i="3"/>
  <c r="C48" i="3"/>
  <c r="C52" i="3"/>
  <c r="C56" i="3"/>
  <c r="C60" i="3"/>
  <c r="C64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70" i="3"/>
  <c r="C74" i="3"/>
  <c r="C78" i="3"/>
  <c r="C82" i="3"/>
  <c r="C86" i="3"/>
  <c r="C90" i="3"/>
  <c r="C94" i="3"/>
  <c r="C69" i="3"/>
  <c r="C73" i="3"/>
  <c r="C77" i="3"/>
  <c r="C81" i="3"/>
  <c r="C85" i="3"/>
  <c r="C89" i="3"/>
  <c r="C93" i="3"/>
  <c r="C68" i="3"/>
  <c r="C72" i="3"/>
  <c r="C76" i="3"/>
  <c r="C80" i="3"/>
  <c r="C84" i="3"/>
  <c r="C88" i="3"/>
  <c r="C92" i="3"/>
  <c r="C96" i="3"/>
  <c r="C100" i="3"/>
  <c r="C102" i="3"/>
  <c r="C106" i="3"/>
  <c r="C110" i="3"/>
  <c r="C114" i="3"/>
  <c r="C118" i="3"/>
  <c r="C122" i="3"/>
  <c r="C126" i="3"/>
  <c r="C130" i="3"/>
  <c r="C101" i="3"/>
  <c r="C105" i="3"/>
  <c r="C109" i="3"/>
  <c r="C113" i="3"/>
  <c r="C117" i="3"/>
  <c r="C121" i="3"/>
  <c r="C125" i="3"/>
  <c r="C129" i="3"/>
  <c r="C104" i="3"/>
  <c r="C108" i="3"/>
  <c r="C112" i="3"/>
  <c r="C116" i="3"/>
  <c r="C120" i="3"/>
  <c r="C124" i="3"/>
  <c r="C128" i="3"/>
  <c r="C97" i="3"/>
  <c r="C98" i="3"/>
  <c r="C99" i="3"/>
  <c r="C103" i="3"/>
  <c r="C107" i="3"/>
  <c r="C111" i="3"/>
  <c r="C115" i="3"/>
  <c r="C119" i="3"/>
  <c r="C123" i="3"/>
  <c r="C127" i="3"/>
  <c r="C131" i="3"/>
  <c r="J10" i="3"/>
  <c r="J14" i="3"/>
  <c r="J18" i="3"/>
  <c r="J22" i="3"/>
  <c r="J26" i="3"/>
  <c r="J30" i="3"/>
  <c r="J34" i="3"/>
  <c r="J9" i="3"/>
  <c r="J13" i="3"/>
  <c r="J17" i="3"/>
  <c r="J21" i="3"/>
  <c r="J25" i="3"/>
  <c r="J29" i="3"/>
  <c r="J33" i="3"/>
  <c r="J8" i="3"/>
  <c r="J12" i="3"/>
  <c r="J16" i="3"/>
  <c r="J20" i="3"/>
  <c r="J24" i="3"/>
  <c r="J28" i="3"/>
  <c r="J32" i="3"/>
  <c r="J7" i="3"/>
  <c r="J11" i="3"/>
  <c r="J15" i="3"/>
  <c r="J19" i="3"/>
  <c r="J23" i="3"/>
  <c r="J27" i="3"/>
  <c r="J31" i="3"/>
  <c r="J35" i="3"/>
  <c r="J37" i="3"/>
  <c r="J41" i="3"/>
  <c r="J45" i="3"/>
  <c r="J49" i="3"/>
  <c r="J53" i="3"/>
  <c r="J57" i="3"/>
  <c r="J61" i="3"/>
  <c r="J65" i="3"/>
  <c r="J40" i="3"/>
  <c r="J44" i="3"/>
  <c r="J48" i="3"/>
  <c r="J52" i="3"/>
  <c r="J56" i="3"/>
  <c r="J60" i="3"/>
  <c r="J64" i="3"/>
  <c r="J36" i="3"/>
  <c r="J39" i="3"/>
  <c r="J43" i="3"/>
  <c r="J47" i="3"/>
  <c r="J51" i="3"/>
  <c r="J55" i="3"/>
  <c r="J59" i="3"/>
  <c r="J63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67" i="3"/>
  <c r="J69" i="3"/>
  <c r="J73" i="3"/>
  <c r="J77" i="3"/>
  <c r="J81" i="3"/>
  <c r="J85" i="3"/>
  <c r="J89" i="3"/>
  <c r="J93" i="3"/>
  <c r="J97" i="3"/>
  <c r="J68" i="3"/>
  <c r="J72" i="3"/>
  <c r="J76" i="3"/>
  <c r="J80" i="3"/>
  <c r="J84" i="3"/>
  <c r="J88" i="3"/>
  <c r="J92" i="3"/>
  <c r="J71" i="3"/>
  <c r="J75" i="3"/>
  <c r="J79" i="3"/>
  <c r="J83" i="3"/>
  <c r="J87" i="3"/>
  <c r="J91" i="3"/>
  <c r="J95" i="3"/>
  <c r="J99" i="3"/>
  <c r="J98" i="3"/>
  <c r="J101" i="3"/>
  <c r="J105" i="3"/>
  <c r="J109" i="3"/>
  <c r="J113" i="3"/>
  <c r="J117" i="3"/>
  <c r="J121" i="3"/>
  <c r="J125" i="3"/>
  <c r="J129" i="3"/>
  <c r="J100" i="3"/>
  <c r="J104" i="3"/>
  <c r="J108" i="3"/>
  <c r="J112" i="3"/>
  <c r="J116" i="3"/>
  <c r="J120" i="3"/>
  <c r="J124" i="3"/>
  <c r="J128" i="3"/>
  <c r="J96" i="3"/>
  <c r="J103" i="3"/>
  <c r="J107" i="3"/>
  <c r="J111" i="3"/>
  <c r="J115" i="3"/>
  <c r="J119" i="3"/>
  <c r="J123" i="3"/>
  <c r="J127" i="3"/>
  <c r="J102" i="3"/>
  <c r="J106" i="3"/>
  <c r="J110" i="3"/>
  <c r="J114" i="3"/>
  <c r="J118" i="3"/>
  <c r="J122" i="3"/>
  <c r="J126" i="3"/>
  <c r="J130" i="3"/>
  <c r="J134" i="3"/>
  <c r="F10" i="3"/>
  <c r="F14" i="3"/>
  <c r="F18" i="3"/>
  <c r="F22" i="3"/>
  <c r="F26" i="3"/>
  <c r="F30" i="3"/>
  <c r="F34" i="3"/>
  <c r="F9" i="3"/>
  <c r="F13" i="3"/>
  <c r="F17" i="3"/>
  <c r="F21" i="3"/>
  <c r="F25" i="3"/>
  <c r="F29" i="3"/>
  <c r="F33" i="3"/>
  <c r="F8" i="3"/>
  <c r="F12" i="3"/>
  <c r="F16" i="3"/>
  <c r="F20" i="3"/>
  <c r="F24" i="3"/>
  <c r="F28" i="3"/>
  <c r="F32" i="3"/>
  <c r="F36" i="3"/>
  <c r="F7" i="3"/>
  <c r="F11" i="3"/>
  <c r="F15" i="3"/>
  <c r="F19" i="3"/>
  <c r="F23" i="3"/>
  <c r="F27" i="3"/>
  <c r="F31" i="3"/>
  <c r="F35" i="3"/>
  <c r="F41" i="3"/>
  <c r="F45" i="3"/>
  <c r="F49" i="3"/>
  <c r="F53" i="3"/>
  <c r="F57" i="3"/>
  <c r="F61" i="3"/>
  <c r="F65" i="3"/>
  <c r="F37" i="3"/>
  <c r="F40" i="3"/>
  <c r="F44" i="3"/>
  <c r="F48" i="3"/>
  <c r="F52" i="3"/>
  <c r="F56" i="3"/>
  <c r="F60" i="3"/>
  <c r="F64" i="3"/>
  <c r="F39" i="3"/>
  <c r="F43" i="3"/>
  <c r="F47" i="3"/>
  <c r="F51" i="3"/>
  <c r="F55" i="3"/>
  <c r="F59" i="3"/>
  <c r="F63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69" i="3"/>
  <c r="F73" i="3"/>
  <c r="F77" i="3"/>
  <c r="F81" i="3"/>
  <c r="F85" i="3"/>
  <c r="F89" i="3"/>
  <c r="F93" i="3"/>
  <c r="F97" i="3"/>
  <c r="F68" i="3"/>
  <c r="F72" i="3"/>
  <c r="F76" i="3"/>
  <c r="F80" i="3"/>
  <c r="F84" i="3"/>
  <c r="F88" i="3"/>
  <c r="F92" i="3"/>
  <c r="F67" i="3"/>
  <c r="F71" i="3"/>
  <c r="F75" i="3"/>
  <c r="F79" i="3"/>
  <c r="F83" i="3"/>
  <c r="F87" i="3"/>
  <c r="F91" i="3"/>
  <c r="F95" i="3"/>
  <c r="F99" i="3"/>
  <c r="F101" i="3"/>
  <c r="F105" i="3"/>
  <c r="F109" i="3"/>
  <c r="F113" i="3"/>
  <c r="F117" i="3"/>
  <c r="F121" i="3"/>
  <c r="F125" i="3"/>
  <c r="F129" i="3"/>
  <c r="F96" i="3"/>
  <c r="F98" i="3"/>
  <c r="F104" i="3"/>
  <c r="F108" i="3"/>
  <c r="F112" i="3"/>
  <c r="F116" i="3"/>
  <c r="F120" i="3"/>
  <c r="F124" i="3"/>
  <c r="F128" i="3"/>
  <c r="F100" i="3"/>
  <c r="F103" i="3"/>
  <c r="F107" i="3"/>
  <c r="F111" i="3"/>
  <c r="F115" i="3"/>
  <c r="F119" i="3"/>
  <c r="F123" i="3"/>
  <c r="F127" i="3"/>
  <c r="F102" i="3"/>
  <c r="F106" i="3"/>
  <c r="F110" i="3"/>
  <c r="F114" i="3"/>
  <c r="F118" i="3"/>
  <c r="F122" i="3"/>
  <c r="F126" i="3"/>
  <c r="F130" i="3"/>
  <c r="F134" i="3"/>
  <c r="L6" i="3"/>
  <c r="H6" i="3"/>
  <c r="D6" i="3"/>
  <c r="J136" i="3"/>
  <c r="F136" i="3"/>
  <c r="M135" i="3"/>
  <c r="E135" i="3"/>
  <c r="L134" i="3"/>
  <c r="G134" i="3"/>
  <c r="L133" i="3"/>
  <c r="G133" i="3"/>
  <c r="M132" i="3"/>
  <c r="G132" i="3"/>
  <c r="H131" i="3"/>
  <c r="M9" i="3"/>
  <c r="M13" i="3"/>
  <c r="M17" i="3"/>
  <c r="M21" i="3"/>
  <c r="M25" i="3"/>
  <c r="M29" i="3"/>
  <c r="M33" i="3"/>
  <c r="M8" i="3"/>
  <c r="M12" i="3"/>
  <c r="M16" i="3"/>
  <c r="M20" i="3"/>
  <c r="M24" i="3"/>
  <c r="M28" i="3"/>
  <c r="M32" i="3"/>
  <c r="M7" i="3"/>
  <c r="M11" i="3"/>
  <c r="M15" i="3"/>
  <c r="M19" i="3"/>
  <c r="M23" i="3"/>
  <c r="M27" i="3"/>
  <c r="M31" i="3"/>
  <c r="M35" i="3"/>
  <c r="M10" i="3"/>
  <c r="M14" i="3"/>
  <c r="M18" i="3"/>
  <c r="M22" i="3"/>
  <c r="M26" i="3"/>
  <c r="M30" i="3"/>
  <c r="M34" i="3"/>
  <c r="M40" i="3"/>
  <c r="M44" i="3"/>
  <c r="M48" i="3"/>
  <c r="M52" i="3"/>
  <c r="M56" i="3"/>
  <c r="M60" i="3"/>
  <c r="M64" i="3"/>
  <c r="M39" i="3"/>
  <c r="M43" i="3"/>
  <c r="M47" i="3"/>
  <c r="M51" i="3"/>
  <c r="M55" i="3"/>
  <c r="M59" i="3"/>
  <c r="M63" i="3"/>
  <c r="M38" i="3"/>
  <c r="M42" i="3"/>
  <c r="M46" i="3"/>
  <c r="M50" i="3"/>
  <c r="M54" i="3"/>
  <c r="M58" i="3"/>
  <c r="M62" i="3"/>
  <c r="M36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66" i="3"/>
  <c r="M68" i="3"/>
  <c r="M72" i="3"/>
  <c r="M76" i="3"/>
  <c r="M80" i="3"/>
  <c r="M84" i="3"/>
  <c r="M88" i="3"/>
  <c r="M92" i="3"/>
  <c r="M96" i="3"/>
  <c r="M67" i="3"/>
  <c r="M71" i="3"/>
  <c r="M75" i="3"/>
  <c r="M79" i="3"/>
  <c r="M83" i="3"/>
  <c r="M87" i="3"/>
  <c r="M91" i="3"/>
  <c r="M70" i="3"/>
  <c r="M74" i="3"/>
  <c r="M78" i="3"/>
  <c r="M82" i="3"/>
  <c r="M86" i="3"/>
  <c r="M90" i="3"/>
  <c r="M94" i="3"/>
  <c r="M98" i="3"/>
  <c r="M95" i="3"/>
  <c r="M100" i="3"/>
  <c r="M104" i="3"/>
  <c r="M108" i="3"/>
  <c r="M112" i="3"/>
  <c r="M116" i="3"/>
  <c r="M120" i="3"/>
  <c r="M124" i="3"/>
  <c r="M128" i="3"/>
  <c r="M103" i="3"/>
  <c r="M107" i="3"/>
  <c r="M111" i="3"/>
  <c r="M115" i="3"/>
  <c r="M119" i="3"/>
  <c r="M123" i="3"/>
  <c r="M127" i="3"/>
  <c r="M97" i="3"/>
  <c r="M102" i="3"/>
  <c r="M106" i="3"/>
  <c r="M110" i="3"/>
  <c r="M114" i="3"/>
  <c r="M118" i="3"/>
  <c r="M122" i="3"/>
  <c r="M126" i="3"/>
  <c r="M99" i="3"/>
  <c r="M101" i="3"/>
  <c r="M105" i="3"/>
  <c r="M109" i="3"/>
  <c r="M113" i="3"/>
  <c r="M117" i="3"/>
  <c r="M121" i="3"/>
  <c r="M125" i="3"/>
  <c r="M129" i="3"/>
  <c r="M133" i="3"/>
  <c r="I9" i="3"/>
  <c r="I13" i="3"/>
  <c r="I17" i="3"/>
  <c r="I21" i="3"/>
  <c r="I25" i="3"/>
  <c r="I29" i="3"/>
  <c r="I33" i="3"/>
  <c r="I37" i="3"/>
  <c r="I8" i="3"/>
  <c r="I12" i="3"/>
  <c r="I16" i="3"/>
  <c r="I20" i="3"/>
  <c r="I24" i="3"/>
  <c r="I28" i="3"/>
  <c r="I32" i="3"/>
  <c r="I7" i="3"/>
  <c r="I11" i="3"/>
  <c r="I15" i="3"/>
  <c r="I19" i="3"/>
  <c r="I23" i="3"/>
  <c r="I27" i="3"/>
  <c r="I31" i="3"/>
  <c r="I35" i="3"/>
  <c r="I10" i="3"/>
  <c r="I14" i="3"/>
  <c r="I18" i="3"/>
  <c r="I22" i="3"/>
  <c r="I26" i="3"/>
  <c r="I30" i="3"/>
  <c r="I34" i="3"/>
  <c r="I40" i="3"/>
  <c r="I44" i="3"/>
  <c r="I48" i="3"/>
  <c r="I52" i="3"/>
  <c r="I56" i="3"/>
  <c r="I60" i="3"/>
  <c r="I64" i="3"/>
  <c r="I36" i="3"/>
  <c r="I39" i="3"/>
  <c r="I43" i="3"/>
  <c r="I47" i="3"/>
  <c r="I51" i="3"/>
  <c r="I55" i="3"/>
  <c r="I59" i="3"/>
  <c r="I63" i="3"/>
  <c r="I38" i="3"/>
  <c r="I42" i="3"/>
  <c r="I46" i="3"/>
  <c r="I50" i="3"/>
  <c r="I54" i="3"/>
  <c r="I58" i="3"/>
  <c r="I62" i="3"/>
  <c r="I41" i="3"/>
  <c r="I45" i="3"/>
  <c r="I49" i="3"/>
  <c r="I53" i="3"/>
  <c r="I57" i="3"/>
  <c r="I61" i="3"/>
  <c r="I65" i="3"/>
  <c r="I67" i="3"/>
  <c r="I69" i="3"/>
  <c r="I73" i="3"/>
  <c r="I77" i="3"/>
  <c r="I81" i="3"/>
  <c r="I85" i="3"/>
  <c r="I89" i="3"/>
  <c r="I93" i="3"/>
  <c r="I97" i="3"/>
  <c r="I68" i="3"/>
  <c r="I72" i="3"/>
  <c r="I76" i="3"/>
  <c r="I80" i="3"/>
  <c r="I84" i="3"/>
  <c r="I88" i="3"/>
  <c r="I92" i="3"/>
  <c r="I96" i="3"/>
  <c r="I71" i="3"/>
  <c r="I75" i="3"/>
  <c r="I79" i="3"/>
  <c r="I83" i="3"/>
  <c r="I87" i="3"/>
  <c r="I91" i="3"/>
  <c r="I95" i="3"/>
  <c r="I66" i="3"/>
  <c r="I70" i="3"/>
  <c r="I74" i="3"/>
  <c r="I78" i="3"/>
  <c r="I82" i="3"/>
  <c r="I86" i="3"/>
  <c r="I90" i="3"/>
  <c r="I94" i="3"/>
  <c r="I98" i="3"/>
  <c r="I99" i="3"/>
  <c r="I100" i="3"/>
  <c r="I104" i="3"/>
  <c r="I108" i="3"/>
  <c r="I112" i="3"/>
  <c r="I116" i="3"/>
  <c r="I120" i="3"/>
  <c r="I124" i="3"/>
  <c r="I128" i="3"/>
  <c r="I103" i="3"/>
  <c r="I107" i="3"/>
  <c r="I111" i="3"/>
  <c r="I115" i="3"/>
  <c r="I119" i="3"/>
  <c r="I123" i="3"/>
  <c r="I127" i="3"/>
  <c r="I102" i="3"/>
  <c r="I106" i="3"/>
  <c r="I110" i="3"/>
  <c r="I114" i="3"/>
  <c r="I118" i="3"/>
  <c r="I122" i="3"/>
  <c r="I126" i="3"/>
  <c r="I101" i="3"/>
  <c r="I105" i="3"/>
  <c r="I109" i="3"/>
  <c r="I113" i="3"/>
  <c r="I117" i="3"/>
  <c r="I121" i="3"/>
  <c r="I125" i="3"/>
  <c r="I129" i="3"/>
  <c r="I133" i="3"/>
  <c r="E9" i="3"/>
  <c r="E13" i="3"/>
  <c r="E17" i="3"/>
  <c r="E21" i="3"/>
  <c r="E25" i="3"/>
  <c r="E29" i="3"/>
  <c r="E33" i="3"/>
  <c r="E37" i="3"/>
  <c r="E8" i="3"/>
  <c r="E12" i="3"/>
  <c r="E16" i="3"/>
  <c r="E20" i="3"/>
  <c r="E24" i="3"/>
  <c r="E28" i="3"/>
  <c r="E32" i="3"/>
  <c r="E7" i="3"/>
  <c r="E11" i="3"/>
  <c r="E15" i="3"/>
  <c r="E19" i="3"/>
  <c r="E23" i="3"/>
  <c r="E27" i="3"/>
  <c r="E31" i="3"/>
  <c r="E35" i="3"/>
  <c r="E10" i="3"/>
  <c r="E14" i="3"/>
  <c r="E18" i="3"/>
  <c r="E22" i="3"/>
  <c r="E26" i="3"/>
  <c r="E30" i="3"/>
  <c r="E34" i="3"/>
  <c r="E36" i="3"/>
  <c r="E40" i="3"/>
  <c r="E44" i="3"/>
  <c r="E48" i="3"/>
  <c r="E52" i="3"/>
  <c r="E56" i="3"/>
  <c r="E60" i="3"/>
  <c r="E64" i="3"/>
  <c r="E39" i="3"/>
  <c r="E43" i="3"/>
  <c r="E47" i="3"/>
  <c r="E51" i="3"/>
  <c r="E55" i="3"/>
  <c r="E59" i="3"/>
  <c r="E63" i="3"/>
  <c r="E38" i="3"/>
  <c r="E42" i="3"/>
  <c r="E46" i="3"/>
  <c r="E50" i="3"/>
  <c r="E54" i="3"/>
  <c r="E58" i="3"/>
  <c r="E62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66" i="3"/>
  <c r="E68" i="3"/>
  <c r="E72" i="3"/>
  <c r="E76" i="3"/>
  <c r="E80" i="3"/>
  <c r="E84" i="3"/>
  <c r="E88" i="3"/>
  <c r="E92" i="3"/>
  <c r="E96" i="3"/>
  <c r="E67" i="3"/>
  <c r="E71" i="3"/>
  <c r="E75" i="3"/>
  <c r="E79" i="3"/>
  <c r="E83" i="3"/>
  <c r="E87" i="3"/>
  <c r="E91" i="3"/>
  <c r="E95" i="3"/>
  <c r="E70" i="3"/>
  <c r="E74" i="3"/>
  <c r="E78" i="3"/>
  <c r="E82" i="3"/>
  <c r="E86" i="3"/>
  <c r="E90" i="3"/>
  <c r="E94" i="3"/>
  <c r="E98" i="3"/>
  <c r="E104" i="3"/>
  <c r="E108" i="3"/>
  <c r="E112" i="3"/>
  <c r="E116" i="3"/>
  <c r="E120" i="3"/>
  <c r="E124" i="3"/>
  <c r="E128" i="3"/>
  <c r="E99" i="3"/>
  <c r="E100" i="3"/>
  <c r="E103" i="3"/>
  <c r="E107" i="3"/>
  <c r="E111" i="3"/>
  <c r="E115" i="3"/>
  <c r="E119" i="3"/>
  <c r="E123" i="3"/>
  <c r="E127" i="3"/>
  <c r="E131" i="3"/>
  <c r="E102" i="3"/>
  <c r="E106" i="3"/>
  <c r="E110" i="3"/>
  <c r="E114" i="3"/>
  <c r="E118" i="3"/>
  <c r="E122" i="3"/>
  <c r="E126" i="3"/>
  <c r="E101" i="3"/>
  <c r="E105" i="3"/>
  <c r="E109" i="3"/>
  <c r="E113" i="3"/>
  <c r="E117" i="3"/>
  <c r="E121" i="3"/>
  <c r="E125" i="3"/>
  <c r="E129" i="3"/>
  <c r="E133" i="3"/>
  <c r="K6" i="3"/>
  <c r="G6" i="3"/>
  <c r="M136" i="3"/>
  <c r="I136" i="3"/>
  <c r="E136" i="3"/>
  <c r="L135" i="3"/>
  <c r="K134" i="3"/>
  <c r="E134" i="3"/>
  <c r="K133" i="3"/>
  <c r="F133" i="3"/>
  <c r="K132" i="3"/>
  <c r="F132" i="3"/>
  <c r="L131" i="3"/>
  <c r="F131" i="3"/>
  <c r="L8" i="3"/>
  <c r="L12" i="3"/>
  <c r="L16" i="3"/>
  <c r="L20" i="3"/>
  <c r="L24" i="3"/>
  <c r="L28" i="3"/>
  <c r="L32" i="3"/>
  <c r="L36" i="3"/>
  <c r="L7" i="3"/>
  <c r="L11" i="3"/>
  <c r="L15" i="3"/>
  <c r="L19" i="3"/>
  <c r="L23" i="3"/>
  <c r="L27" i="3"/>
  <c r="L31" i="3"/>
  <c r="L35" i="3"/>
  <c r="L10" i="3"/>
  <c r="L14" i="3"/>
  <c r="L18" i="3"/>
  <c r="L22" i="3"/>
  <c r="L26" i="3"/>
  <c r="L30" i="3"/>
  <c r="L34" i="3"/>
  <c r="L9" i="3"/>
  <c r="L13" i="3"/>
  <c r="L17" i="3"/>
  <c r="L21" i="3"/>
  <c r="L25" i="3"/>
  <c r="L29" i="3"/>
  <c r="L33" i="3"/>
  <c r="L39" i="3"/>
  <c r="L43" i="3"/>
  <c r="L47" i="3"/>
  <c r="L51" i="3"/>
  <c r="L55" i="3"/>
  <c r="L59" i="3"/>
  <c r="L63" i="3"/>
  <c r="L67" i="3"/>
  <c r="L38" i="3"/>
  <c r="L42" i="3"/>
  <c r="L46" i="3"/>
  <c r="L50" i="3"/>
  <c r="L54" i="3"/>
  <c r="L58" i="3"/>
  <c r="L62" i="3"/>
  <c r="L37" i="3"/>
  <c r="L41" i="3"/>
  <c r="L45" i="3"/>
  <c r="L49" i="3"/>
  <c r="L53" i="3"/>
  <c r="L57" i="3"/>
  <c r="L61" i="3"/>
  <c r="L40" i="3"/>
  <c r="L44" i="3"/>
  <c r="L48" i="3"/>
  <c r="L52" i="3"/>
  <c r="L56" i="3"/>
  <c r="L60" i="3"/>
  <c r="L64" i="3"/>
  <c r="L65" i="3"/>
  <c r="L66" i="3"/>
  <c r="L68" i="3"/>
  <c r="L72" i="3"/>
  <c r="L76" i="3"/>
  <c r="L80" i="3"/>
  <c r="L84" i="3"/>
  <c r="L88" i="3"/>
  <c r="L92" i="3"/>
  <c r="L96" i="3"/>
  <c r="L71" i="3"/>
  <c r="L75" i="3"/>
  <c r="L79" i="3"/>
  <c r="L83" i="3"/>
  <c r="L87" i="3"/>
  <c r="L91" i="3"/>
  <c r="L95" i="3"/>
  <c r="L70" i="3"/>
  <c r="L74" i="3"/>
  <c r="L78" i="3"/>
  <c r="L82" i="3"/>
  <c r="L86" i="3"/>
  <c r="L90" i="3"/>
  <c r="L94" i="3"/>
  <c r="L69" i="3"/>
  <c r="L73" i="3"/>
  <c r="L77" i="3"/>
  <c r="L81" i="3"/>
  <c r="L85" i="3"/>
  <c r="L89" i="3"/>
  <c r="L93" i="3"/>
  <c r="L97" i="3"/>
  <c r="L103" i="3"/>
  <c r="L107" i="3"/>
  <c r="L111" i="3"/>
  <c r="L115" i="3"/>
  <c r="L119" i="3"/>
  <c r="L123" i="3"/>
  <c r="L127" i="3"/>
  <c r="L102" i="3"/>
  <c r="L106" i="3"/>
  <c r="L110" i="3"/>
  <c r="L114" i="3"/>
  <c r="L118" i="3"/>
  <c r="L122" i="3"/>
  <c r="L126" i="3"/>
  <c r="L130" i="3"/>
  <c r="L98" i="3"/>
  <c r="L99" i="3"/>
  <c r="L101" i="3"/>
  <c r="L105" i="3"/>
  <c r="L109" i="3"/>
  <c r="L113" i="3"/>
  <c r="L117" i="3"/>
  <c r="L121" i="3"/>
  <c r="L125" i="3"/>
  <c r="L100" i="3"/>
  <c r="L104" i="3"/>
  <c r="L108" i="3"/>
  <c r="L112" i="3"/>
  <c r="L116" i="3"/>
  <c r="L120" i="3"/>
  <c r="L124" i="3"/>
  <c r="L128" i="3"/>
  <c r="L132" i="3"/>
  <c r="H8" i="3"/>
  <c r="H12" i="3"/>
  <c r="H20" i="3"/>
  <c r="H24" i="3"/>
  <c r="H28" i="3"/>
  <c r="H32" i="3"/>
  <c r="H36" i="3"/>
  <c r="H7" i="3"/>
  <c r="H11" i="3"/>
  <c r="H15" i="3"/>
  <c r="H19" i="3"/>
  <c r="H23" i="3"/>
  <c r="H27" i="3"/>
  <c r="H31" i="3"/>
  <c r="H35" i="3"/>
  <c r="H10" i="3"/>
  <c r="H14" i="3"/>
  <c r="H18" i="3"/>
  <c r="H22" i="3"/>
  <c r="H26" i="3"/>
  <c r="H30" i="3"/>
  <c r="H34" i="3"/>
  <c r="H9" i="3"/>
  <c r="H17" i="3"/>
  <c r="H21" i="3"/>
  <c r="H25" i="3"/>
  <c r="H29" i="3"/>
  <c r="H33" i="3"/>
  <c r="H39" i="3"/>
  <c r="H43" i="3"/>
  <c r="H47" i="3"/>
  <c r="H51" i="3"/>
  <c r="H55" i="3"/>
  <c r="H59" i="3"/>
  <c r="H63" i="3"/>
  <c r="H67" i="3"/>
  <c r="H38" i="3"/>
  <c r="H42" i="3"/>
  <c r="H46" i="3"/>
  <c r="H50" i="3"/>
  <c r="H54" i="3"/>
  <c r="H58" i="3"/>
  <c r="H62" i="3"/>
  <c r="H41" i="3"/>
  <c r="H45" i="3"/>
  <c r="H49" i="3"/>
  <c r="H53" i="3"/>
  <c r="H57" i="3"/>
  <c r="H61" i="3"/>
  <c r="H65" i="3"/>
  <c r="H37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71" i="3"/>
  <c r="H75" i="3"/>
  <c r="H79" i="3"/>
  <c r="H83" i="3"/>
  <c r="H87" i="3"/>
  <c r="H91" i="3"/>
  <c r="H95" i="3"/>
  <c r="H66" i="3"/>
  <c r="H70" i="3"/>
  <c r="H74" i="3"/>
  <c r="H78" i="3"/>
  <c r="H82" i="3"/>
  <c r="H86" i="3"/>
  <c r="H90" i="3"/>
  <c r="H94" i="3"/>
  <c r="H69" i="3"/>
  <c r="H73" i="3"/>
  <c r="H77" i="3"/>
  <c r="H81" i="3"/>
  <c r="H85" i="3"/>
  <c r="H89" i="3"/>
  <c r="H93" i="3"/>
  <c r="H97" i="3"/>
  <c r="H103" i="3"/>
  <c r="H107" i="3"/>
  <c r="H111" i="3"/>
  <c r="H115" i="3"/>
  <c r="H119" i="3"/>
  <c r="H123" i="3"/>
  <c r="H127" i="3"/>
  <c r="H102" i="3"/>
  <c r="H106" i="3"/>
  <c r="H110" i="3"/>
  <c r="H114" i="3"/>
  <c r="H118" i="3"/>
  <c r="H122" i="3"/>
  <c r="H126" i="3"/>
  <c r="H130" i="3"/>
  <c r="H101" i="3"/>
  <c r="H105" i="3"/>
  <c r="H109" i="3"/>
  <c r="H113" i="3"/>
  <c r="H117" i="3"/>
  <c r="H121" i="3"/>
  <c r="H125" i="3"/>
  <c r="H98" i="3"/>
  <c r="H99" i="3"/>
  <c r="H100" i="3"/>
  <c r="H104" i="3"/>
  <c r="H108" i="3"/>
  <c r="H112" i="3"/>
  <c r="H116" i="3"/>
  <c r="H120" i="3"/>
  <c r="H124" i="3"/>
  <c r="H128" i="3"/>
  <c r="H132" i="3"/>
  <c r="D8" i="3"/>
  <c r="D12" i="3"/>
  <c r="D16" i="3"/>
  <c r="D20" i="3"/>
  <c r="D24" i="3"/>
  <c r="D28" i="3"/>
  <c r="D32" i="3"/>
  <c r="D36" i="3"/>
  <c r="D7" i="3"/>
  <c r="D11" i="3"/>
  <c r="D15" i="3"/>
  <c r="D19" i="3"/>
  <c r="D23" i="3"/>
  <c r="D27" i="3"/>
  <c r="D31" i="3"/>
  <c r="D35" i="3"/>
  <c r="D10" i="3"/>
  <c r="D14" i="3"/>
  <c r="D18" i="3"/>
  <c r="D22" i="3"/>
  <c r="D26" i="3"/>
  <c r="D30" i="3"/>
  <c r="D34" i="3"/>
  <c r="D9" i="3"/>
  <c r="D13" i="3"/>
  <c r="D17" i="3"/>
  <c r="D21" i="3"/>
  <c r="D25" i="3"/>
  <c r="D29" i="3"/>
  <c r="D33" i="3"/>
  <c r="D37" i="3"/>
  <c r="D39" i="3"/>
  <c r="D43" i="3"/>
  <c r="D47" i="3"/>
  <c r="D51" i="3"/>
  <c r="D55" i="3"/>
  <c r="D59" i="3"/>
  <c r="D63" i="3"/>
  <c r="D67" i="3"/>
  <c r="D38" i="3"/>
  <c r="D42" i="3"/>
  <c r="D46" i="3"/>
  <c r="D50" i="3"/>
  <c r="D54" i="3"/>
  <c r="D58" i="3"/>
  <c r="D62" i="3"/>
  <c r="D66" i="3"/>
  <c r="D41" i="3"/>
  <c r="D45" i="3"/>
  <c r="D49" i="3"/>
  <c r="D53" i="3"/>
  <c r="D57" i="3"/>
  <c r="D61" i="3"/>
  <c r="D65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71" i="3"/>
  <c r="D75" i="3"/>
  <c r="D79" i="3"/>
  <c r="D83" i="3"/>
  <c r="D87" i="3"/>
  <c r="D91" i="3"/>
  <c r="D95" i="3"/>
  <c r="D70" i="3"/>
  <c r="D74" i="3"/>
  <c r="D78" i="3"/>
  <c r="D82" i="3"/>
  <c r="D86" i="3"/>
  <c r="D90" i="3"/>
  <c r="D94" i="3"/>
  <c r="D69" i="3"/>
  <c r="D73" i="3"/>
  <c r="D77" i="3"/>
  <c r="D81" i="3"/>
  <c r="D85" i="3"/>
  <c r="D89" i="3"/>
  <c r="D93" i="3"/>
  <c r="D97" i="3"/>
  <c r="D98" i="3"/>
  <c r="D99" i="3"/>
  <c r="D100" i="3"/>
  <c r="D103" i="3"/>
  <c r="D107" i="3"/>
  <c r="D111" i="3"/>
  <c r="D115" i="3"/>
  <c r="D119" i="3"/>
  <c r="D123" i="3"/>
  <c r="D127" i="3"/>
  <c r="D131" i="3"/>
  <c r="D102" i="3"/>
  <c r="D106" i="3"/>
  <c r="D110" i="3"/>
  <c r="D114" i="3"/>
  <c r="D118" i="3"/>
  <c r="D122" i="3"/>
  <c r="D126" i="3"/>
  <c r="D130" i="3"/>
  <c r="D101" i="3"/>
  <c r="D105" i="3"/>
  <c r="D109" i="3"/>
  <c r="D113" i="3"/>
  <c r="D117" i="3"/>
  <c r="D121" i="3"/>
  <c r="D125" i="3"/>
  <c r="D104" i="3"/>
  <c r="D108" i="3"/>
  <c r="D112" i="3"/>
  <c r="D116" i="3"/>
  <c r="D120" i="3"/>
  <c r="D124" i="3"/>
  <c r="D128" i="3"/>
  <c r="D132" i="3"/>
  <c r="C6" i="3"/>
  <c r="J6" i="3"/>
  <c r="F6" i="3"/>
  <c r="L136" i="3"/>
  <c r="H136" i="3"/>
  <c r="D136" i="3"/>
  <c r="C135" i="3"/>
  <c r="I134" i="3"/>
  <c r="D134" i="3"/>
  <c r="J133" i="3"/>
  <c r="D133" i="3"/>
  <c r="J132" i="3"/>
  <c r="E132" i="3"/>
  <c r="J131" i="3"/>
  <c r="M130" i="3"/>
  <c r="H129" i="3"/>
  <c r="K7" i="3"/>
  <c r="K11" i="3"/>
  <c r="K15" i="3"/>
  <c r="K19" i="3"/>
  <c r="K23" i="3"/>
  <c r="K27" i="3"/>
  <c r="K31" i="3"/>
  <c r="K35" i="3"/>
  <c r="K10" i="3"/>
  <c r="K14" i="3"/>
  <c r="K18" i="3"/>
  <c r="K22" i="3"/>
  <c r="K26" i="3"/>
  <c r="K30" i="3"/>
  <c r="K34" i="3"/>
  <c r="K9" i="3"/>
  <c r="K13" i="3"/>
  <c r="K17" i="3"/>
  <c r="K21" i="3"/>
  <c r="K25" i="3"/>
  <c r="K29" i="3"/>
  <c r="K33" i="3"/>
  <c r="K8" i="3"/>
  <c r="K12" i="3"/>
  <c r="K16" i="3"/>
  <c r="K20" i="3"/>
  <c r="K24" i="3"/>
  <c r="K28" i="3"/>
  <c r="K32" i="3"/>
  <c r="K36" i="3"/>
  <c r="K38" i="3"/>
  <c r="K42" i="3"/>
  <c r="K46" i="3"/>
  <c r="K50" i="3"/>
  <c r="K54" i="3"/>
  <c r="K58" i="3"/>
  <c r="K62" i="3"/>
  <c r="K66" i="3"/>
  <c r="K37" i="3"/>
  <c r="K41" i="3"/>
  <c r="K45" i="3"/>
  <c r="K49" i="3"/>
  <c r="K53" i="3"/>
  <c r="K57" i="3"/>
  <c r="K61" i="3"/>
  <c r="K65" i="3"/>
  <c r="K40" i="3"/>
  <c r="K44" i="3"/>
  <c r="K48" i="3"/>
  <c r="K52" i="3"/>
  <c r="K56" i="3"/>
  <c r="K60" i="3"/>
  <c r="K64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70" i="3"/>
  <c r="K74" i="3"/>
  <c r="K78" i="3"/>
  <c r="K82" i="3"/>
  <c r="K86" i="3"/>
  <c r="K90" i="3"/>
  <c r="K94" i="3"/>
  <c r="K69" i="3"/>
  <c r="K73" i="3"/>
  <c r="K77" i="3"/>
  <c r="K81" i="3"/>
  <c r="K85" i="3"/>
  <c r="K89" i="3"/>
  <c r="K93" i="3"/>
  <c r="K68" i="3"/>
  <c r="K72" i="3"/>
  <c r="K76" i="3"/>
  <c r="K80" i="3"/>
  <c r="K84" i="3"/>
  <c r="K88" i="3"/>
  <c r="K92" i="3"/>
  <c r="K96" i="3"/>
  <c r="K102" i="3"/>
  <c r="K106" i="3"/>
  <c r="K110" i="3"/>
  <c r="K114" i="3"/>
  <c r="K118" i="3"/>
  <c r="K122" i="3"/>
  <c r="K126" i="3"/>
  <c r="K130" i="3"/>
  <c r="K97" i="3"/>
  <c r="K98" i="3"/>
  <c r="K99" i="3"/>
  <c r="K101" i="3"/>
  <c r="K105" i="3"/>
  <c r="K109" i="3"/>
  <c r="K113" i="3"/>
  <c r="K117" i="3"/>
  <c r="K121" i="3"/>
  <c r="K125" i="3"/>
  <c r="K129" i="3"/>
  <c r="K100" i="3"/>
  <c r="K104" i="3"/>
  <c r="K108" i="3"/>
  <c r="K112" i="3"/>
  <c r="K116" i="3"/>
  <c r="K120" i="3"/>
  <c r="K124" i="3"/>
  <c r="K128" i="3"/>
  <c r="K103" i="3"/>
  <c r="K107" i="3"/>
  <c r="K111" i="3"/>
  <c r="K115" i="3"/>
  <c r="K119" i="3"/>
  <c r="K123" i="3"/>
  <c r="K127" i="3"/>
  <c r="K131" i="3"/>
  <c r="G7" i="3"/>
  <c r="G11" i="3"/>
  <c r="G15" i="3"/>
  <c r="G19" i="3"/>
  <c r="G23" i="3"/>
  <c r="G27" i="3"/>
  <c r="G31" i="3"/>
  <c r="G35" i="3"/>
  <c r="G10" i="3"/>
  <c r="G14" i="3"/>
  <c r="G18" i="3"/>
  <c r="G22" i="3"/>
  <c r="G26" i="3"/>
  <c r="G30" i="3"/>
  <c r="G34" i="3"/>
  <c r="G9" i="3"/>
  <c r="G13" i="3"/>
  <c r="G17" i="3"/>
  <c r="G21" i="3"/>
  <c r="G25" i="3"/>
  <c r="G29" i="3"/>
  <c r="G33" i="3"/>
  <c r="G8" i="3"/>
  <c r="G12" i="3"/>
  <c r="G16" i="3"/>
  <c r="G20" i="3"/>
  <c r="G24" i="3"/>
  <c r="G28" i="3"/>
  <c r="G32" i="3"/>
  <c r="G36" i="3"/>
  <c r="G38" i="3"/>
  <c r="G42" i="3"/>
  <c r="G46" i="3"/>
  <c r="G50" i="3"/>
  <c r="G54" i="3"/>
  <c r="G58" i="3"/>
  <c r="G62" i="3"/>
  <c r="G66" i="3"/>
  <c r="G41" i="3"/>
  <c r="G45" i="3"/>
  <c r="G49" i="3"/>
  <c r="G53" i="3"/>
  <c r="G57" i="3"/>
  <c r="G61" i="3"/>
  <c r="G65" i="3"/>
  <c r="G37" i="3"/>
  <c r="G40" i="3"/>
  <c r="G44" i="3"/>
  <c r="G48" i="3"/>
  <c r="G52" i="3"/>
  <c r="G56" i="3"/>
  <c r="G60" i="3"/>
  <c r="G64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70" i="3"/>
  <c r="G74" i="3"/>
  <c r="G78" i="3"/>
  <c r="G82" i="3"/>
  <c r="G86" i="3"/>
  <c r="G90" i="3"/>
  <c r="G94" i="3"/>
  <c r="G69" i="3"/>
  <c r="G73" i="3"/>
  <c r="G77" i="3"/>
  <c r="G81" i="3"/>
  <c r="G85" i="3"/>
  <c r="G89" i="3"/>
  <c r="G93" i="3"/>
  <c r="G68" i="3"/>
  <c r="G72" i="3"/>
  <c r="G76" i="3"/>
  <c r="G80" i="3"/>
  <c r="G84" i="3"/>
  <c r="G88" i="3"/>
  <c r="G92" i="3"/>
  <c r="G96" i="3"/>
  <c r="G100" i="3"/>
  <c r="G97" i="3"/>
  <c r="G102" i="3"/>
  <c r="G106" i="3"/>
  <c r="G110" i="3"/>
  <c r="G114" i="3"/>
  <c r="G118" i="3"/>
  <c r="G122" i="3"/>
  <c r="G126" i="3"/>
  <c r="G130" i="3"/>
  <c r="G101" i="3"/>
  <c r="G105" i="3"/>
  <c r="G109" i="3"/>
  <c r="G113" i="3"/>
  <c r="G117" i="3"/>
  <c r="G121" i="3"/>
  <c r="G125" i="3"/>
  <c r="G129" i="3"/>
  <c r="G98" i="3"/>
  <c r="G99" i="3"/>
  <c r="G104" i="3"/>
  <c r="G108" i="3"/>
  <c r="G112" i="3"/>
  <c r="G116" i="3"/>
  <c r="G120" i="3"/>
  <c r="G124" i="3"/>
  <c r="G128" i="3"/>
  <c r="G103" i="3"/>
  <c r="G107" i="3"/>
  <c r="G111" i="3"/>
  <c r="G115" i="3"/>
  <c r="G119" i="3"/>
  <c r="G123" i="3"/>
  <c r="G127" i="3"/>
  <c r="G131" i="3"/>
  <c r="M6" i="3"/>
  <c r="I6" i="3"/>
  <c r="E6" i="3"/>
  <c r="K136" i="3"/>
  <c r="G136" i="3"/>
  <c r="C136" i="3"/>
  <c r="J135" i="3"/>
  <c r="F135" i="3"/>
  <c r="M134" i="3"/>
  <c r="H134" i="3"/>
  <c r="C134" i="3"/>
  <c r="H133" i="3"/>
  <c r="C133" i="3"/>
  <c r="I132" i="3"/>
  <c r="C132" i="3"/>
  <c r="I131" i="3"/>
  <c r="I130" i="3"/>
  <c r="D129" i="3"/>
  <c r="L16" i="1"/>
  <c r="L37" i="1"/>
  <c r="L48" i="1"/>
  <c r="L27" i="1"/>
  <c r="C31" i="1"/>
  <c r="C132" i="1"/>
  <c r="C136" i="1"/>
  <c r="C120" i="1"/>
  <c r="C124" i="1"/>
  <c r="C128" i="1"/>
  <c r="C110" i="1"/>
  <c r="C114" i="1"/>
  <c r="C99" i="1"/>
  <c r="C131" i="1"/>
  <c r="C135" i="1"/>
  <c r="C119" i="1"/>
  <c r="C123" i="1"/>
  <c r="C127" i="1"/>
  <c r="C109" i="1"/>
  <c r="C113" i="1"/>
  <c r="C98" i="1"/>
  <c r="C134" i="1"/>
  <c r="C118" i="1"/>
  <c r="C122" i="1"/>
  <c r="C126" i="1"/>
  <c r="C130" i="1"/>
  <c r="C112" i="1"/>
  <c r="C116" i="1"/>
  <c r="C133" i="1"/>
  <c r="C117" i="1"/>
  <c r="C121" i="1"/>
  <c r="C125" i="1"/>
  <c r="C129" i="1"/>
  <c r="C111" i="1"/>
  <c r="C115" i="1"/>
  <c r="C100" i="1"/>
  <c r="C101" i="1"/>
  <c r="C105" i="1"/>
  <c r="C90" i="1"/>
  <c r="C94" i="1"/>
  <c r="C85" i="1"/>
  <c r="C89" i="1"/>
  <c r="C82" i="1"/>
  <c r="C77" i="1"/>
  <c r="C104" i="1"/>
  <c r="C108" i="1"/>
  <c r="C93" i="1"/>
  <c r="C97" i="1"/>
  <c r="C88" i="1"/>
  <c r="C81" i="1"/>
  <c r="C103" i="1"/>
  <c r="C107" i="1"/>
  <c r="C92" i="1"/>
  <c r="C96" i="1"/>
  <c r="C87" i="1"/>
  <c r="C80" i="1"/>
  <c r="C84" i="1"/>
  <c r="C102" i="1"/>
  <c r="C106" i="1"/>
  <c r="C91" i="1"/>
  <c r="C95" i="1"/>
  <c r="C86" i="1"/>
  <c r="C79" i="1"/>
  <c r="C83" i="1"/>
  <c r="C76" i="1"/>
  <c r="B131" i="1"/>
  <c r="B135" i="1"/>
  <c r="B119" i="1"/>
  <c r="B123" i="1"/>
  <c r="B127" i="1"/>
  <c r="B109" i="1"/>
  <c r="B113" i="1"/>
  <c r="B98" i="1"/>
  <c r="B134" i="1"/>
  <c r="B118" i="1"/>
  <c r="B122" i="1"/>
  <c r="B126" i="1"/>
  <c r="B130" i="1"/>
  <c r="B112" i="1"/>
  <c r="B116" i="1"/>
  <c r="B133" i="1"/>
  <c r="B117" i="1"/>
  <c r="B121" i="1"/>
  <c r="B125" i="1"/>
  <c r="B129" i="1"/>
  <c r="B111" i="1"/>
  <c r="B115" i="1"/>
  <c r="B100" i="1"/>
  <c r="B132" i="1"/>
  <c r="B136" i="1"/>
  <c r="B120" i="1"/>
  <c r="B124" i="1"/>
  <c r="B128" i="1"/>
  <c r="B110" i="1"/>
  <c r="B114" i="1"/>
  <c r="B99" i="1"/>
  <c r="B104" i="1"/>
  <c r="B108" i="1"/>
  <c r="B93" i="1"/>
  <c r="B97" i="1"/>
  <c r="B88" i="1"/>
  <c r="B81" i="1"/>
  <c r="B76" i="1"/>
  <c r="B103" i="1"/>
  <c r="B107" i="1"/>
  <c r="B92" i="1"/>
  <c r="B96" i="1"/>
  <c r="B87" i="1"/>
  <c r="B80" i="1"/>
  <c r="B84" i="1"/>
  <c r="B102" i="1"/>
  <c r="B106" i="1"/>
  <c r="B91" i="1"/>
  <c r="B95" i="1"/>
  <c r="B86" i="1"/>
  <c r="B79" i="1"/>
  <c r="B83" i="1"/>
  <c r="B101" i="1"/>
  <c r="B105" i="1"/>
  <c r="B90" i="1"/>
  <c r="B94" i="1"/>
  <c r="B85" i="1"/>
  <c r="B89" i="1"/>
  <c r="B82" i="1"/>
  <c r="B78" i="1"/>
  <c r="F131" i="1"/>
  <c r="F135" i="1"/>
  <c r="F119" i="1"/>
  <c r="F123" i="1"/>
  <c r="F127" i="1"/>
  <c r="F109" i="1"/>
  <c r="F113" i="1"/>
  <c r="F98" i="1"/>
  <c r="F134" i="1"/>
  <c r="F118" i="1"/>
  <c r="F122" i="1"/>
  <c r="F126" i="1"/>
  <c r="F130" i="1"/>
  <c r="F112" i="1"/>
  <c r="F116" i="1"/>
  <c r="F133" i="1"/>
  <c r="F117" i="1"/>
  <c r="F121" i="1"/>
  <c r="F125" i="1"/>
  <c r="F129" i="1"/>
  <c r="F111" i="1"/>
  <c r="F115" i="1"/>
  <c r="F100" i="1"/>
  <c r="F132" i="1"/>
  <c r="F136" i="1"/>
  <c r="F120" i="1"/>
  <c r="F124" i="1"/>
  <c r="F128" i="1"/>
  <c r="F110" i="1"/>
  <c r="F114" i="1"/>
  <c r="F99" i="1"/>
  <c r="F104" i="1"/>
  <c r="F108" i="1"/>
  <c r="F93" i="1"/>
  <c r="F97" i="1"/>
  <c r="F88" i="1"/>
  <c r="F81" i="1"/>
  <c r="F76" i="1"/>
  <c r="F103" i="1"/>
  <c r="F107" i="1"/>
  <c r="F92" i="1"/>
  <c r="F96" i="1"/>
  <c r="F87" i="1"/>
  <c r="F80" i="1"/>
  <c r="F84" i="1"/>
  <c r="F102" i="1"/>
  <c r="F106" i="1"/>
  <c r="F91" i="1"/>
  <c r="F95" i="1"/>
  <c r="F86" i="1"/>
  <c r="F79" i="1"/>
  <c r="F83" i="1"/>
  <c r="F101" i="1"/>
  <c r="F105" i="1"/>
  <c r="F90" i="1"/>
  <c r="F94" i="1"/>
  <c r="F85" i="1"/>
  <c r="F89" i="1"/>
  <c r="F82" i="1"/>
  <c r="F78" i="1"/>
  <c r="F75" i="1"/>
  <c r="J131" i="1"/>
  <c r="J135" i="1"/>
  <c r="J119" i="1"/>
  <c r="J123" i="1"/>
  <c r="J127" i="1"/>
  <c r="J109" i="1"/>
  <c r="J113" i="1"/>
  <c r="J98" i="1"/>
  <c r="J134" i="1"/>
  <c r="J118" i="1"/>
  <c r="J122" i="1"/>
  <c r="J126" i="1"/>
  <c r="J130" i="1"/>
  <c r="J112" i="1"/>
  <c r="J116" i="1"/>
  <c r="J133" i="1"/>
  <c r="J117" i="1"/>
  <c r="J121" i="1"/>
  <c r="J125" i="1"/>
  <c r="J129" i="1"/>
  <c r="J111" i="1"/>
  <c r="J115" i="1"/>
  <c r="J132" i="1"/>
  <c r="J136" i="1"/>
  <c r="J120" i="1"/>
  <c r="J124" i="1"/>
  <c r="J128" i="1"/>
  <c r="J110" i="1"/>
  <c r="J114" i="1"/>
  <c r="J99" i="1"/>
  <c r="J100" i="1"/>
  <c r="J104" i="1"/>
  <c r="J108" i="1"/>
  <c r="J93" i="1"/>
  <c r="J97" i="1"/>
  <c r="J88" i="1"/>
  <c r="J81" i="1"/>
  <c r="J76" i="1"/>
  <c r="J103" i="1"/>
  <c r="J107" i="1"/>
  <c r="J92" i="1"/>
  <c r="J96" i="1"/>
  <c r="J87" i="1"/>
  <c r="J80" i="1"/>
  <c r="J84" i="1"/>
  <c r="J102" i="1"/>
  <c r="J106" i="1"/>
  <c r="J91" i="1"/>
  <c r="J95" i="1"/>
  <c r="J86" i="1"/>
  <c r="J79" i="1"/>
  <c r="J83" i="1"/>
  <c r="J101" i="1"/>
  <c r="J105" i="1"/>
  <c r="J90" i="1"/>
  <c r="J94" i="1"/>
  <c r="J85" i="1"/>
  <c r="J89" i="1"/>
  <c r="J82" i="1"/>
  <c r="J78" i="1"/>
  <c r="J75" i="1"/>
  <c r="L15" i="1"/>
  <c r="L25" i="1"/>
  <c r="L36" i="1"/>
  <c r="L47" i="1"/>
  <c r="L59" i="1"/>
  <c r="D67" i="1"/>
  <c r="H67" i="1"/>
  <c r="L67" i="1"/>
  <c r="E68" i="1"/>
  <c r="I68" i="1"/>
  <c r="B69" i="1"/>
  <c r="F69" i="1"/>
  <c r="J69" i="1"/>
  <c r="C70" i="1"/>
  <c r="G70" i="1"/>
  <c r="K70" i="1"/>
  <c r="D71" i="1"/>
  <c r="H71" i="1"/>
  <c r="L71" i="1"/>
  <c r="E72" i="1"/>
  <c r="I72" i="1"/>
  <c r="B73" i="1"/>
  <c r="F73" i="1"/>
  <c r="J73" i="1"/>
  <c r="C74" i="1"/>
  <c r="G74" i="1"/>
  <c r="G75" i="1"/>
  <c r="D76" i="1"/>
  <c r="I77" i="1"/>
  <c r="K132" i="1"/>
  <c r="K136" i="1"/>
  <c r="K120" i="1"/>
  <c r="K124" i="1"/>
  <c r="K128" i="1"/>
  <c r="K110" i="1"/>
  <c r="K114" i="1"/>
  <c r="K99" i="1"/>
  <c r="K131" i="1"/>
  <c r="K135" i="1"/>
  <c r="K119" i="1"/>
  <c r="K123" i="1"/>
  <c r="K127" i="1"/>
  <c r="K109" i="1"/>
  <c r="K113" i="1"/>
  <c r="K98" i="1"/>
  <c r="K134" i="1"/>
  <c r="K118" i="1"/>
  <c r="K122" i="1"/>
  <c r="K126" i="1"/>
  <c r="K130" i="1"/>
  <c r="K112" i="1"/>
  <c r="K116" i="1"/>
  <c r="K133" i="1"/>
  <c r="K117" i="1"/>
  <c r="K121" i="1"/>
  <c r="K125" i="1"/>
  <c r="K129" i="1"/>
  <c r="K111" i="1"/>
  <c r="K115" i="1"/>
  <c r="K101" i="1"/>
  <c r="K105" i="1"/>
  <c r="K90" i="1"/>
  <c r="K94" i="1"/>
  <c r="K85" i="1"/>
  <c r="K89" i="1"/>
  <c r="K82" i="1"/>
  <c r="K77" i="1"/>
  <c r="K100" i="1"/>
  <c r="K104" i="1"/>
  <c r="K108" i="1"/>
  <c r="K93" i="1"/>
  <c r="K97" i="1"/>
  <c r="K88" i="1"/>
  <c r="K81" i="1"/>
  <c r="K103" i="1"/>
  <c r="K107" i="1"/>
  <c r="K92" i="1"/>
  <c r="K96" i="1"/>
  <c r="K87" i="1"/>
  <c r="K80" i="1"/>
  <c r="K84" i="1"/>
  <c r="K78" i="1"/>
  <c r="K102" i="1"/>
  <c r="K106" i="1"/>
  <c r="K91" i="1"/>
  <c r="K95" i="1"/>
  <c r="K86" i="1"/>
  <c r="K79" i="1"/>
  <c r="K83" i="1"/>
  <c r="K76" i="1"/>
  <c r="L66" i="1"/>
  <c r="L133" i="1"/>
  <c r="L117" i="1"/>
  <c r="L121" i="1"/>
  <c r="L125" i="1"/>
  <c r="L129" i="1"/>
  <c r="L111" i="1"/>
  <c r="L115" i="1"/>
  <c r="L132" i="1"/>
  <c r="L136" i="1"/>
  <c r="L120" i="1"/>
  <c r="L124" i="1"/>
  <c r="L128" i="1"/>
  <c r="L110" i="1"/>
  <c r="L114" i="1"/>
  <c r="L99" i="1"/>
  <c r="L131" i="1"/>
  <c r="L135" i="1"/>
  <c r="L119" i="1"/>
  <c r="L123" i="1"/>
  <c r="L127" i="1"/>
  <c r="L109" i="1"/>
  <c r="L113" i="1"/>
  <c r="L98" i="1"/>
  <c r="L134" i="1"/>
  <c r="L118" i="1"/>
  <c r="L122" i="1"/>
  <c r="L126" i="1"/>
  <c r="L130" i="1"/>
  <c r="L112" i="1"/>
  <c r="L116" i="1"/>
  <c r="L102" i="1"/>
  <c r="L106" i="1"/>
  <c r="L91" i="1"/>
  <c r="L95" i="1"/>
  <c r="L86" i="1"/>
  <c r="L79" i="1"/>
  <c r="L83" i="1"/>
  <c r="L77" i="1"/>
  <c r="L74" i="1"/>
  <c r="L101" i="1"/>
  <c r="L105" i="1"/>
  <c r="L90" i="1"/>
  <c r="L94" i="1"/>
  <c r="L85" i="1"/>
  <c r="L89" i="1"/>
  <c r="L82" i="1"/>
  <c r="L78" i="1"/>
  <c r="L100" i="1"/>
  <c r="L104" i="1"/>
  <c r="L108" i="1"/>
  <c r="L93" i="1"/>
  <c r="L97" i="1"/>
  <c r="L88" i="1"/>
  <c r="L81" i="1"/>
  <c r="L103" i="1"/>
  <c r="L107" i="1"/>
  <c r="L92" i="1"/>
  <c r="L96" i="1"/>
  <c r="L87" i="1"/>
  <c r="L80" i="1"/>
  <c r="L84" i="1"/>
  <c r="E67" i="1"/>
  <c r="I67" i="1"/>
  <c r="B68" i="1"/>
  <c r="F68" i="1"/>
  <c r="J68" i="1"/>
  <c r="C69" i="1"/>
  <c r="G69" i="1"/>
  <c r="K69" i="1"/>
  <c r="D70" i="1"/>
  <c r="H70" i="1"/>
  <c r="L70" i="1"/>
  <c r="E71" i="1"/>
  <c r="I71" i="1"/>
  <c r="B72" i="1"/>
  <c r="F72" i="1"/>
  <c r="J72" i="1"/>
  <c r="C73" i="1"/>
  <c r="K73" i="1"/>
  <c r="D74" i="1"/>
  <c r="H74" i="1"/>
  <c r="B75" i="1"/>
  <c r="E76" i="1"/>
  <c r="B77" i="1"/>
  <c r="J77" i="1"/>
  <c r="G132" i="1"/>
  <c r="G136" i="1"/>
  <c r="G120" i="1"/>
  <c r="G124" i="1"/>
  <c r="G128" i="1"/>
  <c r="G110" i="1"/>
  <c r="G114" i="1"/>
  <c r="G99" i="1"/>
  <c r="G131" i="1"/>
  <c r="G135" i="1"/>
  <c r="G119" i="1"/>
  <c r="G123" i="1"/>
  <c r="G127" i="1"/>
  <c r="G109" i="1"/>
  <c r="G113" i="1"/>
  <c r="G98" i="1"/>
  <c r="G134" i="1"/>
  <c r="G118" i="1"/>
  <c r="G122" i="1"/>
  <c r="G126" i="1"/>
  <c r="G130" i="1"/>
  <c r="G112" i="1"/>
  <c r="G116" i="1"/>
  <c r="G133" i="1"/>
  <c r="G117" i="1"/>
  <c r="G121" i="1"/>
  <c r="G125" i="1"/>
  <c r="G129" i="1"/>
  <c r="G111" i="1"/>
  <c r="G115" i="1"/>
  <c r="G100" i="1"/>
  <c r="G101" i="1"/>
  <c r="G105" i="1"/>
  <c r="G90" i="1"/>
  <c r="G94" i="1"/>
  <c r="G85" i="1"/>
  <c r="G89" i="1"/>
  <c r="G82" i="1"/>
  <c r="G77" i="1"/>
  <c r="G104" i="1"/>
  <c r="G108" i="1"/>
  <c r="G93" i="1"/>
  <c r="G97" i="1"/>
  <c r="G88" i="1"/>
  <c r="G81" i="1"/>
  <c r="G103" i="1"/>
  <c r="G107" i="1"/>
  <c r="G92" i="1"/>
  <c r="G96" i="1"/>
  <c r="G87" i="1"/>
  <c r="G80" i="1"/>
  <c r="G84" i="1"/>
  <c r="G102" i="1"/>
  <c r="G106" i="1"/>
  <c r="G91" i="1"/>
  <c r="G95" i="1"/>
  <c r="G86" i="1"/>
  <c r="G79" i="1"/>
  <c r="G83" i="1"/>
  <c r="G76" i="1"/>
  <c r="H32" i="1"/>
  <c r="H133" i="1"/>
  <c r="H117" i="1"/>
  <c r="H121" i="1"/>
  <c r="H125" i="1"/>
  <c r="H129" i="1"/>
  <c r="H111" i="1"/>
  <c r="H115" i="1"/>
  <c r="H100" i="1"/>
  <c r="H132" i="1"/>
  <c r="H136" i="1"/>
  <c r="H120" i="1"/>
  <c r="H124" i="1"/>
  <c r="H128" i="1"/>
  <c r="H110" i="1"/>
  <c r="H114" i="1"/>
  <c r="H99" i="1"/>
  <c r="H131" i="1"/>
  <c r="H135" i="1"/>
  <c r="H119" i="1"/>
  <c r="H123" i="1"/>
  <c r="H127" i="1"/>
  <c r="H109" i="1"/>
  <c r="H113" i="1"/>
  <c r="H98" i="1"/>
  <c r="H134" i="1"/>
  <c r="H118" i="1"/>
  <c r="H122" i="1"/>
  <c r="H126" i="1"/>
  <c r="H130" i="1"/>
  <c r="H112" i="1"/>
  <c r="H116" i="1"/>
  <c r="H102" i="1"/>
  <c r="H106" i="1"/>
  <c r="H91" i="1"/>
  <c r="H95" i="1"/>
  <c r="H86" i="1"/>
  <c r="H79" i="1"/>
  <c r="H83" i="1"/>
  <c r="H101" i="1"/>
  <c r="H105" i="1"/>
  <c r="H90" i="1"/>
  <c r="H94" i="1"/>
  <c r="H85" i="1"/>
  <c r="H89" i="1"/>
  <c r="H82" i="1"/>
  <c r="H78" i="1"/>
  <c r="H104" i="1"/>
  <c r="H108" i="1"/>
  <c r="H93" i="1"/>
  <c r="H97" i="1"/>
  <c r="H88" i="1"/>
  <c r="H81" i="1"/>
  <c r="H103" i="1"/>
  <c r="H107" i="1"/>
  <c r="H92" i="1"/>
  <c r="H96" i="1"/>
  <c r="H87" i="1"/>
  <c r="H80" i="1"/>
  <c r="H84" i="1"/>
  <c r="H77" i="1"/>
  <c r="L9" i="1"/>
  <c r="L20" i="1"/>
  <c r="L31" i="1"/>
  <c r="L41" i="1"/>
  <c r="L52" i="1"/>
  <c r="B67" i="1"/>
  <c r="F67" i="1"/>
  <c r="J67" i="1"/>
  <c r="C68" i="1"/>
  <c r="G68" i="1"/>
  <c r="K68" i="1"/>
  <c r="D69" i="1"/>
  <c r="H69" i="1"/>
  <c r="L69" i="1"/>
  <c r="E70" i="1"/>
  <c r="I70" i="1"/>
  <c r="B71" i="1"/>
  <c r="F71" i="1"/>
  <c r="J71" i="1"/>
  <c r="C72" i="1"/>
  <c r="G72" i="1"/>
  <c r="K72" i="1"/>
  <c r="H73" i="1"/>
  <c r="L73" i="1"/>
  <c r="E74" i="1"/>
  <c r="C75" i="1"/>
  <c r="K75" i="1"/>
  <c r="H76" i="1"/>
  <c r="C78" i="1"/>
  <c r="D32" i="1"/>
  <c r="D133" i="1"/>
  <c r="D117" i="1"/>
  <c r="D121" i="1"/>
  <c r="D125" i="1"/>
  <c r="D129" i="1"/>
  <c r="D111" i="1"/>
  <c r="D115" i="1"/>
  <c r="D100" i="1"/>
  <c r="D132" i="1"/>
  <c r="D136" i="1"/>
  <c r="D120" i="1"/>
  <c r="D124" i="1"/>
  <c r="D128" i="1"/>
  <c r="D110" i="1"/>
  <c r="D114" i="1"/>
  <c r="D99" i="1"/>
  <c r="D131" i="1"/>
  <c r="D135" i="1"/>
  <c r="D119" i="1"/>
  <c r="D123" i="1"/>
  <c r="D127" i="1"/>
  <c r="D109" i="1"/>
  <c r="D113" i="1"/>
  <c r="D98" i="1"/>
  <c r="D134" i="1"/>
  <c r="D118" i="1"/>
  <c r="D122" i="1"/>
  <c r="D126" i="1"/>
  <c r="D130" i="1"/>
  <c r="D112" i="1"/>
  <c r="D116" i="1"/>
  <c r="D102" i="1"/>
  <c r="D106" i="1"/>
  <c r="D91" i="1"/>
  <c r="D95" i="1"/>
  <c r="D86" i="1"/>
  <c r="D79" i="1"/>
  <c r="D83" i="1"/>
  <c r="D101" i="1"/>
  <c r="D105" i="1"/>
  <c r="D90" i="1"/>
  <c r="D94" i="1"/>
  <c r="D85" i="1"/>
  <c r="D89" i="1"/>
  <c r="D82" i="1"/>
  <c r="D78" i="1"/>
  <c r="D104" i="1"/>
  <c r="D108" i="1"/>
  <c r="D93" i="1"/>
  <c r="D97" i="1"/>
  <c r="D88" i="1"/>
  <c r="D81" i="1"/>
  <c r="D103" i="1"/>
  <c r="D107" i="1"/>
  <c r="D92" i="1"/>
  <c r="D96" i="1"/>
  <c r="D87" i="1"/>
  <c r="D80" i="1"/>
  <c r="D84" i="1"/>
  <c r="D77" i="1"/>
  <c r="E32" i="1"/>
  <c r="E134" i="1"/>
  <c r="E118" i="1"/>
  <c r="E122" i="1"/>
  <c r="E126" i="1"/>
  <c r="E130" i="1"/>
  <c r="E112" i="1"/>
  <c r="E116" i="1"/>
  <c r="E133" i="1"/>
  <c r="E117" i="1"/>
  <c r="E121" i="1"/>
  <c r="E125" i="1"/>
  <c r="E129" i="1"/>
  <c r="E111" i="1"/>
  <c r="E115" i="1"/>
  <c r="E100" i="1"/>
  <c r="E132" i="1"/>
  <c r="E136" i="1"/>
  <c r="E120" i="1"/>
  <c r="E124" i="1"/>
  <c r="E128" i="1"/>
  <c r="E110" i="1"/>
  <c r="E114" i="1"/>
  <c r="E99" i="1"/>
  <c r="E131" i="1"/>
  <c r="E135" i="1"/>
  <c r="E119" i="1"/>
  <c r="E123" i="1"/>
  <c r="E127" i="1"/>
  <c r="E109" i="1"/>
  <c r="E113" i="1"/>
  <c r="E98" i="1"/>
  <c r="E103" i="1"/>
  <c r="E107" i="1"/>
  <c r="E92" i="1"/>
  <c r="E96" i="1"/>
  <c r="E87" i="1"/>
  <c r="E80" i="1"/>
  <c r="E84" i="1"/>
  <c r="E78" i="1"/>
  <c r="E75" i="1"/>
  <c r="E102" i="1"/>
  <c r="E106" i="1"/>
  <c r="E91" i="1"/>
  <c r="E95" i="1"/>
  <c r="E86" i="1"/>
  <c r="E79" i="1"/>
  <c r="E83" i="1"/>
  <c r="E101" i="1"/>
  <c r="E105" i="1"/>
  <c r="E90" i="1"/>
  <c r="E94" i="1"/>
  <c r="E85" i="1"/>
  <c r="E89" i="1"/>
  <c r="E82" i="1"/>
  <c r="E104" i="1"/>
  <c r="E108" i="1"/>
  <c r="E93" i="1"/>
  <c r="E97" i="1"/>
  <c r="E88" i="1"/>
  <c r="E81" i="1"/>
  <c r="I32" i="1"/>
  <c r="I134" i="1"/>
  <c r="I118" i="1"/>
  <c r="I122" i="1"/>
  <c r="I126" i="1"/>
  <c r="I130" i="1"/>
  <c r="I112" i="1"/>
  <c r="I116" i="1"/>
  <c r="I133" i="1"/>
  <c r="I117" i="1"/>
  <c r="I121" i="1"/>
  <c r="I125" i="1"/>
  <c r="I129" i="1"/>
  <c r="I111" i="1"/>
  <c r="I115" i="1"/>
  <c r="I100" i="1"/>
  <c r="I132" i="1"/>
  <c r="I136" i="1"/>
  <c r="I120" i="1"/>
  <c r="I124" i="1"/>
  <c r="I128" i="1"/>
  <c r="I110" i="1"/>
  <c r="I114" i="1"/>
  <c r="I99" i="1"/>
  <c r="I131" i="1"/>
  <c r="I135" i="1"/>
  <c r="I119" i="1"/>
  <c r="I123" i="1"/>
  <c r="I127" i="1"/>
  <c r="I109" i="1"/>
  <c r="I113" i="1"/>
  <c r="I98" i="1"/>
  <c r="I103" i="1"/>
  <c r="I107" i="1"/>
  <c r="I92" i="1"/>
  <c r="I96" i="1"/>
  <c r="I87" i="1"/>
  <c r="I80" i="1"/>
  <c r="I84" i="1"/>
  <c r="I78" i="1"/>
  <c r="I75" i="1"/>
  <c r="I102" i="1"/>
  <c r="I106" i="1"/>
  <c r="I91" i="1"/>
  <c r="I95" i="1"/>
  <c r="I86" i="1"/>
  <c r="I79" i="1"/>
  <c r="I83" i="1"/>
  <c r="I101" i="1"/>
  <c r="I105" i="1"/>
  <c r="I90" i="1"/>
  <c r="I94" i="1"/>
  <c r="I85" i="1"/>
  <c r="I89" i="1"/>
  <c r="I82" i="1"/>
  <c r="I104" i="1"/>
  <c r="I108" i="1"/>
  <c r="I93" i="1"/>
  <c r="I97" i="1"/>
  <c r="I88" i="1"/>
  <c r="I81" i="1"/>
  <c r="L11" i="1"/>
  <c r="L21" i="1"/>
  <c r="L32" i="1"/>
  <c r="L43" i="1"/>
  <c r="L53" i="1"/>
  <c r="C67" i="1"/>
  <c r="G67" i="1"/>
  <c r="K67" i="1"/>
  <c r="D68" i="1"/>
  <c r="H68" i="1"/>
  <c r="L68" i="1"/>
  <c r="E69" i="1"/>
  <c r="I69" i="1"/>
  <c r="B70" i="1"/>
  <c r="F70" i="1"/>
  <c r="J70" i="1"/>
  <c r="C71" i="1"/>
  <c r="G71" i="1"/>
  <c r="K71" i="1"/>
  <c r="D72" i="1"/>
  <c r="H72" i="1"/>
  <c r="L72" i="1"/>
  <c r="E73" i="1"/>
  <c r="I73" i="1"/>
  <c r="B74" i="1"/>
  <c r="F74" i="1"/>
  <c r="J74" i="1"/>
  <c r="D75" i="1"/>
  <c r="L75" i="1"/>
  <c r="I76" i="1"/>
  <c r="F77" i="1"/>
  <c r="G78" i="1"/>
  <c r="L60" i="1"/>
  <c r="L7" i="1"/>
  <c r="L12" i="1"/>
  <c r="L17" i="1"/>
  <c r="L23" i="1"/>
  <c r="L28" i="1"/>
  <c r="L33" i="1"/>
  <c r="L39" i="1"/>
  <c r="L44" i="1"/>
  <c r="L49" i="1"/>
  <c r="L55" i="1"/>
  <c r="L63" i="1"/>
  <c r="L8" i="1"/>
  <c r="L13" i="1"/>
  <c r="L19" i="1"/>
  <c r="L24" i="1"/>
  <c r="L29" i="1"/>
  <c r="L35" i="1"/>
  <c r="L40" i="1"/>
  <c r="L45" i="1"/>
  <c r="L51" i="1"/>
  <c r="L56" i="1"/>
  <c r="L64" i="1"/>
  <c r="L57" i="1"/>
  <c r="L61" i="1"/>
  <c r="L65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D6" i="1"/>
  <c r="H6" i="1"/>
  <c r="F7" i="1"/>
  <c r="J7" i="1"/>
  <c r="D8" i="1"/>
  <c r="H8" i="1"/>
  <c r="B9" i="1"/>
  <c r="F9" i="1"/>
  <c r="J9" i="1"/>
  <c r="D10" i="1"/>
  <c r="H10" i="1"/>
  <c r="B11" i="1"/>
  <c r="F11" i="1"/>
  <c r="J11" i="1"/>
  <c r="D12" i="1"/>
  <c r="H12" i="1"/>
  <c r="B13" i="1"/>
  <c r="F13" i="1"/>
  <c r="J13" i="1"/>
  <c r="D14" i="1"/>
  <c r="H14" i="1"/>
  <c r="B15" i="1"/>
  <c r="F15" i="1"/>
  <c r="J15" i="1"/>
  <c r="D16" i="1"/>
  <c r="H16" i="1"/>
  <c r="B17" i="1"/>
  <c r="F17" i="1"/>
  <c r="J17" i="1"/>
  <c r="D18" i="1"/>
  <c r="H18" i="1"/>
  <c r="B19" i="1"/>
  <c r="F19" i="1"/>
  <c r="J19" i="1"/>
  <c r="D20" i="1"/>
  <c r="H20" i="1"/>
  <c r="B21" i="1"/>
  <c r="F21" i="1"/>
  <c r="J21" i="1"/>
  <c r="D22" i="1"/>
  <c r="H22" i="1"/>
  <c r="B23" i="1"/>
  <c r="F23" i="1"/>
  <c r="J23" i="1"/>
  <c r="D24" i="1"/>
  <c r="H24" i="1"/>
  <c r="B25" i="1"/>
  <c r="F25" i="1"/>
  <c r="J25" i="1"/>
  <c r="D26" i="1"/>
  <c r="H26" i="1"/>
  <c r="B27" i="1"/>
  <c r="F27" i="1"/>
  <c r="J27" i="1"/>
  <c r="D28" i="1"/>
  <c r="H28" i="1"/>
  <c r="B29" i="1"/>
  <c r="F29" i="1"/>
  <c r="J29" i="1"/>
  <c r="D30" i="1"/>
  <c r="H30" i="1"/>
  <c r="B31" i="1"/>
  <c r="F31" i="1"/>
  <c r="J31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E6" i="1"/>
  <c r="I6" i="1"/>
  <c r="C7" i="1"/>
  <c r="G7" i="1"/>
  <c r="K7" i="1"/>
  <c r="E8" i="1"/>
  <c r="I8" i="1"/>
  <c r="C9" i="1"/>
  <c r="G9" i="1"/>
  <c r="K9" i="1"/>
  <c r="E10" i="1"/>
  <c r="I10" i="1"/>
  <c r="C11" i="1"/>
  <c r="G11" i="1"/>
  <c r="K11" i="1"/>
  <c r="E12" i="1"/>
  <c r="I12" i="1"/>
  <c r="C13" i="1"/>
  <c r="G13" i="1"/>
  <c r="K13" i="1"/>
  <c r="E14" i="1"/>
  <c r="I14" i="1"/>
  <c r="C15" i="1"/>
  <c r="G15" i="1"/>
  <c r="K15" i="1"/>
  <c r="E16" i="1"/>
  <c r="I16" i="1"/>
  <c r="C17" i="1"/>
  <c r="G17" i="1"/>
  <c r="K17" i="1"/>
  <c r="E18" i="1"/>
  <c r="I18" i="1"/>
  <c r="C19" i="1"/>
  <c r="G19" i="1"/>
  <c r="K19" i="1"/>
  <c r="E20" i="1"/>
  <c r="I20" i="1"/>
  <c r="C21" i="1"/>
  <c r="G21" i="1"/>
  <c r="K21" i="1"/>
  <c r="E22" i="1"/>
  <c r="I22" i="1"/>
  <c r="C23" i="1"/>
  <c r="G23" i="1"/>
  <c r="K23" i="1"/>
  <c r="E24" i="1"/>
  <c r="I24" i="1"/>
  <c r="C25" i="1"/>
  <c r="G25" i="1"/>
  <c r="K25" i="1"/>
  <c r="E26" i="1"/>
  <c r="I26" i="1"/>
  <c r="C27" i="1"/>
  <c r="G27" i="1"/>
  <c r="K27" i="1"/>
  <c r="E28" i="1"/>
  <c r="I28" i="1"/>
  <c r="C29" i="1"/>
  <c r="G29" i="1"/>
  <c r="K29" i="1"/>
  <c r="E30" i="1"/>
  <c r="I30" i="1"/>
  <c r="G31" i="1"/>
  <c r="K31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B6" i="1"/>
  <c r="F6" i="1"/>
  <c r="J6" i="1"/>
  <c r="D7" i="1"/>
  <c r="H7" i="1"/>
  <c r="B8" i="1"/>
  <c r="F8" i="1"/>
  <c r="J8" i="1"/>
  <c r="D9" i="1"/>
  <c r="H9" i="1"/>
  <c r="B10" i="1"/>
  <c r="F10" i="1"/>
  <c r="J10" i="1"/>
  <c r="D11" i="1"/>
  <c r="H11" i="1"/>
  <c r="B12" i="1"/>
  <c r="F12" i="1"/>
  <c r="J12" i="1"/>
  <c r="D13" i="1"/>
  <c r="H13" i="1"/>
  <c r="B14" i="1"/>
  <c r="F14" i="1"/>
  <c r="J14" i="1"/>
  <c r="D15" i="1"/>
  <c r="H15" i="1"/>
  <c r="B16" i="1"/>
  <c r="F16" i="1"/>
  <c r="J16" i="1"/>
  <c r="D17" i="1"/>
  <c r="H17" i="1"/>
  <c r="B18" i="1"/>
  <c r="F18" i="1"/>
  <c r="J18" i="1"/>
  <c r="D19" i="1"/>
  <c r="H19" i="1"/>
  <c r="B20" i="1"/>
  <c r="F20" i="1"/>
  <c r="J20" i="1"/>
  <c r="D21" i="1"/>
  <c r="H21" i="1"/>
  <c r="B22" i="1"/>
  <c r="F22" i="1"/>
  <c r="J22" i="1"/>
  <c r="D23" i="1"/>
  <c r="H23" i="1"/>
  <c r="B24" i="1"/>
  <c r="F24" i="1"/>
  <c r="J24" i="1"/>
  <c r="D25" i="1"/>
  <c r="H25" i="1"/>
  <c r="B26" i="1"/>
  <c r="F26" i="1"/>
  <c r="J26" i="1"/>
  <c r="D27" i="1"/>
  <c r="H27" i="1"/>
  <c r="B28" i="1"/>
  <c r="F28" i="1"/>
  <c r="J28" i="1"/>
  <c r="D29" i="1"/>
  <c r="H29" i="1"/>
  <c r="B30" i="1"/>
  <c r="F30" i="1"/>
  <c r="J30" i="1"/>
  <c r="D31" i="1"/>
  <c r="H31" i="1"/>
  <c r="B32" i="1"/>
  <c r="F32" i="1"/>
  <c r="J32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C6" i="1"/>
  <c r="G6" i="1"/>
  <c r="K6" i="1"/>
  <c r="E7" i="1"/>
  <c r="I7" i="1"/>
  <c r="C8" i="1"/>
  <c r="G8" i="1"/>
  <c r="K8" i="1"/>
  <c r="E9" i="1"/>
  <c r="I9" i="1"/>
  <c r="C10" i="1"/>
  <c r="G10" i="1"/>
  <c r="K10" i="1"/>
  <c r="E11" i="1"/>
  <c r="I11" i="1"/>
  <c r="C12" i="1"/>
  <c r="G12" i="1"/>
  <c r="K12" i="1"/>
  <c r="E13" i="1"/>
  <c r="I13" i="1"/>
  <c r="C14" i="1"/>
  <c r="G14" i="1"/>
  <c r="K14" i="1"/>
  <c r="E15" i="1"/>
  <c r="I15" i="1"/>
  <c r="C16" i="1"/>
  <c r="G16" i="1"/>
  <c r="K16" i="1"/>
  <c r="E17" i="1"/>
  <c r="I17" i="1"/>
  <c r="C18" i="1"/>
  <c r="G18" i="1"/>
  <c r="K18" i="1"/>
  <c r="E19" i="1"/>
  <c r="I19" i="1"/>
  <c r="C20" i="1"/>
  <c r="G20" i="1"/>
  <c r="K20" i="1"/>
  <c r="E21" i="1"/>
  <c r="I21" i="1"/>
  <c r="C22" i="1"/>
  <c r="G22" i="1"/>
  <c r="K22" i="1"/>
  <c r="E23" i="1"/>
  <c r="I23" i="1"/>
  <c r="C24" i="1"/>
  <c r="G24" i="1"/>
  <c r="K24" i="1"/>
  <c r="E25" i="1"/>
  <c r="I25" i="1"/>
  <c r="C26" i="1"/>
  <c r="G26" i="1"/>
  <c r="K26" i="1"/>
  <c r="E27" i="1"/>
  <c r="I27" i="1"/>
  <c r="C28" i="1"/>
  <c r="G28" i="1"/>
  <c r="K28" i="1"/>
  <c r="E29" i="1"/>
  <c r="I29" i="1"/>
  <c r="C30" i="1"/>
  <c r="G30" i="1"/>
  <c r="K30" i="1"/>
  <c r="E31" i="1"/>
  <c r="I31" i="1"/>
  <c r="C32" i="1"/>
  <c r="G32" i="1"/>
  <c r="K32" i="1"/>
</calcChain>
</file>

<file path=xl/sharedStrings.xml><?xml version="1.0" encoding="utf-8"?>
<sst xmlns="http://schemas.openxmlformats.org/spreadsheetml/2006/main" count="135" uniqueCount="72">
  <si>
    <t>1"</t>
  </si>
  <si>
    <t>1 1/2"</t>
  </si>
  <si>
    <t>2"</t>
  </si>
  <si>
    <t>2 1/2"</t>
  </si>
  <si>
    <t>3"</t>
  </si>
  <si>
    <t>4"</t>
  </si>
  <si>
    <t>5"</t>
  </si>
  <si>
    <t>6"</t>
  </si>
  <si>
    <t>8"</t>
  </si>
  <si>
    <t>10"</t>
  </si>
  <si>
    <t>Schedule</t>
  </si>
  <si>
    <t>10S</t>
  </si>
  <si>
    <t>Internal Diam.</t>
  </si>
  <si>
    <t>Flow (m3/h)</t>
  </si>
  <si>
    <t>Speed (m/s)</t>
  </si>
  <si>
    <t>Nominal</t>
  </si>
  <si>
    <t>Outside</t>
  </si>
  <si>
    <t>Pipe</t>
  </si>
  <si>
    <t>Diameter</t>
  </si>
  <si>
    <t>5S</t>
  </si>
  <si>
    <t>40S</t>
  </si>
  <si>
    <t>80S</t>
  </si>
  <si>
    <t>Size</t>
  </si>
  <si>
    <t>(mm)</t>
  </si>
  <si>
    <t>(inches)</t>
  </si>
  <si>
    <t xml:space="preserve">Wall Thickness </t>
  </si>
  <si>
    <t>mm</t>
  </si>
  <si>
    <t>0.405</t>
  </si>
  <si>
    <t>-</t>
  </si>
  <si>
    <t>0.540</t>
  </si>
  <si>
    <t>0.675</t>
  </si>
  <si>
    <t>0.840</t>
  </si>
  <si>
    <t>12"</t>
  </si>
  <si>
    <t>Pipe diameter
commercial</t>
  </si>
  <si>
    <t>Flow (US gpm)</t>
  </si>
  <si>
    <t>Speed (ft/s)</t>
  </si>
  <si>
    <t>Flow (UK gpm)</t>
  </si>
  <si>
    <t>Results</t>
  </si>
  <si>
    <t>Version 1.0</t>
  </si>
  <si>
    <t>by Daniel de la Torre</t>
  </si>
  <si>
    <t>Process Engineer</t>
  </si>
  <si>
    <t>Intro</t>
  </si>
  <si>
    <t>Setup</t>
  </si>
  <si>
    <t>There are 2 worksheets, one with Metric units (SI) and one with Imperial units</t>
  </si>
  <si>
    <t>To change any other cells, unlock the workbook (from the Tools/Protection pull-down menu)</t>
  </si>
  <si>
    <t>Data Entry</t>
  </si>
  <si>
    <t>Input data appears with blue text color</t>
  </si>
  <si>
    <t>Results appear in black text with yellow backgound</t>
  </si>
  <si>
    <t>Revisions</t>
  </si>
  <si>
    <t xml:space="preserve">First version </t>
  </si>
  <si>
    <t>Calculations</t>
  </si>
  <si>
    <t>Calculations are based on following assumptions</t>
  </si>
  <si>
    <t>Liquid Typical Speeds</t>
  </si>
  <si>
    <t>This template contains a series of calculation sheets to assist you in selecting the pipe dimension for a given flowrate</t>
  </si>
  <si>
    <t>Individual worksheets are protected against inadvertant data entry. Unlocked cells appears with blue text color. No password needed to unlock.</t>
  </si>
  <si>
    <t>The main objective is to provide a reference about the proper/economical size of a pipe just having a qucik look at the table</t>
  </si>
  <si>
    <t>Calc sheet developed by    Daniel de la Torre</t>
  </si>
  <si>
    <t>Comments to:</t>
  </si>
  <si>
    <t>DeLaTorreY.Eng@gmail.com</t>
  </si>
  <si>
    <t>Version 1.1</t>
  </si>
  <si>
    <t>These figures are for guidance only. However, keeping appoximately to these values should provide an economic pipe design</t>
  </si>
  <si>
    <t>Below 75 mm.</t>
  </si>
  <si>
    <t>0.9-2-0 m/s</t>
  </si>
  <si>
    <t>From 75 to 150 mm.</t>
  </si>
  <si>
    <t>From 100 to 200 mm.</t>
  </si>
  <si>
    <t>Above 200 mm.</t>
  </si>
  <si>
    <t>1.5-3.5 m/s</t>
  </si>
  <si>
    <t>1.8-4.0 m/s</t>
  </si>
  <si>
    <t>2.4-4.5 m/s</t>
  </si>
  <si>
    <t xml:space="preserve">These figures are for water pipes and liquids not too far from water viscosity (1 cP). Higher viscosities could require lower speeds. </t>
  </si>
  <si>
    <t xml:space="preserve">Version 1.1 </t>
  </si>
  <si>
    <t>Small corrections before first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</si>
</sst>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General\ &quot;mm&quot;"/>
    <numFmt numFmtId="165" formatCode="0.0"/>
    <numFmt numFmtId="166" formatCode="0.000"/>
    <numFmt numFmtId="167" formatCode="&quot;$&quot;00,000,000.00"/>
    <numFmt numFmtId="168" formatCode="0.0000"/>
    <numFmt numFmtId="169" formatCode="_-* #,##0.00_-;\-* #,##0.00_-;_-* &quot;-&quot;??_-;_-@_-"/>
    <numFmt numFmtId="170" formatCode="_-&quot;£&quot;* #,##0.00_-;\-&quot;£&quot;* #,##0.00_-;_-&quot;£&quot;* &quot;-&quot;??_-;_-@_-"/>
    <numFmt numFmtId="171" formatCode="&quot;DN-&quot;General\ "/>
    <numFmt numFmtId="172" formatCode="0.00\ &quot;inch&quot;"/>
    <numFmt numFmtId="173" formatCode="0.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Times New Roman"/>
      <family val="1"/>
    </font>
    <font>
      <b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9"/>
      <name val="Calibri"/>
      <family val="2"/>
      <charset val="1"/>
    </font>
    <font>
      <sz val="11"/>
      <color indexed="9"/>
      <name val="Calibri"/>
      <family val="2"/>
    </font>
    <font>
      <sz val="11"/>
      <color indexed="20"/>
      <name val="Calibri"/>
      <family val="2"/>
      <charset val="1"/>
    </font>
    <font>
      <sz val="11"/>
      <color indexed="17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  <charset val="1"/>
    </font>
    <font>
      <sz val="8"/>
      <name val="Courier New"/>
      <family val="3"/>
      <charset val="204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sz val="10"/>
      <name val="Geneva"/>
    </font>
    <font>
      <sz val="10"/>
      <name val="Times New Roman"/>
      <family val="1"/>
    </font>
    <font>
      <b/>
      <sz val="11"/>
      <color indexed="63"/>
      <name val="Calibri"/>
      <family val="2"/>
      <charset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  <charset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  <charset val="1"/>
    </font>
    <font>
      <sz val="7"/>
      <name val="Arial"/>
      <family val="2"/>
    </font>
    <font>
      <sz val="11"/>
      <color indexed="10"/>
      <name val="Calibri"/>
      <family val="2"/>
      <charset val="1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color theme="0" tint="-0.24994659260841701"/>
      <name val="Arial"/>
      <family val="2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40">
    <xf numFmtId="0" fontId="0" fillId="0" borderId="0"/>
    <xf numFmtId="0" fontId="2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21" borderId="8" applyNumberFormat="0" applyAlignment="0" applyProtection="0"/>
    <xf numFmtId="0" fontId="12" fillId="21" borderId="8" applyNumberFormat="0" applyAlignment="0" applyProtection="0"/>
    <xf numFmtId="0" fontId="13" fillId="22" borderId="9" applyNumberFormat="0" applyAlignment="0" applyProtection="0"/>
    <xf numFmtId="0" fontId="14" fillId="0" borderId="10" applyNumberFormat="0" applyFill="0" applyAlignment="0" applyProtection="0"/>
    <xf numFmtId="0" fontId="15" fillId="22" borderId="9" applyNumberFormat="0" applyAlignment="0" applyProtection="0"/>
    <xf numFmtId="43" fontId="2" fillId="0" borderId="0" applyFont="0" applyFill="0" applyBorder="0" applyAlignment="0" applyProtection="0"/>
    <xf numFmtId="167" fontId="2" fillId="23" borderId="0" applyFont="0" applyFill="0" applyBorder="0" applyProtection="0">
      <alignment horizontal="right"/>
    </xf>
    <xf numFmtId="0" fontId="16" fillId="0" borderId="0"/>
    <xf numFmtId="0" fontId="17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168" fontId="2" fillId="0" borderId="0" applyFont="0" applyFill="0" applyBorder="0" applyAlignment="0" applyProtection="0"/>
    <xf numFmtId="0" fontId="20" fillId="5" borderId="0" applyNumberFormat="0" applyBorder="0" applyAlignment="0" applyProtection="0"/>
    <xf numFmtId="38" fontId="21" fillId="24" borderId="0" applyNumberFormat="0" applyBorder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6" fillId="4" borderId="0" applyNumberFormat="0" applyBorder="0" applyAlignment="0" applyProtection="0"/>
    <xf numFmtId="10" fontId="21" fillId="25" borderId="1" applyNumberFormat="0" applyBorder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28" fillId="0" borderId="10" applyNumberFormat="0" applyFill="0" applyAlignment="0" applyProtection="0"/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6" fontId="29" fillId="0" borderId="0" applyFont="0" applyFill="0" applyBorder="0" applyAlignment="0" applyProtection="0"/>
    <xf numFmtId="8" fontId="29" fillId="0" borderId="0" applyFont="0" applyFill="0" applyBorder="0" applyAlignment="0" applyProtection="0"/>
    <xf numFmtId="0" fontId="30" fillId="26" borderId="0" applyNumberFormat="0" applyBorder="0" applyAlignment="0" applyProtection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2" fillId="0" borderId="0"/>
    <xf numFmtId="0" fontId="2" fillId="0" borderId="0"/>
    <xf numFmtId="0" fontId="3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7" borderId="14" applyNumberFormat="0" applyFont="0" applyAlignment="0" applyProtection="0"/>
    <xf numFmtId="0" fontId="2" fillId="27" borderId="14" applyNumberFormat="0" applyFont="0" applyAlignment="0" applyProtection="0"/>
    <xf numFmtId="0" fontId="33" fillId="21" borderId="15" applyNumberFormat="0" applyAlignment="0" applyProtection="0"/>
    <xf numFmtId="10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16" applyNumberFormat="0" applyBorder="0"/>
    <xf numFmtId="0" fontId="34" fillId="21" borderId="15" applyNumberFormat="0" applyAlignment="0" applyProtection="0"/>
    <xf numFmtId="0" fontId="21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1" applyNumberFormat="0" applyFill="0" applyAlignment="0" applyProtection="0"/>
    <xf numFmtId="0" fontId="40" fillId="0" borderId="12" applyNumberFormat="0" applyFill="0" applyAlignment="0" applyProtection="0"/>
    <xf numFmtId="0" fontId="17" fillId="0" borderId="13" applyNumberFormat="0" applyFill="0" applyAlignment="0" applyProtection="0"/>
    <xf numFmtId="0" fontId="41" fillId="0" borderId="17" applyNumberFormat="0" applyFill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42" fillId="0" borderId="6" applyBorder="0"/>
    <xf numFmtId="0" fontId="2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/>
    <xf numFmtId="0" fontId="53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2" xfId="1" applyBorder="1" applyProtection="1"/>
    <xf numFmtId="0" fontId="2" fillId="0" borderId="3" xfId="1" applyBorder="1" applyProtection="1"/>
    <xf numFmtId="0" fontId="2" fillId="0" borderId="5" xfId="1" applyBorder="1" applyProtection="1"/>
    <xf numFmtId="0" fontId="2" fillId="0" borderId="6" xfId="1" applyBorder="1" applyProtection="1"/>
    <xf numFmtId="0" fontId="2" fillId="0" borderId="0" xfId="1" applyBorder="1" applyProtection="1"/>
    <xf numFmtId="0" fontId="2" fillId="0" borderId="7" xfId="1" applyBorder="1" applyProtection="1"/>
    <xf numFmtId="0" fontId="2" fillId="0" borderId="1" xfId="1" applyBorder="1" applyProtection="1"/>
    <xf numFmtId="12" fontId="2" fillId="0" borderId="1" xfId="1" applyNumberFormat="1" applyBorder="1" applyProtection="1"/>
    <xf numFmtId="166" fontId="2" fillId="0" borderId="1" xfId="1" applyNumberFormat="1" applyBorder="1" applyAlignment="1" applyProtection="1">
      <alignment horizontal="center"/>
    </xf>
    <xf numFmtId="0" fontId="4" fillId="28" borderId="39" xfId="1" applyFont="1" applyFill="1" applyBorder="1" applyAlignment="1" applyProtection="1">
      <alignment horizontal="center" vertical="center" wrapText="1"/>
      <protection locked="0"/>
    </xf>
    <xf numFmtId="0" fontId="2" fillId="0" borderId="1" xfId="1" applyBorder="1" applyAlignment="1" applyProtection="1">
      <alignment horizontal="center"/>
    </xf>
    <xf numFmtId="0" fontId="2" fillId="0" borderId="6" xfId="1" applyBorder="1" applyAlignment="1" applyProtection="1">
      <alignment horizontal="center"/>
    </xf>
    <xf numFmtId="0" fontId="2" fillId="0" borderId="1" xfId="1" applyBorder="1" applyAlignment="1" applyProtection="1">
      <alignment horizontal="center"/>
    </xf>
    <xf numFmtId="0" fontId="48" fillId="28" borderId="19" xfId="0" applyFont="1" applyFill="1" applyBorder="1" applyAlignment="1"/>
    <xf numFmtId="173" fontId="48" fillId="28" borderId="16" xfId="0" applyNumberFormat="1" applyFont="1" applyFill="1" applyBorder="1" applyAlignment="1">
      <alignment horizontal="centerContinuous"/>
    </xf>
    <xf numFmtId="0" fontId="48" fillId="28" borderId="16" xfId="0" applyFont="1" applyFill="1" applyBorder="1" applyAlignment="1"/>
    <xf numFmtId="0" fontId="49" fillId="28" borderId="16" xfId="0" applyFont="1" applyFill="1" applyBorder="1" applyAlignment="1">
      <alignment horizontal="centerContinuous"/>
    </xf>
    <xf numFmtId="0" fontId="48" fillId="28" borderId="16" xfId="0" applyFont="1" applyFill="1" applyBorder="1" applyAlignment="1">
      <alignment horizontal="centerContinuous"/>
    </xf>
    <xf numFmtId="0" fontId="48" fillId="28" borderId="20" xfId="0" applyFont="1" applyFill="1" applyBorder="1" applyAlignment="1"/>
    <xf numFmtId="0" fontId="48" fillId="28" borderId="0" xfId="0" applyFont="1" applyFill="1" applyAlignment="1"/>
    <xf numFmtId="0" fontId="50" fillId="28" borderId="21" xfId="0" applyFont="1" applyFill="1" applyBorder="1" applyAlignment="1"/>
    <xf numFmtId="173" fontId="50" fillId="28" borderId="0" xfId="0" applyNumberFormat="1" applyFont="1" applyFill="1" applyBorder="1" applyAlignment="1">
      <alignment horizontal="centerContinuous"/>
    </xf>
    <xf numFmtId="0" fontId="50" fillId="28" borderId="0" xfId="0" applyFont="1" applyFill="1" applyBorder="1" applyAlignment="1"/>
    <xf numFmtId="0" fontId="50" fillId="28" borderId="0" xfId="0" applyFont="1" applyFill="1" applyBorder="1" applyAlignment="1">
      <alignment horizontal="centerContinuous"/>
    </xf>
    <xf numFmtId="0" fontId="50" fillId="28" borderId="22" xfId="0" applyFont="1" applyFill="1" applyBorder="1" applyAlignment="1"/>
    <xf numFmtId="0" fontId="50" fillId="28" borderId="0" xfId="0" applyFont="1" applyFill="1" applyAlignment="1"/>
    <xf numFmtId="0" fontId="50" fillId="28" borderId="23" xfId="0" applyFont="1" applyFill="1" applyBorder="1" applyAlignment="1"/>
    <xf numFmtId="173" fontId="50" fillId="28" borderId="55" xfId="0" applyNumberFormat="1" applyFont="1" applyFill="1" applyBorder="1" applyAlignment="1"/>
    <xf numFmtId="0" fontId="50" fillId="28" borderId="55" xfId="0" applyFont="1" applyFill="1" applyBorder="1" applyAlignment="1"/>
    <xf numFmtId="0" fontId="50" fillId="28" borderId="24" xfId="0" applyFont="1" applyFill="1" applyBorder="1" applyAlignment="1"/>
    <xf numFmtId="173" fontId="50" fillId="28" borderId="0" xfId="0" applyNumberFormat="1" applyFont="1" applyFill="1" applyAlignment="1"/>
    <xf numFmtId="0" fontId="51" fillId="28" borderId="19" xfId="0" applyFont="1" applyFill="1" applyBorder="1" applyAlignment="1"/>
    <xf numFmtId="0" fontId="50" fillId="28" borderId="16" xfId="0" applyFont="1" applyFill="1" applyBorder="1" applyAlignment="1"/>
    <xf numFmtId="173" fontId="50" fillId="28" borderId="16" xfId="0" applyNumberFormat="1" applyFont="1" applyFill="1" applyBorder="1" applyAlignment="1"/>
    <xf numFmtId="0" fontId="50" fillId="28" borderId="20" xfId="0" applyFont="1" applyFill="1" applyBorder="1" applyAlignment="1"/>
    <xf numFmtId="173" fontId="50" fillId="28" borderId="0" xfId="0" applyNumberFormat="1" applyFont="1" applyFill="1" applyBorder="1" applyAlignment="1"/>
    <xf numFmtId="173" fontId="50" fillId="28" borderId="0" xfId="0" applyNumberFormat="1" applyFont="1" applyFill="1" applyBorder="1" applyAlignment="1">
      <alignment horizontal="right"/>
    </xf>
    <xf numFmtId="173" fontId="50" fillId="28" borderId="55" xfId="0" applyNumberFormat="1" applyFont="1" applyFill="1" applyBorder="1" applyAlignment="1">
      <alignment horizontal="right"/>
    </xf>
    <xf numFmtId="173" fontId="50" fillId="28" borderId="0" xfId="0" applyNumberFormat="1" applyFont="1" applyFill="1" applyAlignment="1">
      <alignment horizontal="right"/>
    </xf>
    <xf numFmtId="0" fontId="46" fillId="28" borderId="16" xfId="0" applyFont="1" applyFill="1" applyBorder="1" applyAlignment="1"/>
    <xf numFmtId="0" fontId="1" fillId="28" borderId="21" xfId="86" applyFill="1" applyBorder="1" applyAlignment="1"/>
    <xf numFmtId="0" fontId="1" fillId="28" borderId="0" xfId="86" applyFill="1" applyBorder="1" applyAlignment="1"/>
    <xf numFmtId="0" fontId="1" fillId="28" borderId="22" xfId="86" applyFill="1" applyBorder="1" applyAlignment="1"/>
    <xf numFmtId="0" fontId="1" fillId="28" borderId="23" xfId="86" applyFill="1" applyBorder="1" applyAlignment="1"/>
    <xf numFmtId="0" fontId="1" fillId="28" borderId="55" xfId="86" applyFill="1" applyBorder="1" applyAlignment="1"/>
    <xf numFmtId="0" fontId="1" fillId="28" borderId="24" xfId="86" applyFill="1" applyBorder="1" applyAlignment="1"/>
    <xf numFmtId="0" fontId="1" fillId="28" borderId="0" xfId="86" applyFill="1" applyAlignment="1"/>
    <xf numFmtId="0" fontId="2" fillId="0" borderId="47" xfId="1" applyBorder="1" applyAlignment="1" applyProtection="1">
      <alignment horizontal="center" vertical="center"/>
    </xf>
    <xf numFmtId="0" fontId="2" fillId="0" borderId="32" xfId="1" applyBorder="1" applyAlignment="1" applyProtection="1">
      <alignment horizontal="center" vertical="center"/>
    </xf>
    <xf numFmtId="0" fontId="2" fillId="0" borderId="25" xfId="1" applyBorder="1" applyAlignment="1" applyProtection="1">
      <alignment horizontal="center" vertical="center"/>
    </xf>
    <xf numFmtId="0" fontId="2" fillId="0" borderId="0" xfId="1" applyAlignment="1" applyProtection="1">
      <alignment vertical="center"/>
    </xf>
    <xf numFmtId="171" fontId="47" fillId="0" borderId="29" xfId="1" applyNumberFormat="1" applyFont="1" applyBorder="1" applyAlignment="1" applyProtection="1">
      <alignment horizontal="center" vertical="center"/>
    </xf>
    <xf numFmtId="171" fontId="47" fillId="0" borderId="1" xfId="1" applyNumberFormat="1" applyFont="1" applyBorder="1" applyAlignment="1" applyProtection="1">
      <alignment horizontal="center" vertical="center"/>
    </xf>
    <xf numFmtId="171" fontId="47" fillId="0" borderId="34" xfId="1" applyNumberFormat="1" applyFont="1" applyBorder="1" applyAlignment="1" applyProtection="1">
      <alignment horizontal="center" vertical="center"/>
    </xf>
    <xf numFmtId="0" fontId="2" fillId="28" borderId="39" xfId="1" applyFill="1" applyBorder="1" applyAlignment="1" applyProtection="1">
      <alignment horizontal="center" vertical="center"/>
    </xf>
    <xf numFmtId="0" fontId="2" fillId="28" borderId="40" xfId="1" applyFill="1" applyBorder="1" applyAlignment="1" applyProtection="1">
      <alignment horizontal="center" vertical="center"/>
    </xf>
    <xf numFmtId="172" fontId="2" fillId="0" borderId="3" xfId="1" applyNumberFormat="1" applyBorder="1" applyAlignment="1" applyProtection="1">
      <alignment horizontal="center" vertical="center"/>
    </xf>
    <xf numFmtId="172" fontId="2" fillId="0" borderId="2" xfId="1" applyNumberFormat="1" applyBorder="1" applyAlignment="1" applyProtection="1">
      <alignment horizontal="center" vertical="center"/>
    </xf>
    <xf numFmtId="172" fontId="2" fillId="0" borderId="42" xfId="1" applyNumberFormat="1" applyBorder="1" applyAlignment="1" applyProtection="1">
      <alignment horizontal="center" vertical="center"/>
    </xf>
    <xf numFmtId="0" fontId="45" fillId="30" borderId="30" xfId="1" applyFont="1" applyFill="1" applyBorder="1" applyAlignment="1" applyProtection="1">
      <alignment horizontal="center" vertical="center"/>
    </xf>
    <xf numFmtId="0" fontId="45" fillId="30" borderId="31" xfId="1" applyFont="1" applyFill="1" applyBorder="1" applyAlignment="1" applyProtection="1">
      <alignment horizontal="center" vertical="center"/>
    </xf>
    <xf numFmtId="1" fontId="2" fillId="0" borderId="33" xfId="1" applyNumberFormat="1" applyBorder="1" applyAlignment="1" applyProtection="1">
      <alignment horizontal="center" vertical="center"/>
    </xf>
    <xf numFmtId="165" fontId="2" fillId="0" borderId="43" xfId="1" applyNumberFormat="1" applyBorder="1" applyAlignment="1" applyProtection="1">
      <alignment horizontal="center" vertical="center"/>
    </xf>
    <xf numFmtId="165" fontId="2" fillId="2" borderId="28" xfId="1" applyNumberFormat="1" applyFill="1" applyBorder="1" applyAlignment="1" applyProtection="1">
      <alignment vertical="center"/>
    </xf>
    <xf numFmtId="165" fontId="2" fillId="2" borderId="7" xfId="1" applyNumberFormat="1" applyFill="1" applyBorder="1" applyAlignment="1" applyProtection="1">
      <alignment vertical="center"/>
    </xf>
    <xf numFmtId="165" fontId="2" fillId="2" borderId="43" xfId="1" applyNumberFormat="1" applyFill="1" applyBorder="1" applyAlignment="1" applyProtection="1">
      <alignment vertical="center"/>
    </xf>
    <xf numFmtId="1" fontId="2" fillId="0" borderId="35" xfId="1" applyNumberFormat="1" applyBorder="1" applyAlignment="1" applyProtection="1">
      <alignment horizontal="center" vertical="center"/>
    </xf>
    <xf numFmtId="165" fontId="2" fillId="0" borderId="34" xfId="1" applyNumberFormat="1" applyBorder="1" applyAlignment="1" applyProtection="1">
      <alignment horizontal="center" vertical="center"/>
    </xf>
    <xf numFmtId="165" fontId="2" fillId="2" borderId="29" xfId="1" applyNumberFormat="1" applyFill="1" applyBorder="1" applyAlignment="1" applyProtection="1">
      <alignment vertical="center"/>
    </xf>
    <xf numFmtId="165" fontId="2" fillId="2" borderId="1" xfId="1" applyNumberFormat="1" applyFill="1" applyBorder="1" applyAlignment="1" applyProtection="1">
      <alignment vertical="center"/>
    </xf>
    <xf numFmtId="165" fontId="2" fillId="2" borderId="34" xfId="1" applyNumberFormat="1" applyFill="1" applyBorder="1" applyAlignment="1" applyProtection="1">
      <alignment vertical="center"/>
    </xf>
    <xf numFmtId="0" fontId="2" fillId="0" borderId="0" xfId="1" applyFont="1" applyAlignment="1" applyProtection="1">
      <alignment vertical="center"/>
    </xf>
    <xf numFmtId="1" fontId="2" fillId="0" borderId="26" xfId="1" applyNumberFormat="1" applyBorder="1" applyAlignment="1" applyProtection="1">
      <alignment horizontal="center" vertical="center"/>
    </xf>
    <xf numFmtId="165" fontId="2" fillId="0" borderId="27" xfId="1" applyNumberFormat="1" applyBorder="1" applyAlignment="1" applyProtection="1">
      <alignment horizontal="center" vertical="center"/>
    </xf>
    <xf numFmtId="165" fontId="2" fillId="2" borderId="46" xfId="1" applyNumberFormat="1" applyFill="1" applyBorder="1" applyAlignment="1" applyProtection="1">
      <alignment vertical="center"/>
    </xf>
    <xf numFmtId="165" fontId="2" fillId="2" borderId="36" xfId="1" applyNumberFormat="1" applyFill="1" applyBorder="1" applyAlignment="1" applyProtection="1">
      <alignment vertical="center"/>
    </xf>
    <xf numFmtId="165" fontId="2" fillId="2" borderId="27" xfId="1" applyNumberFormat="1" applyFill="1" applyBorder="1" applyAlignment="1" applyProtection="1">
      <alignment vertical="center"/>
    </xf>
    <xf numFmtId="171" fontId="2" fillId="0" borderId="47" xfId="1" applyNumberFormat="1" applyBorder="1" applyAlignment="1" applyProtection="1">
      <alignment horizontal="center" vertical="center"/>
    </xf>
    <xf numFmtId="171" fontId="2" fillId="0" borderId="32" xfId="1" applyNumberFormat="1" applyBorder="1" applyAlignment="1" applyProtection="1">
      <alignment horizontal="center" vertical="center"/>
    </xf>
    <xf numFmtId="171" fontId="2" fillId="0" borderId="25" xfId="1" applyNumberFormat="1" applyBorder="1" applyAlignment="1" applyProtection="1">
      <alignment horizontal="center" vertical="center"/>
    </xf>
    <xf numFmtId="0" fontId="47" fillId="0" borderId="29" xfId="1" applyFont="1" applyBorder="1" applyAlignment="1" applyProtection="1">
      <alignment horizontal="center" vertical="center"/>
    </xf>
    <xf numFmtId="0" fontId="47" fillId="0" borderId="1" xfId="1" applyFont="1" applyBorder="1" applyAlignment="1" applyProtection="1">
      <alignment horizontal="center" vertical="center"/>
    </xf>
    <xf numFmtId="0" fontId="47" fillId="0" borderId="34" xfId="1" applyFont="1" applyBorder="1" applyAlignment="1" applyProtection="1">
      <alignment horizontal="center" vertical="center"/>
    </xf>
    <xf numFmtId="0" fontId="45" fillId="31" borderId="50" xfId="1" applyFont="1" applyFill="1" applyBorder="1" applyAlignment="1" applyProtection="1">
      <alignment horizontal="right" vertical="center"/>
    </xf>
    <xf numFmtId="0" fontId="2" fillId="0" borderId="51" xfId="1" applyBorder="1" applyAlignment="1" applyProtection="1">
      <alignment horizontal="right" vertical="center"/>
    </xf>
    <xf numFmtId="164" fontId="2" fillId="0" borderId="3" xfId="1" applyNumberFormat="1" applyBorder="1" applyAlignment="1" applyProtection="1">
      <alignment horizontal="center" vertical="center"/>
    </xf>
    <xf numFmtId="164" fontId="2" fillId="0" borderId="2" xfId="1" applyNumberFormat="1" applyBorder="1" applyAlignment="1" applyProtection="1">
      <alignment horizontal="center" vertical="center"/>
    </xf>
    <xf numFmtId="164" fontId="2" fillId="0" borderId="42" xfId="1" applyNumberFormat="1" applyBorder="1" applyAlignment="1" applyProtection="1">
      <alignment horizontal="center" vertical="center"/>
    </xf>
    <xf numFmtId="0" fontId="45" fillId="30" borderId="18" xfId="1" applyFont="1" applyFill="1" applyBorder="1" applyAlignment="1" applyProtection="1">
      <alignment horizontal="center" vertical="center"/>
    </xf>
    <xf numFmtId="165" fontId="2" fillId="0" borderId="49" xfId="1" applyNumberFormat="1" applyBorder="1" applyAlignment="1" applyProtection="1">
      <alignment horizontal="center" vertical="center"/>
    </xf>
    <xf numFmtId="165" fontId="2" fillId="0" borderId="50" xfId="1" applyNumberFormat="1" applyBorder="1" applyAlignment="1" applyProtection="1">
      <alignment horizontal="center" vertical="center"/>
    </xf>
    <xf numFmtId="165" fontId="2" fillId="0" borderId="50" xfId="1" applyNumberFormat="1" applyFont="1" applyBorder="1" applyAlignment="1" applyProtection="1">
      <alignment horizontal="center" vertical="center"/>
    </xf>
    <xf numFmtId="1" fontId="2" fillId="0" borderId="50" xfId="1" applyNumberFormat="1" applyFont="1" applyBorder="1" applyAlignment="1" applyProtection="1">
      <alignment horizontal="center" vertical="center"/>
    </xf>
    <xf numFmtId="1" fontId="2" fillId="0" borderId="50" xfId="1" applyNumberFormat="1" applyBorder="1" applyAlignment="1" applyProtection="1">
      <alignment horizontal="center" vertical="center"/>
    </xf>
    <xf numFmtId="1" fontId="2" fillId="0" borderId="52" xfId="1" applyNumberFormat="1" applyBorder="1" applyAlignment="1" applyProtection="1">
      <alignment horizontal="center" vertical="center"/>
    </xf>
    <xf numFmtId="0" fontId="50" fillId="29" borderId="16" xfId="0" applyFont="1" applyFill="1" applyBorder="1" applyAlignment="1"/>
    <xf numFmtId="0" fontId="2" fillId="28" borderId="19" xfId="104" applyFont="1" applyFill="1" applyBorder="1" applyAlignment="1" applyProtection="1">
      <alignment vertical="center"/>
    </xf>
    <xf numFmtId="0" fontId="52" fillId="28" borderId="16" xfId="0" applyFont="1" applyFill="1" applyBorder="1" applyAlignment="1" applyProtection="1">
      <alignment vertical="center"/>
    </xf>
    <xf numFmtId="0" fontId="2" fillId="28" borderId="20" xfId="1" applyFont="1" applyFill="1" applyBorder="1" applyAlignment="1" applyProtection="1">
      <alignment vertical="center"/>
    </xf>
    <xf numFmtId="0" fontId="2" fillId="28" borderId="23" xfId="104" applyFont="1" applyFill="1" applyBorder="1" applyAlignment="1" applyProtection="1">
      <alignment horizontal="left" vertical="center"/>
    </xf>
    <xf numFmtId="0" fontId="54" fillId="28" borderId="55" xfId="139" applyFont="1" applyFill="1" applyBorder="1" applyAlignment="1" applyProtection="1">
      <alignment horizontal="left" vertical="center"/>
    </xf>
    <xf numFmtId="0" fontId="2" fillId="28" borderId="24" xfId="1" applyFont="1" applyFill="1" applyBorder="1" applyAlignment="1" applyProtection="1">
      <alignment vertical="center"/>
    </xf>
    <xf numFmtId="0" fontId="2" fillId="28" borderId="0" xfId="1" applyFill="1" applyAlignment="1" applyProtection="1">
      <alignment vertical="center"/>
    </xf>
    <xf numFmtId="0" fontId="2" fillId="28" borderId="0" xfId="1" applyFont="1" applyFill="1" applyAlignment="1" applyProtection="1">
      <alignment vertical="center"/>
    </xf>
    <xf numFmtId="0" fontId="2" fillId="28" borderId="0" xfId="1" applyFill="1" applyBorder="1" applyAlignment="1" applyProtection="1">
      <alignment vertical="center"/>
    </xf>
    <xf numFmtId="0" fontId="2" fillId="28" borderId="0" xfId="104" applyFont="1" applyFill="1" applyBorder="1" applyAlignment="1" applyProtection="1">
      <alignment vertical="center"/>
    </xf>
    <xf numFmtId="0" fontId="2" fillId="28" borderId="0" xfId="1" applyFont="1" applyFill="1" applyBorder="1" applyAlignment="1" applyProtection="1">
      <alignment vertical="center"/>
    </xf>
    <xf numFmtId="0" fontId="2" fillId="28" borderId="0" xfId="104" applyFont="1" applyFill="1" applyBorder="1" applyAlignment="1" applyProtection="1">
      <alignment horizontal="left" vertical="center"/>
    </xf>
    <xf numFmtId="0" fontId="45" fillId="28" borderId="0" xfId="1" applyFont="1" applyFill="1" applyBorder="1" applyAlignment="1" applyProtection="1">
      <alignment horizontal="center" vertical="center"/>
    </xf>
    <xf numFmtId="0" fontId="4" fillId="28" borderId="0" xfId="1" applyFont="1" applyFill="1" applyBorder="1" applyAlignment="1" applyProtection="1">
      <alignment horizontal="center" vertical="center" wrapText="1"/>
      <protection locked="0"/>
    </xf>
    <xf numFmtId="165" fontId="2" fillId="28" borderId="0" xfId="1" applyNumberFormat="1" applyFill="1" applyBorder="1" applyAlignment="1" applyProtection="1">
      <alignment horizontal="center" vertical="center"/>
    </xf>
    <xf numFmtId="2" fontId="2" fillId="28" borderId="0" xfId="1" applyNumberFormat="1" applyFill="1" applyBorder="1" applyAlignment="1" applyProtection="1">
      <alignment horizontal="center" vertical="center"/>
    </xf>
    <xf numFmtId="1" fontId="45" fillId="28" borderId="0" xfId="1" applyNumberFormat="1" applyFont="1" applyFill="1" applyBorder="1" applyAlignment="1" applyProtection="1">
      <alignment horizontal="center" vertical="center"/>
    </xf>
    <xf numFmtId="168" fontId="2" fillId="28" borderId="0" xfId="1" applyNumberFormat="1" applyFill="1" applyAlignment="1" applyProtection="1">
      <alignment vertical="center"/>
    </xf>
    <xf numFmtId="0" fontId="45" fillId="28" borderId="0" xfId="1" applyFont="1" applyFill="1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/>
    </xf>
    <xf numFmtId="0" fontId="45" fillId="33" borderId="48" xfId="1" applyFont="1" applyFill="1" applyBorder="1" applyAlignment="1" applyProtection="1">
      <alignment horizontal="center" vertical="center" wrapText="1"/>
    </xf>
    <xf numFmtId="0" fontId="45" fillId="33" borderId="49" xfId="1" applyFont="1" applyFill="1" applyBorder="1" applyAlignment="1" applyProtection="1">
      <alignment horizontal="center" vertical="center" wrapText="1"/>
    </xf>
    <xf numFmtId="0" fontId="45" fillId="32" borderId="44" xfId="1" applyFont="1" applyFill="1" applyBorder="1" applyAlignment="1" applyProtection="1">
      <alignment horizontal="center" vertical="center"/>
    </xf>
    <xf numFmtId="0" fontId="45" fillId="32" borderId="45" xfId="1" applyFont="1" applyFill="1" applyBorder="1" applyAlignment="1" applyProtection="1">
      <alignment horizontal="center" vertical="center"/>
    </xf>
    <xf numFmtId="0" fontId="2" fillId="0" borderId="4" xfId="1" applyBorder="1" applyAlignment="1" applyProtection="1">
      <alignment horizontal="center"/>
    </xf>
    <xf numFmtId="0" fontId="2" fillId="0" borderId="3" xfId="1" applyBorder="1" applyAlignment="1" applyProtection="1">
      <alignment horizontal="center"/>
    </xf>
    <xf numFmtId="0" fontId="2" fillId="0" borderId="0" xfId="1" applyBorder="1" applyAlignment="1" applyProtection="1">
      <alignment horizontal="center"/>
    </xf>
    <xf numFmtId="0" fontId="2" fillId="0" borderId="6" xfId="1" applyBorder="1" applyAlignment="1" applyProtection="1">
      <alignment horizontal="center"/>
    </xf>
    <xf numFmtId="0" fontId="45" fillId="28" borderId="0" xfId="1" applyFont="1" applyFill="1" applyBorder="1" applyAlignment="1" applyProtection="1">
      <alignment horizontal="center" vertical="center" wrapText="1"/>
    </xf>
    <xf numFmtId="0" fontId="2" fillId="28" borderId="0" xfId="1" applyFill="1" applyBorder="1" applyAlignment="1" applyProtection="1">
      <alignment vertical="center"/>
    </xf>
    <xf numFmtId="0" fontId="45" fillId="33" borderId="19" xfId="1" applyFont="1" applyFill="1" applyBorder="1" applyAlignment="1" applyProtection="1">
      <alignment horizontal="center" vertical="center" wrapText="1"/>
    </xf>
    <xf numFmtId="0" fontId="45" fillId="33" borderId="20" xfId="1" applyFont="1" applyFill="1" applyBorder="1" applyAlignment="1" applyProtection="1">
      <alignment horizontal="center" vertical="center" wrapText="1"/>
    </xf>
    <xf numFmtId="0" fontId="45" fillId="33" borderId="37" xfId="1" applyFont="1" applyFill="1" applyBorder="1" applyAlignment="1" applyProtection="1">
      <alignment horizontal="center" vertical="center" wrapText="1"/>
    </xf>
    <xf numFmtId="0" fontId="45" fillId="33" borderId="53" xfId="1" applyFont="1" applyFill="1" applyBorder="1" applyAlignment="1" applyProtection="1">
      <alignment horizontal="center" vertical="center" wrapText="1"/>
    </xf>
    <xf numFmtId="0" fontId="45" fillId="31" borderId="38" xfId="1" applyFont="1" applyFill="1" applyBorder="1" applyAlignment="1" applyProtection="1">
      <alignment horizontal="right" vertical="center"/>
    </xf>
    <xf numFmtId="0" fontId="45" fillId="31" borderId="40" xfId="1" applyFont="1" applyFill="1" applyBorder="1" applyAlignment="1" applyProtection="1">
      <alignment horizontal="right" vertical="center"/>
    </xf>
    <xf numFmtId="0" fontId="2" fillId="0" borderId="41" xfId="1" applyBorder="1" applyAlignment="1" applyProtection="1">
      <alignment horizontal="right" vertical="center"/>
    </xf>
    <xf numFmtId="0" fontId="2" fillId="0" borderId="54" xfId="1" applyBorder="1" applyAlignment="1" applyProtection="1">
      <alignment horizontal="right" vertical="center"/>
    </xf>
    <xf numFmtId="0" fontId="51" fillId="28" borderId="21" xfId="0" applyFont="1" applyFill="1" applyBorder="1" applyAlignment="1"/>
    <xf numFmtId="0" fontId="0" fillId="28" borderId="0" xfId="86" applyFont="1" applyFill="1" applyBorder="1" applyAlignment="1"/>
    <xf numFmtId="0" fontId="55" fillId="28" borderId="39" xfId="1" applyFont="1" applyFill="1" applyBorder="1" applyAlignment="1" applyProtection="1">
      <alignment horizontal="center" vertical="center"/>
    </xf>
  </cellXfs>
  <cellStyles count="140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20% - Énfasis1" xfId="8"/>
    <cellStyle name="20% - Énfasis2" xfId="9"/>
    <cellStyle name="20% - Énfasis3" xfId="10"/>
    <cellStyle name="20% - Énfasis4" xfId="11"/>
    <cellStyle name="20% - Énfasis5" xfId="12"/>
    <cellStyle name="20% - Énfasis6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40% - Énfasis1" xfId="20"/>
    <cellStyle name="40% - Énfasis2" xfId="21"/>
    <cellStyle name="40% - Énfasis3" xfId="22"/>
    <cellStyle name="40% - Énfasis4" xfId="23"/>
    <cellStyle name="40% - Énfasis5" xfId="24"/>
    <cellStyle name="40% - Énfasis6" xfId="25"/>
    <cellStyle name="60% - Accent1 2" xfId="26"/>
    <cellStyle name="60% - Accent2 2" xfId="27"/>
    <cellStyle name="60% - Accent3 2" xfId="28"/>
    <cellStyle name="60% - Accent4 2" xfId="29"/>
    <cellStyle name="60% - Accent5 2" xfId="30"/>
    <cellStyle name="60% - Accent6 2" xfId="31"/>
    <cellStyle name="60% - Énfasis1" xfId="32"/>
    <cellStyle name="60% - Énfasis2" xfId="33"/>
    <cellStyle name="60% - Énfasis3" xfId="34"/>
    <cellStyle name="60% - Énfasis4" xfId="35"/>
    <cellStyle name="60% - Énfasis5" xfId="36"/>
    <cellStyle name="60% - Énfasis6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Bad 2" xfId="44"/>
    <cellStyle name="Buena" xfId="45"/>
    <cellStyle name="Calculation 2" xfId="46"/>
    <cellStyle name="Cálculo" xfId="47"/>
    <cellStyle name="Celda de comprobación" xfId="48"/>
    <cellStyle name="Celda vinculada" xfId="49"/>
    <cellStyle name="Check Cell 2" xfId="50"/>
    <cellStyle name="Comma 2" xfId="51"/>
    <cellStyle name="DollarAmount" xfId="52"/>
    <cellStyle name="DSValue" xfId="53"/>
    <cellStyle name="Encabezado 4" xfId="54"/>
    <cellStyle name="Énfasis1" xfId="55"/>
    <cellStyle name="Énfasis2" xfId="56"/>
    <cellStyle name="Énfasis3" xfId="57"/>
    <cellStyle name="Énfasis4" xfId="58"/>
    <cellStyle name="Énfasis5" xfId="59"/>
    <cellStyle name="Énfasis6" xfId="60"/>
    <cellStyle name="Entrada" xfId="61"/>
    <cellStyle name="Explanatory Text 2" xfId="62"/>
    <cellStyle name="GAS" xfId="63"/>
    <cellStyle name="Good 2" xfId="64"/>
    <cellStyle name="Grey" xfId="65"/>
    <cellStyle name="Heading 1 2" xfId="66"/>
    <cellStyle name="Heading 2 2" xfId="67"/>
    <cellStyle name="Heading 3 2" xfId="68"/>
    <cellStyle name="Heading 4 2" xfId="69"/>
    <cellStyle name="Hyperlink" xfId="139" builtinId="8"/>
    <cellStyle name="Hyperlink 2" xfId="70"/>
    <cellStyle name="Hyperlink 2 2" xfId="71"/>
    <cellStyle name="Hyperlink 3" xfId="72"/>
    <cellStyle name="Incorrecto" xfId="73"/>
    <cellStyle name="Input [yellow]" xfId="74"/>
    <cellStyle name="Input 2" xfId="75"/>
    <cellStyle name="Input 3" xfId="76"/>
    <cellStyle name="Input 4" xfId="77"/>
    <cellStyle name="Input 5" xfId="78"/>
    <cellStyle name="Linked Cell 2" xfId="79"/>
    <cellStyle name="Milliers [0]_AR1194" xfId="80"/>
    <cellStyle name="Milliers_AR1194" xfId="81"/>
    <cellStyle name="Monétaire [0]_AR1194" xfId="82"/>
    <cellStyle name="Monétaire_AR1194" xfId="83"/>
    <cellStyle name="Neutral 2" xfId="84"/>
    <cellStyle name="Normal" xfId="0" builtinId="0"/>
    <cellStyle name="Normal - Style1" xfId="85"/>
    <cellStyle name="Normal 10" xfId="86"/>
    <cellStyle name="Normal 10 2" xfId="87"/>
    <cellStyle name="Normal 11" xfId="88"/>
    <cellStyle name="Normal 11 2" xfId="89"/>
    <cellStyle name="Normal 12" xfId="90"/>
    <cellStyle name="Normal 12 2" xfId="91"/>
    <cellStyle name="Normal 13" xfId="92"/>
    <cellStyle name="Normal 13 2" xfId="93"/>
    <cellStyle name="Normal 14" xfId="94"/>
    <cellStyle name="Normal 14 2" xfId="95"/>
    <cellStyle name="Normal 15" xfId="96"/>
    <cellStyle name="Normal 15 2" xfId="97"/>
    <cellStyle name="Normal 16" xfId="98"/>
    <cellStyle name="Normal 16 2" xfId="99"/>
    <cellStyle name="Normal 17" xfId="100"/>
    <cellStyle name="Normal 18" xfId="101"/>
    <cellStyle name="Normal 19" xfId="102"/>
    <cellStyle name="Normal 19 2" xfId="103"/>
    <cellStyle name="Normal 2" xfId="104"/>
    <cellStyle name="Normal 2 2" xfId="1"/>
    <cellStyle name="Normal 20" xfId="105"/>
    <cellStyle name="Normal 3" xfId="106"/>
    <cellStyle name="Normal 4" xfId="107"/>
    <cellStyle name="Normal 5" xfId="108"/>
    <cellStyle name="Normal 6" xfId="109"/>
    <cellStyle name="Normal 7" xfId="110"/>
    <cellStyle name="Normal 7 2" xfId="111"/>
    <cellStyle name="Normal 8" xfId="112"/>
    <cellStyle name="Normal 8 2" xfId="113"/>
    <cellStyle name="Normal 9" xfId="114"/>
    <cellStyle name="Normal 9 2" xfId="115"/>
    <cellStyle name="Notas" xfId="116"/>
    <cellStyle name="Note 2" xfId="117"/>
    <cellStyle name="Output 2" xfId="118"/>
    <cellStyle name="Percent [2]" xfId="119"/>
    <cellStyle name="Percent 2" xfId="120"/>
    <cellStyle name="PERCENTAGE" xfId="121"/>
    <cellStyle name="Salida" xfId="122"/>
    <cellStyle name="string" xfId="123"/>
    <cellStyle name="Texto de advertencia" xfId="124"/>
    <cellStyle name="Texto explicativo" xfId="125"/>
    <cellStyle name="Title 2" xfId="126"/>
    <cellStyle name="Título" xfId="127"/>
    <cellStyle name="Título 1" xfId="128"/>
    <cellStyle name="Título 2" xfId="129"/>
    <cellStyle name="Título 3" xfId="130"/>
    <cellStyle name="Total 2" xfId="131"/>
    <cellStyle name="Tusental (0)_pldt" xfId="132"/>
    <cellStyle name="Tusental_pldt" xfId="133"/>
    <cellStyle name="unit" xfId="134"/>
    <cellStyle name="Valuta (0)_pldt" xfId="135"/>
    <cellStyle name="Valuta_pldt" xfId="136"/>
    <cellStyle name="Warning Text 2" xfId="137"/>
    <cellStyle name="Обычный_Units" xfId="138"/>
  </cellStyles>
  <dxfs count="9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CC"/>
      <color rgb="FFFFCCFF"/>
      <color rgb="FFCCECFF"/>
      <color rgb="FF66FF33"/>
      <color rgb="FFFF3300"/>
      <color rgb="FFFF99FF"/>
      <color rgb="FF66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%20file%20empresa%2024ago2012/Technical%20engineering%20file%20DTY%20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08.07"/>
      <sheetName val="Index calcs"/>
      <sheetName val="Reception calcs"/>
      <sheetName val="Corn transport in water"/>
      <sheetName val="Corn heating"/>
      <sheetName val="Steeping time"/>
      <sheetName val="Steeping profile"/>
      <sheetName val="Mills comparison table  "/>
      <sheetName val="Q SO2 a cubas"/>
      <sheetName val="Mills comparison table"/>
      <sheetName val="General remarks"/>
      <sheetName val="Mass balance WetMilling"/>
      <sheetName val="Mass &amp; energy balances"/>
      <sheetName val="Brazil 500 tpd"/>
      <sheetName val="Brazil 1000 tpd"/>
      <sheetName val="ZAR 1060 tpd"/>
      <sheetName val="ZAR 1200 tpd"/>
      <sheetName val="Backpowdering"/>
      <sheetName val="Mass&amp;Energy balance BB 1"/>
      <sheetName val="Mass&amp;Energy balance BB 2"/>
      <sheetName val="Mass&amp;Energy balance BB 3"/>
      <sheetName val="KPIs corn wetmilling"/>
      <sheetName val="SO2 profile"/>
      <sheetName val="General data"/>
      <sheetName val="Degerm. cap. table"/>
      <sheetName val="Degerm. Mass Bal."/>
      <sheetName val="Mills    "/>
      <sheetName val="Screens GENERAL"/>
      <sheetName val="Screens"/>
      <sheetName val="nozzle cap"/>
      <sheetName val="screen capacity GBS"/>
      <sheetName val="screen capacity PBS"/>
      <sheetName val="Fine mills plates"/>
      <sheetName val="CAPMERCO"/>
      <sheetName val="CAPMERCO detailed"/>
      <sheetName val="NOZDIS"/>
      <sheetName val="Centrifuges comparison"/>
      <sheetName val="nº HC"/>
      <sheetName val="Ratios HC"/>
      <sheetName val="Chart1"/>
      <sheetName val="Chart2"/>
      <sheetName val="BDC hydr.calc1"/>
      <sheetName val="BDC hydr.calc2"/>
      <sheetName val="BDC Alfa Laval data"/>
      <sheetName val="BDC Alfa laval data2"/>
      <sheetName val="Starch table"/>
      <sheetName val="Starch with T"/>
      <sheetName val="Tupi 500 tpd"/>
      <sheetName val="Wim Bakker Mass Balance"/>
      <sheetName val="MassBalWim"/>
      <sheetName val="BDC calculation sheet"/>
      <sheetName val="BDC mass&amp;energy profile"/>
      <sheetName val="BDC Heat Balance"/>
      <sheetName val="BDC Heat Balance (2)"/>
      <sheetName val="Corn Wet Mills Presses"/>
      <sheetName val="SteamTube cap."/>
      <sheetName val="Germ dryer"/>
      <sheetName val="Gluten dryer"/>
      <sheetName val="Gluten flash dryer"/>
      <sheetName val="Fiber dryer"/>
      <sheetName val="Dryers eff. table"/>
      <sheetName val="Cooling coproducts v2"/>
      <sheetName val="Cooling coproducts"/>
      <sheetName val="Cooling-Heating in transport"/>
      <sheetName val="Sorption coproducts"/>
      <sheetName val="LSL evaporator comparison"/>
      <sheetName val="Starch dryer"/>
      <sheetName val="Peeler effluents hydrocyclones"/>
      <sheetName val="data StarchDesorption"/>
      <sheetName val="Starch dewatering &amp; drying comp"/>
      <sheetName val="Liquid pipe"/>
      <sheetName val="Steam &amp; Air pipe"/>
      <sheetName val="Pressure drop calcs"/>
      <sheetName val="DP calc 2"/>
      <sheetName val="Characteristic curve"/>
      <sheetName val="Pump calc"/>
      <sheetName val="Pump calc old"/>
      <sheetName val="BHP Pump calc"/>
      <sheetName val="NPSH calc"/>
      <sheetName val="Liquid heating in pump"/>
      <sheetName val="Index bibliografía"/>
      <sheetName val="Bulk densities"/>
      <sheetName val="Pitot tubes"/>
      <sheetName val="Barometric vessel"/>
      <sheetName val="Fan charact. curve"/>
      <sheetName val="Fan laws"/>
      <sheetName val="Fan pulleys"/>
      <sheetName val="Original Fan Data"/>
      <sheetName val="Pneum.transp."/>
      <sheetName val="Tr. pneum. Stolz"/>
      <sheetName val="Pneumatic transport detailed"/>
      <sheetName val="Pneumatic transport old"/>
      <sheetName val="Ratios Pneumatic transportation"/>
      <sheetName val="VALV-REG"/>
      <sheetName val="Tabla Steam Spirax Sarco"/>
      <sheetName val="Steam table"/>
      <sheetName val="Superheated steam"/>
      <sheetName val="Salida vapor por orificio"/>
      <sheetName val="Water phase diagram"/>
      <sheetName val="Condensates line sizing"/>
      <sheetName val="Vapor pressure"/>
      <sheetName val="Tabla SteepWater"/>
      <sheetName val="Chemicals tables"/>
      <sheetName val="Tabla HCl"/>
      <sheetName val="Tabla NaOH"/>
      <sheetName val="Tabla NaCl"/>
      <sheetName val="Tabla NaHSO3"/>
      <sheetName val="DS-Bx-conversion"/>
      <sheetName val="Nat. Gas Heating values"/>
      <sheetName val="Heating Value from composition"/>
      <sheetName val="HV - original"/>
      <sheetName val="mass - volume conversion"/>
      <sheetName val="CHP"/>
      <sheetName val="Gas compressibility"/>
      <sheetName val="O2 excess"/>
      <sheetName val="Ambient conditions"/>
      <sheetName val="Conveyor calcs"/>
      <sheetName val="Liquid Heat exchanger calc"/>
      <sheetName val="Steam Heat exchanger calc"/>
      <sheetName val="Heat exchanger in recirc."/>
      <sheetName val="Rotary valve filling efficiency"/>
      <sheetName val="HE calcs"/>
      <sheetName val="Psichrometry index"/>
      <sheetName val="Mollier chart"/>
      <sheetName val="General psichrometry"/>
      <sheetName val="Antoine equation"/>
      <sheetName val="Dew point vs Pressure"/>
      <sheetName val="Dew point over 100ºC"/>
      <sheetName val="Tbh calc"/>
      <sheetName val="Visc ASTM calculator"/>
      <sheetName val="Gas viscosity"/>
      <sheetName val="Thermal conductivity"/>
      <sheetName val="Viscosities"/>
      <sheetName val="cP calc"/>
      <sheetName val="Cp Syrup"/>
      <sheetName val="Periodic Table"/>
      <sheetName val="Gas Compressibility factor"/>
      <sheetName val="Baffles calc"/>
      <sheetName val="Agitator calcs"/>
      <sheetName val="Pulley min Diam."/>
      <sheetName val="Stainless steel composition"/>
      <sheetName val="Silo volume calc"/>
      <sheetName val="Insulation Calculation"/>
      <sheetName val="Screen mesh"/>
      <sheetName val="Air filtration"/>
      <sheetName val="Typical PID values"/>
      <sheetName val="Motor nominal consumption"/>
      <sheetName val="Piping Symb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LaTorreY.Eng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LaTorreY.E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9"/>
  <sheetViews>
    <sheetView tabSelected="1" workbookViewId="0">
      <selection activeCell="A3" sqref="A3"/>
    </sheetView>
  </sheetViews>
  <sheetFormatPr defaultRowHeight="15"/>
  <cols>
    <col min="1" max="1" width="14" style="47" customWidth="1"/>
    <col min="2" max="2" width="9.140625" style="47" customWidth="1"/>
    <col min="3" max="3" width="11.28515625" style="47" customWidth="1"/>
    <col min="4" max="16384" width="9.140625" style="47"/>
  </cols>
  <sheetData>
    <row r="1" spans="1:19" s="20" customFormat="1" ht="23.25">
      <c r="A1" s="14"/>
      <c r="B1" s="15"/>
      <c r="C1" s="16"/>
      <c r="D1" s="17" t="s">
        <v>52</v>
      </c>
      <c r="E1" s="18"/>
      <c r="F1" s="18"/>
      <c r="G1" s="18"/>
      <c r="H1" s="18"/>
      <c r="I1" s="18"/>
      <c r="J1" s="18"/>
      <c r="K1" s="16"/>
      <c r="L1" s="16"/>
      <c r="M1" s="16"/>
      <c r="N1" s="16"/>
      <c r="O1" s="16"/>
      <c r="P1" s="16"/>
      <c r="Q1" s="16"/>
      <c r="R1" s="16"/>
      <c r="S1" s="19"/>
    </row>
    <row r="2" spans="1:19" s="26" customFormat="1">
      <c r="A2" s="21"/>
      <c r="B2" s="22"/>
      <c r="C2" s="23"/>
      <c r="D2" s="24" t="s">
        <v>59</v>
      </c>
      <c r="E2" s="24"/>
      <c r="F2" s="24"/>
      <c r="G2" s="24"/>
      <c r="H2" s="24"/>
      <c r="I2" s="24"/>
      <c r="J2" s="24"/>
      <c r="K2" s="23"/>
      <c r="L2" s="23"/>
      <c r="M2" s="23"/>
      <c r="N2" s="23"/>
      <c r="O2" s="23"/>
      <c r="P2" s="23"/>
      <c r="Q2" s="23"/>
      <c r="R2" s="23"/>
      <c r="S2" s="25"/>
    </row>
    <row r="3" spans="1:19" s="26" customFormat="1">
      <c r="A3" s="21"/>
      <c r="B3" s="22"/>
      <c r="C3" s="23"/>
      <c r="D3" s="24"/>
      <c r="E3" s="24"/>
      <c r="F3" s="24"/>
      <c r="G3" s="24"/>
      <c r="H3" s="24"/>
      <c r="I3" s="24"/>
      <c r="J3" s="24"/>
      <c r="K3" s="23"/>
      <c r="L3" s="23"/>
      <c r="M3" s="23"/>
      <c r="N3" s="23"/>
      <c r="O3" s="23"/>
      <c r="P3" s="23"/>
      <c r="Q3" s="23"/>
      <c r="R3" s="23"/>
      <c r="S3" s="25"/>
    </row>
    <row r="4" spans="1:19" s="26" customFormat="1">
      <c r="A4" s="21"/>
      <c r="B4" s="22"/>
      <c r="C4" s="23"/>
      <c r="D4" s="24" t="s">
        <v>39</v>
      </c>
      <c r="E4" s="24"/>
      <c r="F4" s="24"/>
      <c r="G4" s="24"/>
      <c r="H4" s="24"/>
      <c r="I4" s="24"/>
      <c r="J4" s="24"/>
      <c r="K4" s="23"/>
      <c r="L4" s="23"/>
      <c r="M4" s="23"/>
      <c r="N4" s="23"/>
      <c r="O4" s="23"/>
      <c r="P4" s="23"/>
      <c r="Q4" s="23"/>
      <c r="R4" s="23"/>
      <c r="S4" s="25"/>
    </row>
    <row r="5" spans="1:19" s="26" customFormat="1">
      <c r="A5" s="21"/>
      <c r="B5" s="22"/>
      <c r="C5" s="23"/>
      <c r="D5" s="24" t="s">
        <v>40</v>
      </c>
      <c r="E5" s="24"/>
      <c r="F5" s="24"/>
      <c r="G5" s="24"/>
      <c r="H5" s="24"/>
      <c r="I5" s="24"/>
      <c r="J5" s="24"/>
      <c r="K5" s="23"/>
      <c r="L5" s="23"/>
      <c r="M5" s="23"/>
      <c r="N5" s="23"/>
      <c r="O5" s="23"/>
      <c r="P5" s="23"/>
      <c r="Q5" s="23"/>
      <c r="R5" s="23"/>
      <c r="S5" s="25"/>
    </row>
    <row r="6" spans="1:19" s="26" customFormat="1" ht="15.75" thickBot="1">
      <c r="A6" s="27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0"/>
    </row>
    <row r="7" spans="1:19" s="26" customFormat="1" ht="15.75" thickBot="1">
      <c r="B7" s="31"/>
    </row>
    <row r="8" spans="1:19" s="26" customFormat="1">
      <c r="A8" s="32" t="s">
        <v>41</v>
      </c>
      <c r="B8" s="33"/>
      <c r="C8" s="34" t="s">
        <v>53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5"/>
    </row>
    <row r="9" spans="1:19" s="26" customFormat="1">
      <c r="A9" s="21"/>
      <c r="B9" s="23"/>
      <c r="C9" s="36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5"/>
    </row>
    <row r="10" spans="1:19" s="26" customFormat="1">
      <c r="A10" s="21"/>
      <c r="B10" s="37"/>
      <c r="C10" s="23" t="s">
        <v>55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5"/>
    </row>
    <row r="11" spans="1:19" s="26" customFormat="1" ht="15.75" thickBot="1">
      <c r="A11" s="27"/>
      <c r="B11" s="3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0"/>
    </row>
    <row r="12" spans="1:19" s="26" customFormat="1" ht="15.75" thickBot="1">
      <c r="B12" s="39"/>
    </row>
    <row r="13" spans="1:19" s="26" customFormat="1">
      <c r="A13" s="32" t="s">
        <v>42</v>
      </c>
      <c r="B13" s="34">
        <v>1</v>
      </c>
      <c r="C13" s="33" t="s">
        <v>43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5"/>
    </row>
    <row r="14" spans="1:19" s="26" customFormat="1">
      <c r="A14" s="21"/>
      <c r="B14" s="36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5"/>
    </row>
    <row r="15" spans="1:19" s="26" customFormat="1">
      <c r="A15" s="21"/>
      <c r="B15" s="36">
        <v>2</v>
      </c>
      <c r="C15" s="23" t="s">
        <v>54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5"/>
    </row>
    <row r="16" spans="1:19" s="26" customFormat="1">
      <c r="A16" s="21"/>
      <c r="B16" s="3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5"/>
    </row>
    <row r="17" spans="1:19" s="26" customFormat="1">
      <c r="A17" s="21"/>
      <c r="B17" s="36">
        <v>3</v>
      </c>
      <c r="C17" s="23" t="s">
        <v>44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5"/>
    </row>
    <row r="18" spans="1:19" s="26" customFormat="1" ht="15.75" thickBot="1">
      <c r="A18" s="27"/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30"/>
    </row>
    <row r="19" spans="1:19" s="26" customFormat="1" ht="15.75" thickBot="1">
      <c r="A19" s="23"/>
      <c r="B19" s="36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6" customFormat="1">
      <c r="A20" s="32" t="s">
        <v>45</v>
      </c>
      <c r="B20" s="34">
        <v>4</v>
      </c>
      <c r="C20" s="40" t="s">
        <v>46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5"/>
    </row>
    <row r="21" spans="1:19" s="26" customFormat="1" ht="15.75" thickBot="1">
      <c r="A21" s="27"/>
      <c r="B21" s="3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/>
    </row>
    <row r="22" spans="1:19" s="26" customFormat="1" ht="15.75" thickBot="1">
      <c r="A22" s="23"/>
      <c r="B22" s="37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6" customFormat="1">
      <c r="A23" s="32" t="s">
        <v>37</v>
      </c>
      <c r="B23" s="34">
        <v>5</v>
      </c>
      <c r="C23" s="96" t="s">
        <v>47</v>
      </c>
      <c r="D23" s="96"/>
      <c r="E23" s="96"/>
      <c r="F23" s="96"/>
      <c r="G23" s="96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5"/>
    </row>
    <row r="24" spans="1:19" s="26" customFormat="1" ht="15.75" thickBot="1">
      <c r="A24" s="27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30"/>
    </row>
    <row r="25" spans="1:19" s="26" customFormat="1" ht="15.75" thickBot="1">
      <c r="A25" s="23"/>
      <c r="B25" s="36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6" customFormat="1">
      <c r="A26" s="32" t="s">
        <v>48</v>
      </c>
      <c r="B26" s="34">
        <v>6</v>
      </c>
      <c r="C26" s="33" t="s">
        <v>38</v>
      </c>
      <c r="D26" s="33" t="s">
        <v>49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5"/>
    </row>
    <row r="27" spans="1:19" s="26" customFormat="1">
      <c r="A27" s="135"/>
      <c r="B27" s="36"/>
      <c r="C27" s="23" t="s">
        <v>70</v>
      </c>
      <c r="D27" s="23" t="s">
        <v>71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5"/>
    </row>
    <row r="28" spans="1:19" s="26" customFormat="1" ht="15.75" thickBot="1">
      <c r="A28" s="27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30"/>
    </row>
    <row r="29" spans="1:19" s="26" customFormat="1" ht="15.75" thickBot="1">
      <c r="B29" s="31"/>
    </row>
    <row r="30" spans="1:19" s="26" customFormat="1">
      <c r="A30" s="32" t="s">
        <v>50</v>
      </c>
      <c r="B30" s="34">
        <v>7</v>
      </c>
      <c r="C30" s="33" t="s">
        <v>51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5"/>
    </row>
    <row r="31" spans="1:19" s="26" customFormat="1">
      <c r="A31" s="21"/>
      <c r="B31" s="36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5"/>
    </row>
    <row r="32" spans="1:19" s="42" customFormat="1">
      <c r="A32" s="41"/>
      <c r="C32" s="136" t="s">
        <v>61</v>
      </c>
      <c r="E32" s="136" t="s">
        <v>62</v>
      </c>
      <c r="S32" s="43"/>
    </row>
    <row r="33" spans="1:19" s="42" customFormat="1">
      <c r="A33" s="41"/>
      <c r="C33" s="136" t="s">
        <v>63</v>
      </c>
      <c r="E33" s="136" t="s">
        <v>66</v>
      </c>
      <c r="S33" s="43"/>
    </row>
    <row r="34" spans="1:19" s="42" customFormat="1">
      <c r="A34" s="41"/>
      <c r="C34" s="136" t="s">
        <v>64</v>
      </c>
      <c r="E34" s="136" t="s">
        <v>67</v>
      </c>
      <c r="S34" s="43"/>
    </row>
    <row r="35" spans="1:19" s="42" customFormat="1">
      <c r="A35" s="41"/>
      <c r="C35" s="136" t="s">
        <v>65</v>
      </c>
      <c r="E35" s="136" t="s">
        <v>68</v>
      </c>
      <c r="S35" s="43"/>
    </row>
    <row r="36" spans="1:19" s="42" customFormat="1">
      <c r="A36" s="41"/>
      <c r="S36" s="43"/>
    </row>
    <row r="37" spans="1:19" s="42" customFormat="1">
      <c r="A37" s="41"/>
      <c r="C37" s="136" t="s">
        <v>60</v>
      </c>
      <c r="S37" s="43"/>
    </row>
    <row r="38" spans="1:19" s="42" customFormat="1">
      <c r="A38" s="41"/>
      <c r="C38" s="136"/>
      <c r="S38" s="43"/>
    </row>
    <row r="39" spans="1:19" s="42" customFormat="1">
      <c r="A39" s="41"/>
      <c r="C39" s="136" t="s">
        <v>69</v>
      </c>
      <c r="S39" s="43"/>
    </row>
    <row r="40" spans="1:19" s="42" customFormat="1" ht="15.75" thickBot="1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6"/>
    </row>
    <row r="41" spans="1:19" s="42" customFormat="1"/>
    <row r="42" spans="1:19" s="42" customFormat="1"/>
    <row r="43" spans="1:19" s="42" customFormat="1"/>
    <row r="44" spans="1:19" s="42" customFormat="1"/>
    <row r="45" spans="1:19" s="42" customFormat="1"/>
    <row r="46" spans="1:19" s="42" customFormat="1"/>
    <row r="47" spans="1:19" s="42" customFormat="1"/>
    <row r="48" spans="1:19" s="42" customFormat="1"/>
    <row r="49" s="42" customFormat="1"/>
    <row r="50" s="42" customFormat="1"/>
    <row r="51" s="42" customFormat="1"/>
    <row r="52" s="42" customFormat="1"/>
    <row r="53" s="42" customFormat="1"/>
    <row r="54" s="42" customFormat="1"/>
    <row r="55" s="42" customFormat="1"/>
    <row r="56" s="42" customFormat="1"/>
    <row r="57" s="42" customFormat="1"/>
    <row r="58" s="42" customFormat="1"/>
    <row r="59" s="42" customFormat="1"/>
    <row r="60" s="42" customFormat="1"/>
    <row r="61" s="42" customFormat="1"/>
    <row r="62" s="42" customFormat="1"/>
    <row r="63" s="42" customFormat="1"/>
    <row r="64" s="42" customFormat="1"/>
    <row r="65" s="42" customFormat="1"/>
    <row r="66" s="42" customFormat="1"/>
    <row r="67" s="42" customFormat="1"/>
    <row r="68" s="42" customFormat="1"/>
    <row r="69" s="42" customFormat="1"/>
    <row r="70" s="42" customFormat="1"/>
    <row r="71" s="42" customFormat="1"/>
    <row r="72" s="42" customFormat="1"/>
    <row r="73" s="42" customFormat="1"/>
    <row r="74" s="42" customFormat="1"/>
    <row r="75" s="42" customFormat="1"/>
    <row r="76" s="42" customFormat="1"/>
    <row r="77" s="42" customFormat="1"/>
    <row r="78" s="42" customFormat="1"/>
    <row r="79" s="42" customFormat="1"/>
    <row r="80" s="42" customFormat="1"/>
    <row r="81" s="42" customFormat="1"/>
    <row r="82" s="42" customFormat="1"/>
    <row r="83" s="42" customFormat="1"/>
    <row r="84" s="42" customFormat="1"/>
    <row r="85" s="42" customFormat="1"/>
    <row r="86" s="42" customFormat="1"/>
    <row r="87" s="42" customFormat="1"/>
    <row r="88" s="42" customFormat="1"/>
    <row r="89" s="42" customFormat="1"/>
    <row r="90" s="42" customFormat="1"/>
    <row r="91" s="42" customFormat="1"/>
    <row r="92" s="42" customFormat="1"/>
    <row r="93" s="42" customFormat="1"/>
    <row r="94" s="42" customFormat="1"/>
    <row r="95" s="42" customFormat="1"/>
    <row r="96" s="42" customFormat="1"/>
    <row r="97" s="42" customFormat="1"/>
    <row r="98" s="42" customFormat="1"/>
    <row r="99" s="42" customFormat="1"/>
    <row r="100" s="42" customFormat="1"/>
    <row r="101" s="42" customFormat="1"/>
    <row r="102" s="42" customFormat="1"/>
    <row r="103" s="42" customFormat="1"/>
    <row r="104" s="42" customFormat="1"/>
    <row r="105" s="42" customFormat="1"/>
    <row r="106" s="42" customFormat="1"/>
    <row r="107" s="42" customFormat="1"/>
    <row r="108" s="42" customFormat="1"/>
    <row r="109" s="42" customFormat="1"/>
  </sheetData>
  <sheetProtection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BY136"/>
  <sheetViews>
    <sheetView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3" sqref="B3"/>
    </sheetView>
  </sheetViews>
  <sheetFormatPr defaultRowHeight="12.75"/>
  <cols>
    <col min="1" max="1" width="14.85546875" style="103" customWidth="1"/>
    <col min="2" max="6" width="9.85546875" style="103" bestFit="1" customWidth="1"/>
    <col min="7" max="12" width="10.85546875" style="103" bestFit="1" customWidth="1"/>
    <col min="13" max="13" width="9.140625" style="103"/>
    <col min="14" max="14" width="11.85546875" style="105" customWidth="1"/>
    <col min="15" max="15" width="20.28515625" style="105" bestFit="1" customWidth="1"/>
    <col min="16" max="16" width="10.5703125" style="105" customWidth="1"/>
    <col min="17" max="17" width="11.85546875" style="105" customWidth="1"/>
    <col min="18" max="256" width="9.140625" style="103"/>
    <col min="257" max="257" width="12.7109375" style="103" customWidth="1"/>
    <col min="258" max="512" width="9.140625" style="103"/>
    <col min="513" max="513" width="12.7109375" style="103" customWidth="1"/>
    <col min="514" max="768" width="9.140625" style="103"/>
    <col min="769" max="769" width="12.7109375" style="103" customWidth="1"/>
    <col min="770" max="1024" width="9.140625" style="103"/>
    <col min="1025" max="1025" width="12.7109375" style="103" customWidth="1"/>
    <col min="1026" max="1280" width="9.140625" style="103"/>
    <col min="1281" max="1281" width="12.7109375" style="103" customWidth="1"/>
    <col min="1282" max="1536" width="9.140625" style="103"/>
    <col min="1537" max="1537" width="12.7109375" style="103" customWidth="1"/>
    <col min="1538" max="1792" width="9.140625" style="103"/>
    <col min="1793" max="1793" width="12.7109375" style="103" customWidth="1"/>
    <col min="1794" max="2048" width="9.140625" style="103"/>
    <col min="2049" max="2049" width="12.7109375" style="103" customWidth="1"/>
    <col min="2050" max="2304" width="9.140625" style="103"/>
    <col min="2305" max="2305" width="12.7109375" style="103" customWidth="1"/>
    <col min="2306" max="2560" width="9.140625" style="103"/>
    <col min="2561" max="2561" width="12.7109375" style="103" customWidth="1"/>
    <col min="2562" max="2816" width="9.140625" style="103"/>
    <col min="2817" max="2817" width="12.7109375" style="103" customWidth="1"/>
    <col min="2818" max="3072" width="9.140625" style="103"/>
    <col min="3073" max="3073" width="12.7109375" style="103" customWidth="1"/>
    <col min="3074" max="3328" width="9.140625" style="103"/>
    <col min="3329" max="3329" width="12.7109375" style="103" customWidth="1"/>
    <col min="3330" max="3584" width="9.140625" style="103"/>
    <col min="3585" max="3585" width="12.7109375" style="103" customWidth="1"/>
    <col min="3586" max="3840" width="9.140625" style="103"/>
    <col min="3841" max="3841" width="12.7109375" style="103" customWidth="1"/>
    <col min="3842" max="4096" width="9.140625" style="103"/>
    <col min="4097" max="4097" width="12.7109375" style="103" customWidth="1"/>
    <col min="4098" max="4352" width="9.140625" style="103"/>
    <col min="4353" max="4353" width="12.7109375" style="103" customWidth="1"/>
    <col min="4354" max="4608" width="9.140625" style="103"/>
    <col min="4609" max="4609" width="12.7109375" style="103" customWidth="1"/>
    <col min="4610" max="4864" width="9.140625" style="103"/>
    <col min="4865" max="4865" width="12.7109375" style="103" customWidth="1"/>
    <col min="4866" max="5120" width="9.140625" style="103"/>
    <col min="5121" max="5121" width="12.7109375" style="103" customWidth="1"/>
    <col min="5122" max="5376" width="9.140625" style="103"/>
    <col min="5377" max="5377" width="12.7109375" style="103" customWidth="1"/>
    <col min="5378" max="5632" width="9.140625" style="103"/>
    <col min="5633" max="5633" width="12.7109375" style="103" customWidth="1"/>
    <col min="5634" max="5888" width="9.140625" style="103"/>
    <col min="5889" max="5889" width="12.7109375" style="103" customWidth="1"/>
    <col min="5890" max="6144" width="9.140625" style="103"/>
    <col min="6145" max="6145" width="12.7109375" style="103" customWidth="1"/>
    <col min="6146" max="6400" width="9.140625" style="103"/>
    <col min="6401" max="6401" width="12.7109375" style="103" customWidth="1"/>
    <col min="6402" max="6656" width="9.140625" style="103"/>
    <col min="6657" max="6657" width="12.7109375" style="103" customWidth="1"/>
    <col min="6658" max="6912" width="9.140625" style="103"/>
    <col min="6913" max="6913" width="12.7109375" style="103" customWidth="1"/>
    <col min="6914" max="7168" width="9.140625" style="103"/>
    <col min="7169" max="7169" width="12.7109375" style="103" customWidth="1"/>
    <col min="7170" max="7424" width="9.140625" style="103"/>
    <col min="7425" max="7425" width="12.7109375" style="103" customWidth="1"/>
    <col min="7426" max="7680" width="9.140625" style="103"/>
    <col min="7681" max="7681" width="12.7109375" style="103" customWidth="1"/>
    <col min="7682" max="7936" width="9.140625" style="103"/>
    <col min="7937" max="7937" width="12.7109375" style="103" customWidth="1"/>
    <col min="7938" max="8192" width="9.140625" style="103"/>
    <col min="8193" max="8193" width="12.7109375" style="103" customWidth="1"/>
    <col min="8194" max="8448" width="9.140625" style="103"/>
    <col min="8449" max="8449" width="12.7109375" style="103" customWidth="1"/>
    <col min="8450" max="8704" width="9.140625" style="103"/>
    <col min="8705" max="8705" width="12.7109375" style="103" customWidth="1"/>
    <col min="8706" max="8960" width="9.140625" style="103"/>
    <col min="8961" max="8961" width="12.7109375" style="103" customWidth="1"/>
    <col min="8962" max="9216" width="9.140625" style="103"/>
    <col min="9217" max="9217" width="12.7109375" style="103" customWidth="1"/>
    <col min="9218" max="9472" width="9.140625" style="103"/>
    <col min="9473" max="9473" width="12.7109375" style="103" customWidth="1"/>
    <col min="9474" max="9728" width="9.140625" style="103"/>
    <col min="9729" max="9729" width="12.7109375" style="103" customWidth="1"/>
    <col min="9730" max="9984" width="9.140625" style="103"/>
    <col min="9985" max="9985" width="12.7109375" style="103" customWidth="1"/>
    <col min="9986" max="10240" width="9.140625" style="103"/>
    <col min="10241" max="10241" width="12.7109375" style="103" customWidth="1"/>
    <col min="10242" max="10496" width="9.140625" style="103"/>
    <col min="10497" max="10497" width="12.7109375" style="103" customWidth="1"/>
    <col min="10498" max="10752" width="9.140625" style="103"/>
    <col min="10753" max="10753" width="12.7109375" style="103" customWidth="1"/>
    <col min="10754" max="11008" width="9.140625" style="103"/>
    <col min="11009" max="11009" width="12.7109375" style="103" customWidth="1"/>
    <col min="11010" max="11264" width="9.140625" style="103"/>
    <col min="11265" max="11265" width="12.7109375" style="103" customWidth="1"/>
    <col min="11266" max="11520" width="9.140625" style="103"/>
    <col min="11521" max="11521" width="12.7109375" style="103" customWidth="1"/>
    <col min="11522" max="11776" width="9.140625" style="103"/>
    <col min="11777" max="11777" width="12.7109375" style="103" customWidth="1"/>
    <col min="11778" max="12032" width="9.140625" style="103"/>
    <col min="12033" max="12033" width="12.7109375" style="103" customWidth="1"/>
    <col min="12034" max="12288" width="9.140625" style="103"/>
    <col min="12289" max="12289" width="12.7109375" style="103" customWidth="1"/>
    <col min="12290" max="12544" width="9.140625" style="103"/>
    <col min="12545" max="12545" width="12.7109375" style="103" customWidth="1"/>
    <col min="12546" max="12800" width="9.140625" style="103"/>
    <col min="12801" max="12801" width="12.7109375" style="103" customWidth="1"/>
    <col min="12802" max="13056" width="9.140625" style="103"/>
    <col min="13057" max="13057" width="12.7109375" style="103" customWidth="1"/>
    <col min="13058" max="13312" width="9.140625" style="103"/>
    <col min="13313" max="13313" width="12.7109375" style="103" customWidth="1"/>
    <col min="13314" max="13568" width="9.140625" style="103"/>
    <col min="13569" max="13569" width="12.7109375" style="103" customWidth="1"/>
    <col min="13570" max="13824" width="9.140625" style="103"/>
    <col min="13825" max="13825" width="12.7109375" style="103" customWidth="1"/>
    <col min="13826" max="14080" width="9.140625" style="103"/>
    <col min="14081" max="14081" width="12.7109375" style="103" customWidth="1"/>
    <col min="14082" max="14336" width="9.140625" style="103"/>
    <col min="14337" max="14337" width="12.7109375" style="103" customWidth="1"/>
    <col min="14338" max="14592" width="9.140625" style="103"/>
    <col min="14593" max="14593" width="12.7109375" style="103" customWidth="1"/>
    <col min="14594" max="14848" width="9.140625" style="103"/>
    <col min="14849" max="14849" width="12.7109375" style="103" customWidth="1"/>
    <col min="14850" max="15104" width="9.140625" style="103"/>
    <col min="15105" max="15105" width="12.7109375" style="103" customWidth="1"/>
    <col min="15106" max="15360" width="9.140625" style="103"/>
    <col min="15361" max="15361" width="12.7109375" style="103" customWidth="1"/>
    <col min="15362" max="15616" width="9.140625" style="103"/>
    <col min="15617" max="15617" width="12.7109375" style="103" customWidth="1"/>
    <col min="15618" max="15872" width="9.140625" style="103"/>
    <col min="15873" max="15873" width="12.7109375" style="103" customWidth="1"/>
    <col min="15874" max="16128" width="9.140625" style="103"/>
    <col min="16129" max="16129" width="12.7109375" style="103" customWidth="1"/>
    <col min="16130" max="16384" width="9.140625" style="103"/>
  </cols>
  <sheetData>
    <row r="1" spans="1:77" s="51" customFormat="1" ht="25.5" customHeight="1" thickBot="1">
      <c r="A1" s="117" t="s">
        <v>33</v>
      </c>
      <c r="B1" s="78">
        <v>25</v>
      </c>
      <c r="C1" s="79">
        <v>40</v>
      </c>
      <c r="D1" s="79">
        <v>50</v>
      </c>
      <c r="E1" s="79">
        <v>65</v>
      </c>
      <c r="F1" s="79">
        <v>80</v>
      </c>
      <c r="G1" s="79">
        <v>100</v>
      </c>
      <c r="H1" s="79">
        <v>125</v>
      </c>
      <c r="I1" s="79">
        <v>150</v>
      </c>
      <c r="J1" s="79">
        <v>200</v>
      </c>
      <c r="K1" s="79">
        <v>250</v>
      </c>
      <c r="L1" s="80">
        <v>300</v>
      </c>
      <c r="M1" s="103"/>
      <c r="N1" s="105"/>
      <c r="O1" s="105"/>
      <c r="P1" s="105"/>
      <c r="Q1" s="105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</row>
    <row r="2" spans="1:77" s="51" customFormat="1">
      <c r="A2" s="118"/>
      <c r="B2" s="81" t="s">
        <v>0</v>
      </c>
      <c r="C2" s="82" t="s">
        <v>1</v>
      </c>
      <c r="D2" s="82" t="s">
        <v>2</v>
      </c>
      <c r="E2" s="82" t="s">
        <v>3</v>
      </c>
      <c r="F2" s="82" t="s">
        <v>4</v>
      </c>
      <c r="G2" s="82" t="s">
        <v>5</v>
      </c>
      <c r="H2" s="82" t="s">
        <v>6</v>
      </c>
      <c r="I2" s="82" t="s">
        <v>7</v>
      </c>
      <c r="J2" s="82" t="s">
        <v>8</v>
      </c>
      <c r="K2" s="82" t="s">
        <v>9</v>
      </c>
      <c r="L2" s="83" t="s">
        <v>32</v>
      </c>
      <c r="M2" s="103"/>
      <c r="N2" s="97" t="s">
        <v>56</v>
      </c>
      <c r="O2" s="98"/>
      <c r="P2" s="99"/>
      <c r="Q2" s="106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</row>
    <row r="3" spans="1:77" s="51" customFormat="1" ht="24" customHeight="1" thickBot="1">
      <c r="A3" s="84" t="s">
        <v>10</v>
      </c>
      <c r="B3" s="10" t="s">
        <v>11</v>
      </c>
      <c r="C3" s="55"/>
      <c r="D3" s="137" t="str">
        <f>IF(OR(B3=40,B3=80),"Steel","Stainless Steel")</f>
        <v>Stainless Steel</v>
      </c>
      <c r="E3" s="55"/>
      <c r="F3" s="55"/>
      <c r="G3" s="55"/>
      <c r="H3" s="55"/>
      <c r="I3" s="55"/>
      <c r="J3" s="55"/>
      <c r="K3" s="55"/>
      <c r="L3" s="56"/>
      <c r="M3" s="103"/>
      <c r="N3" s="100" t="s">
        <v>57</v>
      </c>
      <c r="O3" s="101" t="s">
        <v>58</v>
      </c>
      <c r="P3" s="102"/>
      <c r="Q3" s="108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</row>
    <row r="4" spans="1:77" s="51" customFormat="1" ht="13.5" thickBot="1">
      <c r="A4" s="85" t="s">
        <v>12</v>
      </c>
      <c r="B4" s="86">
        <f t="shared" ref="B4:L4" si="0">VLOOKUP(B$1,$BP$18:$BY$35,3)-2*VLOOKUP(B$1,$BP$18:$BY$35,MATCH($B$3,$BP$15:$BY$15,0))</f>
        <v>27.86</v>
      </c>
      <c r="C4" s="87">
        <f t="shared" si="0"/>
        <v>42.76</v>
      </c>
      <c r="D4" s="87">
        <f t="shared" si="0"/>
        <v>54.76</v>
      </c>
      <c r="E4" s="87">
        <f t="shared" si="0"/>
        <v>66.900000000000006</v>
      </c>
      <c r="F4" s="87">
        <f t="shared" si="0"/>
        <v>82.800000000000011</v>
      </c>
      <c r="G4" s="87">
        <f t="shared" si="0"/>
        <v>108.2</v>
      </c>
      <c r="H4" s="87">
        <f t="shared" si="0"/>
        <v>134.48000000000002</v>
      </c>
      <c r="I4" s="87">
        <f t="shared" si="0"/>
        <v>161.48000000000002</v>
      </c>
      <c r="J4" s="87">
        <f t="shared" si="0"/>
        <v>211.57999999999998</v>
      </c>
      <c r="K4" s="87">
        <f t="shared" si="0"/>
        <v>264.70000000000005</v>
      </c>
      <c r="L4" s="88">
        <f t="shared" si="0"/>
        <v>314.73999999999995</v>
      </c>
      <c r="M4" s="103"/>
      <c r="N4" s="105"/>
      <c r="O4" s="105"/>
      <c r="P4" s="105"/>
      <c r="Q4" s="105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</row>
    <row r="5" spans="1:77" s="51" customFormat="1" ht="22.5" customHeight="1" thickBot="1">
      <c r="A5" s="89" t="s">
        <v>13</v>
      </c>
      <c r="B5" s="119" t="s">
        <v>14</v>
      </c>
      <c r="C5" s="119"/>
      <c r="D5" s="119"/>
      <c r="E5" s="119"/>
      <c r="F5" s="119"/>
      <c r="G5" s="119"/>
      <c r="H5" s="119"/>
      <c r="I5" s="119"/>
      <c r="J5" s="119"/>
      <c r="K5" s="119"/>
      <c r="L5" s="120"/>
      <c r="M5" s="103"/>
      <c r="N5" s="105"/>
      <c r="O5" s="105"/>
      <c r="P5" s="105"/>
      <c r="Q5" s="105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</row>
    <row r="6" spans="1:77" s="51" customFormat="1">
      <c r="A6" s="90">
        <v>1</v>
      </c>
      <c r="B6" s="64">
        <f>$A6/3600/(PI()/4*(B$4/1000)^2)</f>
        <v>0.45566470867737696</v>
      </c>
      <c r="C6" s="65">
        <f t="shared" ref="C6:L21" si="1">$A6/3600/(PI()/4*(C$4/1000)^2)</f>
        <v>0.19343373817629136</v>
      </c>
      <c r="D6" s="65">
        <f t="shared" si="1"/>
        <v>0.11794532704078087</v>
      </c>
      <c r="E6" s="65">
        <f t="shared" si="1"/>
        <v>7.9023340129127179E-2</v>
      </c>
      <c r="F6" s="65">
        <f t="shared" si="1"/>
        <v>5.1587792497392426E-2</v>
      </c>
      <c r="G6" s="65">
        <f t="shared" si="1"/>
        <v>3.0210164933436316E-2</v>
      </c>
      <c r="H6" s="65">
        <f t="shared" si="1"/>
        <v>1.9556548844017311E-2</v>
      </c>
      <c r="I6" s="65">
        <f t="shared" si="1"/>
        <v>1.3563448926760929E-2</v>
      </c>
      <c r="J6" s="65">
        <f t="shared" si="1"/>
        <v>7.9005693986604324E-3</v>
      </c>
      <c r="K6" s="65">
        <f t="shared" si="1"/>
        <v>5.0477720580001375E-3</v>
      </c>
      <c r="L6" s="66">
        <f t="shared" si="1"/>
        <v>3.5702920009406695E-3</v>
      </c>
      <c r="M6" s="103"/>
      <c r="N6" s="125"/>
      <c r="O6" s="125"/>
      <c r="P6" s="105"/>
      <c r="Q6" s="125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</row>
    <row r="7" spans="1:77" s="51" customFormat="1">
      <c r="A7" s="91">
        <v>2.5</v>
      </c>
      <c r="B7" s="69">
        <f>$A7/3600/(PI()/4*(B$4/1000)^2)</f>
        <v>1.1391617716934423</v>
      </c>
      <c r="C7" s="70">
        <f t="shared" si="1"/>
        <v>0.48358434544072842</v>
      </c>
      <c r="D7" s="70">
        <f t="shared" si="1"/>
        <v>0.29486331760195217</v>
      </c>
      <c r="E7" s="70">
        <f t="shared" si="1"/>
        <v>0.19755835032281796</v>
      </c>
      <c r="F7" s="70">
        <f t="shared" si="1"/>
        <v>0.12896948124348107</v>
      </c>
      <c r="G7" s="70">
        <f t="shared" si="1"/>
        <v>7.5525412333590794E-2</v>
      </c>
      <c r="H7" s="70">
        <f t="shared" si="1"/>
        <v>4.8891372110043282E-2</v>
      </c>
      <c r="I7" s="70">
        <f t="shared" si="1"/>
        <v>3.3908622316902323E-2</v>
      </c>
      <c r="J7" s="70">
        <f t="shared" si="1"/>
        <v>1.9751423496651085E-2</v>
      </c>
      <c r="K7" s="70">
        <f t="shared" si="1"/>
        <v>1.2619430145000344E-2</v>
      </c>
      <c r="L7" s="71">
        <f t="shared" si="1"/>
        <v>8.9257300023516742E-3</v>
      </c>
      <c r="M7" s="103"/>
      <c r="N7" s="125"/>
      <c r="O7" s="125"/>
      <c r="P7" s="105"/>
      <c r="Q7" s="126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</row>
    <row r="8" spans="1:77" s="51" customFormat="1">
      <c r="A8" s="91">
        <v>5</v>
      </c>
      <c r="B8" s="69">
        <f t="shared" ref="B8:L38" si="2">$A8/3600/(PI()/4*(B$4/1000)^2)</f>
        <v>2.2783235433868847</v>
      </c>
      <c r="C8" s="70">
        <f t="shared" si="1"/>
        <v>0.96716869088145685</v>
      </c>
      <c r="D8" s="70">
        <f t="shared" si="1"/>
        <v>0.58972663520390434</v>
      </c>
      <c r="E8" s="70">
        <f t="shared" si="1"/>
        <v>0.39511670064563592</v>
      </c>
      <c r="F8" s="70">
        <f t="shared" si="1"/>
        <v>0.25793896248696213</v>
      </c>
      <c r="G8" s="70">
        <f t="shared" si="1"/>
        <v>0.15105082466718159</v>
      </c>
      <c r="H8" s="70">
        <f t="shared" si="1"/>
        <v>9.7782744220086565E-2</v>
      </c>
      <c r="I8" s="70">
        <f t="shared" si="1"/>
        <v>6.7817244633804646E-2</v>
      </c>
      <c r="J8" s="70">
        <f t="shared" si="1"/>
        <v>3.9502846993302171E-2</v>
      </c>
      <c r="K8" s="70">
        <f t="shared" si="1"/>
        <v>2.5238860290000689E-2</v>
      </c>
      <c r="L8" s="71">
        <f t="shared" si="1"/>
        <v>1.7851460004703348E-2</v>
      </c>
      <c r="M8" s="103"/>
      <c r="N8" s="115"/>
      <c r="O8" s="115"/>
      <c r="P8" s="105"/>
      <c r="Q8" s="109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</row>
    <row r="9" spans="1:77" s="51" customFormat="1">
      <c r="A9" s="91">
        <v>7.5</v>
      </c>
      <c r="B9" s="69">
        <f t="shared" si="2"/>
        <v>3.4174853150803273</v>
      </c>
      <c r="C9" s="70">
        <f t="shared" si="1"/>
        <v>1.4507530363221852</v>
      </c>
      <c r="D9" s="70">
        <f t="shared" si="1"/>
        <v>0.88458995280585651</v>
      </c>
      <c r="E9" s="70">
        <f t="shared" si="1"/>
        <v>0.59267505096845385</v>
      </c>
      <c r="F9" s="70">
        <f t="shared" si="1"/>
        <v>0.3869084437304432</v>
      </c>
      <c r="G9" s="70">
        <f t="shared" si="1"/>
        <v>0.22657623700077237</v>
      </c>
      <c r="H9" s="70">
        <f t="shared" si="1"/>
        <v>0.14667411633012983</v>
      </c>
      <c r="I9" s="70">
        <f t="shared" si="1"/>
        <v>0.10172586695070696</v>
      </c>
      <c r="J9" s="70">
        <f t="shared" si="1"/>
        <v>5.9254270489953249E-2</v>
      </c>
      <c r="K9" s="70">
        <f t="shared" si="1"/>
        <v>3.7858290435001031E-2</v>
      </c>
      <c r="L9" s="71">
        <f t="shared" si="1"/>
        <v>2.6777190007055019E-2</v>
      </c>
      <c r="M9" s="103"/>
      <c r="N9" s="110"/>
      <c r="O9" s="105"/>
      <c r="P9" s="105"/>
      <c r="Q9" s="110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</row>
    <row r="10" spans="1:77" s="51" customFormat="1">
      <c r="A10" s="91">
        <v>10</v>
      </c>
      <c r="B10" s="69">
        <f t="shared" si="2"/>
        <v>4.5566470867737694</v>
      </c>
      <c r="C10" s="70">
        <f t="shared" si="1"/>
        <v>1.9343373817629137</v>
      </c>
      <c r="D10" s="70">
        <f t="shared" si="1"/>
        <v>1.1794532704078087</v>
      </c>
      <c r="E10" s="70">
        <f t="shared" si="1"/>
        <v>0.79023340129127184</v>
      </c>
      <c r="F10" s="70">
        <f t="shared" si="1"/>
        <v>0.51587792497392426</v>
      </c>
      <c r="G10" s="70">
        <f t="shared" si="1"/>
        <v>0.30210164933436318</v>
      </c>
      <c r="H10" s="70">
        <f t="shared" si="1"/>
        <v>0.19556548844017313</v>
      </c>
      <c r="I10" s="70">
        <f t="shared" si="1"/>
        <v>0.13563448926760929</v>
      </c>
      <c r="J10" s="70">
        <f t="shared" si="1"/>
        <v>7.9005693986604342E-2</v>
      </c>
      <c r="K10" s="70">
        <f t="shared" si="1"/>
        <v>5.0477720580001377E-2</v>
      </c>
      <c r="L10" s="71">
        <f t="shared" si="1"/>
        <v>3.5702920009406697E-2</v>
      </c>
      <c r="M10" s="103"/>
      <c r="N10" s="110"/>
      <c r="O10" s="105"/>
      <c r="P10" s="105"/>
      <c r="Q10" s="110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</row>
    <row r="11" spans="1:77" s="51" customFormat="1">
      <c r="A11" s="91">
        <v>12.5</v>
      </c>
      <c r="B11" s="69">
        <f t="shared" si="2"/>
        <v>5.6958088584672115</v>
      </c>
      <c r="C11" s="70">
        <f t="shared" si="1"/>
        <v>2.417921727203642</v>
      </c>
      <c r="D11" s="70">
        <f t="shared" si="1"/>
        <v>1.4743165880097608</v>
      </c>
      <c r="E11" s="70">
        <f t="shared" si="1"/>
        <v>0.98779175161408972</v>
      </c>
      <c r="F11" s="70">
        <f t="shared" si="1"/>
        <v>0.64484740621740533</v>
      </c>
      <c r="G11" s="70">
        <f t="shared" si="1"/>
        <v>0.3776270616679539</v>
      </c>
      <c r="H11" s="70">
        <f t="shared" si="1"/>
        <v>0.2444568605502164</v>
      </c>
      <c r="I11" s="70">
        <f t="shared" si="1"/>
        <v>0.1695431115845116</v>
      </c>
      <c r="J11" s="70">
        <f t="shared" si="1"/>
        <v>9.8757117483255413E-2</v>
      </c>
      <c r="K11" s="70">
        <f t="shared" si="1"/>
        <v>6.3097150725001716E-2</v>
      </c>
      <c r="L11" s="71">
        <f t="shared" si="1"/>
        <v>4.4628650011758364E-2</v>
      </c>
      <c r="M11" s="103"/>
      <c r="N11" s="111"/>
      <c r="O11" s="105"/>
      <c r="P11" s="105"/>
      <c r="Q11" s="111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</row>
    <row r="12" spans="1:77" s="51" customFormat="1">
      <c r="A12" s="91">
        <v>15</v>
      </c>
      <c r="B12" s="69">
        <f t="shared" si="2"/>
        <v>6.8349706301606545</v>
      </c>
      <c r="C12" s="70">
        <f t="shared" si="1"/>
        <v>2.9015060726443704</v>
      </c>
      <c r="D12" s="70">
        <f t="shared" si="1"/>
        <v>1.769179905611713</v>
      </c>
      <c r="E12" s="70">
        <f t="shared" si="1"/>
        <v>1.1853501019369077</v>
      </c>
      <c r="F12" s="70">
        <f t="shared" si="1"/>
        <v>0.77381688746088639</v>
      </c>
      <c r="G12" s="70">
        <f t="shared" si="1"/>
        <v>0.45315247400154474</v>
      </c>
      <c r="H12" s="70">
        <f t="shared" si="1"/>
        <v>0.29334823266025967</v>
      </c>
      <c r="I12" s="70">
        <f t="shared" si="1"/>
        <v>0.20345173390141391</v>
      </c>
      <c r="J12" s="70">
        <f t="shared" si="1"/>
        <v>0.1185085409799065</v>
      </c>
      <c r="K12" s="70">
        <f t="shared" si="1"/>
        <v>7.5716580870002062E-2</v>
      </c>
      <c r="L12" s="71">
        <f t="shared" si="1"/>
        <v>5.3554380014110038E-2</v>
      </c>
      <c r="M12" s="103"/>
      <c r="N12" s="112"/>
      <c r="O12" s="105"/>
      <c r="P12" s="105"/>
      <c r="Q12" s="11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</row>
    <row r="13" spans="1:77" s="51" customFormat="1">
      <c r="A13" s="91">
        <v>17.5</v>
      </c>
      <c r="B13" s="69">
        <f t="shared" si="2"/>
        <v>7.9741324018540967</v>
      </c>
      <c r="C13" s="70">
        <f t="shared" si="1"/>
        <v>3.3850904180850989</v>
      </c>
      <c r="D13" s="70">
        <f t="shared" si="1"/>
        <v>2.0640432232136652</v>
      </c>
      <c r="E13" s="70">
        <f t="shared" si="1"/>
        <v>1.3829084522597257</v>
      </c>
      <c r="F13" s="70">
        <f t="shared" si="1"/>
        <v>0.90278636870436746</v>
      </c>
      <c r="G13" s="70">
        <f t="shared" si="1"/>
        <v>0.52867788633513557</v>
      </c>
      <c r="H13" s="70">
        <f t="shared" si="1"/>
        <v>0.34223960477030296</v>
      </c>
      <c r="I13" s="70">
        <f t="shared" si="1"/>
        <v>0.23736035621831625</v>
      </c>
      <c r="J13" s="70">
        <f t="shared" si="1"/>
        <v>0.13825996447655758</v>
      </c>
      <c r="K13" s="70">
        <f t="shared" si="1"/>
        <v>8.8336011015002408E-2</v>
      </c>
      <c r="L13" s="71">
        <f t="shared" si="1"/>
        <v>6.2480110016461712E-2</v>
      </c>
      <c r="M13" s="103"/>
      <c r="N13" s="113"/>
      <c r="O13" s="105"/>
      <c r="P13" s="105"/>
      <c r="Q13" s="11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</row>
    <row r="14" spans="1:77" s="51" customFormat="1">
      <c r="A14" s="91">
        <v>20</v>
      </c>
      <c r="B14" s="69">
        <f t="shared" si="2"/>
        <v>9.1132941735475388</v>
      </c>
      <c r="C14" s="70">
        <f t="shared" si="1"/>
        <v>3.8686747635258274</v>
      </c>
      <c r="D14" s="70">
        <f t="shared" si="1"/>
        <v>2.3589065408156173</v>
      </c>
      <c r="E14" s="70">
        <f t="shared" si="1"/>
        <v>1.5804668025825437</v>
      </c>
      <c r="F14" s="70">
        <f t="shared" si="1"/>
        <v>1.0317558499478485</v>
      </c>
      <c r="G14" s="70">
        <f t="shared" si="1"/>
        <v>0.60420329866872635</v>
      </c>
      <c r="H14" s="70">
        <f t="shared" si="1"/>
        <v>0.39113097688034626</v>
      </c>
      <c r="I14" s="70">
        <f t="shared" si="1"/>
        <v>0.27126897853521859</v>
      </c>
      <c r="J14" s="70">
        <f t="shared" si="1"/>
        <v>0.15801138797320868</v>
      </c>
      <c r="K14" s="70">
        <f t="shared" si="1"/>
        <v>0.10095544116000275</v>
      </c>
      <c r="L14" s="71">
        <f t="shared" si="1"/>
        <v>7.1405840018813393E-2</v>
      </c>
      <c r="M14" s="103"/>
      <c r="N14" s="105"/>
      <c r="O14" s="105"/>
      <c r="P14" s="105"/>
      <c r="Q14" s="105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BP14" s="1" t="s">
        <v>15</v>
      </c>
      <c r="BQ14" s="2" t="s">
        <v>15</v>
      </c>
      <c r="BR14" s="121" t="s">
        <v>16</v>
      </c>
      <c r="BS14" s="122"/>
      <c r="BT14" s="116" t="s">
        <v>10</v>
      </c>
      <c r="BU14" s="116"/>
      <c r="BV14" s="116"/>
      <c r="BW14" s="116"/>
      <c r="BX14" s="116"/>
      <c r="BY14" s="116"/>
    </row>
    <row r="15" spans="1:77" s="51" customFormat="1">
      <c r="A15" s="91">
        <v>22.5</v>
      </c>
      <c r="B15" s="69">
        <f t="shared" si="2"/>
        <v>10.252455945240982</v>
      </c>
      <c r="C15" s="70">
        <f t="shared" si="1"/>
        <v>4.3522591089665559</v>
      </c>
      <c r="D15" s="70">
        <f t="shared" si="1"/>
        <v>2.6537698584175695</v>
      </c>
      <c r="E15" s="70">
        <f t="shared" si="1"/>
        <v>1.7780251529053617</v>
      </c>
      <c r="F15" s="70">
        <f t="shared" si="1"/>
        <v>1.1607253311913297</v>
      </c>
      <c r="G15" s="70">
        <f t="shared" si="1"/>
        <v>0.67972871100231713</v>
      </c>
      <c r="H15" s="70">
        <f t="shared" si="1"/>
        <v>0.44002234899038956</v>
      </c>
      <c r="I15" s="70">
        <f t="shared" si="1"/>
        <v>0.30517760085212092</v>
      </c>
      <c r="J15" s="70">
        <f t="shared" si="1"/>
        <v>0.17776281146985976</v>
      </c>
      <c r="K15" s="70">
        <f t="shared" si="1"/>
        <v>0.1135748713050031</v>
      </c>
      <c r="L15" s="71">
        <f t="shared" si="1"/>
        <v>8.0331570021165061E-2</v>
      </c>
      <c r="M15" s="103"/>
      <c r="N15" s="115"/>
      <c r="O15" s="115"/>
      <c r="P15" s="105"/>
      <c r="Q15" s="109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BP15" s="3" t="s">
        <v>17</v>
      </c>
      <c r="BQ15" s="4" t="s">
        <v>17</v>
      </c>
      <c r="BR15" s="123" t="s">
        <v>18</v>
      </c>
      <c r="BS15" s="124"/>
      <c r="BT15" s="11" t="s">
        <v>19</v>
      </c>
      <c r="BU15" s="11" t="s">
        <v>11</v>
      </c>
      <c r="BV15" s="13" t="s">
        <v>20</v>
      </c>
      <c r="BW15" s="11">
        <v>40</v>
      </c>
      <c r="BX15" s="13" t="s">
        <v>21</v>
      </c>
      <c r="BY15" s="11">
        <v>80</v>
      </c>
    </row>
    <row r="16" spans="1:77" s="51" customFormat="1">
      <c r="A16" s="91">
        <v>25</v>
      </c>
      <c r="B16" s="69">
        <f t="shared" si="2"/>
        <v>11.391617716934423</v>
      </c>
      <c r="C16" s="70">
        <f t="shared" si="1"/>
        <v>4.8358434544072839</v>
      </c>
      <c r="D16" s="70">
        <f t="shared" si="1"/>
        <v>2.9486331760195217</v>
      </c>
      <c r="E16" s="70">
        <f t="shared" si="1"/>
        <v>1.9755835032281794</v>
      </c>
      <c r="F16" s="70">
        <f t="shared" si="1"/>
        <v>1.2896948124348107</v>
      </c>
      <c r="G16" s="70">
        <f t="shared" si="1"/>
        <v>0.7552541233359078</v>
      </c>
      <c r="H16" s="70">
        <f t="shared" si="1"/>
        <v>0.4889137211004328</v>
      </c>
      <c r="I16" s="70">
        <f t="shared" si="1"/>
        <v>0.3390862231690232</v>
      </c>
      <c r="J16" s="70">
        <f t="shared" si="1"/>
        <v>0.19751423496651083</v>
      </c>
      <c r="K16" s="70">
        <f t="shared" si="1"/>
        <v>0.12619430145000343</v>
      </c>
      <c r="L16" s="71">
        <f t="shared" si="1"/>
        <v>8.9257300023516728E-2</v>
      </c>
      <c r="M16" s="103"/>
      <c r="N16" s="110"/>
      <c r="O16" s="105"/>
      <c r="P16" s="105"/>
      <c r="Q16" s="110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BP16" s="3" t="s">
        <v>22</v>
      </c>
      <c r="BQ16" s="4" t="s">
        <v>22</v>
      </c>
      <c r="BR16" s="5" t="s">
        <v>23</v>
      </c>
      <c r="BS16" s="12" t="s">
        <v>24</v>
      </c>
      <c r="BT16" s="116" t="s">
        <v>25</v>
      </c>
      <c r="BU16" s="116"/>
      <c r="BV16" s="116"/>
      <c r="BW16" s="116"/>
      <c r="BX16" s="116"/>
      <c r="BY16" s="116"/>
    </row>
    <row r="17" spans="1:77" s="51" customFormat="1">
      <c r="A17" s="91">
        <v>27.5</v>
      </c>
      <c r="B17" s="69">
        <f t="shared" si="2"/>
        <v>12.530779488627866</v>
      </c>
      <c r="C17" s="70">
        <f t="shared" si="1"/>
        <v>5.319427799848012</v>
      </c>
      <c r="D17" s="70">
        <f t="shared" si="1"/>
        <v>3.2434964936214739</v>
      </c>
      <c r="E17" s="70">
        <f t="shared" si="1"/>
        <v>2.1731418535509976</v>
      </c>
      <c r="F17" s="70">
        <f t="shared" si="1"/>
        <v>1.4186642936782916</v>
      </c>
      <c r="G17" s="70">
        <f t="shared" si="1"/>
        <v>0.83077953566949869</v>
      </c>
      <c r="H17" s="70">
        <f t="shared" si="1"/>
        <v>0.53780509321047609</v>
      </c>
      <c r="I17" s="70">
        <f t="shared" si="1"/>
        <v>0.37299484548592549</v>
      </c>
      <c r="J17" s="70">
        <f t="shared" si="1"/>
        <v>0.2172656584631619</v>
      </c>
      <c r="K17" s="70">
        <f t="shared" si="1"/>
        <v>0.13881373159500376</v>
      </c>
      <c r="L17" s="71">
        <f t="shared" si="1"/>
        <v>9.8183030025868409E-2</v>
      </c>
      <c r="M17" s="103"/>
      <c r="N17" s="110"/>
      <c r="O17" s="105"/>
      <c r="P17" s="105"/>
      <c r="Q17" s="110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BP17" s="6" t="s">
        <v>23</v>
      </c>
      <c r="BQ17" s="4" t="s">
        <v>24</v>
      </c>
      <c r="BR17" s="5"/>
      <c r="BS17" s="12"/>
      <c r="BT17" s="7" t="s">
        <v>26</v>
      </c>
      <c r="BU17" s="7" t="s">
        <v>26</v>
      </c>
      <c r="BV17" s="7" t="s">
        <v>26</v>
      </c>
      <c r="BW17" s="7" t="s">
        <v>26</v>
      </c>
      <c r="BX17" s="7" t="s">
        <v>26</v>
      </c>
      <c r="BY17" s="7" t="s">
        <v>26</v>
      </c>
    </row>
    <row r="18" spans="1:77" s="51" customFormat="1">
      <c r="A18" s="91">
        <v>30</v>
      </c>
      <c r="B18" s="69">
        <f t="shared" si="2"/>
        <v>13.669941260321309</v>
      </c>
      <c r="C18" s="70">
        <f t="shared" si="1"/>
        <v>5.8030121452887409</v>
      </c>
      <c r="D18" s="70">
        <f t="shared" si="1"/>
        <v>3.538359811223426</v>
      </c>
      <c r="E18" s="70">
        <f t="shared" si="1"/>
        <v>2.3707002038738154</v>
      </c>
      <c r="F18" s="70">
        <f t="shared" si="1"/>
        <v>1.5476337749217728</v>
      </c>
      <c r="G18" s="70">
        <f t="shared" si="1"/>
        <v>0.90630494800308947</v>
      </c>
      <c r="H18" s="70">
        <f t="shared" si="1"/>
        <v>0.58669646532051933</v>
      </c>
      <c r="I18" s="70">
        <f t="shared" si="1"/>
        <v>0.40690346780282782</v>
      </c>
      <c r="J18" s="70">
        <f t="shared" si="1"/>
        <v>0.237017081959813</v>
      </c>
      <c r="K18" s="70">
        <f t="shared" si="1"/>
        <v>0.15143316174000412</v>
      </c>
      <c r="L18" s="71">
        <f t="shared" si="1"/>
        <v>0.10710876002822008</v>
      </c>
      <c r="M18" s="103"/>
      <c r="N18" s="110"/>
      <c r="O18" s="105"/>
      <c r="P18" s="105"/>
      <c r="Q18" s="110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BP18" s="6"/>
      <c r="BQ18" s="8">
        <v>0.125</v>
      </c>
      <c r="BR18" s="7">
        <v>10.3</v>
      </c>
      <c r="BS18" s="11" t="s">
        <v>27</v>
      </c>
      <c r="BT18" s="7" t="s">
        <v>28</v>
      </c>
      <c r="BU18" s="7">
        <v>1.25</v>
      </c>
      <c r="BV18" s="7">
        <v>1.73</v>
      </c>
      <c r="BW18" s="7">
        <v>1.73</v>
      </c>
      <c r="BX18" s="7">
        <v>2.42</v>
      </c>
      <c r="BY18" s="7">
        <v>2.42</v>
      </c>
    </row>
    <row r="19" spans="1:77" s="51" customFormat="1">
      <c r="A19" s="91">
        <v>32.5</v>
      </c>
      <c r="B19" s="69">
        <f t="shared" si="2"/>
        <v>14.809103032014749</v>
      </c>
      <c r="C19" s="70">
        <f t="shared" si="1"/>
        <v>6.286596490729468</v>
      </c>
      <c r="D19" s="70">
        <f t="shared" si="1"/>
        <v>3.8332231288253777</v>
      </c>
      <c r="E19" s="70">
        <f t="shared" si="1"/>
        <v>2.5682585541966332</v>
      </c>
      <c r="F19" s="70">
        <f t="shared" si="1"/>
        <v>1.6766032561652537</v>
      </c>
      <c r="G19" s="70">
        <f t="shared" si="1"/>
        <v>0.98183036033668014</v>
      </c>
      <c r="H19" s="70">
        <f t="shared" si="1"/>
        <v>0.63558783743056257</v>
      </c>
      <c r="I19" s="70">
        <f t="shared" si="1"/>
        <v>0.4408120901197301</v>
      </c>
      <c r="J19" s="70">
        <f t="shared" si="1"/>
        <v>0.25676850545646407</v>
      </c>
      <c r="K19" s="70">
        <f t="shared" si="1"/>
        <v>0.16405259188500446</v>
      </c>
      <c r="L19" s="71">
        <f t="shared" si="1"/>
        <v>0.11603449003057174</v>
      </c>
      <c r="M19" s="103"/>
      <c r="N19" s="110"/>
      <c r="O19" s="105"/>
      <c r="P19" s="105"/>
      <c r="Q19" s="110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BP19" s="6"/>
      <c r="BQ19" s="8">
        <v>0.25</v>
      </c>
      <c r="BR19" s="7">
        <v>13.7</v>
      </c>
      <c r="BS19" s="11" t="s">
        <v>29</v>
      </c>
      <c r="BT19" s="7" t="s">
        <v>28</v>
      </c>
      <c r="BU19" s="7">
        <v>1.66</v>
      </c>
      <c r="BV19" s="7">
        <v>2.2400000000000002</v>
      </c>
      <c r="BW19" s="7">
        <v>2.2400000000000002</v>
      </c>
      <c r="BX19" s="7">
        <v>3.03</v>
      </c>
      <c r="BY19" s="7">
        <v>3.03</v>
      </c>
    </row>
    <row r="20" spans="1:77" s="51" customFormat="1">
      <c r="A20" s="91">
        <v>35</v>
      </c>
      <c r="B20" s="69">
        <f t="shared" si="2"/>
        <v>15.948264803708193</v>
      </c>
      <c r="C20" s="70">
        <f t="shared" si="1"/>
        <v>6.7701808361701978</v>
      </c>
      <c r="D20" s="70">
        <f t="shared" si="1"/>
        <v>4.1280864464273304</v>
      </c>
      <c r="E20" s="70">
        <f t="shared" si="1"/>
        <v>2.7658169045194514</v>
      </c>
      <c r="F20" s="70">
        <f t="shared" si="1"/>
        <v>1.8055727374087349</v>
      </c>
      <c r="G20" s="70">
        <f t="shared" si="1"/>
        <v>1.0573557726702711</v>
      </c>
      <c r="H20" s="70">
        <f t="shared" si="1"/>
        <v>0.68447920954060593</v>
      </c>
      <c r="I20" s="70">
        <f t="shared" si="1"/>
        <v>0.4747207124366325</v>
      </c>
      <c r="J20" s="70">
        <f t="shared" si="1"/>
        <v>0.27651992895311517</v>
      </c>
      <c r="K20" s="70">
        <f t="shared" si="1"/>
        <v>0.17667202203000482</v>
      </c>
      <c r="L20" s="71">
        <f t="shared" si="1"/>
        <v>0.12496022003292342</v>
      </c>
      <c r="M20" s="103"/>
      <c r="N20" s="112"/>
      <c r="O20" s="105"/>
      <c r="P20" s="105"/>
      <c r="Q20" s="112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BP20" s="6"/>
      <c r="BQ20" s="8">
        <v>0.375</v>
      </c>
      <c r="BR20" s="7">
        <v>17.2</v>
      </c>
      <c r="BS20" s="11" t="s">
        <v>30</v>
      </c>
      <c r="BT20" s="7" t="s">
        <v>28</v>
      </c>
      <c r="BU20" s="7">
        <v>1.66</v>
      </c>
      <c r="BV20" s="7">
        <v>2.3199999999999998</v>
      </c>
      <c r="BW20" s="7">
        <v>2.3199999999999998</v>
      </c>
      <c r="BX20" s="7">
        <v>3.2</v>
      </c>
      <c r="BY20" s="7">
        <v>3.2</v>
      </c>
    </row>
    <row r="21" spans="1:77" s="51" customFormat="1">
      <c r="A21" s="91">
        <v>37.5</v>
      </c>
      <c r="B21" s="69">
        <f t="shared" si="2"/>
        <v>17.087426575401633</v>
      </c>
      <c r="C21" s="70">
        <f t="shared" si="1"/>
        <v>7.253765181610925</v>
      </c>
      <c r="D21" s="70">
        <f t="shared" si="1"/>
        <v>4.4229497640292825</v>
      </c>
      <c r="E21" s="70">
        <f t="shared" si="1"/>
        <v>2.9633752548422692</v>
      </c>
      <c r="F21" s="70">
        <f t="shared" si="1"/>
        <v>1.9345422186522159</v>
      </c>
      <c r="G21" s="70">
        <f t="shared" si="1"/>
        <v>1.1328811850038618</v>
      </c>
      <c r="H21" s="70">
        <f t="shared" si="1"/>
        <v>0.73337058165064917</v>
      </c>
      <c r="I21" s="70">
        <f t="shared" si="1"/>
        <v>0.50862933475353478</v>
      </c>
      <c r="J21" s="70">
        <f t="shared" si="1"/>
        <v>0.29627135244976621</v>
      </c>
      <c r="K21" s="70">
        <f t="shared" si="1"/>
        <v>0.18929145217500515</v>
      </c>
      <c r="L21" s="71">
        <f t="shared" si="1"/>
        <v>0.13388595003527509</v>
      </c>
      <c r="M21" s="103"/>
      <c r="N21" s="113"/>
      <c r="O21" s="105"/>
      <c r="P21" s="105"/>
      <c r="Q21" s="11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BP21" s="6"/>
      <c r="BQ21" s="8">
        <v>0.5</v>
      </c>
      <c r="BR21" s="7">
        <v>21.3</v>
      </c>
      <c r="BS21" s="11" t="s">
        <v>31</v>
      </c>
      <c r="BT21" s="7">
        <v>1.65</v>
      </c>
      <c r="BU21" s="7">
        <v>2.11</v>
      </c>
      <c r="BV21" s="7">
        <v>2.77</v>
      </c>
      <c r="BW21" s="7">
        <v>2.77</v>
      </c>
      <c r="BX21" s="7">
        <v>3.74</v>
      </c>
      <c r="BY21" s="7">
        <v>3.74</v>
      </c>
    </row>
    <row r="22" spans="1:77" s="51" customFormat="1">
      <c r="A22" s="91">
        <v>40</v>
      </c>
      <c r="B22" s="69">
        <f t="shared" si="2"/>
        <v>18.226588347095078</v>
      </c>
      <c r="C22" s="70">
        <f t="shared" si="2"/>
        <v>7.7373495270516548</v>
      </c>
      <c r="D22" s="70">
        <f t="shared" si="2"/>
        <v>4.7178130816312347</v>
      </c>
      <c r="E22" s="70">
        <f t="shared" si="2"/>
        <v>3.1609336051650874</v>
      </c>
      <c r="F22" s="70">
        <f t="shared" si="2"/>
        <v>2.063511699895697</v>
      </c>
      <c r="G22" s="70">
        <f t="shared" si="2"/>
        <v>1.2084065973374527</v>
      </c>
      <c r="H22" s="70">
        <f t="shared" si="2"/>
        <v>0.78226195376069252</v>
      </c>
      <c r="I22" s="70">
        <f t="shared" si="2"/>
        <v>0.54253795707043717</v>
      </c>
      <c r="J22" s="70">
        <f t="shared" si="2"/>
        <v>0.31602277594641737</v>
      </c>
      <c r="K22" s="70">
        <f t="shared" si="2"/>
        <v>0.20191088232000551</v>
      </c>
      <c r="L22" s="71">
        <f t="shared" si="2"/>
        <v>0.14281168003762679</v>
      </c>
      <c r="M22" s="103"/>
      <c r="N22" s="105"/>
      <c r="O22" s="105"/>
      <c r="P22" s="105"/>
      <c r="Q22" s="105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BP22" s="6"/>
      <c r="BQ22" s="8">
        <v>0.75</v>
      </c>
      <c r="BR22" s="7">
        <v>26.7</v>
      </c>
      <c r="BS22" s="9">
        <v>1.05</v>
      </c>
      <c r="BT22" s="7">
        <v>1.65</v>
      </c>
      <c r="BU22" s="7">
        <v>2.11</v>
      </c>
      <c r="BV22" s="7">
        <v>2.87</v>
      </c>
      <c r="BW22" s="7">
        <v>2.87</v>
      </c>
      <c r="BX22" s="7">
        <v>3.92</v>
      </c>
      <c r="BY22" s="7">
        <v>3.92</v>
      </c>
    </row>
    <row r="23" spans="1:77" s="51" customFormat="1">
      <c r="A23" s="91">
        <v>42.5</v>
      </c>
      <c r="B23" s="69">
        <f t="shared" si="2"/>
        <v>19.365750118788519</v>
      </c>
      <c r="C23" s="70">
        <f t="shared" si="2"/>
        <v>8.2209338724923828</v>
      </c>
      <c r="D23" s="70">
        <f t="shared" si="2"/>
        <v>5.0126763992331869</v>
      </c>
      <c r="E23" s="70">
        <f t="shared" si="2"/>
        <v>3.3584919554879051</v>
      </c>
      <c r="F23" s="70">
        <f t="shared" si="2"/>
        <v>2.1924811811391782</v>
      </c>
      <c r="G23" s="70">
        <f t="shared" si="2"/>
        <v>1.2839320096710434</v>
      </c>
      <c r="H23" s="70">
        <f t="shared" si="2"/>
        <v>0.83115332587073576</v>
      </c>
      <c r="I23" s="70">
        <f t="shared" si="2"/>
        <v>0.57644657938733945</v>
      </c>
      <c r="J23" s="70">
        <f t="shared" si="2"/>
        <v>0.33577419944306841</v>
      </c>
      <c r="K23" s="70">
        <f t="shared" si="2"/>
        <v>0.21453031246500584</v>
      </c>
      <c r="L23" s="71">
        <f t="shared" si="2"/>
        <v>0.15173741003997845</v>
      </c>
      <c r="M23" s="103"/>
      <c r="N23" s="115"/>
      <c r="O23" s="115"/>
      <c r="P23" s="105"/>
      <c r="Q23" s="109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BP23" s="6">
        <v>25</v>
      </c>
      <c r="BQ23" s="7">
        <v>1</v>
      </c>
      <c r="BR23" s="7">
        <v>33.4</v>
      </c>
      <c r="BS23" s="9">
        <v>1.3149999999999999</v>
      </c>
      <c r="BT23" s="7">
        <v>1.65</v>
      </c>
      <c r="BU23" s="7">
        <v>2.77</v>
      </c>
      <c r="BV23" s="7">
        <v>3.38</v>
      </c>
      <c r="BW23" s="7">
        <v>3.38</v>
      </c>
      <c r="BX23" s="7">
        <v>4.55</v>
      </c>
      <c r="BY23" s="7">
        <v>4.55</v>
      </c>
    </row>
    <row r="24" spans="1:77" s="51" customFormat="1">
      <c r="A24" s="91">
        <v>45</v>
      </c>
      <c r="B24" s="69">
        <f t="shared" si="2"/>
        <v>20.504911890481964</v>
      </c>
      <c r="C24" s="70">
        <f t="shared" si="2"/>
        <v>8.7045182179331118</v>
      </c>
      <c r="D24" s="70">
        <f t="shared" si="2"/>
        <v>5.307539716835139</v>
      </c>
      <c r="E24" s="70">
        <f t="shared" si="2"/>
        <v>3.5560503058107233</v>
      </c>
      <c r="F24" s="70">
        <f t="shared" si="2"/>
        <v>2.3214506623826594</v>
      </c>
      <c r="G24" s="70">
        <f t="shared" si="2"/>
        <v>1.3594574220046343</v>
      </c>
      <c r="H24" s="70">
        <f t="shared" si="2"/>
        <v>0.88004469798077911</v>
      </c>
      <c r="I24" s="70">
        <f t="shared" si="2"/>
        <v>0.61035520170424185</v>
      </c>
      <c r="J24" s="70">
        <f t="shared" si="2"/>
        <v>0.35552562293971951</v>
      </c>
      <c r="K24" s="70">
        <f t="shared" si="2"/>
        <v>0.2271497426100062</v>
      </c>
      <c r="L24" s="71">
        <f t="shared" si="2"/>
        <v>0.16066314004233012</v>
      </c>
      <c r="M24" s="103"/>
      <c r="N24" s="110"/>
      <c r="O24" s="105"/>
      <c r="P24" s="105"/>
      <c r="Q24" s="110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BP24" s="6"/>
      <c r="BQ24" s="8">
        <v>1.25</v>
      </c>
      <c r="BR24" s="7">
        <v>42.2</v>
      </c>
      <c r="BS24" s="9">
        <v>1.66</v>
      </c>
      <c r="BT24" s="7">
        <v>1.65</v>
      </c>
      <c r="BU24" s="7">
        <v>2.77</v>
      </c>
      <c r="BV24" s="7">
        <v>3.56</v>
      </c>
      <c r="BW24" s="7">
        <v>3.56</v>
      </c>
      <c r="BX24" s="7">
        <v>4.8600000000000003</v>
      </c>
      <c r="BY24" s="7">
        <v>4.8600000000000003</v>
      </c>
    </row>
    <row r="25" spans="1:77" s="51" customFormat="1">
      <c r="A25" s="91">
        <v>47.5</v>
      </c>
      <c r="B25" s="69">
        <f t="shared" si="2"/>
        <v>21.644073662175405</v>
      </c>
      <c r="C25" s="70">
        <f t="shared" si="2"/>
        <v>9.1881025633738389</v>
      </c>
      <c r="D25" s="70">
        <f t="shared" si="2"/>
        <v>5.6024030344370912</v>
      </c>
      <c r="E25" s="70">
        <f t="shared" si="2"/>
        <v>3.7536086561335411</v>
      </c>
      <c r="F25" s="70">
        <f t="shared" si="2"/>
        <v>2.4504201436261401</v>
      </c>
      <c r="G25" s="70">
        <f t="shared" si="2"/>
        <v>1.4349828343382249</v>
      </c>
      <c r="H25" s="70">
        <f t="shared" si="2"/>
        <v>0.92893607009082235</v>
      </c>
      <c r="I25" s="70">
        <f t="shared" si="2"/>
        <v>0.64426382402114413</v>
      </c>
      <c r="J25" s="70">
        <f t="shared" si="2"/>
        <v>0.37527704643637055</v>
      </c>
      <c r="K25" s="70">
        <f t="shared" si="2"/>
        <v>0.23976917275500653</v>
      </c>
      <c r="L25" s="71">
        <f t="shared" si="2"/>
        <v>0.16958887004468179</v>
      </c>
      <c r="M25" s="103"/>
      <c r="N25" s="110"/>
      <c r="O25" s="105"/>
      <c r="P25" s="105"/>
      <c r="Q25" s="110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BP25" s="6">
        <v>40</v>
      </c>
      <c r="BQ25" s="8">
        <v>1.5</v>
      </c>
      <c r="BR25" s="7">
        <v>48.3</v>
      </c>
      <c r="BS25" s="9">
        <v>1.9</v>
      </c>
      <c r="BT25" s="7">
        <v>1.65</v>
      </c>
      <c r="BU25" s="7">
        <v>2.77</v>
      </c>
      <c r="BV25" s="7">
        <v>3.69</v>
      </c>
      <c r="BW25" s="7">
        <v>3.69</v>
      </c>
      <c r="BX25" s="7">
        <v>5.08</v>
      </c>
      <c r="BY25" s="7">
        <v>5.08</v>
      </c>
    </row>
    <row r="26" spans="1:77" s="51" customFormat="1">
      <c r="A26" s="91">
        <v>50</v>
      </c>
      <c r="B26" s="69">
        <f t="shared" si="2"/>
        <v>22.783235433868846</v>
      </c>
      <c r="C26" s="70">
        <f t="shared" si="2"/>
        <v>9.6716869088145678</v>
      </c>
      <c r="D26" s="70">
        <f t="shared" si="2"/>
        <v>5.8972663520390434</v>
      </c>
      <c r="E26" s="70">
        <f t="shared" si="2"/>
        <v>3.9511670064563589</v>
      </c>
      <c r="F26" s="70">
        <f t="shared" si="2"/>
        <v>2.5793896248696213</v>
      </c>
      <c r="G26" s="70">
        <f t="shared" si="2"/>
        <v>1.5105082466718156</v>
      </c>
      <c r="H26" s="70">
        <f t="shared" si="2"/>
        <v>0.97782744220086559</v>
      </c>
      <c r="I26" s="70">
        <f t="shared" si="2"/>
        <v>0.67817244633804641</v>
      </c>
      <c r="J26" s="70">
        <f t="shared" si="2"/>
        <v>0.39502846993302165</v>
      </c>
      <c r="K26" s="70">
        <f t="shared" si="2"/>
        <v>0.25238860290000686</v>
      </c>
      <c r="L26" s="71">
        <f t="shared" si="2"/>
        <v>0.17851460004703346</v>
      </c>
      <c r="M26" s="103"/>
      <c r="N26" s="110"/>
      <c r="O26" s="105"/>
      <c r="P26" s="105"/>
      <c r="Q26" s="110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BP26" s="6">
        <v>50</v>
      </c>
      <c r="BQ26" s="7">
        <v>2</v>
      </c>
      <c r="BR26" s="7">
        <v>60.3</v>
      </c>
      <c r="BS26" s="9">
        <v>2.375</v>
      </c>
      <c r="BT26" s="7">
        <v>1.65</v>
      </c>
      <c r="BU26" s="7">
        <v>2.77</v>
      </c>
      <c r="BV26" s="7">
        <v>3.92</v>
      </c>
      <c r="BW26" s="7">
        <v>3.92</v>
      </c>
      <c r="BX26" s="7">
        <v>5.54</v>
      </c>
      <c r="BY26" s="7">
        <v>5.54</v>
      </c>
    </row>
    <row r="27" spans="1:77" s="51" customFormat="1">
      <c r="A27" s="91">
        <v>52.5</v>
      </c>
      <c r="B27" s="69">
        <f t="shared" si="2"/>
        <v>23.922397205562291</v>
      </c>
      <c r="C27" s="70">
        <f t="shared" si="2"/>
        <v>10.155271254255297</v>
      </c>
      <c r="D27" s="70">
        <f t="shared" si="2"/>
        <v>6.1921296696409955</v>
      </c>
      <c r="E27" s="70">
        <f t="shared" si="2"/>
        <v>4.1487253567791775</v>
      </c>
      <c r="F27" s="70">
        <f t="shared" si="2"/>
        <v>2.7083591061131025</v>
      </c>
      <c r="G27" s="70">
        <f t="shared" si="2"/>
        <v>1.5860336590054065</v>
      </c>
      <c r="H27" s="70">
        <f t="shared" si="2"/>
        <v>1.0267188143109089</v>
      </c>
      <c r="I27" s="70">
        <f t="shared" si="2"/>
        <v>0.71208106865494869</v>
      </c>
      <c r="J27" s="70">
        <f t="shared" si="2"/>
        <v>0.41477989342967275</v>
      </c>
      <c r="K27" s="70">
        <f t="shared" si="2"/>
        <v>0.2650080330450072</v>
      </c>
      <c r="L27" s="71">
        <f t="shared" si="2"/>
        <v>0.18744033004938515</v>
      </c>
      <c r="M27" s="103"/>
      <c r="N27" s="110"/>
      <c r="O27" s="105"/>
      <c r="P27" s="105"/>
      <c r="Q27" s="110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BP27" s="6">
        <v>65</v>
      </c>
      <c r="BQ27" s="8">
        <v>2.5</v>
      </c>
      <c r="BR27" s="7">
        <v>73</v>
      </c>
      <c r="BS27" s="9">
        <v>2.875</v>
      </c>
      <c r="BT27" s="7">
        <v>2.11</v>
      </c>
      <c r="BU27" s="7">
        <v>3.05</v>
      </c>
      <c r="BV27" s="7">
        <v>5.16</v>
      </c>
      <c r="BW27" s="7">
        <v>5.16</v>
      </c>
      <c r="BX27" s="7">
        <v>7.01</v>
      </c>
      <c r="BY27" s="7">
        <v>7.01</v>
      </c>
    </row>
    <row r="28" spans="1:77" s="51" customFormat="1">
      <c r="A28" s="91">
        <v>55</v>
      </c>
      <c r="B28" s="69">
        <f t="shared" si="2"/>
        <v>25.061558977255732</v>
      </c>
      <c r="C28" s="70">
        <f t="shared" si="2"/>
        <v>10.638855599696024</v>
      </c>
      <c r="D28" s="70">
        <f t="shared" si="2"/>
        <v>6.4869929872429477</v>
      </c>
      <c r="E28" s="70">
        <f t="shared" si="2"/>
        <v>4.3462837071019953</v>
      </c>
      <c r="F28" s="70">
        <f t="shared" si="2"/>
        <v>2.8373285873565832</v>
      </c>
      <c r="G28" s="70">
        <f t="shared" si="2"/>
        <v>1.6615590713389974</v>
      </c>
      <c r="H28" s="70">
        <f t="shared" si="2"/>
        <v>1.0756101864209522</v>
      </c>
      <c r="I28" s="70">
        <f t="shared" si="2"/>
        <v>0.74598969097185097</v>
      </c>
      <c r="J28" s="70">
        <f t="shared" si="2"/>
        <v>0.4345313169263238</v>
      </c>
      <c r="K28" s="70">
        <f t="shared" si="2"/>
        <v>0.27762746319000753</v>
      </c>
      <c r="L28" s="71">
        <f t="shared" si="2"/>
        <v>0.19636606005173682</v>
      </c>
      <c r="M28" s="103"/>
      <c r="N28" s="112"/>
      <c r="O28" s="105"/>
      <c r="P28" s="105"/>
      <c r="Q28" s="112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BP28" s="6">
        <v>80</v>
      </c>
      <c r="BQ28" s="7">
        <v>3</v>
      </c>
      <c r="BR28" s="7">
        <v>88.9</v>
      </c>
      <c r="BS28" s="9">
        <v>3.5</v>
      </c>
      <c r="BT28" s="7">
        <v>2.11</v>
      </c>
      <c r="BU28" s="7">
        <v>3.05</v>
      </c>
      <c r="BV28" s="7">
        <v>5.49</v>
      </c>
      <c r="BW28" s="7">
        <v>5.49</v>
      </c>
      <c r="BX28" s="7">
        <v>7.62</v>
      </c>
      <c r="BY28" s="7">
        <v>7.62</v>
      </c>
    </row>
    <row r="29" spans="1:77" s="51" customFormat="1">
      <c r="A29" s="91">
        <v>57.5</v>
      </c>
      <c r="B29" s="69">
        <f t="shared" si="2"/>
        <v>26.200720748949173</v>
      </c>
      <c r="C29" s="70">
        <f t="shared" si="2"/>
        <v>11.122439945136751</v>
      </c>
      <c r="D29" s="70">
        <f t="shared" si="2"/>
        <v>6.7818563048448999</v>
      </c>
      <c r="E29" s="70">
        <f t="shared" si="2"/>
        <v>4.5438420574248131</v>
      </c>
      <c r="F29" s="70">
        <f t="shared" si="2"/>
        <v>2.9662980686000644</v>
      </c>
      <c r="G29" s="70">
        <f t="shared" si="2"/>
        <v>1.7370844836725881</v>
      </c>
      <c r="H29" s="70">
        <f t="shared" si="2"/>
        <v>1.1245015585309954</v>
      </c>
      <c r="I29" s="70">
        <f t="shared" si="2"/>
        <v>0.77989831328875325</v>
      </c>
      <c r="J29" s="70">
        <f t="shared" si="2"/>
        <v>0.4542827404229749</v>
      </c>
      <c r="K29" s="70">
        <f t="shared" si="2"/>
        <v>0.29024689333500786</v>
      </c>
      <c r="L29" s="71">
        <f t="shared" si="2"/>
        <v>0.20529179005408849</v>
      </c>
      <c r="M29" s="103"/>
      <c r="N29" s="113"/>
      <c r="O29" s="105"/>
      <c r="P29" s="105"/>
      <c r="Q29" s="11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BP29" s="6"/>
      <c r="BQ29" s="8">
        <v>3.5</v>
      </c>
      <c r="BR29" s="7">
        <v>101.6</v>
      </c>
      <c r="BS29" s="9">
        <v>4</v>
      </c>
      <c r="BT29" s="7">
        <v>2.11</v>
      </c>
      <c r="BU29" s="7">
        <v>3.05</v>
      </c>
      <c r="BV29" s="7">
        <v>5.74</v>
      </c>
      <c r="BW29" s="7">
        <v>5.74</v>
      </c>
      <c r="BX29" s="7">
        <v>8.08</v>
      </c>
      <c r="BY29" s="7">
        <v>8.08</v>
      </c>
    </row>
    <row r="30" spans="1:77" s="51" customFormat="1">
      <c r="A30" s="91">
        <v>60</v>
      </c>
      <c r="B30" s="69">
        <f t="shared" si="2"/>
        <v>27.339882520642618</v>
      </c>
      <c r="C30" s="70">
        <f t="shared" si="2"/>
        <v>11.606024290577482</v>
      </c>
      <c r="D30" s="70">
        <f t="shared" si="2"/>
        <v>7.076719622446852</v>
      </c>
      <c r="E30" s="70">
        <f t="shared" si="2"/>
        <v>4.7414004077476308</v>
      </c>
      <c r="F30" s="70">
        <f t="shared" si="2"/>
        <v>3.0952675498435456</v>
      </c>
      <c r="G30" s="70">
        <f t="shared" si="2"/>
        <v>1.8126098960061789</v>
      </c>
      <c r="H30" s="70">
        <f t="shared" si="2"/>
        <v>1.1733929306410387</v>
      </c>
      <c r="I30" s="70">
        <f t="shared" si="2"/>
        <v>0.81380693560565565</v>
      </c>
      <c r="J30" s="70">
        <f t="shared" si="2"/>
        <v>0.47403416391962599</v>
      </c>
      <c r="K30" s="70">
        <f t="shared" si="2"/>
        <v>0.30286632348000825</v>
      </c>
      <c r="L30" s="71">
        <f t="shared" si="2"/>
        <v>0.21421752005644015</v>
      </c>
      <c r="M30" s="103"/>
      <c r="N30" s="107"/>
      <c r="O30" s="107"/>
      <c r="P30" s="105"/>
      <c r="Q30" s="107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BP30" s="6">
        <v>100</v>
      </c>
      <c r="BQ30" s="7">
        <v>4</v>
      </c>
      <c r="BR30" s="7">
        <v>114.3</v>
      </c>
      <c r="BS30" s="9">
        <v>4.5</v>
      </c>
      <c r="BT30" s="7">
        <v>2.11</v>
      </c>
      <c r="BU30" s="7">
        <v>3.05</v>
      </c>
      <c r="BV30" s="7">
        <v>6.02</v>
      </c>
      <c r="BW30" s="7">
        <v>6.02</v>
      </c>
      <c r="BX30" s="7">
        <v>8.56</v>
      </c>
      <c r="BY30" s="7">
        <v>8.56</v>
      </c>
    </row>
    <row r="31" spans="1:77" s="51" customFormat="1">
      <c r="A31" s="91">
        <v>62.5</v>
      </c>
      <c r="B31" s="69">
        <f t="shared" si="2"/>
        <v>28.479044292336059</v>
      </c>
      <c r="C31" s="70">
        <f t="shared" si="2"/>
        <v>12.089608636018211</v>
      </c>
      <c r="D31" s="70">
        <f t="shared" si="2"/>
        <v>7.3715829400488042</v>
      </c>
      <c r="E31" s="70">
        <f t="shared" si="2"/>
        <v>4.9389587580704495</v>
      </c>
      <c r="F31" s="70">
        <f t="shared" si="2"/>
        <v>3.2242370310870268</v>
      </c>
      <c r="G31" s="70">
        <f t="shared" si="2"/>
        <v>1.8881353083397698</v>
      </c>
      <c r="H31" s="70">
        <f t="shared" si="2"/>
        <v>1.2222843027510821</v>
      </c>
      <c r="I31" s="70">
        <f t="shared" si="2"/>
        <v>0.84771555792255804</v>
      </c>
      <c r="J31" s="70">
        <f t="shared" si="2"/>
        <v>0.49378558741627709</v>
      </c>
      <c r="K31" s="70">
        <f t="shared" si="2"/>
        <v>0.31548575362500858</v>
      </c>
      <c r="L31" s="71">
        <f t="shared" si="2"/>
        <v>0.22314325005879185</v>
      </c>
      <c r="M31" s="103"/>
      <c r="N31" s="107"/>
      <c r="O31" s="107"/>
      <c r="P31" s="105"/>
      <c r="Q31" s="107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BP31" s="6">
        <v>125</v>
      </c>
      <c r="BQ31" s="7">
        <v>5</v>
      </c>
      <c r="BR31" s="7">
        <v>141.30000000000001</v>
      </c>
      <c r="BS31" s="9">
        <v>5.5629999999999997</v>
      </c>
      <c r="BT31" s="7">
        <v>2.77</v>
      </c>
      <c r="BU31" s="7">
        <v>3.41</v>
      </c>
      <c r="BV31" s="7">
        <v>6.56</v>
      </c>
      <c r="BW31" s="7">
        <v>6.56</v>
      </c>
      <c r="BX31" s="7">
        <v>9.5299999999999994</v>
      </c>
      <c r="BY31" s="7">
        <v>9.5299999999999994</v>
      </c>
    </row>
    <row r="32" spans="1:77" s="51" customFormat="1">
      <c r="A32" s="91">
        <v>65</v>
      </c>
      <c r="B32" s="69">
        <f t="shared" si="2"/>
        <v>29.618206064029497</v>
      </c>
      <c r="C32" s="70">
        <f t="shared" si="2"/>
        <v>12.573192981458936</v>
      </c>
      <c r="D32" s="70">
        <f t="shared" si="2"/>
        <v>7.6664462576507555</v>
      </c>
      <c r="E32" s="70">
        <f t="shared" si="2"/>
        <v>5.1365171083932664</v>
      </c>
      <c r="F32" s="70">
        <f t="shared" si="2"/>
        <v>3.3532065123305075</v>
      </c>
      <c r="G32" s="70">
        <f t="shared" si="2"/>
        <v>1.9636607206733603</v>
      </c>
      <c r="H32" s="70">
        <f t="shared" si="2"/>
        <v>1.2711756748611251</v>
      </c>
      <c r="I32" s="70">
        <f t="shared" si="2"/>
        <v>0.88162418023946021</v>
      </c>
      <c r="J32" s="70">
        <f t="shared" si="2"/>
        <v>0.51353701091292814</v>
      </c>
      <c r="K32" s="70">
        <f t="shared" si="2"/>
        <v>0.32810518377000891</v>
      </c>
      <c r="L32" s="71">
        <f t="shared" si="2"/>
        <v>0.23206898006114349</v>
      </c>
      <c r="M32" s="103"/>
      <c r="N32" s="107"/>
      <c r="O32" s="107"/>
      <c r="P32" s="105"/>
      <c r="Q32" s="107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BP32" s="6">
        <v>150</v>
      </c>
      <c r="BQ32" s="7">
        <v>6</v>
      </c>
      <c r="BR32" s="7">
        <v>168.3</v>
      </c>
      <c r="BS32" s="9">
        <v>6.625</v>
      </c>
      <c r="BT32" s="7">
        <v>2.77</v>
      </c>
      <c r="BU32" s="7">
        <v>3.41</v>
      </c>
      <c r="BV32" s="7">
        <v>7.12</v>
      </c>
      <c r="BW32" s="7">
        <v>7.12</v>
      </c>
      <c r="BX32" s="7">
        <v>10.98</v>
      </c>
      <c r="BY32" s="7">
        <v>10.98</v>
      </c>
    </row>
    <row r="33" spans="1:77" s="51" customFormat="1">
      <c r="A33" s="91">
        <v>67.5</v>
      </c>
      <c r="B33" s="69">
        <f t="shared" si="2"/>
        <v>30.757367835722942</v>
      </c>
      <c r="C33" s="70">
        <f t="shared" si="2"/>
        <v>13.056777326899665</v>
      </c>
      <c r="D33" s="70">
        <f t="shared" si="2"/>
        <v>7.9613095752527085</v>
      </c>
      <c r="E33" s="70">
        <f t="shared" si="2"/>
        <v>5.334075458716085</v>
      </c>
      <c r="F33" s="70">
        <f t="shared" si="2"/>
        <v>3.4821759935739887</v>
      </c>
      <c r="G33" s="70">
        <f t="shared" si="2"/>
        <v>2.0391861330069512</v>
      </c>
      <c r="H33" s="70">
        <f t="shared" si="2"/>
        <v>1.3200670469711686</v>
      </c>
      <c r="I33" s="70">
        <f t="shared" si="2"/>
        <v>0.9155328025563626</v>
      </c>
      <c r="J33" s="70">
        <f t="shared" si="2"/>
        <v>0.53328843440957918</v>
      </c>
      <c r="K33" s="70">
        <f t="shared" si="2"/>
        <v>0.34072461391500924</v>
      </c>
      <c r="L33" s="71">
        <f t="shared" si="2"/>
        <v>0.24099471006349518</v>
      </c>
      <c r="M33" s="103"/>
      <c r="N33" s="107"/>
      <c r="O33" s="107"/>
      <c r="P33" s="105"/>
      <c r="Q33" s="107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BP33" s="6">
        <v>200</v>
      </c>
      <c r="BQ33" s="7">
        <v>8</v>
      </c>
      <c r="BR33" s="7">
        <v>219.1</v>
      </c>
      <c r="BS33" s="9">
        <v>8.625</v>
      </c>
      <c r="BT33" s="7">
        <v>2.77</v>
      </c>
      <c r="BU33" s="7">
        <v>3.76</v>
      </c>
      <c r="BV33" s="7">
        <v>8.18</v>
      </c>
      <c r="BW33" s="7">
        <v>8.18</v>
      </c>
      <c r="BX33" s="7">
        <v>12.7</v>
      </c>
      <c r="BY33" s="7">
        <v>12.7</v>
      </c>
    </row>
    <row r="34" spans="1:77" s="51" customFormat="1">
      <c r="A34" s="91">
        <v>70</v>
      </c>
      <c r="B34" s="69">
        <f t="shared" si="2"/>
        <v>31.896529607416387</v>
      </c>
      <c r="C34" s="70">
        <f t="shared" si="2"/>
        <v>13.540361672340396</v>
      </c>
      <c r="D34" s="70">
        <f t="shared" si="2"/>
        <v>8.2561728928546607</v>
      </c>
      <c r="E34" s="70">
        <f t="shared" si="2"/>
        <v>5.5316338090389028</v>
      </c>
      <c r="F34" s="70">
        <f t="shared" si="2"/>
        <v>3.6111454748174698</v>
      </c>
      <c r="G34" s="70">
        <f t="shared" si="2"/>
        <v>2.1147115453405423</v>
      </c>
      <c r="H34" s="70">
        <f t="shared" si="2"/>
        <v>1.3689584190812119</v>
      </c>
      <c r="I34" s="70">
        <f t="shared" si="2"/>
        <v>0.94944142487326499</v>
      </c>
      <c r="J34" s="70">
        <f t="shared" si="2"/>
        <v>0.55303985790623034</v>
      </c>
      <c r="K34" s="70">
        <f t="shared" si="2"/>
        <v>0.35334404406000963</v>
      </c>
      <c r="L34" s="71">
        <f t="shared" si="2"/>
        <v>0.24992044006584685</v>
      </c>
      <c r="M34" s="103"/>
      <c r="N34" s="107"/>
      <c r="O34" s="107"/>
      <c r="P34" s="105"/>
      <c r="Q34" s="107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BP34" s="6">
        <v>250</v>
      </c>
      <c r="BQ34" s="7">
        <v>10</v>
      </c>
      <c r="BR34" s="7">
        <v>273.10000000000002</v>
      </c>
      <c r="BS34" s="9">
        <v>1.075</v>
      </c>
      <c r="BT34" s="7">
        <v>3.41</v>
      </c>
      <c r="BU34" s="7">
        <v>4.2</v>
      </c>
      <c r="BV34" s="7">
        <v>9.2799999999999994</v>
      </c>
      <c r="BW34" s="7">
        <v>9.2799999999999994</v>
      </c>
      <c r="BX34" s="7">
        <v>12.7</v>
      </c>
      <c r="BY34" s="7">
        <v>12.7</v>
      </c>
    </row>
    <row r="35" spans="1:77" s="51" customFormat="1">
      <c r="A35" s="91">
        <v>72.5</v>
      </c>
      <c r="B35" s="69">
        <f t="shared" si="2"/>
        <v>33.035691379109828</v>
      </c>
      <c r="C35" s="70">
        <f t="shared" si="2"/>
        <v>14.023946017781125</v>
      </c>
      <c r="D35" s="70">
        <f t="shared" si="2"/>
        <v>8.5510362104566138</v>
      </c>
      <c r="E35" s="70">
        <f t="shared" si="2"/>
        <v>5.7291921593617214</v>
      </c>
      <c r="F35" s="70">
        <f t="shared" si="2"/>
        <v>3.740114956060951</v>
      </c>
      <c r="G35" s="70">
        <f t="shared" si="2"/>
        <v>2.190236957674133</v>
      </c>
      <c r="H35" s="70">
        <f t="shared" si="2"/>
        <v>1.4178497911912553</v>
      </c>
      <c r="I35" s="70">
        <f t="shared" si="2"/>
        <v>0.98335004719016739</v>
      </c>
      <c r="J35" s="70">
        <f t="shared" si="2"/>
        <v>0.57279128140288149</v>
      </c>
      <c r="K35" s="70">
        <f t="shared" si="2"/>
        <v>0.36596347420500996</v>
      </c>
      <c r="L35" s="71">
        <f t="shared" si="2"/>
        <v>0.25884617006819854</v>
      </c>
      <c r="M35" s="103"/>
      <c r="N35" s="107"/>
      <c r="O35" s="107"/>
      <c r="P35" s="105"/>
      <c r="Q35" s="107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BP35" s="6">
        <v>300</v>
      </c>
      <c r="BQ35" s="7">
        <v>12</v>
      </c>
      <c r="BR35" s="7">
        <v>323.89999999999998</v>
      </c>
      <c r="BS35" s="9">
        <v>1.2749999999999999</v>
      </c>
      <c r="BT35" s="7">
        <v>3.97</v>
      </c>
      <c r="BU35" s="7">
        <v>4.58</v>
      </c>
      <c r="BV35" s="7">
        <v>9.5299999999999994</v>
      </c>
      <c r="BW35" s="7">
        <v>9.5299999999999994</v>
      </c>
      <c r="BX35" s="7">
        <v>12.7</v>
      </c>
      <c r="BY35" s="7">
        <v>12.7</v>
      </c>
    </row>
    <row r="36" spans="1:77" s="72" customFormat="1">
      <c r="A36" s="92">
        <v>75</v>
      </c>
      <c r="B36" s="69">
        <f t="shared" si="2"/>
        <v>34.174853150803266</v>
      </c>
      <c r="C36" s="70">
        <f t="shared" si="2"/>
        <v>14.50753036322185</v>
      </c>
      <c r="D36" s="70">
        <f t="shared" si="2"/>
        <v>8.8458995280585651</v>
      </c>
      <c r="E36" s="70">
        <f t="shared" si="2"/>
        <v>5.9267505096845383</v>
      </c>
      <c r="F36" s="70">
        <f t="shared" si="2"/>
        <v>3.8690844373044317</v>
      </c>
      <c r="G36" s="70">
        <f t="shared" si="2"/>
        <v>2.2657623700077236</v>
      </c>
      <c r="H36" s="70">
        <f t="shared" si="2"/>
        <v>1.4667411633012983</v>
      </c>
      <c r="I36" s="70">
        <f t="shared" si="2"/>
        <v>1.0172586695070696</v>
      </c>
      <c r="J36" s="70">
        <f t="shared" si="2"/>
        <v>0.59254270489953242</v>
      </c>
      <c r="K36" s="70">
        <f t="shared" si="2"/>
        <v>0.3785829043500103</v>
      </c>
      <c r="L36" s="71">
        <f t="shared" si="2"/>
        <v>0.26777190007055018</v>
      </c>
      <c r="M36" s="104"/>
      <c r="N36" s="107"/>
      <c r="O36" s="107"/>
      <c r="P36" s="107"/>
      <c r="Q36" s="107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</row>
    <row r="37" spans="1:77" s="72" customFormat="1">
      <c r="A37" s="92">
        <v>77.5</v>
      </c>
      <c r="B37" s="69">
        <f t="shared" si="2"/>
        <v>35.31401492249671</v>
      </c>
      <c r="C37" s="70">
        <f t="shared" si="2"/>
        <v>14.991114708662579</v>
      </c>
      <c r="D37" s="70">
        <f t="shared" si="2"/>
        <v>9.1407628456605181</v>
      </c>
      <c r="E37" s="70">
        <f t="shared" si="2"/>
        <v>6.124308860007357</v>
      </c>
      <c r="F37" s="70">
        <f t="shared" si="2"/>
        <v>3.9980539185479129</v>
      </c>
      <c r="G37" s="70">
        <f t="shared" si="2"/>
        <v>2.3412877823413143</v>
      </c>
      <c r="H37" s="70">
        <f t="shared" si="2"/>
        <v>1.5156325354113416</v>
      </c>
      <c r="I37" s="70">
        <f t="shared" si="2"/>
        <v>1.0511672918239718</v>
      </c>
      <c r="J37" s="70">
        <f t="shared" si="2"/>
        <v>0.61229412839618358</v>
      </c>
      <c r="K37" s="70">
        <f t="shared" si="2"/>
        <v>0.39120233449501063</v>
      </c>
      <c r="L37" s="71">
        <f t="shared" si="2"/>
        <v>0.27669763007290188</v>
      </c>
      <c r="M37" s="104"/>
      <c r="N37" s="105"/>
      <c r="O37" s="105"/>
      <c r="P37" s="107"/>
      <c r="Q37" s="105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</row>
    <row r="38" spans="1:77" s="72" customFormat="1">
      <c r="A38" s="92">
        <v>80</v>
      </c>
      <c r="B38" s="69">
        <f t="shared" si="2"/>
        <v>36.453176694190155</v>
      </c>
      <c r="C38" s="70">
        <f t="shared" si="2"/>
        <v>15.47469905410331</v>
      </c>
      <c r="D38" s="70">
        <f t="shared" si="2"/>
        <v>9.4356261632624694</v>
      </c>
      <c r="E38" s="70">
        <f t="shared" si="2"/>
        <v>6.3218672103301747</v>
      </c>
      <c r="F38" s="70">
        <f t="shared" si="2"/>
        <v>4.1270233997913941</v>
      </c>
      <c r="G38" s="70">
        <f t="shared" si="2"/>
        <v>2.4168131946749054</v>
      </c>
      <c r="H38" s="70">
        <f t="shared" si="2"/>
        <v>1.564523907521385</v>
      </c>
      <c r="I38" s="70">
        <f t="shared" si="2"/>
        <v>1.0850759141408743</v>
      </c>
      <c r="J38" s="70">
        <f t="shared" si="2"/>
        <v>0.63204555189283473</v>
      </c>
      <c r="K38" s="70">
        <f t="shared" si="2"/>
        <v>0.40382176464001102</v>
      </c>
      <c r="L38" s="71">
        <f t="shared" si="2"/>
        <v>0.28562336007525357</v>
      </c>
      <c r="M38" s="104"/>
      <c r="N38" s="105"/>
      <c r="O38" s="105"/>
      <c r="P38" s="107"/>
      <c r="Q38" s="105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</row>
    <row r="39" spans="1:77" s="72" customFormat="1">
      <c r="A39" s="92">
        <v>82.5</v>
      </c>
      <c r="B39" s="69">
        <f t="shared" ref="B39:K64" si="3">$A39/3600/(PI()/4*(B$4/1000)^2)</f>
        <v>37.592338465883593</v>
      </c>
      <c r="C39" s="70">
        <f t="shared" si="3"/>
        <v>15.958283399544035</v>
      </c>
      <c r="D39" s="70">
        <f t="shared" si="3"/>
        <v>9.7304894808644207</v>
      </c>
      <c r="E39" s="70">
        <f t="shared" si="3"/>
        <v>6.5194255606529925</v>
      </c>
      <c r="F39" s="70">
        <f t="shared" si="3"/>
        <v>4.2559928810348753</v>
      </c>
      <c r="G39" s="70">
        <f t="shared" si="3"/>
        <v>2.4923386070084956</v>
      </c>
      <c r="H39" s="70">
        <f t="shared" si="3"/>
        <v>1.6134152796314281</v>
      </c>
      <c r="I39" s="70">
        <f t="shared" si="3"/>
        <v>1.1189845364577764</v>
      </c>
      <c r="J39" s="70">
        <f t="shared" si="3"/>
        <v>0.65179697538948567</v>
      </c>
      <c r="K39" s="70">
        <f t="shared" si="3"/>
        <v>0.41644119478501129</v>
      </c>
      <c r="L39" s="71">
        <f t="shared" ref="L39:L63" si="4">$A39/3600/(PI()/4*(L$4/1000)^2)</f>
        <v>0.29454909007760521</v>
      </c>
      <c r="M39" s="104"/>
      <c r="N39" s="105"/>
      <c r="O39" s="105"/>
      <c r="P39" s="107"/>
      <c r="Q39" s="105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</row>
    <row r="40" spans="1:77" s="72" customFormat="1">
      <c r="A40" s="92">
        <v>85</v>
      </c>
      <c r="B40" s="69">
        <f t="shared" si="3"/>
        <v>38.731500237577038</v>
      </c>
      <c r="C40" s="70">
        <f t="shared" si="3"/>
        <v>16.441867744984766</v>
      </c>
      <c r="D40" s="70">
        <f t="shared" si="3"/>
        <v>10.025352798466374</v>
      </c>
      <c r="E40" s="70">
        <f t="shared" si="3"/>
        <v>6.7169839109758103</v>
      </c>
      <c r="F40" s="70">
        <f t="shared" si="3"/>
        <v>4.3849623622783565</v>
      </c>
      <c r="G40" s="70">
        <f t="shared" si="3"/>
        <v>2.5678640193420867</v>
      </c>
      <c r="H40" s="70">
        <f t="shared" si="3"/>
        <v>1.6623066517414715</v>
      </c>
      <c r="I40" s="70">
        <f t="shared" si="3"/>
        <v>1.1528931587746789</v>
      </c>
      <c r="J40" s="70">
        <f t="shared" si="3"/>
        <v>0.67154839888613682</v>
      </c>
      <c r="K40" s="70">
        <f t="shared" si="3"/>
        <v>0.42906062493001168</v>
      </c>
      <c r="L40" s="71">
        <f t="shared" si="4"/>
        <v>0.30347482007995691</v>
      </c>
      <c r="M40" s="104"/>
      <c r="N40" s="105"/>
      <c r="O40" s="105"/>
      <c r="P40" s="107"/>
      <c r="Q40" s="105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</row>
    <row r="41" spans="1:77" s="72" customFormat="1">
      <c r="A41" s="92">
        <v>87.5</v>
      </c>
      <c r="B41" s="69">
        <f t="shared" si="3"/>
        <v>39.870662009270482</v>
      </c>
      <c r="C41" s="70">
        <f t="shared" si="3"/>
        <v>16.925452090425495</v>
      </c>
      <c r="D41" s="70">
        <f t="shared" si="3"/>
        <v>10.320216116068327</v>
      </c>
      <c r="E41" s="70">
        <f t="shared" si="3"/>
        <v>6.9145422612986289</v>
      </c>
      <c r="F41" s="70">
        <f t="shared" si="3"/>
        <v>4.5139318435218376</v>
      </c>
      <c r="G41" s="70">
        <f t="shared" si="3"/>
        <v>2.6433894316756774</v>
      </c>
      <c r="H41" s="70">
        <f t="shared" si="3"/>
        <v>1.7111980238515148</v>
      </c>
      <c r="I41" s="70">
        <f t="shared" si="3"/>
        <v>1.1868017810915812</v>
      </c>
      <c r="J41" s="70">
        <f t="shared" si="3"/>
        <v>0.69129982238278787</v>
      </c>
      <c r="K41" s="70">
        <f t="shared" si="3"/>
        <v>0.44168005507501201</v>
      </c>
      <c r="L41" s="71">
        <f t="shared" si="4"/>
        <v>0.3124005500823086</v>
      </c>
      <c r="M41" s="104"/>
      <c r="N41" s="105"/>
      <c r="O41" s="105"/>
      <c r="P41" s="107"/>
      <c r="Q41" s="105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</row>
    <row r="42" spans="1:77" s="72" customFormat="1">
      <c r="A42" s="92">
        <v>90</v>
      </c>
      <c r="B42" s="69">
        <f t="shared" si="3"/>
        <v>41.009823780963927</v>
      </c>
      <c r="C42" s="70">
        <f t="shared" si="3"/>
        <v>17.409036435866224</v>
      </c>
      <c r="D42" s="70">
        <f t="shared" si="3"/>
        <v>10.615079433670278</v>
      </c>
      <c r="E42" s="70">
        <f t="shared" si="3"/>
        <v>7.1121006116214467</v>
      </c>
      <c r="F42" s="70">
        <f t="shared" si="3"/>
        <v>4.6429013247653188</v>
      </c>
      <c r="G42" s="70">
        <f t="shared" si="3"/>
        <v>2.7189148440092685</v>
      </c>
      <c r="H42" s="70">
        <f t="shared" si="3"/>
        <v>1.7600893959615582</v>
      </c>
      <c r="I42" s="70">
        <f t="shared" si="3"/>
        <v>1.2207104034084837</v>
      </c>
      <c r="J42" s="70">
        <f t="shared" si="3"/>
        <v>0.71105124587943902</v>
      </c>
      <c r="K42" s="70">
        <f t="shared" si="3"/>
        <v>0.4542994852200124</v>
      </c>
      <c r="L42" s="71">
        <f t="shared" si="4"/>
        <v>0.32132628008466024</v>
      </c>
      <c r="M42" s="104"/>
      <c r="N42" s="105"/>
      <c r="O42" s="105"/>
      <c r="P42" s="107"/>
      <c r="Q42" s="105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</row>
    <row r="43" spans="1:77" s="72" customFormat="1">
      <c r="A43" s="92">
        <v>92.5</v>
      </c>
      <c r="B43" s="69">
        <f t="shared" si="3"/>
        <v>42.148985552657365</v>
      </c>
      <c r="C43" s="70">
        <f t="shared" si="3"/>
        <v>17.892620781306949</v>
      </c>
      <c r="D43" s="70">
        <f t="shared" si="3"/>
        <v>10.909942751272229</v>
      </c>
      <c r="E43" s="70">
        <f t="shared" si="3"/>
        <v>7.3096589619442645</v>
      </c>
      <c r="F43" s="70">
        <f t="shared" si="3"/>
        <v>4.7718708060087991</v>
      </c>
      <c r="G43" s="70">
        <f t="shared" si="3"/>
        <v>2.7944402563428592</v>
      </c>
      <c r="H43" s="70">
        <f t="shared" si="3"/>
        <v>1.8089807680716012</v>
      </c>
      <c r="I43" s="70">
        <f t="shared" si="3"/>
        <v>1.2546190257253858</v>
      </c>
      <c r="J43" s="70">
        <f t="shared" si="3"/>
        <v>0.73080266937609006</v>
      </c>
      <c r="K43" s="70">
        <f t="shared" si="3"/>
        <v>0.46691891536501268</v>
      </c>
      <c r="L43" s="71">
        <f t="shared" si="4"/>
        <v>0.33025201008701188</v>
      </c>
      <c r="M43" s="104"/>
      <c r="N43" s="105"/>
      <c r="O43" s="105"/>
      <c r="P43" s="107"/>
      <c r="Q43" s="105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</row>
    <row r="44" spans="1:77" s="72" customFormat="1">
      <c r="A44" s="92">
        <v>95</v>
      </c>
      <c r="B44" s="69">
        <f t="shared" si="3"/>
        <v>43.28814732435081</v>
      </c>
      <c r="C44" s="70">
        <f t="shared" si="3"/>
        <v>18.376205126747678</v>
      </c>
      <c r="D44" s="70">
        <f t="shared" si="3"/>
        <v>11.204806068874182</v>
      </c>
      <c r="E44" s="70">
        <f t="shared" si="3"/>
        <v>7.5072173122670822</v>
      </c>
      <c r="F44" s="70">
        <f t="shared" si="3"/>
        <v>4.9008402872522803</v>
      </c>
      <c r="G44" s="70">
        <f t="shared" si="3"/>
        <v>2.8699656686764499</v>
      </c>
      <c r="H44" s="70">
        <f t="shared" si="3"/>
        <v>1.8578721401816447</v>
      </c>
      <c r="I44" s="70">
        <f t="shared" si="3"/>
        <v>1.2885276480422883</v>
      </c>
      <c r="J44" s="70">
        <f t="shared" si="3"/>
        <v>0.75055409287274111</v>
      </c>
      <c r="K44" s="70">
        <f t="shared" si="3"/>
        <v>0.47953834551001306</v>
      </c>
      <c r="L44" s="71">
        <f t="shared" si="4"/>
        <v>0.33917774008936358</v>
      </c>
      <c r="M44" s="104"/>
      <c r="N44" s="105"/>
      <c r="O44" s="105"/>
      <c r="P44" s="107"/>
      <c r="Q44" s="105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</row>
    <row r="45" spans="1:77" s="72" customFormat="1">
      <c r="A45" s="92">
        <v>97.5</v>
      </c>
      <c r="B45" s="69">
        <f t="shared" si="3"/>
        <v>44.427309096044254</v>
      </c>
      <c r="C45" s="70">
        <f t="shared" si="3"/>
        <v>18.859789472188407</v>
      </c>
      <c r="D45" s="70">
        <f t="shared" si="3"/>
        <v>11.499669386476135</v>
      </c>
      <c r="E45" s="70">
        <f t="shared" si="3"/>
        <v>7.7047756625899009</v>
      </c>
      <c r="F45" s="70">
        <f t="shared" si="3"/>
        <v>5.0298097684957614</v>
      </c>
      <c r="G45" s="70">
        <f t="shared" si="3"/>
        <v>2.945491081010041</v>
      </c>
      <c r="H45" s="70">
        <f t="shared" si="3"/>
        <v>1.9067635122916879</v>
      </c>
      <c r="I45" s="70">
        <f t="shared" si="3"/>
        <v>1.3224362703591905</v>
      </c>
      <c r="J45" s="70">
        <f t="shared" si="3"/>
        <v>0.77030551636939226</v>
      </c>
      <c r="K45" s="70">
        <f t="shared" si="3"/>
        <v>0.4921577756550134</v>
      </c>
      <c r="L45" s="71">
        <f t="shared" si="4"/>
        <v>0.34810347009171527</v>
      </c>
      <c r="M45" s="104"/>
      <c r="N45" s="105"/>
      <c r="O45" s="105"/>
      <c r="P45" s="107"/>
      <c r="Q45" s="105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</row>
    <row r="46" spans="1:77" s="72" customFormat="1">
      <c r="A46" s="93">
        <v>100</v>
      </c>
      <c r="B46" s="69">
        <f t="shared" si="3"/>
        <v>45.566470867737692</v>
      </c>
      <c r="C46" s="70">
        <f t="shared" si="3"/>
        <v>19.343373817629136</v>
      </c>
      <c r="D46" s="70">
        <f t="shared" si="3"/>
        <v>11.794532704078087</v>
      </c>
      <c r="E46" s="70">
        <f t="shared" si="3"/>
        <v>7.9023340129127178</v>
      </c>
      <c r="F46" s="70">
        <f t="shared" si="3"/>
        <v>5.1587792497392426</v>
      </c>
      <c r="G46" s="70">
        <f t="shared" si="3"/>
        <v>3.0210164933436312</v>
      </c>
      <c r="H46" s="70">
        <f t="shared" si="3"/>
        <v>1.9556548844017312</v>
      </c>
      <c r="I46" s="70">
        <f t="shared" si="3"/>
        <v>1.3563448926760928</v>
      </c>
      <c r="J46" s="70">
        <f t="shared" si="3"/>
        <v>0.79005693986604331</v>
      </c>
      <c r="K46" s="70">
        <f t="shared" si="3"/>
        <v>0.50477720580001373</v>
      </c>
      <c r="L46" s="71">
        <f t="shared" si="4"/>
        <v>0.35702920009406691</v>
      </c>
      <c r="M46" s="104"/>
      <c r="N46" s="105"/>
      <c r="O46" s="105"/>
      <c r="P46" s="107"/>
      <c r="Q46" s="105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</row>
    <row r="47" spans="1:77" s="72" customFormat="1">
      <c r="A47" s="93">
        <v>110</v>
      </c>
      <c r="B47" s="69">
        <f t="shared" si="3"/>
        <v>50.123117954511464</v>
      </c>
      <c r="C47" s="70">
        <f t="shared" si="3"/>
        <v>21.277711199392048</v>
      </c>
      <c r="D47" s="70">
        <f t="shared" si="3"/>
        <v>12.973985974485895</v>
      </c>
      <c r="E47" s="70">
        <f t="shared" si="3"/>
        <v>8.6925674142039906</v>
      </c>
      <c r="F47" s="70">
        <f t="shared" si="3"/>
        <v>5.6746571747131664</v>
      </c>
      <c r="G47" s="70">
        <f t="shared" si="3"/>
        <v>3.3231181426779948</v>
      </c>
      <c r="H47" s="70">
        <f t="shared" si="3"/>
        <v>2.1512203728419044</v>
      </c>
      <c r="I47" s="70">
        <f t="shared" si="3"/>
        <v>1.4919793819437019</v>
      </c>
      <c r="J47" s="70">
        <f t="shared" si="3"/>
        <v>0.86906263385264759</v>
      </c>
      <c r="K47" s="70">
        <f t="shared" si="3"/>
        <v>0.55525492638001506</v>
      </c>
      <c r="L47" s="71">
        <f t="shared" si="4"/>
        <v>0.39273212010347364</v>
      </c>
      <c r="M47" s="104"/>
      <c r="N47" s="105"/>
      <c r="O47" s="105"/>
      <c r="P47" s="107"/>
      <c r="Q47" s="105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</row>
    <row r="48" spans="1:77" s="72" customFormat="1">
      <c r="A48" s="93">
        <v>120</v>
      </c>
      <c r="B48" s="69">
        <f t="shared" si="3"/>
        <v>54.679765041285236</v>
      </c>
      <c r="C48" s="70">
        <f t="shared" si="3"/>
        <v>23.212048581154964</v>
      </c>
      <c r="D48" s="70">
        <f t="shared" si="3"/>
        <v>14.153439244893704</v>
      </c>
      <c r="E48" s="70">
        <f t="shared" si="3"/>
        <v>9.4828008154952617</v>
      </c>
      <c r="F48" s="70">
        <f t="shared" si="3"/>
        <v>6.1905350996870911</v>
      </c>
      <c r="G48" s="70">
        <f t="shared" si="3"/>
        <v>3.6252197920123579</v>
      </c>
      <c r="H48" s="70">
        <f t="shared" si="3"/>
        <v>2.3467858612820773</v>
      </c>
      <c r="I48" s="70">
        <f t="shared" si="3"/>
        <v>1.6276138712113113</v>
      </c>
      <c r="J48" s="70">
        <f t="shared" si="3"/>
        <v>0.94806832783925199</v>
      </c>
      <c r="K48" s="70">
        <f t="shared" si="3"/>
        <v>0.6057326469600165</v>
      </c>
      <c r="L48" s="71">
        <f t="shared" si="4"/>
        <v>0.42843504011288031</v>
      </c>
      <c r="M48" s="104"/>
      <c r="N48" s="105"/>
      <c r="O48" s="105"/>
      <c r="P48" s="107"/>
      <c r="Q48" s="105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</row>
    <row r="49" spans="1:33" s="72" customFormat="1">
      <c r="A49" s="93">
        <v>130</v>
      </c>
      <c r="B49" s="69">
        <f t="shared" si="3"/>
        <v>59.236412128058994</v>
      </c>
      <c r="C49" s="70">
        <f t="shared" si="3"/>
        <v>25.146385962917872</v>
      </c>
      <c r="D49" s="70">
        <f t="shared" si="3"/>
        <v>15.332892515301511</v>
      </c>
      <c r="E49" s="70">
        <f t="shared" si="3"/>
        <v>10.273034216786533</v>
      </c>
      <c r="F49" s="70">
        <f t="shared" si="3"/>
        <v>6.706413024661015</v>
      </c>
      <c r="G49" s="70">
        <f t="shared" si="3"/>
        <v>3.9273214413467206</v>
      </c>
      <c r="H49" s="70">
        <f t="shared" si="3"/>
        <v>2.5423513497222503</v>
      </c>
      <c r="I49" s="70">
        <f t="shared" si="3"/>
        <v>1.7632483604789204</v>
      </c>
      <c r="J49" s="70">
        <f t="shared" si="3"/>
        <v>1.0270740218258563</v>
      </c>
      <c r="K49" s="70">
        <f t="shared" si="3"/>
        <v>0.65621036754001782</v>
      </c>
      <c r="L49" s="71">
        <f t="shared" si="4"/>
        <v>0.46413796012228697</v>
      </c>
      <c r="M49" s="104"/>
      <c r="N49" s="105"/>
      <c r="O49" s="105"/>
      <c r="P49" s="107"/>
      <c r="Q49" s="105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</row>
    <row r="50" spans="1:33" s="72" customFormat="1">
      <c r="A50" s="93">
        <v>140</v>
      </c>
      <c r="B50" s="69">
        <f t="shared" si="3"/>
        <v>63.793059214832773</v>
      </c>
      <c r="C50" s="70">
        <f t="shared" si="3"/>
        <v>27.080723344680791</v>
      </c>
      <c r="D50" s="70">
        <f t="shared" si="3"/>
        <v>16.512345785709321</v>
      </c>
      <c r="E50" s="70">
        <f t="shared" si="3"/>
        <v>11.063267618077806</v>
      </c>
      <c r="F50" s="70">
        <f t="shared" si="3"/>
        <v>7.2222909496349397</v>
      </c>
      <c r="G50" s="70">
        <f t="shared" si="3"/>
        <v>4.2294230906810846</v>
      </c>
      <c r="H50" s="70">
        <f t="shared" si="3"/>
        <v>2.7379168381624237</v>
      </c>
      <c r="I50" s="70">
        <f t="shared" si="3"/>
        <v>1.89888284974653</v>
      </c>
      <c r="J50" s="70">
        <f t="shared" si="3"/>
        <v>1.1060797158124607</v>
      </c>
      <c r="K50" s="70">
        <f t="shared" si="3"/>
        <v>0.70668808812001926</v>
      </c>
      <c r="L50" s="71">
        <f t="shared" si="4"/>
        <v>0.4998408801316937</v>
      </c>
      <c r="M50" s="104"/>
      <c r="N50" s="105"/>
      <c r="O50" s="105"/>
      <c r="P50" s="107"/>
      <c r="Q50" s="105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</row>
    <row r="51" spans="1:33" s="72" customFormat="1">
      <c r="A51" s="93">
        <v>150</v>
      </c>
      <c r="B51" s="69">
        <f t="shared" si="3"/>
        <v>68.349706301606531</v>
      </c>
      <c r="C51" s="70">
        <f t="shared" si="3"/>
        <v>29.0150607264437</v>
      </c>
      <c r="D51" s="70">
        <f t="shared" si="3"/>
        <v>17.69179905611713</v>
      </c>
      <c r="E51" s="70">
        <f t="shared" si="3"/>
        <v>11.853501019369077</v>
      </c>
      <c r="F51" s="70">
        <f t="shared" si="3"/>
        <v>7.7381688746088635</v>
      </c>
      <c r="G51" s="70">
        <f t="shared" si="3"/>
        <v>4.5315247400154473</v>
      </c>
      <c r="H51" s="70">
        <f t="shared" si="3"/>
        <v>2.9334823266025967</v>
      </c>
      <c r="I51" s="70">
        <f t="shared" si="3"/>
        <v>2.0345173390141391</v>
      </c>
      <c r="J51" s="70">
        <f t="shared" si="3"/>
        <v>1.1850854097990648</v>
      </c>
      <c r="K51" s="70">
        <f t="shared" si="3"/>
        <v>0.75716580870002059</v>
      </c>
      <c r="L51" s="71">
        <f t="shared" si="4"/>
        <v>0.53554380014110037</v>
      </c>
      <c r="M51" s="104"/>
      <c r="N51" s="105"/>
      <c r="O51" s="105"/>
      <c r="P51" s="107"/>
      <c r="Q51" s="105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</row>
    <row r="52" spans="1:33" s="51" customFormat="1">
      <c r="A52" s="94">
        <v>160</v>
      </c>
      <c r="B52" s="69">
        <f t="shared" si="3"/>
        <v>72.90635338838031</v>
      </c>
      <c r="C52" s="70">
        <f t="shared" si="3"/>
        <v>30.949398108206619</v>
      </c>
      <c r="D52" s="70">
        <f t="shared" si="3"/>
        <v>18.871252326524939</v>
      </c>
      <c r="E52" s="70">
        <f t="shared" si="3"/>
        <v>12.643734420660349</v>
      </c>
      <c r="F52" s="70">
        <f t="shared" si="3"/>
        <v>8.2540467995827882</v>
      </c>
      <c r="G52" s="70">
        <f t="shared" si="3"/>
        <v>4.8336263893498108</v>
      </c>
      <c r="H52" s="70">
        <f t="shared" si="3"/>
        <v>3.1290478150427701</v>
      </c>
      <c r="I52" s="70">
        <f t="shared" si="3"/>
        <v>2.1701518282817487</v>
      </c>
      <c r="J52" s="70">
        <f t="shared" si="3"/>
        <v>1.2640911037856695</v>
      </c>
      <c r="K52" s="70">
        <f t="shared" si="3"/>
        <v>0.80764352928002203</v>
      </c>
      <c r="L52" s="71">
        <f t="shared" si="4"/>
        <v>0.57124672015050715</v>
      </c>
      <c r="M52" s="103"/>
      <c r="N52" s="105"/>
      <c r="O52" s="105"/>
      <c r="P52" s="105"/>
      <c r="Q52" s="105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</row>
    <row r="53" spans="1:33" s="51" customFormat="1">
      <c r="A53" s="94">
        <v>170</v>
      </c>
      <c r="B53" s="69">
        <f t="shared" si="3"/>
        <v>77.463000475154075</v>
      </c>
      <c r="C53" s="70">
        <f t="shared" si="3"/>
        <v>32.883735489969531</v>
      </c>
      <c r="D53" s="70">
        <f t="shared" si="3"/>
        <v>20.050705596932747</v>
      </c>
      <c r="E53" s="70">
        <f t="shared" si="3"/>
        <v>13.433967821951621</v>
      </c>
      <c r="F53" s="70">
        <f t="shared" si="3"/>
        <v>8.7699247245567129</v>
      </c>
      <c r="G53" s="70">
        <f t="shared" si="3"/>
        <v>5.1357280386841735</v>
      </c>
      <c r="H53" s="70">
        <f t="shared" si="3"/>
        <v>3.324613303482943</v>
      </c>
      <c r="I53" s="70">
        <f t="shared" si="3"/>
        <v>2.3057863175493578</v>
      </c>
      <c r="J53" s="70">
        <f t="shared" si="3"/>
        <v>1.3430967977722736</v>
      </c>
      <c r="K53" s="70">
        <f t="shared" si="3"/>
        <v>0.85812124986002336</v>
      </c>
      <c r="L53" s="71">
        <f t="shared" si="4"/>
        <v>0.60694964015991382</v>
      </c>
      <c r="M53" s="103"/>
      <c r="N53" s="105"/>
      <c r="O53" s="105"/>
      <c r="P53" s="105"/>
      <c r="Q53" s="105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</row>
    <row r="54" spans="1:33" s="51" customFormat="1">
      <c r="A54" s="94">
        <v>180</v>
      </c>
      <c r="B54" s="69">
        <f t="shared" si="3"/>
        <v>82.019647561927854</v>
      </c>
      <c r="C54" s="70">
        <f t="shared" si="3"/>
        <v>34.818072871732447</v>
      </c>
      <c r="D54" s="70">
        <f t="shared" si="3"/>
        <v>21.230158867340556</v>
      </c>
      <c r="E54" s="70">
        <f t="shared" si="3"/>
        <v>14.224201223242893</v>
      </c>
      <c r="F54" s="70">
        <f t="shared" si="3"/>
        <v>9.2858026495306376</v>
      </c>
      <c r="G54" s="70">
        <f t="shared" si="3"/>
        <v>5.4378296880185371</v>
      </c>
      <c r="H54" s="70">
        <f t="shared" si="3"/>
        <v>3.5201787919231164</v>
      </c>
      <c r="I54" s="70">
        <f t="shared" si="3"/>
        <v>2.4414208068169674</v>
      </c>
      <c r="J54" s="70">
        <f t="shared" si="3"/>
        <v>1.422102491758878</v>
      </c>
      <c r="K54" s="70">
        <f t="shared" si="3"/>
        <v>0.9085989704400248</v>
      </c>
      <c r="L54" s="71">
        <f t="shared" si="4"/>
        <v>0.64265256016932049</v>
      </c>
      <c r="M54" s="103"/>
      <c r="N54" s="105"/>
      <c r="O54" s="105"/>
      <c r="P54" s="105"/>
      <c r="Q54" s="105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</row>
    <row r="55" spans="1:33" s="51" customFormat="1">
      <c r="A55" s="94">
        <v>190</v>
      </c>
      <c r="B55" s="69">
        <f t="shared" si="3"/>
        <v>86.576294648701619</v>
      </c>
      <c r="C55" s="70">
        <f t="shared" si="3"/>
        <v>36.752410253495356</v>
      </c>
      <c r="D55" s="70">
        <f t="shared" si="3"/>
        <v>22.409612137748365</v>
      </c>
      <c r="E55" s="70">
        <f t="shared" si="3"/>
        <v>15.014434624534164</v>
      </c>
      <c r="F55" s="70">
        <f t="shared" si="3"/>
        <v>9.8016805745045605</v>
      </c>
      <c r="G55" s="70">
        <f t="shared" si="3"/>
        <v>5.7399313373528997</v>
      </c>
      <c r="H55" s="70">
        <f t="shared" si="3"/>
        <v>3.7157442803632894</v>
      </c>
      <c r="I55" s="70">
        <f t="shared" si="3"/>
        <v>2.5770552960845765</v>
      </c>
      <c r="J55" s="70">
        <f t="shared" si="3"/>
        <v>1.5011081857454822</v>
      </c>
      <c r="K55" s="70">
        <f t="shared" si="3"/>
        <v>0.95907669102002613</v>
      </c>
      <c r="L55" s="71">
        <f t="shared" si="4"/>
        <v>0.67835548017872715</v>
      </c>
      <c r="M55" s="103"/>
      <c r="N55" s="105"/>
      <c r="O55" s="105"/>
      <c r="P55" s="105"/>
      <c r="Q55" s="105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</row>
    <row r="56" spans="1:33" s="51" customFormat="1">
      <c r="A56" s="94">
        <v>200</v>
      </c>
      <c r="B56" s="69">
        <f t="shared" si="3"/>
        <v>91.132941735475384</v>
      </c>
      <c r="C56" s="70">
        <f t="shared" si="3"/>
        <v>38.686747635258271</v>
      </c>
      <c r="D56" s="70">
        <f t="shared" si="3"/>
        <v>23.589065408156173</v>
      </c>
      <c r="E56" s="70">
        <f t="shared" si="3"/>
        <v>15.804668025825436</v>
      </c>
      <c r="F56" s="70">
        <f t="shared" si="3"/>
        <v>10.317558499478485</v>
      </c>
      <c r="G56" s="70">
        <f t="shared" si="3"/>
        <v>6.0420329866872624</v>
      </c>
      <c r="H56" s="70">
        <f t="shared" si="3"/>
        <v>3.9113097688034624</v>
      </c>
      <c r="I56" s="70">
        <f t="shared" si="3"/>
        <v>2.7126897853521856</v>
      </c>
      <c r="J56" s="70">
        <f t="shared" si="3"/>
        <v>1.5801138797320866</v>
      </c>
      <c r="K56" s="70">
        <f t="shared" si="3"/>
        <v>1.0095544116000275</v>
      </c>
      <c r="L56" s="71">
        <f t="shared" si="4"/>
        <v>0.71405840018813382</v>
      </c>
      <c r="M56" s="103"/>
      <c r="N56" s="105"/>
      <c r="O56" s="105"/>
      <c r="P56" s="105"/>
      <c r="Q56" s="105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</row>
    <row r="57" spans="1:33" s="51" customFormat="1">
      <c r="A57" s="94">
        <v>210</v>
      </c>
      <c r="B57" s="69">
        <f t="shared" si="3"/>
        <v>95.689588822249164</v>
      </c>
      <c r="C57" s="70">
        <f t="shared" si="3"/>
        <v>40.621085017021187</v>
      </c>
      <c r="D57" s="70">
        <f t="shared" si="3"/>
        <v>24.768518678563982</v>
      </c>
      <c r="E57" s="70">
        <f t="shared" si="3"/>
        <v>16.59490142711671</v>
      </c>
      <c r="F57" s="70">
        <f t="shared" si="3"/>
        <v>10.83343642445241</v>
      </c>
      <c r="G57" s="70">
        <f t="shared" si="3"/>
        <v>6.344134636021626</v>
      </c>
      <c r="H57" s="70">
        <f t="shared" si="3"/>
        <v>4.1068752572436358</v>
      </c>
      <c r="I57" s="70">
        <f t="shared" si="3"/>
        <v>2.8483242746197948</v>
      </c>
      <c r="J57" s="70">
        <f t="shared" si="3"/>
        <v>1.659119573718691</v>
      </c>
      <c r="K57" s="70">
        <f t="shared" si="3"/>
        <v>1.0600321321800288</v>
      </c>
      <c r="L57" s="71">
        <f t="shared" si="4"/>
        <v>0.7497613201975406</v>
      </c>
      <c r="M57" s="103"/>
      <c r="N57" s="105"/>
      <c r="O57" s="105"/>
      <c r="P57" s="105"/>
      <c r="Q57" s="105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</row>
    <row r="58" spans="1:33" s="51" customFormat="1">
      <c r="A58" s="94">
        <v>220</v>
      </c>
      <c r="B58" s="69">
        <f t="shared" si="3"/>
        <v>100.24623590902293</v>
      </c>
      <c r="C58" s="70">
        <f t="shared" si="3"/>
        <v>42.555422398784096</v>
      </c>
      <c r="D58" s="70">
        <f t="shared" si="3"/>
        <v>25.947971948971791</v>
      </c>
      <c r="E58" s="70">
        <f t="shared" si="3"/>
        <v>17.385134828407981</v>
      </c>
      <c r="F58" s="70">
        <f t="shared" si="3"/>
        <v>11.349314349426333</v>
      </c>
      <c r="G58" s="70">
        <f t="shared" si="3"/>
        <v>6.6462362853559895</v>
      </c>
      <c r="H58" s="70">
        <f t="shared" si="3"/>
        <v>4.3024407456838087</v>
      </c>
      <c r="I58" s="70">
        <f t="shared" si="3"/>
        <v>2.9839587638874039</v>
      </c>
      <c r="J58" s="70">
        <f t="shared" si="3"/>
        <v>1.7381252677052952</v>
      </c>
      <c r="K58" s="70">
        <f t="shared" si="3"/>
        <v>1.1105098527600301</v>
      </c>
      <c r="L58" s="71">
        <f t="shared" si="4"/>
        <v>0.78546424020694727</v>
      </c>
      <c r="M58" s="103"/>
      <c r="N58" s="105"/>
      <c r="O58" s="105"/>
      <c r="P58" s="105"/>
      <c r="Q58" s="105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</row>
    <row r="59" spans="1:33" s="51" customFormat="1">
      <c r="A59" s="94">
        <v>230</v>
      </c>
      <c r="B59" s="69">
        <f t="shared" si="3"/>
        <v>104.80288299579669</v>
      </c>
      <c r="C59" s="70">
        <f t="shared" si="3"/>
        <v>44.489759780547004</v>
      </c>
      <c r="D59" s="70">
        <f t="shared" si="3"/>
        <v>27.127425219379599</v>
      </c>
      <c r="E59" s="70">
        <f t="shared" si="3"/>
        <v>18.175368229699252</v>
      </c>
      <c r="F59" s="70">
        <f t="shared" si="3"/>
        <v>11.865192274400258</v>
      </c>
      <c r="G59" s="70">
        <f t="shared" si="3"/>
        <v>6.9483379346903522</v>
      </c>
      <c r="H59" s="70">
        <f t="shared" si="3"/>
        <v>4.4980062341239817</v>
      </c>
      <c r="I59" s="70">
        <f t="shared" si="3"/>
        <v>3.119593253155013</v>
      </c>
      <c r="J59" s="70">
        <f t="shared" si="3"/>
        <v>1.8171309616918996</v>
      </c>
      <c r="K59" s="70">
        <f t="shared" si="3"/>
        <v>1.1609875733400314</v>
      </c>
      <c r="L59" s="71">
        <f t="shared" si="4"/>
        <v>0.82116716021635394</v>
      </c>
      <c r="M59" s="103"/>
      <c r="N59" s="105"/>
      <c r="O59" s="105"/>
      <c r="P59" s="105"/>
      <c r="Q59" s="105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</row>
    <row r="60" spans="1:33" s="51" customFormat="1">
      <c r="A60" s="94">
        <v>240</v>
      </c>
      <c r="B60" s="69">
        <f t="shared" si="3"/>
        <v>109.35953008257047</v>
      </c>
      <c r="C60" s="70">
        <f t="shared" si="3"/>
        <v>46.424097162309927</v>
      </c>
      <c r="D60" s="70">
        <f t="shared" si="3"/>
        <v>28.306878489787408</v>
      </c>
      <c r="E60" s="70">
        <f t="shared" si="3"/>
        <v>18.965601630990523</v>
      </c>
      <c r="F60" s="70">
        <f t="shared" si="3"/>
        <v>12.381070199374182</v>
      </c>
      <c r="G60" s="70">
        <f t="shared" si="3"/>
        <v>7.2504395840247158</v>
      </c>
      <c r="H60" s="70">
        <f t="shared" si="3"/>
        <v>4.6935717225641547</v>
      </c>
      <c r="I60" s="70">
        <f t="shared" si="3"/>
        <v>3.2552277424226226</v>
      </c>
      <c r="J60" s="70">
        <f t="shared" si="3"/>
        <v>1.896136655678504</v>
      </c>
      <c r="K60" s="70">
        <f t="shared" si="3"/>
        <v>1.211465293920033</v>
      </c>
      <c r="L60" s="71">
        <f t="shared" si="4"/>
        <v>0.85687008022576061</v>
      </c>
      <c r="M60" s="103"/>
      <c r="N60" s="105"/>
      <c r="O60" s="105"/>
      <c r="P60" s="105"/>
      <c r="Q60" s="105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</row>
    <row r="61" spans="1:33" s="51" customFormat="1">
      <c r="A61" s="94">
        <v>250</v>
      </c>
      <c r="B61" s="69">
        <f t="shared" si="3"/>
        <v>113.91617716934424</v>
      </c>
      <c r="C61" s="70">
        <f t="shared" si="3"/>
        <v>48.358434544072843</v>
      </c>
      <c r="D61" s="70">
        <f t="shared" si="3"/>
        <v>29.486331760195217</v>
      </c>
      <c r="E61" s="70">
        <f t="shared" si="3"/>
        <v>19.755835032281798</v>
      </c>
      <c r="F61" s="70">
        <f t="shared" si="3"/>
        <v>12.896948124348107</v>
      </c>
      <c r="G61" s="70">
        <f t="shared" si="3"/>
        <v>7.5525412333590793</v>
      </c>
      <c r="H61" s="70">
        <f t="shared" si="3"/>
        <v>4.8891372110043285</v>
      </c>
      <c r="I61" s="70">
        <f t="shared" si="3"/>
        <v>3.3908622316902322</v>
      </c>
      <c r="J61" s="70">
        <f t="shared" si="3"/>
        <v>1.9751423496651084</v>
      </c>
      <c r="K61" s="70">
        <f t="shared" si="3"/>
        <v>1.2619430145000343</v>
      </c>
      <c r="L61" s="71">
        <f t="shared" si="4"/>
        <v>0.89257300023516739</v>
      </c>
      <c r="M61" s="103"/>
      <c r="N61" s="105"/>
      <c r="O61" s="105"/>
      <c r="P61" s="105"/>
      <c r="Q61" s="105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</row>
    <row r="62" spans="1:33" s="51" customFormat="1">
      <c r="A62" s="94">
        <v>260</v>
      </c>
      <c r="B62" s="69">
        <f t="shared" si="3"/>
        <v>118.47282425611799</v>
      </c>
      <c r="C62" s="70">
        <f t="shared" si="3"/>
        <v>50.292771925835744</v>
      </c>
      <c r="D62" s="70">
        <f t="shared" si="3"/>
        <v>30.665785030603022</v>
      </c>
      <c r="E62" s="70">
        <f t="shared" si="3"/>
        <v>20.546068433573065</v>
      </c>
      <c r="F62" s="70">
        <f t="shared" si="3"/>
        <v>13.41282604932203</v>
      </c>
      <c r="G62" s="70">
        <f t="shared" si="3"/>
        <v>7.8546428826934411</v>
      </c>
      <c r="H62" s="70">
        <f t="shared" si="3"/>
        <v>5.0847026994445006</v>
      </c>
      <c r="I62" s="70">
        <f t="shared" si="3"/>
        <v>3.5264967209578408</v>
      </c>
      <c r="J62" s="70">
        <f t="shared" si="3"/>
        <v>2.0541480436517126</v>
      </c>
      <c r="K62" s="70">
        <f t="shared" si="3"/>
        <v>1.3124207350800356</v>
      </c>
      <c r="L62" s="71">
        <f t="shared" si="4"/>
        <v>0.92827592024457395</v>
      </c>
      <c r="M62" s="103"/>
      <c r="N62" s="105"/>
      <c r="O62" s="105"/>
      <c r="P62" s="105"/>
      <c r="Q62" s="105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</row>
    <row r="63" spans="1:33" s="51" customFormat="1">
      <c r="A63" s="94">
        <v>270</v>
      </c>
      <c r="B63" s="69">
        <f t="shared" si="3"/>
        <v>123.02947134289177</v>
      </c>
      <c r="C63" s="70">
        <f t="shared" si="3"/>
        <v>52.22710930759866</v>
      </c>
      <c r="D63" s="70">
        <f t="shared" si="3"/>
        <v>31.845238301010834</v>
      </c>
      <c r="E63" s="70">
        <f t="shared" si="3"/>
        <v>21.33630183486434</v>
      </c>
      <c r="F63" s="70">
        <f t="shared" si="3"/>
        <v>13.928703974295955</v>
      </c>
      <c r="G63" s="70">
        <f t="shared" si="3"/>
        <v>8.1567445320278047</v>
      </c>
      <c r="H63" s="70">
        <f t="shared" si="3"/>
        <v>5.2802681878846744</v>
      </c>
      <c r="I63" s="70">
        <f t="shared" si="3"/>
        <v>3.6621312102254504</v>
      </c>
      <c r="J63" s="70">
        <f t="shared" si="3"/>
        <v>2.1331537376383167</v>
      </c>
      <c r="K63" s="70">
        <f t="shared" si="3"/>
        <v>1.362898455660037</v>
      </c>
      <c r="L63" s="71">
        <f t="shared" si="4"/>
        <v>0.96397884025398073</v>
      </c>
      <c r="M63" s="103"/>
      <c r="N63" s="105"/>
      <c r="O63" s="105"/>
      <c r="P63" s="105"/>
      <c r="Q63" s="105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</row>
    <row r="64" spans="1:33" s="51" customFormat="1">
      <c r="A64" s="94">
        <v>280</v>
      </c>
      <c r="B64" s="69">
        <f t="shared" si="3"/>
        <v>127.58611842966555</v>
      </c>
      <c r="C64" s="70">
        <f t="shared" si="3"/>
        <v>54.161446689361583</v>
      </c>
      <c r="D64" s="70">
        <f t="shared" si="3"/>
        <v>33.024691571418643</v>
      </c>
      <c r="E64" s="70">
        <f t="shared" si="3"/>
        <v>22.126535236155611</v>
      </c>
      <c r="F64" s="70">
        <f t="shared" si="3"/>
        <v>14.444581899269879</v>
      </c>
      <c r="G64" s="70">
        <f t="shared" ref="C64:L79" si="5">$A64/3600/(PI()/4*(G$4/1000)^2)</f>
        <v>8.4588461813621691</v>
      </c>
      <c r="H64" s="70">
        <f t="shared" si="5"/>
        <v>5.4758336763248474</v>
      </c>
      <c r="I64" s="70">
        <f t="shared" si="5"/>
        <v>3.79776569949306</v>
      </c>
      <c r="J64" s="70">
        <f t="shared" si="5"/>
        <v>2.2121594316249213</v>
      </c>
      <c r="K64" s="70">
        <f t="shared" si="5"/>
        <v>1.4133761762400385</v>
      </c>
      <c r="L64" s="71">
        <f t="shared" si="5"/>
        <v>0.9996817602633874</v>
      </c>
      <c r="M64" s="103"/>
      <c r="N64" s="105"/>
      <c r="O64" s="105"/>
      <c r="P64" s="105"/>
      <c r="Q64" s="105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</row>
    <row r="65" spans="1:33" s="51" customFormat="1">
      <c r="A65" s="94">
        <v>290</v>
      </c>
      <c r="B65" s="69">
        <f t="shared" ref="B65:L80" si="6">$A65/3600/(PI()/4*(B$4/1000)^2)</f>
        <v>132.14276551643931</v>
      </c>
      <c r="C65" s="70">
        <f t="shared" si="5"/>
        <v>56.095784071124498</v>
      </c>
      <c r="D65" s="70">
        <f t="shared" si="5"/>
        <v>34.204144841826455</v>
      </c>
      <c r="E65" s="70">
        <f t="shared" si="5"/>
        <v>22.916768637446886</v>
      </c>
      <c r="F65" s="70">
        <f t="shared" si="5"/>
        <v>14.960459824243804</v>
      </c>
      <c r="G65" s="70">
        <f t="shared" si="5"/>
        <v>8.7609478306965318</v>
      </c>
      <c r="H65" s="70">
        <f t="shared" si="5"/>
        <v>5.6713991647650213</v>
      </c>
      <c r="I65" s="70">
        <f t="shared" si="5"/>
        <v>3.9334001887606695</v>
      </c>
      <c r="J65" s="70">
        <f t="shared" si="5"/>
        <v>2.291165125611526</v>
      </c>
      <c r="K65" s="70">
        <f t="shared" si="5"/>
        <v>1.4638538968200399</v>
      </c>
      <c r="L65" s="71">
        <f t="shared" si="5"/>
        <v>1.0353846802727942</v>
      </c>
      <c r="M65" s="103"/>
      <c r="N65" s="105"/>
      <c r="O65" s="105"/>
      <c r="P65" s="105"/>
      <c r="Q65" s="105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</row>
    <row r="66" spans="1:33" s="51" customFormat="1">
      <c r="A66" s="94">
        <v>300</v>
      </c>
      <c r="B66" s="69">
        <f t="shared" si="6"/>
        <v>136.69941260321306</v>
      </c>
      <c r="C66" s="70">
        <f t="shared" si="5"/>
        <v>58.0301214528874</v>
      </c>
      <c r="D66" s="70">
        <f t="shared" si="5"/>
        <v>35.38359811223426</v>
      </c>
      <c r="E66" s="70">
        <f t="shared" si="5"/>
        <v>23.707002038738153</v>
      </c>
      <c r="F66" s="70">
        <f t="shared" si="5"/>
        <v>15.476337749217727</v>
      </c>
      <c r="G66" s="70">
        <f t="shared" si="5"/>
        <v>9.0630494800308945</v>
      </c>
      <c r="H66" s="70">
        <f t="shared" si="5"/>
        <v>5.8669646532051933</v>
      </c>
      <c r="I66" s="70">
        <f t="shared" si="5"/>
        <v>4.0690346780282782</v>
      </c>
      <c r="J66" s="70">
        <f t="shared" si="5"/>
        <v>2.3701708195981297</v>
      </c>
      <c r="K66" s="70">
        <f t="shared" si="5"/>
        <v>1.5143316174000412</v>
      </c>
      <c r="L66" s="71">
        <f t="shared" si="5"/>
        <v>1.0710876002822007</v>
      </c>
      <c r="M66" s="103"/>
      <c r="N66" s="105"/>
      <c r="O66" s="105"/>
      <c r="P66" s="105"/>
      <c r="Q66" s="105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</row>
    <row r="67" spans="1:33" s="51" customFormat="1">
      <c r="A67" s="94">
        <v>310</v>
      </c>
      <c r="B67" s="69">
        <f t="shared" si="6"/>
        <v>141.25605968998684</v>
      </c>
      <c r="C67" s="70">
        <f t="shared" si="5"/>
        <v>59.964458834650316</v>
      </c>
      <c r="D67" s="70">
        <f t="shared" si="5"/>
        <v>36.563051382642072</v>
      </c>
      <c r="E67" s="70">
        <f t="shared" si="5"/>
        <v>24.497235440029428</v>
      </c>
      <c r="F67" s="70">
        <f t="shared" si="5"/>
        <v>15.992215674191652</v>
      </c>
      <c r="G67" s="70">
        <f t="shared" si="5"/>
        <v>9.3651511293652572</v>
      </c>
      <c r="H67" s="70">
        <f t="shared" si="5"/>
        <v>6.0625301416453663</v>
      </c>
      <c r="I67" s="70">
        <f t="shared" si="5"/>
        <v>4.2046691672958874</v>
      </c>
      <c r="J67" s="70">
        <f t="shared" si="5"/>
        <v>2.4491765135847343</v>
      </c>
      <c r="K67" s="70">
        <f t="shared" si="5"/>
        <v>1.5648093379800425</v>
      </c>
      <c r="L67" s="71">
        <f t="shared" si="5"/>
        <v>1.1067905202916075</v>
      </c>
      <c r="M67" s="103"/>
      <c r="N67" s="105"/>
      <c r="O67" s="105"/>
      <c r="P67" s="105"/>
      <c r="Q67" s="105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</row>
    <row r="68" spans="1:33" s="51" customFormat="1">
      <c r="A68" s="94">
        <v>320</v>
      </c>
      <c r="B68" s="69">
        <f t="shared" si="6"/>
        <v>145.81270677676062</v>
      </c>
      <c r="C68" s="70">
        <f t="shared" si="5"/>
        <v>61.898796216413238</v>
      </c>
      <c r="D68" s="70">
        <f t="shared" si="5"/>
        <v>37.742504653049878</v>
      </c>
      <c r="E68" s="70">
        <f t="shared" si="5"/>
        <v>25.287468841320699</v>
      </c>
      <c r="F68" s="70">
        <f t="shared" si="5"/>
        <v>16.508093599165576</v>
      </c>
      <c r="G68" s="70">
        <f t="shared" si="5"/>
        <v>9.6672527786996216</v>
      </c>
      <c r="H68" s="70">
        <f t="shared" si="5"/>
        <v>6.2580956300855402</v>
      </c>
      <c r="I68" s="70">
        <f t="shared" si="5"/>
        <v>4.3403036565634974</v>
      </c>
      <c r="J68" s="70">
        <f t="shared" si="5"/>
        <v>2.5281822075713389</v>
      </c>
      <c r="K68" s="70">
        <f t="shared" si="5"/>
        <v>1.6152870585600441</v>
      </c>
      <c r="L68" s="71">
        <f t="shared" si="5"/>
        <v>1.1424934403010143</v>
      </c>
      <c r="M68" s="103"/>
      <c r="N68" s="105"/>
      <c r="O68" s="105"/>
      <c r="P68" s="105"/>
      <c r="Q68" s="105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</row>
    <row r="69" spans="1:33" s="51" customFormat="1">
      <c r="A69" s="94">
        <v>330</v>
      </c>
      <c r="B69" s="69">
        <f t="shared" si="6"/>
        <v>150.36935386353437</v>
      </c>
      <c r="C69" s="70">
        <f t="shared" si="5"/>
        <v>63.83313359817614</v>
      </c>
      <c r="D69" s="70">
        <f t="shared" si="5"/>
        <v>38.921957923457683</v>
      </c>
      <c r="E69" s="70">
        <f t="shared" si="5"/>
        <v>26.07770224261197</v>
      </c>
      <c r="F69" s="70">
        <f t="shared" si="5"/>
        <v>17.023971524139501</v>
      </c>
      <c r="G69" s="70">
        <f t="shared" si="5"/>
        <v>9.9693544280339825</v>
      </c>
      <c r="H69" s="70">
        <f t="shared" si="5"/>
        <v>6.4536611185257122</v>
      </c>
      <c r="I69" s="70">
        <f t="shared" si="5"/>
        <v>4.4759381458311056</v>
      </c>
      <c r="J69" s="70">
        <f t="shared" si="5"/>
        <v>2.6071879015579427</v>
      </c>
      <c r="K69" s="70">
        <f t="shared" si="5"/>
        <v>1.6657647791400452</v>
      </c>
      <c r="L69" s="71">
        <f t="shared" si="5"/>
        <v>1.1781963603104209</v>
      </c>
      <c r="M69" s="103"/>
      <c r="N69" s="105"/>
      <c r="O69" s="105"/>
      <c r="P69" s="105"/>
      <c r="Q69" s="105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</row>
    <row r="70" spans="1:33" s="51" customFormat="1">
      <c r="A70" s="94">
        <v>340</v>
      </c>
      <c r="B70" s="69">
        <f t="shared" si="6"/>
        <v>154.92600095030815</v>
      </c>
      <c r="C70" s="70">
        <f t="shared" si="5"/>
        <v>65.767470979939063</v>
      </c>
      <c r="D70" s="70">
        <f t="shared" si="5"/>
        <v>40.101411193865495</v>
      </c>
      <c r="E70" s="70">
        <f t="shared" si="5"/>
        <v>26.867935643903241</v>
      </c>
      <c r="F70" s="70">
        <f t="shared" si="5"/>
        <v>17.539849449113426</v>
      </c>
      <c r="G70" s="70">
        <f t="shared" si="5"/>
        <v>10.271456077368347</v>
      </c>
      <c r="H70" s="70">
        <f t="shared" si="5"/>
        <v>6.6492266069658861</v>
      </c>
      <c r="I70" s="70">
        <f t="shared" si="5"/>
        <v>4.6115726350987156</v>
      </c>
      <c r="J70" s="70">
        <f t="shared" si="5"/>
        <v>2.6861935955445473</v>
      </c>
      <c r="K70" s="70">
        <f t="shared" si="5"/>
        <v>1.7162424997200467</v>
      </c>
      <c r="L70" s="71">
        <f t="shared" si="5"/>
        <v>1.2138992803198276</v>
      </c>
      <c r="M70" s="103"/>
      <c r="N70" s="105"/>
      <c r="O70" s="105"/>
      <c r="P70" s="105"/>
      <c r="Q70" s="105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</row>
    <row r="71" spans="1:33" s="51" customFormat="1">
      <c r="A71" s="94">
        <v>350</v>
      </c>
      <c r="B71" s="69">
        <f t="shared" si="6"/>
        <v>159.48264803708193</v>
      </c>
      <c r="C71" s="70">
        <f t="shared" si="5"/>
        <v>67.701808361701978</v>
      </c>
      <c r="D71" s="70">
        <f t="shared" si="5"/>
        <v>41.280864464273307</v>
      </c>
      <c r="E71" s="70">
        <f t="shared" si="5"/>
        <v>27.658169045194516</v>
      </c>
      <c r="F71" s="70">
        <f t="shared" si="5"/>
        <v>18.055727374087351</v>
      </c>
      <c r="G71" s="70">
        <f t="shared" si="5"/>
        <v>10.57355772670271</v>
      </c>
      <c r="H71" s="70">
        <f t="shared" si="5"/>
        <v>6.844792095406059</v>
      </c>
      <c r="I71" s="70">
        <f t="shared" si="5"/>
        <v>4.7472071243663247</v>
      </c>
      <c r="J71" s="70">
        <f t="shared" si="5"/>
        <v>2.7651992895311515</v>
      </c>
      <c r="K71" s="70">
        <f t="shared" si="5"/>
        <v>1.766720220300048</v>
      </c>
      <c r="L71" s="71">
        <f t="shared" si="5"/>
        <v>1.2496022003292344</v>
      </c>
      <c r="M71" s="103"/>
      <c r="N71" s="105"/>
      <c r="O71" s="105"/>
      <c r="P71" s="105"/>
      <c r="Q71" s="105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</row>
    <row r="72" spans="1:33" s="51" customFormat="1">
      <c r="A72" s="94">
        <v>360</v>
      </c>
      <c r="B72" s="69">
        <f t="shared" si="6"/>
        <v>164.03929512385571</v>
      </c>
      <c r="C72" s="70">
        <f t="shared" si="5"/>
        <v>69.636145743464894</v>
      </c>
      <c r="D72" s="70">
        <f t="shared" si="5"/>
        <v>42.460317734681112</v>
      </c>
      <c r="E72" s="70">
        <f t="shared" si="5"/>
        <v>28.448402446485787</v>
      </c>
      <c r="F72" s="70">
        <f t="shared" si="5"/>
        <v>18.571605299061275</v>
      </c>
      <c r="G72" s="70">
        <f t="shared" si="5"/>
        <v>10.875659376037074</v>
      </c>
      <c r="H72" s="70">
        <f t="shared" si="5"/>
        <v>7.0403575838462329</v>
      </c>
      <c r="I72" s="70">
        <f t="shared" si="5"/>
        <v>4.8828416136339348</v>
      </c>
      <c r="J72" s="70">
        <f t="shared" si="5"/>
        <v>2.8442049835177561</v>
      </c>
      <c r="K72" s="70">
        <f t="shared" si="5"/>
        <v>1.8171979408800496</v>
      </c>
      <c r="L72" s="71">
        <f t="shared" si="5"/>
        <v>1.285305120338641</v>
      </c>
      <c r="M72" s="103"/>
      <c r="N72" s="105"/>
      <c r="O72" s="105"/>
      <c r="P72" s="105"/>
      <c r="Q72" s="105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</row>
    <row r="73" spans="1:33" s="51" customFormat="1">
      <c r="A73" s="94">
        <v>370</v>
      </c>
      <c r="B73" s="69">
        <f t="shared" si="6"/>
        <v>168.59594221062946</v>
      </c>
      <c r="C73" s="70">
        <f t="shared" si="5"/>
        <v>71.570483125227796</v>
      </c>
      <c r="D73" s="70">
        <f t="shared" si="5"/>
        <v>43.639771005088917</v>
      </c>
      <c r="E73" s="70">
        <f t="shared" si="5"/>
        <v>29.238635847777058</v>
      </c>
      <c r="F73" s="70">
        <f t="shared" si="5"/>
        <v>19.087483224035196</v>
      </c>
      <c r="G73" s="70">
        <f t="shared" si="5"/>
        <v>11.177761025371437</v>
      </c>
      <c r="H73" s="70">
        <f t="shared" si="5"/>
        <v>7.235923072286405</v>
      </c>
      <c r="I73" s="70">
        <f t="shared" si="5"/>
        <v>5.018476102901543</v>
      </c>
      <c r="J73" s="70">
        <f t="shared" si="5"/>
        <v>2.9232106775043603</v>
      </c>
      <c r="K73" s="70">
        <f t="shared" si="5"/>
        <v>1.8676756614600507</v>
      </c>
      <c r="L73" s="71">
        <f t="shared" si="5"/>
        <v>1.3210080403480475</v>
      </c>
      <c r="M73" s="103"/>
      <c r="N73" s="105"/>
      <c r="O73" s="105"/>
      <c r="P73" s="105"/>
      <c r="Q73" s="105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</row>
    <row r="74" spans="1:33" s="51" customFormat="1">
      <c r="A74" s="94">
        <v>380</v>
      </c>
      <c r="B74" s="69">
        <f t="shared" si="6"/>
        <v>173.15258929740324</v>
      </c>
      <c r="C74" s="70">
        <f t="shared" si="5"/>
        <v>73.504820506990711</v>
      </c>
      <c r="D74" s="70">
        <f t="shared" si="5"/>
        <v>44.81922427549673</v>
      </c>
      <c r="E74" s="70">
        <f t="shared" si="5"/>
        <v>30.028869249068329</v>
      </c>
      <c r="F74" s="70">
        <f t="shared" si="5"/>
        <v>19.603361149009121</v>
      </c>
      <c r="G74" s="70">
        <f t="shared" si="5"/>
        <v>11.479862674705799</v>
      </c>
      <c r="H74" s="70">
        <f t="shared" si="5"/>
        <v>7.4314885607265788</v>
      </c>
      <c r="I74" s="70">
        <f t="shared" si="5"/>
        <v>5.154110592169153</v>
      </c>
      <c r="J74" s="70">
        <f t="shared" si="5"/>
        <v>3.0022163714909644</v>
      </c>
      <c r="K74" s="70">
        <f t="shared" si="5"/>
        <v>1.9181533820400523</v>
      </c>
      <c r="L74" s="71">
        <f t="shared" si="5"/>
        <v>1.3567109603574543</v>
      </c>
      <c r="M74" s="103"/>
      <c r="N74" s="105"/>
      <c r="O74" s="105"/>
      <c r="P74" s="105"/>
      <c r="Q74" s="105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</row>
    <row r="75" spans="1:33" s="51" customFormat="1">
      <c r="A75" s="94">
        <v>390</v>
      </c>
      <c r="B75" s="69">
        <f t="shared" si="6"/>
        <v>177.70923638417702</v>
      </c>
      <c r="C75" s="70">
        <f t="shared" si="5"/>
        <v>75.439157888753627</v>
      </c>
      <c r="D75" s="70">
        <f t="shared" si="5"/>
        <v>45.998677545904542</v>
      </c>
      <c r="E75" s="70">
        <f t="shared" si="5"/>
        <v>30.819102650359604</v>
      </c>
      <c r="F75" s="70">
        <f t="shared" si="5"/>
        <v>20.119239073983046</v>
      </c>
      <c r="G75" s="70">
        <f t="shared" si="5"/>
        <v>11.781964324040164</v>
      </c>
      <c r="H75" s="70">
        <f t="shared" si="5"/>
        <v>7.6270540491667518</v>
      </c>
      <c r="I75" s="70">
        <f t="shared" si="5"/>
        <v>5.2897450814367621</v>
      </c>
      <c r="J75" s="70">
        <f t="shared" si="5"/>
        <v>3.081222065477569</v>
      </c>
      <c r="K75" s="70">
        <f t="shared" si="5"/>
        <v>1.9686311026200536</v>
      </c>
      <c r="L75" s="71">
        <f t="shared" si="5"/>
        <v>1.3924138803668611</v>
      </c>
      <c r="M75" s="103"/>
      <c r="N75" s="105"/>
      <c r="O75" s="105"/>
      <c r="P75" s="105"/>
      <c r="Q75" s="105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</row>
    <row r="76" spans="1:33" s="51" customFormat="1">
      <c r="A76" s="94">
        <v>400</v>
      </c>
      <c r="B76" s="69">
        <f t="shared" si="6"/>
        <v>182.26588347095077</v>
      </c>
      <c r="C76" s="70">
        <f t="shared" si="5"/>
        <v>77.373495270516543</v>
      </c>
      <c r="D76" s="70">
        <f t="shared" si="5"/>
        <v>47.178130816312347</v>
      </c>
      <c r="E76" s="70">
        <f t="shared" si="5"/>
        <v>31.609336051650871</v>
      </c>
      <c r="F76" s="70">
        <f t="shared" si="5"/>
        <v>20.63511699895697</v>
      </c>
      <c r="G76" s="70">
        <f t="shared" si="5"/>
        <v>12.084065973374525</v>
      </c>
      <c r="H76" s="70">
        <f t="shared" si="5"/>
        <v>7.8226195376069247</v>
      </c>
      <c r="I76" s="70">
        <f t="shared" si="5"/>
        <v>5.4253795707043713</v>
      </c>
      <c r="J76" s="70">
        <f t="shared" si="5"/>
        <v>3.1602277594641732</v>
      </c>
      <c r="K76" s="70">
        <f t="shared" si="5"/>
        <v>2.0191088232000549</v>
      </c>
      <c r="L76" s="71">
        <f t="shared" si="5"/>
        <v>1.4281168003762676</v>
      </c>
      <c r="M76" s="103"/>
      <c r="N76" s="105"/>
      <c r="O76" s="105"/>
      <c r="P76" s="105"/>
      <c r="Q76" s="105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</row>
    <row r="77" spans="1:33" s="51" customFormat="1">
      <c r="A77" s="94">
        <v>410</v>
      </c>
      <c r="B77" s="69">
        <f t="shared" si="6"/>
        <v>186.82253055772455</v>
      </c>
      <c r="C77" s="70">
        <f t="shared" si="5"/>
        <v>79.307832652279458</v>
      </c>
      <c r="D77" s="70">
        <f t="shared" si="5"/>
        <v>48.357584086720152</v>
      </c>
      <c r="E77" s="70">
        <f t="shared" si="5"/>
        <v>32.399569452942146</v>
      </c>
      <c r="F77" s="70">
        <f t="shared" si="5"/>
        <v>21.150994923930895</v>
      </c>
      <c r="G77" s="70">
        <f t="shared" si="5"/>
        <v>12.386167622708889</v>
      </c>
      <c r="H77" s="70">
        <f t="shared" si="5"/>
        <v>8.0181850260470977</v>
      </c>
      <c r="I77" s="70">
        <f t="shared" si="5"/>
        <v>5.5610140599719804</v>
      </c>
      <c r="J77" s="70">
        <f t="shared" si="5"/>
        <v>3.2392334534507774</v>
      </c>
      <c r="K77" s="70">
        <f t="shared" si="5"/>
        <v>2.0695865437800562</v>
      </c>
      <c r="L77" s="71">
        <f t="shared" si="5"/>
        <v>1.4638197203856744</v>
      </c>
      <c r="M77" s="103"/>
      <c r="N77" s="105"/>
      <c r="O77" s="105"/>
      <c r="P77" s="105"/>
      <c r="Q77" s="105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</row>
    <row r="78" spans="1:33" s="51" customFormat="1">
      <c r="A78" s="94">
        <v>420</v>
      </c>
      <c r="B78" s="69">
        <f t="shared" si="6"/>
        <v>191.37917764449833</v>
      </c>
      <c r="C78" s="70">
        <f t="shared" si="5"/>
        <v>81.242170034042374</v>
      </c>
      <c r="D78" s="70">
        <f t="shared" si="5"/>
        <v>49.537037357127964</v>
      </c>
      <c r="E78" s="70">
        <f t="shared" si="5"/>
        <v>33.18980285423342</v>
      </c>
      <c r="F78" s="70">
        <f t="shared" si="5"/>
        <v>21.66687284890482</v>
      </c>
      <c r="G78" s="70">
        <f t="shared" si="5"/>
        <v>12.688269272043252</v>
      </c>
      <c r="H78" s="70">
        <f t="shared" si="5"/>
        <v>8.2137505144872716</v>
      </c>
      <c r="I78" s="70">
        <f t="shared" si="5"/>
        <v>5.6966485492395895</v>
      </c>
      <c r="J78" s="70">
        <f t="shared" si="5"/>
        <v>3.318239147437382</v>
      </c>
      <c r="K78" s="70">
        <f t="shared" si="5"/>
        <v>2.1200642643600576</v>
      </c>
      <c r="L78" s="71">
        <f t="shared" si="5"/>
        <v>1.4995226403950812</v>
      </c>
      <c r="M78" s="103"/>
      <c r="N78" s="105"/>
      <c r="O78" s="105"/>
      <c r="P78" s="105"/>
      <c r="Q78" s="105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</row>
    <row r="79" spans="1:33" s="51" customFormat="1">
      <c r="A79" s="94">
        <v>430</v>
      </c>
      <c r="B79" s="69">
        <f t="shared" si="6"/>
        <v>195.93582473127211</v>
      </c>
      <c r="C79" s="70">
        <f t="shared" si="5"/>
        <v>83.17650741580529</v>
      </c>
      <c r="D79" s="70">
        <f t="shared" si="5"/>
        <v>50.716490627535777</v>
      </c>
      <c r="E79" s="70">
        <f t="shared" si="5"/>
        <v>33.980036255524695</v>
      </c>
      <c r="F79" s="70">
        <f t="shared" si="5"/>
        <v>22.182750773878745</v>
      </c>
      <c r="G79" s="70">
        <f t="shared" si="5"/>
        <v>12.990370921377616</v>
      </c>
      <c r="H79" s="70">
        <f t="shared" si="5"/>
        <v>8.4093160029274454</v>
      </c>
      <c r="I79" s="70">
        <f t="shared" si="5"/>
        <v>5.8322830385071995</v>
      </c>
      <c r="J79" s="70">
        <f t="shared" si="5"/>
        <v>3.3972448414239866</v>
      </c>
      <c r="K79" s="70">
        <f t="shared" si="5"/>
        <v>2.1705419849400593</v>
      </c>
      <c r="L79" s="71">
        <f t="shared" si="5"/>
        <v>1.535225560404488</v>
      </c>
      <c r="M79" s="103"/>
      <c r="N79" s="105"/>
      <c r="O79" s="105"/>
      <c r="P79" s="105"/>
      <c r="Q79" s="105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</row>
    <row r="80" spans="1:33" s="51" customFormat="1">
      <c r="A80" s="94">
        <v>440</v>
      </c>
      <c r="B80" s="69">
        <f t="shared" si="6"/>
        <v>200.49247181804586</v>
      </c>
      <c r="C80" s="70">
        <f t="shared" si="6"/>
        <v>85.110844797568191</v>
      </c>
      <c r="D80" s="70">
        <f t="shared" si="6"/>
        <v>51.895943897943582</v>
      </c>
      <c r="E80" s="70">
        <f t="shared" si="6"/>
        <v>34.770269656815962</v>
      </c>
      <c r="F80" s="70">
        <f t="shared" si="6"/>
        <v>22.698628698852666</v>
      </c>
      <c r="G80" s="70">
        <f t="shared" si="6"/>
        <v>13.292472570711979</v>
      </c>
      <c r="H80" s="70">
        <f t="shared" si="6"/>
        <v>8.6048814913676175</v>
      </c>
      <c r="I80" s="70">
        <f t="shared" si="6"/>
        <v>5.9679175277748078</v>
      </c>
      <c r="J80" s="70">
        <f t="shared" si="6"/>
        <v>3.4762505354105904</v>
      </c>
      <c r="K80" s="70">
        <f t="shared" si="6"/>
        <v>2.2210197055200602</v>
      </c>
      <c r="L80" s="71">
        <f t="shared" si="6"/>
        <v>1.5709284804138945</v>
      </c>
      <c r="M80" s="103"/>
      <c r="N80" s="105"/>
      <c r="O80" s="105"/>
      <c r="P80" s="105"/>
      <c r="Q80" s="105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</row>
    <row r="81" spans="1:33" s="51" customFormat="1">
      <c r="A81" s="94">
        <v>450</v>
      </c>
      <c r="B81" s="69">
        <f t="shared" ref="B81:L98" si="7">$A81/3600/(PI()/4*(B$4/1000)^2)</f>
        <v>205.04911890481964</v>
      </c>
      <c r="C81" s="70">
        <f t="shared" si="7"/>
        <v>87.045182179331107</v>
      </c>
      <c r="D81" s="70">
        <f t="shared" si="7"/>
        <v>53.075397168351394</v>
      </c>
      <c r="E81" s="70">
        <f t="shared" si="7"/>
        <v>35.56050305810723</v>
      </c>
      <c r="F81" s="70">
        <f t="shared" si="7"/>
        <v>23.21450662382659</v>
      </c>
      <c r="G81" s="70">
        <f t="shared" si="7"/>
        <v>13.594574220046342</v>
      </c>
      <c r="H81" s="70">
        <f t="shared" si="7"/>
        <v>8.8004469798077896</v>
      </c>
      <c r="I81" s="70">
        <f t="shared" si="7"/>
        <v>6.1035520170424178</v>
      </c>
      <c r="J81" s="70">
        <f t="shared" si="7"/>
        <v>3.555256229397195</v>
      </c>
      <c r="K81" s="70">
        <f t="shared" si="7"/>
        <v>2.2714974261000616</v>
      </c>
      <c r="L81" s="71">
        <f t="shared" si="7"/>
        <v>1.6066314004233013</v>
      </c>
      <c r="M81" s="103"/>
      <c r="N81" s="105"/>
      <c r="O81" s="105"/>
      <c r="P81" s="105"/>
      <c r="Q81" s="105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</row>
    <row r="82" spans="1:33" s="51" customFormat="1">
      <c r="A82" s="94">
        <v>460</v>
      </c>
      <c r="B82" s="69">
        <f t="shared" si="7"/>
        <v>209.60576599159339</v>
      </c>
      <c r="C82" s="70">
        <f t="shared" si="7"/>
        <v>88.979519561094008</v>
      </c>
      <c r="D82" s="70">
        <f t="shared" si="7"/>
        <v>54.254850438759199</v>
      </c>
      <c r="E82" s="70">
        <f t="shared" si="7"/>
        <v>36.350736459398505</v>
      </c>
      <c r="F82" s="70">
        <f t="shared" si="7"/>
        <v>23.730384548800515</v>
      </c>
      <c r="G82" s="70">
        <f t="shared" si="7"/>
        <v>13.896675869380704</v>
      </c>
      <c r="H82" s="70">
        <f t="shared" si="7"/>
        <v>8.9960124682479634</v>
      </c>
      <c r="I82" s="70">
        <f t="shared" si="7"/>
        <v>6.239186506310026</v>
      </c>
      <c r="J82" s="70">
        <f t="shared" si="7"/>
        <v>3.6342619233837992</v>
      </c>
      <c r="K82" s="70">
        <f t="shared" si="7"/>
        <v>2.3219751466800629</v>
      </c>
      <c r="L82" s="71">
        <f t="shared" si="7"/>
        <v>1.6423343204327079</v>
      </c>
      <c r="M82" s="103"/>
      <c r="N82" s="105"/>
      <c r="O82" s="105"/>
      <c r="P82" s="105"/>
      <c r="Q82" s="105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</row>
    <row r="83" spans="1:33" s="51" customFormat="1">
      <c r="A83" s="94">
        <v>470</v>
      </c>
      <c r="B83" s="69">
        <f t="shared" si="7"/>
        <v>214.16241307836717</v>
      </c>
      <c r="C83" s="70">
        <f t="shared" si="7"/>
        <v>90.913856942856938</v>
      </c>
      <c r="D83" s="70">
        <f t="shared" si="7"/>
        <v>55.434303709167011</v>
      </c>
      <c r="E83" s="70">
        <f t="shared" si="7"/>
        <v>37.140969860689779</v>
      </c>
      <c r="F83" s="70">
        <f t="shared" si="7"/>
        <v>24.246262473774443</v>
      </c>
      <c r="G83" s="70">
        <f t="shared" si="7"/>
        <v>14.198777518715069</v>
      </c>
      <c r="H83" s="70">
        <f t="shared" si="7"/>
        <v>9.1915779566881373</v>
      </c>
      <c r="I83" s="70">
        <f t="shared" si="7"/>
        <v>6.3748209955776369</v>
      </c>
      <c r="J83" s="70">
        <f t="shared" si="7"/>
        <v>3.7132676173704038</v>
      </c>
      <c r="K83" s="70">
        <f t="shared" si="7"/>
        <v>2.3724528672600647</v>
      </c>
      <c r="L83" s="71">
        <f t="shared" si="7"/>
        <v>1.6780372404421147</v>
      </c>
      <c r="M83" s="103"/>
      <c r="N83" s="105"/>
      <c r="O83" s="105"/>
      <c r="P83" s="105"/>
      <c r="Q83" s="105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</row>
    <row r="84" spans="1:33" s="51" customFormat="1">
      <c r="A84" s="94">
        <v>480</v>
      </c>
      <c r="B84" s="69">
        <f t="shared" si="7"/>
        <v>218.71906016514095</v>
      </c>
      <c r="C84" s="70">
        <f t="shared" si="7"/>
        <v>92.848194324619854</v>
      </c>
      <c r="D84" s="70">
        <f t="shared" si="7"/>
        <v>56.613756979574816</v>
      </c>
      <c r="E84" s="70">
        <f t="shared" si="7"/>
        <v>37.931203261981047</v>
      </c>
      <c r="F84" s="70">
        <f t="shared" si="7"/>
        <v>24.762140398748365</v>
      </c>
      <c r="G84" s="70">
        <f t="shared" si="7"/>
        <v>14.500879168049432</v>
      </c>
      <c r="H84" s="70">
        <f t="shared" si="7"/>
        <v>9.3871434451283093</v>
      </c>
      <c r="I84" s="70">
        <f t="shared" si="7"/>
        <v>6.5104554848452452</v>
      </c>
      <c r="J84" s="70">
        <f t="shared" si="7"/>
        <v>3.792273311357008</v>
      </c>
      <c r="K84" s="70">
        <f t="shared" si="7"/>
        <v>2.422930587840066</v>
      </c>
      <c r="L84" s="71">
        <f t="shared" si="7"/>
        <v>1.7137401604515212</v>
      </c>
      <c r="M84" s="103"/>
      <c r="N84" s="105"/>
      <c r="O84" s="105"/>
      <c r="P84" s="105"/>
      <c r="Q84" s="105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</row>
    <row r="85" spans="1:33" s="51" customFormat="1">
      <c r="A85" s="94">
        <v>490</v>
      </c>
      <c r="B85" s="69">
        <f t="shared" si="7"/>
        <v>223.2757072519147</v>
      </c>
      <c r="C85" s="70">
        <f t="shared" si="7"/>
        <v>94.782531706382755</v>
      </c>
      <c r="D85" s="70">
        <f t="shared" si="7"/>
        <v>57.793210249982621</v>
      </c>
      <c r="E85" s="70">
        <f t="shared" si="7"/>
        <v>38.721436663272314</v>
      </c>
      <c r="F85" s="70">
        <f t="shared" si="7"/>
        <v>25.278018323722286</v>
      </c>
      <c r="G85" s="70">
        <f t="shared" si="7"/>
        <v>14.802980817383792</v>
      </c>
      <c r="H85" s="70">
        <f t="shared" si="7"/>
        <v>9.5827089335684814</v>
      </c>
      <c r="I85" s="70">
        <f t="shared" si="7"/>
        <v>6.6460899741128543</v>
      </c>
      <c r="J85" s="70">
        <f t="shared" si="7"/>
        <v>3.8712790053436121</v>
      </c>
      <c r="K85" s="70">
        <f t="shared" si="7"/>
        <v>2.4734083084200669</v>
      </c>
      <c r="L85" s="71">
        <f t="shared" si="7"/>
        <v>1.7494430804609278</v>
      </c>
      <c r="M85" s="103"/>
      <c r="N85" s="105"/>
      <c r="O85" s="105"/>
      <c r="P85" s="105"/>
      <c r="Q85" s="105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</row>
    <row r="86" spans="1:33" s="51" customFormat="1">
      <c r="A86" s="94">
        <v>500</v>
      </c>
      <c r="B86" s="69">
        <f t="shared" si="7"/>
        <v>227.83235433868848</v>
      </c>
      <c r="C86" s="70">
        <f t="shared" si="7"/>
        <v>96.716869088145685</v>
      </c>
      <c r="D86" s="70">
        <f t="shared" si="7"/>
        <v>58.972663520390434</v>
      </c>
      <c r="E86" s="70">
        <f t="shared" si="7"/>
        <v>39.511670064563596</v>
      </c>
      <c r="F86" s="70">
        <f t="shared" si="7"/>
        <v>25.793896248696214</v>
      </c>
      <c r="G86" s="70">
        <f t="shared" si="7"/>
        <v>15.105082466718159</v>
      </c>
      <c r="H86" s="70">
        <f t="shared" si="7"/>
        <v>9.778274422008657</v>
      </c>
      <c r="I86" s="70">
        <f t="shared" si="7"/>
        <v>6.7817244633804643</v>
      </c>
      <c r="J86" s="70">
        <f t="shared" si="7"/>
        <v>3.9502846993302168</v>
      </c>
      <c r="K86" s="70">
        <f t="shared" si="7"/>
        <v>2.5238860290000686</v>
      </c>
      <c r="L86" s="71">
        <f t="shared" si="7"/>
        <v>1.7851460004703348</v>
      </c>
      <c r="M86" s="103"/>
      <c r="N86" s="105"/>
      <c r="O86" s="105"/>
      <c r="P86" s="105"/>
      <c r="Q86" s="105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</row>
    <row r="87" spans="1:33" s="51" customFormat="1">
      <c r="A87" s="94">
        <v>510</v>
      </c>
      <c r="B87" s="69">
        <f t="shared" si="7"/>
        <v>232.38900142546223</v>
      </c>
      <c r="C87" s="70">
        <f t="shared" si="7"/>
        <v>98.651206469908587</v>
      </c>
      <c r="D87" s="70">
        <f t="shared" si="7"/>
        <v>60.152116790798239</v>
      </c>
      <c r="E87" s="70">
        <f t="shared" si="7"/>
        <v>40.301903465854863</v>
      </c>
      <c r="F87" s="70">
        <f t="shared" si="7"/>
        <v>26.309774173670139</v>
      </c>
      <c r="G87" s="70">
        <f t="shared" si="7"/>
        <v>15.40718411605252</v>
      </c>
      <c r="H87" s="70">
        <f t="shared" si="7"/>
        <v>9.9738399104488291</v>
      </c>
      <c r="I87" s="70">
        <f t="shared" si="7"/>
        <v>6.9173589526480734</v>
      </c>
      <c r="J87" s="70">
        <f t="shared" si="7"/>
        <v>4.0292903933168205</v>
      </c>
      <c r="K87" s="70">
        <f t="shared" si="7"/>
        <v>2.57436374958007</v>
      </c>
      <c r="L87" s="71">
        <f t="shared" si="7"/>
        <v>1.8208489204797413</v>
      </c>
      <c r="M87" s="103"/>
      <c r="N87" s="105"/>
      <c r="O87" s="105"/>
      <c r="P87" s="105"/>
      <c r="Q87" s="105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</row>
    <row r="88" spans="1:33" s="51" customFormat="1">
      <c r="A88" s="94">
        <v>520</v>
      </c>
      <c r="B88" s="69">
        <f t="shared" si="7"/>
        <v>236.94564851223598</v>
      </c>
      <c r="C88" s="70">
        <f t="shared" si="7"/>
        <v>100.58554385167149</v>
      </c>
      <c r="D88" s="70">
        <f t="shared" si="7"/>
        <v>61.331570061206044</v>
      </c>
      <c r="E88" s="70">
        <f t="shared" si="7"/>
        <v>41.092136867146131</v>
      </c>
      <c r="F88" s="70">
        <f t="shared" si="7"/>
        <v>26.82565209864406</v>
      </c>
      <c r="G88" s="70">
        <f t="shared" si="7"/>
        <v>15.709285765386882</v>
      </c>
      <c r="H88" s="70">
        <f t="shared" si="7"/>
        <v>10.169405398889001</v>
      </c>
      <c r="I88" s="70">
        <f t="shared" si="7"/>
        <v>7.0529934419156817</v>
      </c>
      <c r="J88" s="70">
        <f t="shared" si="7"/>
        <v>4.1082960873034251</v>
      </c>
      <c r="K88" s="70">
        <f t="shared" si="7"/>
        <v>2.6248414701600713</v>
      </c>
      <c r="L88" s="71">
        <f t="shared" si="7"/>
        <v>1.8565518404891479</v>
      </c>
      <c r="M88" s="103"/>
      <c r="N88" s="105"/>
      <c r="O88" s="105"/>
      <c r="P88" s="105"/>
      <c r="Q88" s="105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</row>
    <row r="89" spans="1:33" s="51" customFormat="1">
      <c r="A89" s="94">
        <v>530</v>
      </c>
      <c r="B89" s="69">
        <f t="shared" si="7"/>
        <v>241.50229559900978</v>
      </c>
      <c r="C89" s="70">
        <f t="shared" si="7"/>
        <v>102.51988123343442</v>
      </c>
      <c r="D89" s="70">
        <f t="shared" si="7"/>
        <v>62.511023331613863</v>
      </c>
      <c r="E89" s="70">
        <f t="shared" si="7"/>
        <v>41.882370268437413</v>
      </c>
      <c r="F89" s="70">
        <f t="shared" si="7"/>
        <v>27.341530023617988</v>
      </c>
      <c r="G89" s="70">
        <f t="shared" si="7"/>
        <v>16.011387414721248</v>
      </c>
      <c r="H89" s="70">
        <f t="shared" si="7"/>
        <v>10.364970887329175</v>
      </c>
      <c r="I89" s="70">
        <f t="shared" si="7"/>
        <v>7.1886279311832917</v>
      </c>
      <c r="J89" s="70">
        <f t="shared" si="7"/>
        <v>4.1873017812900297</v>
      </c>
      <c r="K89" s="70">
        <f t="shared" si="7"/>
        <v>2.6753191907400726</v>
      </c>
      <c r="L89" s="71">
        <f t="shared" si="7"/>
        <v>1.8922547604985549</v>
      </c>
      <c r="M89" s="103"/>
      <c r="N89" s="105"/>
      <c r="O89" s="105"/>
      <c r="P89" s="105"/>
      <c r="Q89" s="105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</row>
    <row r="90" spans="1:33" s="51" customFormat="1">
      <c r="A90" s="94">
        <v>540</v>
      </c>
      <c r="B90" s="69">
        <f t="shared" si="7"/>
        <v>246.05894268578353</v>
      </c>
      <c r="C90" s="70">
        <f t="shared" si="7"/>
        <v>104.45421861519732</v>
      </c>
      <c r="D90" s="70">
        <f t="shared" si="7"/>
        <v>63.690476602021668</v>
      </c>
      <c r="E90" s="70">
        <f t="shared" si="7"/>
        <v>42.67260366972868</v>
      </c>
      <c r="F90" s="70">
        <f t="shared" si="7"/>
        <v>27.857407948591909</v>
      </c>
      <c r="G90" s="70">
        <f t="shared" si="7"/>
        <v>16.313489064055609</v>
      </c>
      <c r="H90" s="70">
        <f t="shared" si="7"/>
        <v>10.560536375769349</v>
      </c>
      <c r="I90" s="70">
        <f t="shared" si="7"/>
        <v>7.3242624204509008</v>
      </c>
      <c r="J90" s="70">
        <f t="shared" si="7"/>
        <v>4.2663074752766335</v>
      </c>
      <c r="K90" s="70">
        <f t="shared" si="7"/>
        <v>2.725796911320074</v>
      </c>
      <c r="L90" s="71">
        <f t="shared" si="7"/>
        <v>1.9279576805079615</v>
      </c>
      <c r="M90" s="103"/>
      <c r="N90" s="105"/>
      <c r="O90" s="105"/>
      <c r="P90" s="105"/>
      <c r="Q90" s="105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</row>
    <row r="91" spans="1:33" s="51" customFormat="1">
      <c r="A91" s="94">
        <v>550</v>
      </c>
      <c r="B91" s="69">
        <f t="shared" si="7"/>
        <v>250.61558977255734</v>
      </c>
      <c r="C91" s="70">
        <f t="shared" si="7"/>
        <v>106.38855599696025</v>
      </c>
      <c r="D91" s="70">
        <f t="shared" si="7"/>
        <v>64.869929872429481</v>
      </c>
      <c r="E91" s="70">
        <f t="shared" si="7"/>
        <v>43.462837071019955</v>
      </c>
      <c r="F91" s="70">
        <f t="shared" si="7"/>
        <v>28.373285873565838</v>
      </c>
      <c r="G91" s="70">
        <f t="shared" si="7"/>
        <v>16.615590713389974</v>
      </c>
      <c r="H91" s="70">
        <f t="shared" si="7"/>
        <v>10.756101864209523</v>
      </c>
      <c r="I91" s="70">
        <f t="shared" si="7"/>
        <v>7.4598969097185108</v>
      </c>
      <c r="J91" s="70">
        <f t="shared" si="7"/>
        <v>4.345313169263239</v>
      </c>
      <c r="K91" s="70">
        <f t="shared" si="7"/>
        <v>2.7762746319000757</v>
      </c>
      <c r="L91" s="71">
        <f t="shared" si="7"/>
        <v>1.9636606005173682</v>
      </c>
      <c r="M91" s="103"/>
      <c r="N91" s="105"/>
      <c r="O91" s="105"/>
      <c r="P91" s="105"/>
      <c r="Q91" s="105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</row>
    <row r="92" spans="1:33" s="51" customFormat="1">
      <c r="A92" s="94">
        <v>560</v>
      </c>
      <c r="B92" s="69">
        <f t="shared" si="7"/>
        <v>255.17223685933109</v>
      </c>
      <c r="C92" s="70">
        <f t="shared" si="7"/>
        <v>108.32289337872317</v>
      </c>
      <c r="D92" s="70">
        <f t="shared" si="7"/>
        <v>66.049383142837286</v>
      </c>
      <c r="E92" s="70">
        <f t="shared" si="7"/>
        <v>44.253070472311222</v>
      </c>
      <c r="F92" s="70">
        <f t="shared" si="7"/>
        <v>28.889163798539759</v>
      </c>
      <c r="G92" s="70">
        <f t="shared" si="7"/>
        <v>16.917692362724338</v>
      </c>
      <c r="H92" s="70">
        <f t="shared" si="7"/>
        <v>10.951667352649695</v>
      </c>
      <c r="I92" s="70">
        <f t="shared" si="7"/>
        <v>7.59553139898612</v>
      </c>
      <c r="J92" s="70">
        <f t="shared" si="7"/>
        <v>4.4243188632498427</v>
      </c>
      <c r="K92" s="70">
        <f t="shared" si="7"/>
        <v>2.8267523524800771</v>
      </c>
      <c r="L92" s="71">
        <f t="shared" si="7"/>
        <v>1.9993635205267748</v>
      </c>
      <c r="M92" s="103"/>
      <c r="N92" s="105"/>
      <c r="O92" s="105"/>
      <c r="P92" s="105"/>
      <c r="Q92" s="105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</row>
    <row r="93" spans="1:33" s="51" customFormat="1">
      <c r="A93" s="94">
        <v>570</v>
      </c>
      <c r="B93" s="69">
        <f t="shared" si="7"/>
        <v>259.72888394610487</v>
      </c>
      <c r="C93" s="70">
        <f t="shared" si="7"/>
        <v>110.25723076048607</v>
      </c>
      <c r="D93" s="70">
        <f t="shared" si="7"/>
        <v>67.228836413245091</v>
      </c>
      <c r="E93" s="70">
        <f t="shared" si="7"/>
        <v>45.043303873602497</v>
      </c>
      <c r="F93" s="70">
        <f t="shared" si="7"/>
        <v>29.405041723513683</v>
      </c>
      <c r="G93" s="70">
        <f t="shared" si="7"/>
        <v>17.219794012058699</v>
      </c>
      <c r="H93" s="70">
        <f t="shared" si="7"/>
        <v>11.147232841089867</v>
      </c>
      <c r="I93" s="70">
        <f t="shared" si="7"/>
        <v>7.7311658882537291</v>
      </c>
      <c r="J93" s="70">
        <f t="shared" si="7"/>
        <v>4.5033245572364464</v>
      </c>
      <c r="K93" s="70">
        <f t="shared" si="7"/>
        <v>2.8772300730600779</v>
      </c>
      <c r="L93" s="71">
        <f t="shared" si="7"/>
        <v>2.0350664405361814</v>
      </c>
      <c r="M93" s="103"/>
      <c r="N93" s="105"/>
      <c r="O93" s="105"/>
      <c r="P93" s="105"/>
      <c r="Q93" s="105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</row>
    <row r="94" spans="1:33" s="51" customFormat="1">
      <c r="A94" s="94">
        <v>580</v>
      </c>
      <c r="B94" s="69">
        <f t="shared" si="7"/>
        <v>264.28553103287862</v>
      </c>
      <c r="C94" s="70">
        <f t="shared" si="7"/>
        <v>112.191568142249</v>
      </c>
      <c r="D94" s="70">
        <f t="shared" si="7"/>
        <v>68.40828968365291</v>
      </c>
      <c r="E94" s="70">
        <f t="shared" si="7"/>
        <v>45.833537274893771</v>
      </c>
      <c r="F94" s="70">
        <f t="shared" si="7"/>
        <v>29.920919648487608</v>
      </c>
      <c r="G94" s="70">
        <f t="shared" si="7"/>
        <v>17.521895661393064</v>
      </c>
      <c r="H94" s="70">
        <f t="shared" si="7"/>
        <v>11.342798329530043</v>
      </c>
      <c r="I94" s="70">
        <f t="shared" si="7"/>
        <v>7.8668003775213391</v>
      </c>
      <c r="J94" s="70">
        <f t="shared" si="7"/>
        <v>4.5823302512230519</v>
      </c>
      <c r="K94" s="70">
        <f t="shared" si="7"/>
        <v>2.9277077936400797</v>
      </c>
      <c r="L94" s="71">
        <f t="shared" si="7"/>
        <v>2.0707693605455884</v>
      </c>
      <c r="M94" s="103"/>
      <c r="N94" s="105"/>
      <c r="O94" s="105"/>
      <c r="P94" s="105"/>
      <c r="Q94" s="105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</row>
    <row r="95" spans="1:33" s="51" customFormat="1">
      <c r="A95" s="94">
        <v>590</v>
      </c>
      <c r="B95" s="69">
        <f t="shared" si="7"/>
        <v>268.84217811965237</v>
      </c>
      <c r="C95" s="70">
        <f t="shared" si="7"/>
        <v>114.1259055240119</v>
      </c>
      <c r="D95" s="70">
        <f t="shared" si="7"/>
        <v>69.587742954060715</v>
      </c>
      <c r="E95" s="70">
        <f t="shared" si="7"/>
        <v>46.623770676185039</v>
      </c>
      <c r="F95" s="70">
        <f t="shared" si="7"/>
        <v>30.436797573461533</v>
      </c>
      <c r="G95" s="70">
        <f t="shared" si="7"/>
        <v>17.823997310727425</v>
      </c>
      <c r="H95" s="70">
        <f t="shared" si="7"/>
        <v>11.538363817970215</v>
      </c>
      <c r="I95" s="70">
        <f t="shared" si="7"/>
        <v>8.0024348667889473</v>
      </c>
      <c r="J95" s="70">
        <f t="shared" si="7"/>
        <v>4.6613359452096557</v>
      </c>
      <c r="K95" s="70">
        <f t="shared" si="7"/>
        <v>2.978185514220081</v>
      </c>
      <c r="L95" s="71">
        <f t="shared" si="7"/>
        <v>2.1064722805549949</v>
      </c>
      <c r="M95" s="103"/>
      <c r="N95" s="105"/>
      <c r="O95" s="105"/>
      <c r="P95" s="105"/>
      <c r="Q95" s="105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</row>
    <row r="96" spans="1:33" s="51" customFormat="1">
      <c r="A96" s="94">
        <v>600</v>
      </c>
      <c r="B96" s="69">
        <f t="shared" si="7"/>
        <v>273.39882520642612</v>
      </c>
      <c r="C96" s="70">
        <f t="shared" si="7"/>
        <v>116.0602429057748</v>
      </c>
      <c r="D96" s="70">
        <f t="shared" si="7"/>
        <v>70.76719622446852</v>
      </c>
      <c r="E96" s="70">
        <f t="shared" si="7"/>
        <v>47.414004077476307</v>
      </c>
      <c r="F96" s="70">
        <f t="shared" si="7"/>
        <v>30.952675498435454</v>
      </c>
      <c r="G96" s="70">
        <f t="shared" si="7"/>
        <v>18.126098960061789</v>
      </c>
      <c r="H96" s="70">
        <f t="shared" si="7"/>
        <v>11.733929306410387</v>
      </c>
      <c r="I96" s="70">
        <f t="shared" si="7"/>
        <v>8.1380693560565565</v>
      </c>
      <c r="J96" s="70">
        <f t="shared" si="7"/>
        <v>4.7403416391962594</v>
      </c>
      <c r="K96" s="70">
        <f t="shared" si="7"/>
        <v>3.0286632348000824</v>
      </c>
      <c r="L96" s="71">
        <f t="shared" si="7"/>
        <v>2.1421752005644015</v>
      </c>
      <c r="M96" s="103"/>
      <c r="N96" s="105"/>
      <c r="O96" s="105"/>
      <c r="P96" s="105"/>
      <c r="Q96" s="105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</row>
    <row r="97" spans="1:33" s="51" customFormat="1">
      <c r="A97" s="94">
        <v>610</v>
      </c>
      <c r="B97" s="69">
        <f t="shared" ref="B97:L112" si="8">$A97/3600/(PI()/4*(B$4/1000)^2)</f>
        <v>277.95547229319993</v>
      </c>
      <c r="C97" s="70">
        <f t="shared" si="8"/>
        <v>117.99458028753773</v>
      </c>
      <c r="D97" s="70">
        <f t="shared" si="8"/>
        <v>71.94664949487634</v>
      </c>
      <c r="E97" s="70">
        <f t="shared" si="8"/>
        <v>48.204237478767588</v>
      </c>
      <c r="F97" s="70">
        <f t="shared" si="8"/>
        <v>31.468553423409382</v>
      </c>
      <c r="G97" s="70">
        <f t="shared" si="8"/>
        <v>18.428200609396153</v>
      </c>
      <c r="H97" s="70">
        <f t="shared" si="8"/>
        <v>11.929494794850561</v>
      </c>
      <c r="I97" s="70">
        <f t="shared" si="8"/>
        <v>8.2737038453241674</v>
      </c>
      <c r="J97" s="70">
        <f t="shared" si="8"/>
        <v>4.8193473331828649</v>
      </c>
      <c r="K97" s="70">
        <f t="shared" si="8"/>
        <v>3.0791409553800837</v>
      </c>
      <c r="L97" s="71">
        <f t="shared" si="8"/>
        <v>2.1778781205738085</v>
      </c>
      <c r="M97" s="103"/>
      <c r="N97" s="105"/>
      <c r="O97" s="105"/>
      <c r="P97" s="105"/>
      <c r="Q97" s="105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</row>
    <row r="98" spans="1:33" s="51" customFormat="1">
      <c r="A98" s="94">
        <v>620</v>
      </c>
      <c r="B98" s="69">
        <f t="shared" si="7"/>
        <v>282.51211937997368</v>
      </c>
      <c r="C98" s="70">
        <f t="shared" si="7"/>
        <v>119.92891766930063</v>
      </c>
      <c r="D98" s="70">
        <f t="shared" si="7"/>
        <v>73.126102765284145</v>
      </c>
      <c r="E98" s="70">
        <f t="shared" si="7"/>
        <v>48.994470880058856</v>
      </c>
      <c r="F98" s="70">
        <f t="shared" si="7"/>
        <v>31.984431348383303</v>
      </c>
      <c r="G98" s="70">
        <f t="shared" si="7"/>
        <v>18.730302258730514</v>
      </c>
      <c r="H98" s="70">
        <f t="shared" si="7"/>
        <v>12.125060283290733</v>
      </c>
      <c r="I98" s="70">
        <f t="shared" si="7"/>
        <v>8.4093383345917747</v>
      </c>
      <c r="J98" s="70">
        <f t="shared" si="7"/>
        <v>4.8983530271694686</v>
      </c>
      <c r="K98" s="70">
        <f t="shared" si="7"/>
        <v>3.129618675960085</v>
      </c>
      <c r="L98" s="71">
        <f t="shared" si="7"/>
        <v>2.213581040583215</v>
      </c>
      <c r="M98" s="103"/>
      <c r="N98" s="105"/>
      <c r="O98" s="105"/>
      <c r="P98" s="105"/>
      <c r="Q98" s="105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</row>
    <row r="99" spans="1:33" s="51" customFormat="1">
      <c r="A99" s="94">
        <v>630</v>
      </c>
      <c r="B99" s="69">
        <f t="shared" si="8"/>
        <v>287.06876646674743</v>
      </c>
      <c r="C99" s="70">
        <f t="shared" si="8"/>
        <v>121.86325505106355</v>
      </c>
      <c r="D99" s="70">
        <f t="shared" si="8"/>
        <v>74.305556035691936</v>
      </c>
      <c r="E99" s="70">
        <f t="shared" si="8"/>
        <v>49.784704281350123</v>
      </c>
      <c r="F99" s="70">
        <f t="shared" si="8"/>
        <v>32.500309273357225</v>
      </c>
      <c r="G99" s="70">
        <f t="shared" si="8"/>
        <v>19.032403908064879</v>
      </c>
      <c r="H99" s="70">
        <f t="shared" si="8"/>
        <v>12.320625771730906</v>
      </c>
      <c r="I99" s="70">
        <f t="shared" si="8"/>
        <v>8.5449728238593838</v>
      </c>
      <c r="J99" s="70">
        <f t="shared" si="8"/>
        <v>4.9773587211560724</v>
      </c>
      <c r="K99" s="70">
        <f t="shared" si="8"/>
        <v>3.1800963965400864</v>
      </c>
      <c r="L99" s="71">
        <f t="shared" si="8"/>
        <v>2.2492839605926216</v>
      </c>
      <c r="M99" s="103"/>
      <c r="N99" s="105"/>
      <c r="O99" s="105"/>
      <c r="P99" s="105"/>
      <c r="Q99" s="105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</row>
    <row r="100" spans="1:33" s="51" customFormat="1">
      <c r="A100" s="94">
        <v>640</v>
      </c>
      <c r="B100" s="69">
        <f t="shared" si="8"/>
        <v>291.62541355352124</v>
      </c>
      <c r="C100" s="70">
        <f t="shared" si="8"/>
        <v>123.79759243282648</v>
      </c>
      <c r="D100" s="70">
        <f t="shared" si="8"/>
        <v>75.485009306099755</v>
      </c>
      <c r="E100" s="70">
        <f t="shared" si="8"/>
        <v>50.574937682641398</v>
      </c>
      <c r="F100" s="70">
        <f t="shared" si="8"/>
        <v>33.016187198331153</v>
      </c>
      <c r="G100" s="70">
        <f t="shared" si="8"/>
        <v>19.334505557399243</v>
      </c>
      <c r="H100" s="70">
        <f t="shared" si="8"/>
        <v>12.51619126017108</v>
      </c>
      <c r="I100" s="70">
        <f t="shared" si="8"/>
        <v>8.6806073131269947</v>
      </c>
      <c r="J100" s="70">
        <f t="shared" si="8"/>
        <v>5.0563644151426779</v>
      </c>
      <c r="K100" s="70">
        <f t="shared" si="8"/>
        <v>3.2305741171200881</v>
      </c>
      <c r="L100" s="71">
        <f t="shared" si="8"/>
        <v>2.2849868806020286</v>
      </c>
      <c r="M100" s="103"/>
      <c r="N100" s="105"/>
      <c r="O100" s="105"/>
      <c r="P100" s="105"/>
      <c r="Q100" s="105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</row>
    <row r="101" spans="1:33" s="51" customFormat="1">
      <c r="A101" s="94">
        <v>650</v>
      </c>
      <c r="B101" s="69">
        <f t="shared" si="8"/>
        <v>296.18206064029499</v>
      </c>
      <c r="C101" s="70">
        <f t="shared" si="8"/>
        <v>125.73192981458938</v>
      </c>
      <c r="D101" s="70">
        <f t="shared" si="8"/>
        <v>76.66446257650756</v>
      </c>
      <c r="E101" s="70">
        <f t="shared" si="8"/>
        <v>51.365171083932673</v>
      </c>
      <c r="F101" s="70">
        <f t="shared" si="8"/>
        <v>33.532065123305074</v>
      </c>
      <c r="G101" s="70">
        <f t="shared" si="8"/>
        <v>19.636607206733604</v>
      </c>
      <c r="H101" s="70">
        <f t="shared" si="8"/>
        <v>12.711756748611252</v>
      </c>
      <c r="I101" s="70">
        <f t="shared" si="8"/>
        <v>8.8162418023946039</v>
      </c>
      <c r="J101" s="70">
        <f t="shared" si="8"/>
        <v>5.1353701091292816</v>
      </c>
      <c r="K101" s="70">
        <f t="shared" si="8"/>
        <v>3.281051837700089</v>
      </c>
      <c r="L101" s="71">
        <f t="shared" si="8"/>
        <v>2.3206898006114351</v>
      </c>
      <c r="M101" s="103"/>
      <c r="N101" s="105"/>
      <c r="O101" s="105"/>
      <c r="P101" s="105"/>
      <c r="Q101" s="105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</row>
    <row r="102" spans="1:33" s="51" customFormat="1">
      <c r="A102" s="94">
        <v>660</v>
      </c>
      <c r="B102" s="69">
        <f t="shared" si="8"/>
        <v>300.73870772706874</v>
      </c>
      <c r="C102" s="70">
        <f t="shared" si="8"/>
        <v>127.66626719635228</v>
      </c>
      <c r="D102" s="70">
        <f t="shared" si="8"/>
        <v>77.843915846915365</v>
      </c>
      <c r="E102" s="70">
        <f t="shared" si="8"/>
        <v>52.15540448522394</v>
      </c>
      <c r="F102" s="70">
        <f t="shared" si="8"/>
        <v>34.047943048279002</v>
      </c>
      <c r="G102" s="70">
        <f t="shared" si="8"/>
        <v>19.938708856067965</v>
      </c>
      <c r="H102" s="70">
        <f t="shared" si="8"/>
        <v>12.907322237051424</v>
      </c>
      <c r="I102" s="70">
        <f t="shared" si="8"/>
        <v>8.9518762916622112</v>
      </c>
      <c r="J102" s="70">
        <f t="shared" si="8"/>
        <v>5.2143758031158853</v>
      </c>
      <c r="K102" s="70">
        <f t="shared" si="8"/>
        <v>3.3315295582800903</v>
      </c>
      <c r="L102" s="71">
        <f t="shared" si="8"/>
        <v>2.3563927206208417</v>
      </c>
      <c r="M102" s="103"/>
      <c r="N102" s="105"/>
      <c r="O102" s="105"/>
      <c r="P102" s="105"/>
      <c r="Q102" s="105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</row>
    <row r="103" spans="1:33" s="51" customFormat="1">
      <c r="A103" s="94">
        <v>670</v>
      </c>
      <c r="B103" s="69">
        <f t="shared" si="8"/>
        <v>305.29535481384255</v>
      </c>
      <c r="C103" s="70">
        <f t="shared" si="8"/>
        <v>129.6006045781152</v>
      </c>
      <c r="D103" s="70">
        <f t="shared" si="8"/>
        <v>79.023369117323185</v>
      </c>
      <c r="E103" s="70">
        <f t="shared" si="8"/>
        <v>52.945637886515215</v>
      </c>
      <c r="F103" s="70">
        <f t="shared" si="8"/>
        <v>34.56382097325293</v>
      </c>
      <c r="G103" s="70">
        <f t="shared" si="8"/>
        <v>20.240810505402333</v>
      </c>
      <c r="H103" s="70">
        <f t="shared" si="8"/>
        <v>13.1028877254916</v>
      </c>
      <c r="I103" s="70">
        <f t="shared" si="8"/>
        <v>9.0875107809298221</v>
      </c>
      <c r="J103" s="70">
        <f t="shared" si="8"/>
        <v>5.2933814971024908</v>
      </c>
      <c r="K103" s="70">
        <f t="shared" si="8"/>
        <v>3.3820072788600921</v>
      </c>
      <c r="L103" s="71">
        <f t="shared" si="8"/>
        <v>2.3920956406302487</v>
      </c>
      <c r="M103" s="103"/>
      <c r="N103" s="105"/>
      <c r="O103" s="105"/>
      <c r="P103" s="105"/>
      <c r="Q103" s="105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</row>
    <row r="104" spans="1:33" s="51" customFormat="1">
      <c r="A104" s="94">
        <v>680</v>
      </c>
      <c r="B104" s="69">
        <f t="shared" si="8"/>
        <v>309.8520019006163</v>
      </c>
      <c r="C104" s="70">
        <f t="shared" si="8"/>
        <v>131.53494195987813</v>
      </c>
      <c r="D104" s="70">
        <f t="shared" si="8"/>
        <v>80.20282238773099</v>
      </c>
      <c r="E104" s="70">
        <f t="shared" si="8"/>
        <v>53.735871287806482</v>
      </c>
      <c r="F104" s="70">
        <f t="shared" si="8"/>
        <v>35.079698898226852</v>
      </c>
      <c r="G104" s="70">
        <f t="shared" si="8"/>
        <v>20.542912154736694</v>
      </c>
      <c r="H104" s="70">
        <f t="shared" si="8"/>
        <v>13.298453213931772</v>
      </c>
      <c r="I104" s="70">
        <f t="shared" si="8"/>
        <v>9.2231452701974312</v>
      </c>
      <c r="J104" s="70">
        <f t="shared" si="8"/>
        <v>5.3723871910890946</v>
      </c>
      <c r="K104" s="70">
        <f t="shared" si="8"/>
        <v>3.4324849994400934</v>
      </c>
      <c r="L104" s="71">
        <f t="shared" si="8"/>
        <v>2.4277985606396553</v>
      </c>
      <c r="M104" s="103"/>
      <c r="N104" s="105"/>
      <c r="O104" s="105"/>
      <c r="P104" s="105"/>
      <c r="Q104" s="105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</row>
    <row r="105" spans="1:33" s="51" customFormat="1">
      <c r="A105" s="94">
        <v>690</v>
      </c>
      <c r="B105" s="69">
        <f t="shared" si="8"/>
        <v>314.40864898739011</v>
      </c>
      <c r="C105" s="70">
        <f t="shared" si="8"/>
        <v>133.46927934164106</v>
      </c>
      <c r="D105" s="70">
        <f t="shared" si="8"/>
        <v>81.382275658138809</v>
      </c>
      <c r="E105" s="70">
        <f t="shared" si="8"/>
        <v>54.526104689097764</v>
      </c>
      <c r="F105" s="70">
        <f t="shared" si="8"/>
        <v>35.59557682320078</v>
      </c>
      <c r="G105" s="70">
        <f t="shared" si="8"/>
        <v>20.845013804071058</v>
      </c>
      <c r="H105" s="70">
        <f t="shared" si="8"/>
        <v>13.494018702371946</v>
      </c>
      <c r="I105" s="70">
        <f t="shared" si="8"/>
        <v>9.3587797594650404</v>
      </c>
      <c r="J105" s="70">
        <f t="shared" si="8"/>
        <v>5.4513928850756992</v>
      </c>
      <c r="K105" s="70">
        <f t="shared" si="8"/>
        <v>3.4829627200200948</v>
      </c>
      <c r="L105" s="71">
        <f t="shared" si="8"/>
        <v>2.4635014806490618</v>
      </c>
      <c r="M105" s="103"/>
      <c r="N105" s="105"/>
      <c r="O105" s="105"/>
      <c r="P105" s="105"/>
      <c r="Q105" s="105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</row>
    <row r="106" spans="1:33" s="51" customFormat="1">
      <c r="A106" s="94">
        <v>700</v>
      </c>
      <c r="B106" s="69">
        <f t="shared" si="8"/>
        <v>318.96529607416386</v>
      </c>
      <c r="C106" s="70">
        <f t="shared" si="8"/>
        <v>135.40361672340396</v>
      </c>
      <c r="D106" s="70">
        <f t="shared" si="8"/>
        <v>82.561728928546614</v>
      </c>
      <c r="E106" s="70">
        <f t="shared" si="8"/>
        <v>55.316338090389031</v>
      </c>
      <c r="F106" s="70">
        <f t="shared" si="8"/>
        <v>36.111454748174701</v>
      </c>
      <c r="G106" s="70">
        <f t="shared" si="8"/>
        <v>21.147115453405419</v>
      </c>
      <c r="H106" s="70">
        <f t="shared" si="8"/>
        <v>13.689584190812118</v>
      </c>
      <c r="I106" s="70">
        <f t="shared" si="8"/>
        <v>9.4944142487326495</v>
      </c>
      <c r="J106" s="70">
        <f t="shared" si="8"/>
        <v>5.5303985790623029</v>
      </c>
      <c r="K106" s="70">
        <f t="shared" si="8"/>
        <v>3.5334404406000961</v>
      </c>
      <c r="L106" s="71">
        <f t="shared" si="8"/>
        <v>2.4992044006584688</v>
      </c>
      <c r="M106" s="103"/>
      <c r="N106" s="105"/>
      <c r="O106" s="105"/>
      <c r="P106" s="105"/>
      <c r="Q106" s="105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</row>
    <row r="107" spans="1:33" s="51" customFormat="1">
      <c r="A107" s="94">
        <v>710</v>
      </c>
      <c r="B107" s="69">
        <f t="shared" si="8"/>
        <v>323.52194316093761</v>
      </c>
      <c r="C107" s="70">
        <f t="shared" si="8"/>
        <v>137.33795410516686</v>
      </c>
      <c r="D107" s="70">
        <f t="shared" si="8"/>
        <v>83.741182198954419</v>
      </c>
      <c r="E107" s="70">
        <f t="shared" si="8"/>
        <v>56.106571491680299</v>
      </c>
      <c r="F107" s="70">
        <f t="shared" si="8"/>
        <v>36.627332673148622</v>
      </c>
      <c r="G107" s="70">
        <f t="shared" si="8"/>
        <v>21.449217102739784</v>
      </c>
      <c r="H107" s="70">
        <f t="shared" si="8"/>
        <v>13.885149679252292</v>
      </c>
      <c r="I107" s="70">
        <f t="shared" si="8"/>
        <v>9.6300487380002586</v>
      </c>
      <c r="J107" s="70">
        <f t="shared" si="8"/>
        <v>5.6094042730489075</v>
      </c>
      <c r="K107" s="70">
        <f t="shared" si="8"/>
        <v>3.5839181611800974</v>
      </c>
      <c r="L107" s="71">
        <f t="shared" si="8"/>
        <v>2.5349073206678754</v>
      </c>
      <c r="M107" s="103"/>
      <c r="N107" s="105"/>
      <c r="O107" s="105"/>
      <c r="P107" s="105"/>
      <c r="Q107" s="105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</row>
    <row r="108" spans="1:33" s="51" customFormat="1">
      <c r="A108" s="94">
        <v>720</v>
      </c>
      <c r="B108" s="69">
        <f t="shared" si="8"/>
        <v>328.07859024771142</v>
      </c>
      <c r="C108" s="70">
        <f t="shared" si="8"/>
        <v>139.27229148692979</v>
      </c>
      <c r="D108" s="70">
        <f t="shared" si="8"/>
        <v>84.920635469362225</v>
      </c>
      <c r="E108" s="70">
        <f t="shared" si="8"/>
        <v>56.896804892971574</v>
      </c>
      <c r="F108" s="70">
        <f t="shared" si="8"/>
        <v>37.14321059812255</v>
      </c>
      <c r="G108" s="70">
        <f t="shared" si="8"/>
        <v>21.751318752074148</v>
      </c>
      <c r="H108" s="70">
        <f t="shared" si="8"/>
        <v>14.080715167692466</v>
      </c>
      <c r="I108" s="70">
        <f t="shared" si="8"/>
        <v>9.7656832272678695</v>
      </c>
      <c r="J108" s="70">
        <f t="shared" si="8"/>
        <v>5.6884099670355122</v>
      </c>
      <c r="K108" s="70">
        <f t="shared" si="8"/>
        <v>3.6343958817600992</v>
      </c>
      <c r="L108" s="71">
        <f t="shared" si="8"/>
        <v>2.5706102406772819</v>
      </c>
      <c r="M108" s="103"/>
      <c r="N108" s="105"/>
      <c r="O108" s="105"/>
      <c r="P108" s="105"/>
      <c r="Q108" s="105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</row>
    <row r="109" spans="1:33" s="51" customFormat="1">
      <c r="A109" s="94">
        <v>730</v>
      </c>
      <c r="B109" s="69">
        <f t="shared" si="8"/>
        <v>332.63523733448517</v>
      </c>
      <c r="C109" s="70">
        <f t="shared" si="8"/>
        <v>141.20662886869269</v>
      </c>
      <c r="D109" s="70">
        <f t="shared" si="8"/>
        <v>86.10008873977003</v>
      </c>
      <c r="E109" s="70">
        <f t="shared" si="8"/>
        <v>57.687038294262848</v>
      </c>
      <c r="F109" s="70">
        <f t="shared" si="8"/>
        <v>37.659088523096472</v>
      </c>
      <c r="G109" s="70">
        <f t="shared" si="8"/>
        <v>22.053420401408509</v>
      </c>
      <c r="H109" s="70">
        <f t="shared" si="8"/>
        <v>14.276280656132638</v>
      </c>
      <c r="I109" s="70">
        <f t="shared" si="8"/>
        <v>9.9013177165354769</v>
      </c>
      <c r="J109" s="70">
        <f t="shared" si="8"/>
        <v>5.7674156610221159</v>
      </c>
      <c r="K109" s="70">
        <f t="shared" si="8"/>
        <v>3.6848736023401001</v>
      </c>
      <c r="L109" s="71">
        <f t="shared" si="8"/>
        <v>2.6063131606866885</v>
      </c>
      <c r="M109" s="103"/>
      <c r="N109" s="105"/>
      <c r="O109" s="105"/>
      <c r="P109" s="105"/>
      <c r="Q109" s="105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</row>
    <row r="110" spans="1:33" s="51" customFormat="1">
      <c r="A110" s="94">
        <v>740</v>
      </c>
      <c r="B110" s="69">
        <f t="shared" si="8"/>
        <v>337.19188442125892</v>
      </c>
      <c r="C110" s="70">
        <f t="shared" si="8"/>
        <v>143.14096625045559</v>
      </c>
      <c r="D110" s="70">
        <f t="shared" si="8"/>
        <v>87.279542010177835</v>
      </c>
      <c r="E110" s="70">
        <f t="shared" si="8"/>
        <v>58.477271695554116</v>
      </c>
      <c r="F110" s="70">
        <f t="shared" si="8"/>
        <v>38.174966448070393</v>
      </c>
      <c r="G110" s="70">
        <f t="shared" si="8"/>
        <v>22.355522050742874</v>
      </c>
      <c r="H110" s="70">
        <f t="shared" si="8"/>
        <v>14.47184614457281</v>
      </c>
      <c r="I110" s="70">
        <f t="shared" si="8"/>
        <v>10.036952205803086</v>
      </c>
      <c r="J110" s="70">
        <f t="shared" si="8"/>
        <v>5.8464213550087205</v>
      </c>
      <c r="K110" s="70">
        <f t="shared" si="8"/>
        <v>3.7353513229201014</v>
      </c>
      <c r="L110" s="71">
        <f t="shared" si="8"/>
        <v>2.6420160806960951</v>
      </c>
      <c r="M110" s="103"/>
      <c r="N110" s="105"/>
      <c r="O110" s="105"/>
      <c r="P110" s="105"/>
      <c r="Q110" s="105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</row>
    <row r="111" spans="1:33" s="51" customFormat="1">
      <c r="A111" s="94">
        <v>750</v>
      </c>
      <c r="B111" s="69">
        <f t="shared" si="8"/>
        <v>341.74853150803273</v>
      </c>
      <c r="C111" s="70">
        <f t="shared" si="8"/>
        <v>145.07530363221852</v>
      </c>
      <c r="D111" s="70">
        <f t="shared" si="8"/>
        <v>88.458995280585654</v>
      </c>
      <c r="E111" s="70">
        <f t="shared" si="8"/>
        <v>59.26750509684539</v>
      </c>
      <c r="F111" s="70">
        <f t="shared" si="8"/>
        <v>38.690844373044321</v>
      </c>
      <c r="G111" s="70">
        <f t="shared" si="8"/>
        <v>22.657623700077238</v>
      </c>
      <c r="H111" s="70">
        <f t="shared" si="8"/>
        <v>14.667411633012984</v>
      </c>
      <c r="I111" s="70">
        <f t="shared" si="8"/>
        <v>10.172586695070697</v>
      </c>
      <c r="J111" s="70">
        <f t="shared" si="8"/>
        <v>5.9254270489953251</v>
      </c>
      <c r="K111" s="70">
        <f t="shared" si="8"/>
        <v>3.7858290435001032</v>
      </c>
      <c r="L111" s="71">
        <f t="shared" si="8"/>
        <v>2.6777190007055021</v>
      </c>
      <c r="M111" s="103"/>
      <c r="N111" s="105"/>
      <c r="O111" s="105"/>
      <c r="P111" s="105"/>
      <c r="Q111" s="105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</row>
    <row r="112" spans="1:33" s="51" customFormat="1">
      <c r="A112" s="94">
        <v>760</v>
      </c>
      <c r="B112" s="69">
        <f t="shared" si="8"/>
        <v>346.30517859480648</v>
      </c>
      <c r="C112" s="70">
        <f t="shared" si="8"/>
        <v>147.00964101398142</v>
      </c>
      <c r="D112" s="70">
        <f t="shared" si="8"/>
        <v>89.638448550993459</v>
      </c>
      <c r="E112" s="70">
        <f t="shared" si="8"/>
        <v>60.057738498136658</v>
      </c>
      <c r="F112" s="70">
        <f t="shared" si="8"/>
        <v>39.206722298018242</v>
      </c>
      <c r="G112" s="70">
        <f t="shared" si="8"/>
        <v>22.959725349411599</v>
      </c>
      <c r="H112" s="70">
        <f t="shared" si="8"/>
        <v>14.862977121453158</v>
      </c>
      <c r="I112" s="70">
        <f t="shared" si="8"/>
        <v>10.308221184338306</v>
      </c>
      <c r="J112" s="70">
        <f t="shared" si="8"/>
        <v>6.0044327429819289</v>
      </c>
      <c r="K112" s="70">
        <f t="shared" si="8"/>
        <v>3.8363067640801045</v>
      </c>
      <c r="L112" s="71">
        <f t="shared" si="8"/>
        <v>2.7134219207149086</v>
      </c>
      <c r="M112" s="103"/>
      <c r="N112" s="105"/>
      <c r="O112" s="105"/>
      <c r="P112" s="105"/>
      <c r="Q112" s="105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</row>
    <row r="113" spans="1:33" s="51" customFormat="1">
      <c r="A113" s="94">
        <v>770</v>
      </c>
      <c r="B113" s="69">
        <f t="shared" ref="B113:L128" si="9">$A113/3600/(PI()/4*(B$4/1000)^2)</f>
        <v>350.86182568158023</v>
      </c>
      <c r="C113" s="70">
        <f t="shared" si="9"/>
        <v>148.94397839574432</v>
      </c>
      <c r="D113" s="70">
        <f t="shared" si="9"/>
        <v>90.817901821401264</v>
      </c>
      <c r="E113" s="70">
        <f t="shared" si="9"/>
        <v>60.847971899427932</v>
      </c>
      <c r="F113" s="70">
        <f t="shared" si="9"/>
        <v>39.722600222992163</v>
      </c>
      <c r="G113" s="70">
        <f t="shared" si="9"/>
        <v>23.26182699874596</v>
      </c>
      <c r="H113" s="70">
        <f t="shared" si="9"/>
        <v>15.05854260989333</v>
      </c>
      <c r="I113" s="70">
        <f t="shared" si="9"/>
        <v>10.443855673605913</v>
      </c>
      <c r="J113" s="70">
        <f t="shared" si="9"/>
        <v>6.0834384369685335</v>
      </c>
      <c r="K113" s="70">
        <f t="shared" si="9"/>
        <v>3.8867844846601054</v>
      </c>
      <c r="L113" s="71">
        <f t="shared" si="9"/>
        <v>2.7491248407243152</v>
      </c>
      <c r="M113" s="103"/>
      <c r="N113" s="105"/>
      <c r="O113" s="105"/>
      <c r="P113" s="105"/>
      <c r="Q113" s="105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</row>
    <row r="114" spans="1:33" s="51" customFormat="1">
      <c r="A114" s="94">
        <v>780</v>
      </c>
      <c r="B114" s="69">
        <f t="shared" si="9"/>
        <v>355.41847276835404</v>
      </c>
      <c r="C114" s="70">
        <f t="shared" si="9"/>
        <v>150.87831577750725</v>
      </c>
      <c r="D114" s="70">
        <f t="shared" si="9"/>
        <v>91.997355091809084</v>
      </c>
      <c r="E114" s="70">
        <f t="shared" si="9"/>
        <v>61.638205300719207</v>
      </c>
      <c r="F114" s="70">
        <f t="shared" si="9"/>
        <v>40.238478147966092</v>
      </c>
      <c r="G114" s="70">
        <f t="shared" si="9"/>
        <v>23.563928648080328</v>
      </c>
      <c r="H114" s="70">
        <f t="shared" si="9"/>
        <v>15.254108098333504</v>
      </c>
      <c r="I114" s="70">
        <f t="shared" si="9"/>
        <v>10.579490162873524</v>
      </c>
      <c r="J114" s="70">
        <f t="shared" si="9"/>
        <v>6.1624441309551381</v>
      </c>
      <c r="K114" s="70">
        <f t="shared" si="9"/>
        <v>3.9372622052401072</v>
      </c>
      <c r="L114" s="71">
        <f t="shared" si="9"/>
        <v>2.7848277607337222</v>
      </c>
      <c r="M114" s="103"/>
      <c r="N114" s="105"/>
      <c r="O114" s="105"/>
      <c r="P114" s="105"/>
      <c r="Q114" s="105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</row>
    <row r="115" spans="1:33" s="51" customFormat="1">
      <c r="A115" s="94">
        <v>790</v>
      </c>
      <c r="B115" s="69">
        <f t="shared" si="9"/>
        <v>359.97511985512779</v>
      </c>
      <c r="C115" s="70">
        <f t="shared" si="9"/>
        <v>152.81265315927016</v>
      </c>
      <c r="D115" s="70">
        <f t="shared" si="9"/>
        <v>93.176808362216889</v>
      </c>
      <c r="E115" s="70">
        <f t="shared" si="9"/>
        <v>62.428438702010475</v>
      </c>
      <c r="F115" s="70">
        <f t="shared" si="9"/>
        <v>40.75435607294002</v>
      </c>
      <c r="G115" s="70">
        <f t="shared" si="9"/>
        <v>23.866030297414689</v>
      </c>
      <c r="H115" s="70">
        <f t="shared" si="9"/>
        <v>15.449673586773676</v>
      </c>
      <c r="I115" s="70">
        <f t="shared" si="9"/>
        <v>10.715124652141133</v>
      </c>
      <c r="J115" s="70">
        <f t="shared" si="9"/>
        <v>6.2414498249417418</v>
      </c>
      <c r="K115" s="70">
        <f t="shared" si="9"/>
        <v>3.9877399258201085</v>
      </c>
      <c r="L115" s="71">
        <f t="shared" si="9"/>
        <v>2.8205306807431287</v>
      </c>
      <c r="M115" s="103"/>
      <c r="N115" s="105"/>
      <c r="O115" s="105"/>
      <c r="P115" s="105"/>
      <c r="Q115" s="105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</row>
    <row r="116" spans="1:33" s="51" customFormat="1">
      <c r="A116" s="94">
        <v>800</v>
      </c>
      <c r="B116" s="69">
        <f t="shared" si="9"/>
        <v>364.53176694190154</v>
      </c>
      <c r="C116" s="70">
        <f t="shared" si="9"/>
        <v>154.74699054103309</v>
      </c>
      <c r="D116" s="70">
        <f t="shared" si="9"/>
        <v>94.356261632624694</v>
      </c>
      <c r="E116" s="70">
        <f t="shared" si="9"/>
        <v>63.218672103301742</v>
      </c>
      <c r="F116" s="70">
        <f t="shared" si="9"/>
        <v>41.270233997913941</v>
      </c>
      <c r="G116" s="70">
        <f t="shared" si="9"/>
        <v>24.16813194674905</v>
      </c>
      <c r="H116" s="70">
        <f t="shared" si="9"/>
        <v>15.645239075213849</v>
      </c>
      <c r="I116" s="70">
        <f t="shared" si="9"/>
        <v>10.850759141408743</v>
      </c>
      <c r="J116" s="70">
        <f t="shared" si="9"/>
        <v>6.3204555189283465</v>
      </c>
      <c r="K116" s="70">
        <f t="shared" si="9"/>
        <v>4.0382176464001098</v>
      </c>
      <c r="L116" s="71">
        <f t="shared" si="9"/>
        <v>2.8562336007525353</v>
      </c>
      <c r="M116" s="103"/>
      <c r="N116" s="105"/>
      <c r="O116" s="105"/>
      <c r="P116" s="105"/>
      <c r="Q116" s="105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</row>
    <row r="117" spans="1:33" s="51" customFormat="1">
      <c r="A117" s="94">
        <v>810</v>
      </c>
      <c r="B117" s="69">
        <f t="shared" si="9"/>
        <v>369.08841402867534</v>
      </c>
      <c r="C117" s="70">
        <f t="shared" si="9"/>
        <v>156.68132792279599</v>
      </c>
      <c r="D117" s="70">
        <f t="shared" si="9"/>
        <v>95.535714903032513</v>
      </c>
      <c r="E117" s="70">
        <f t="shared" si="9"/>
        <v>64.008905504593017</v>
      </c>
      <c r="F117" s="70">
        <f t="shared" si="9"/>
        <v>41.786111922887869</v>
      </c>
      <c r="G117" s="70">
        <f t="shared" si="9"/>
        <v>24.470233596083418</v>
      </c>
      <c r="H117" s="70">
        <f t="shared" si="9"/>
        <v>15.840804563654023</v>
      </c>
      <c r="I117" s="70">
        <f t="shared" si="9"/>
        <v>10.986393630676352</v>
      </c>
      <c r="J117" s="70">
        <f t="shared" si="9"/>
        <v>6.3994612129149511</v>
      </c>
      <c r="K117" s="70">
        <f t="shared" si="9"/>
        <v>4.0886953669801116</v>
      </c>
      <c r="L117" s="71">
        <f t="shared" si="9"/>
        <v>2.8919365207619423</v>
      </c>
      <c r="M117" s="103"/>
      <c r="N117" s="105"/>
      <c r="O117" s="105"/>
      <c r="P117" s="105"/>
      <c r="Q117" s="105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</row>
    <row r="118" spans="1:33" s="51" customFormat="1">
      <c r="A118" s="94">
        <v>820</v>
      </c>
      <c r="B118" s="69">
        <f t="shared" si="9"/>
        <v>373.6450611154491</v>
      </c>
      <c r="C118" s="70">
        <f t="shared" si="9"/>
        <v>158.61566530455892</v>
      </c>
      <c r="D118" s="70">
        <f t="shared" si="9"/>
        <v>96.715168173440304</v>
      </c>
      <c r="E118" s="70">
        <f t="shared" si="9"/>
        <v>64.799138905884291</v>
      </c>
      <c r="F118" s="70">
        <f t="shared" si="9"/>
        <v>42.30198984786179</v>
      </c>
      <c r="G118" s="70">
        <f t="shared" si="9"/>
        <v>24.772335245417779</v>
      </c>
      <c r="H118" s="70">
        <f t="shared" si="9"/>
        <v>16.036370052094195</v>
      </c>
      <c r="I118" s="70">
        <f t="shared" si="9"/>
        <v>11.122028119943961</v>
      </c>
      <c r="J118" s="70">
        <f t="shared" si="9"/>
        <v>6.4784669069015548</v>
      </c>
      <c r="K118" s="70">
        <f t="shared" si="9"/>
        <v>4.1391730875601125</v>
      </c>
      <c r="L118" s="71">
        <f t="shared" si="9"/>
        <v>2.9276394407713489</v>
      </c>
      <c r="M118" s="103"/>
      <c r="N118" s="105"/>
      <c r="O118" s="105"/>
      <c r="P118" s="105"/>
      <c r="Q118" s="105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</row>
    <row r="119" spans="1:33" s="51" customFormat="1">
      <c r="A119" s="94">
        <v>830</v>
      </c>
      <c r="B119" s="69">
        <f t="shared" si="9"/>
        <v>378.2017082022229</v>
      </c>
      <c r="C119" s="70">
        <f t="shared" si="9"/>
        <v>160.55000268632182</v>
      </c>
      <c r="D119" s="70">
        <f t="shared" si="9"/>
        <v>97.894621443848123</v>
      </c>
      <c r="E119" s="70">
        <f t="shared" si="9"/>
        <v>65.589372307175566</v>
      </c>
      <c r="F119" s="70">
        <f t="shared" si="9"/>
        <v>42.817867772835719</v>
      </c>
      <c r="G119" s="70">
        <f t="shared" si="9"/>
        <v>25.074436894752143</v>
      </c>
      <c r="H119" s="70">
        <f t="shared" si="9"/>
        <v>16.231935540534369</v>
      </c>
      <c r="I119" s="70">
        <f t="shared" si="9"/>
        <v>11.257662609211572</v>
      </c>
      <c r="J119" s="70">
        <f t="shared" si="9"/>
        <v>6.5574726008881603</v>
      </c>
      <c r="K119" s="70">
        <f t="shared" si="9"/>
        <v>4.1896508081401143</v>
      </c>
      <c r="L119" s="71">
        <f t="shared" si="9"/>
        <v>2.9633423607807559</v>
      </c>
      <c r="M119" s="103"/>
      <c r="N119" s="105"/>
      <c r="O119" s="105"/>
      <c r="P119" s="105"/>
      <c r="Q119" s="105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</row>
    <row r="120" spans="1:33" s="51" customFormat="1">
      <c r="A120" s="94">
        <v>840</v>
      </c>
      <c r="B120" s="69">
        <f t="shared" si="9"/>
        <v>382.75835528899665</v>
      </c>
      <c r="C120" s="70">
        <f t="shared" si="9"/>
        <v>162.48434006808475</v>
      </c>
      <c r="D120" s="70">
        <f t="shared" si="9"/>
        <v>99.074074714255929</v>
      </c>
      <c r="E120" s="70">
        <f t="shared" si="9"/>
        <v>66.37960570846684</v>
      </c>
      <c r="F120" s="70">
        <f t="shared" si="9"/>
        <v>43.33374569780964</v>
      </c>
      <c r="G120" s="70">
        <f t="shared" si="9"/>
        <v>25.376538544086504</v>
      </c>
      <c r="H120" s="70">
        <f t="shared" si="9"/>
        <v>16.427501028974543</v>
      </c>
      <c r="I120" s="70">
        <f t="shared" si="9"/>
        <v>11.393297098479179</v>
      </c>
      <c r="J120" s="70">
        <f t="shared" si="9"/>
        <v>6.636478294874764</v>
      </c>
      <c r="K120" s="70">
        <f t="shared" si="9"/>
        <v>4.2401285287201151</v>
      </c>
      <c r="L120" s="71">
        <f t="shared" si="9"/>
        <v>2.9990452807901624</v>
      </c>
      <c r="M120" s="103"/>
      <c r="N120" s="105"/>
      <c r="O120" s="105"/>
      <c r="P120" s="105"/>
      <c r="Q120" s="105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</row>
    <row r="121" spans="1:33" s="51" customFormat="1">
      <c r="A121" s="94">
        <v>850</v>
      </c>
      <c r="B121" s="69">
        <f t="shared" si="9"/>
        <v>387.3150023757704</v>
      </c>
      <c r="C121" s="70">
        <f t="shared" si="9"/>
        <v>164.41867744984765</v>
      </c>
      <c r="D121" s="70">
        <f t="shared" si="9"/>
        <v>100.25352798466373</v>
      </c>
      <c r="E121" s="70">
        <f t="shared" si="9"/>
        <v>67.169839109758101</v>
      </c>
      <c r="F121" s="70">
        <f t="shared" si="9"/>
        <v>43.849623622783561</v>
      </c>
      <c r="G121" s="70">
        <f t="shared" si="9"/>
        <v>25.678640193420868</v>
      </c>
      <c r="H121" s="70">
        <f t="shared" si="9"/>
        <v>16.623066517414713</v>
      </c>
      <c r="I121" s="70">
        <f t="shared" si="9"/>
        <v>11.528931587746788</v>
      </c>
      <c r="J121" s="70">
        <f t="shared" si="9"/>
        <v>6.7154839888613678</v>
      </c>
      <c r="K121" s="70">
        <f t="shared" si="9"/>
        <v>4.2906062493001169</v>
      </c>
      <c r="L121" s="71">
        <f t="shared" si="9"/>
        <v>3.034748200799569</v>
      </c>
      <c r="M121" s="103"/>
      <c r="N121" s="105"/>
      <c r="O121" s="105"/>
      <c r="P121" s="105"/>
      <c r="Q121" s="105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</row>
    <row r="122" spans="1:33" s="51" customFormat="1">
      <c r="A122" s="94">
        <v>860</v>
      </c>
      <c r="B122" s="69">
        <f t="shared" si="9"/>
        <v>391.87164946254421</v>
      </c>
      <c r="C122" s="70">
        <f t="shared" si="9"/>
        <v>166.35301483161058</v>
      </c>
      <c r="D122" s="70">
        <f t="shared" si="9"/>
        <v>101.43298125507155</v>
      </c>
      <c r="E122" s="70">
        <f t="shared" si="9"/>
        <v>67.96007251104939</v>
      </c>
      <c r="F122" s="70">
        <f t="shared" si="9"/>
        <v>44.365501547757489</v>
      </c>
      <c r="G122" s="70">
        <f t="shared" si="9"/>
        <v>25.980741842755233</v>
      </c>
      <c r="H122" s="70">
        <f t="shared" si="9"/>
        <v>16.818632005854891</v>
      </c>
      <c r="I122" s="70">
        <f t="shared" si="9"/>
        <v>11.664566077014399</v>
      </c>
      <c r="J122" s="70">
        <f t="shared" si="9"/>
        <v>6.7944896828479733</v>
      </c>
      <c r="K122" s="70">
        <f t="shared" si="9"/>
        <v>4.3410839698801187</v>
      </c>
      <c r="L122" s="71">
        <f t="shared" si="9"/>
        <v>3.070451120808976</v>
      </c>
      <c r="M122" s="103"/>
      <c r="N122" s="105"/>
      <c r="O122" s="105"/>
      <c r="P122" s="105"/>
      <c r="Q122" s="105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</row>
    <row r="123" spans="1:33" s="51" customFormat="1">
      <c r="A123" s="94">
        <v>870</v>
      </c>
      <c r="B123" s="69">
        <f t="shared" si="9"/>
        <v>396.42829654931796</v>
      </c>
      <c r="C123" s="70">
        <f t="shared" si="9"/>
        <v>168.28735221337348</v>
      </c>
      <c r="D123" s="70">
        <f t="shared" si="9"/>
        <v>102.61243452547936</v>
      </c>
      <c r="E123" s="70">
        <f t="shared" si="9"/>
        <v>68.75030591234065</v>
      </c>
      <c r="F123" s="70">
        <f t="shared" si="9"/>
        <v>44.88137947273141</v>
      </c>
      <c r="G123" s="70">
        <f t="shared" si="9"/>
        <v>26.282843492089594</v>
      </c>
      <c r="H123" s="70">
        <f t="shared" si="9"/>
        <v>17.014197494295061</v>
      </c>
      <c r="I123" s="70">
        <f t="shared" si="9"/>
        <v>11.800200566282008</v>
      </c>
      <c r="J123" s="70">
        <f t="shared" si="9"/>
        <v>6.873495376834577</v>
      </c>
      <c r="K123" s="70">
        <f t="shared" si="9"/>
        <v>4.3915616904601196</v>
      </c>
      <c r="L123" s="71">
        <f t="shared" si="9"/>
        <v>3.1061540408183825</v>
      </c>
      <c r="M123" s="103"/>
      <c r="N123" s="105"/>
      <c r="O123" s="105"/>
      <c r="P123" s="105"/>
      <c r="Q123" s="105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</row>
    <row r="124" spans="1:33" s="51" customFormat="1">
      <c r="A124" s="94">
        <v>880</v>
      </c>
      <c r="B124" s="69">
        <f t="shared" si="9"/>
        <v>400.98494363609171</v>
      </c>
      <c r="C124" s="70">
        <f t="shared" si="9"/>
        <v>170.22168959513638</v>
      </c>
      <c r="D124" s="70">
        <f t="shared" si="9"/>
        <v>103.79188779588716</v>
      </c>
      <c r="E124" s="70">
        <f t="shared" si="9"/>
        <v>69.540539313631925</v>
      </c>
      <c r="F124" s="70">
        <f t="shared" si="9"/>
        <v>45.397257397705332</v>
      </c>
      <c r="G124" s="70">
        <f t="shared" si="9"/>
        <v>26.584945141423958</v>
      </c>
      <c r="H124" s="70">
        <f t="shared" si="9"/>
        <v>17.209762982735235</v>
      </c>
      <c r="I124" s="70">
        <f t="shared" si="9"/>
        <v>11.935835055549616</v>
      </c>
      <c r="J124" s="70">
        <f t="shared" si="9"/>
        <v>6.9525010708211807</v>
      </c>
      <c r="K124" s="70">
        <f t="shared" si="9"/>
        <v>4.4420394110401205</v>
      </c>
      <c r="L124" s="71">
        <f t="shared" si="9"/>
        <v>3.1418569608277891</v>
      </c>
      <c r="M124" s="103"/>
      <c r="N124" s="105"/>
      <c r="O124" s="105"/>
      <c r="P124" s="105"/>
      <c r="Q124" s="105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</row>
    <row r="125" spans="1:33" s="51" customFormat="1">
      <c r="A125" s="94">
        <v>890</v>
      </c>
      <c r="B125" s="69">
        <f t="shared" si="9"/>
        <v>405.54159072286552</v>
      </c>
      <c r="C125" s="70">
        <f t="shared" si="9"/>
        <v>172.15602697689931</v>
      </c>
      <c r="D125" s="70">
        <f t="shared" si="9"/>
        <v>104.97134106629498</v>
      </c>
      <c r="E125" s="70">
        <f t="shared" si="9"/>
        <v>70.330772714923199</v>
      </c>
      <c r="F125" s="70">
        <f t="shared" si="9"/>
        <v>45.91313532267926</v>
      </c>
      <c r="G125" s="70">
        <f t="shared" si="9"/>
        <v>26.887046790758323</v>
      </c>
      <c r="H125" s="70">
        <f t="shared" si="9"/>
        <v>17.405328471175409</v>
      </c>
      <c r="I125" s="70">
        <f t="shared" si="9"/>
        <v>12.071469544817226</v>
      </c>
      <c r="J125" s="70">
        <f t="shared" si="9"/>
        <v>7.0315067648077862</v>
      </c>
      <c r="K125" s="70">
        <f t="shared" si="9"/>
        <v>4.4925171316201222</v>
      </c>
      <c r="L125" s="71">
        <f t="shared" si="9"/>
        <v>3.1775598808371961</v>
      </c>
      <c r="M125" s="103"/>
      <c r="N125" s="105"/>
      <c r="O125" s="105"/>
      <c r="P125" s="105"/>
      <c r="Q125" s="105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</row>
    <row r="126" spans="1:33" s="51" customFormat="1">
      <c r="A126" s="94">
        <v>900</v>
      </c>
      <c r="B126" s="69">
        <f t="shared" si="9"/>
        <v>410.09823780963927</v>
      </c>
      <c r="C126" s="70">
        <f t="shared" si="9"/>
        <v>174.09036435866221</v>
      </c>
      <c r="D126" s="70">
        <f t="shared" si="9"/>
        <v>106.15079433670279</v>
      </c>
      <c r="E126" s="70">
        <f t="shared" si="9"/>
        <v>71.12100611621446</v>
      </c>
      <c r="F126" s="70">
        <f t="shared" si="9"/>
        <v>46.429013247653181</v>
      </c>
      <c r="G126" s="70">
        <f t="shared" si="9"/>
        <v>27.189148440092684</v>
      </c>
      <c r="H126" s="70">
        <f t="shared" si="9"/>
        <v>17.600893959615579</v>
      </c>
      <c r="I126" s="70">
        <f t="shared" si="9"/>
        <v>12.207104034084836</v>
      </c>
      <c r="J126" s="70">
        <f t="shared" si="9"/>
        <v>7.11051245879439</v>
      </c>
      <c r="K126" s="70">
        <f t="shared" si="9"/>
        <v>4.5429948522001231</v>
      </c>
      <c r="L126" s="71">
        <f t="shared" si="9"/>
        <v>3.2132628008466027</v>
      </c>
      <c r="M126" s="103"/>
      <c r="N126" s="105"/>
      <c r="O126" s="105"/>
      <c r="P126" s="105"/>
      <c r="Q126" s="105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</row>
    <row r="127" spans="1:33" s="51" customFormat="1">
      <c r="A127" s="94">
        <v>910</v>
      </c>
      <c r="B127" s="69">
        <f t="shared" si="9"/>
        <v>414.65488489641302</v>
      </c>
      <c r="C127" s="70">
        <f t="shared" si="9"/>
        <v>176.02470174042512</v>
      </c>
      <c r="D127" s="70">
        <f t="shared" si="9"/>
        <v>107.33024760711059</v>
      </c>
      <c r="E127" s="70">
        <f t="shared" si="9"/>
        <v>71.911239517505734</v>
      </c>
      <c r="F127" s="70">
        <f t="shared" si="9"/>
        <v>46.944891172627109</v>
      </c>
      <c r="G127" s="70">
        <f t="shared" si="9"/>
        <v>27.491250089427044</v>
      </c>
      <c r="H127" s="70">
        <f t="shared" si="9"/>
        <v>17.796459448055753</v>
      </c>
      <c r="I127" s="70">
        <f t="shared" si="9"/>
        <v>12.342738523352445</v>
      </c>
      <c r="J127" s="70">
        <f t="shared" si="9"/>
        <v>7.1895181527809937</v>
      </c>
      <c r="K127" s="70">
        <f t="shared" si="9"/>
        <v>4.5934725727801249</v>
      </c>
      <c r="L127" s="71">
        <f t="shared" si="9"/>
        <v>3.2489657208560092</v>
      </c>
      <c r="M127" s="103"/>
      <c r="N127" s="105"/>
      <c r="O127" s="105"/>
      <c r="P127" s="105"/>
      <c r="Q127" s="105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</row>
    <row r="128" spans="1:33" s="51" customFormat="1">
      <c r="A128" s="94">
        <v>920</v>
      </c>
      <c r="B128" s="69">
        <f t="shared" si="9"/>
        <v>419.21153198318677</v>
      </c>
      <c r="C128" s="70">
        <f t="shared" si="9"/>
        <v>177.95903912218802</v>
      </c>
      <c r="D128" s="70">
        <f t="shared" si="9"/>
        <v>108.5097008775184</v>
      </c>
      <c r="E128" s="70">
        <f t="shared" si="9"/>
        <v>72.701472918797009</v>
      </c>
      <c r="F128" s="70">
        <f t="shared" si="9"/>
        <v>47.46076909760103</v>
      </c>
      <c r="G128" s="70">
        <f t="shared" si="9"/>
        <v>27.793351738761409</v>
      </c>
      <c r="H128" s="70">
        <f t="shared" si="9"/>
        <v>17.992024936495927</v>
      </c>
      <c r="I128" s="70">
        <f t="shared" si="9"/>
        <v>12.478373012620052</v>
      </c>
      <c r="J128" s="70">
        <f t="shared" si="9"/>
        <v>7.2685238467675983</v>
      </c>
      <c r="K128" s="70">
        <f t="shared" si="9"/>
        <v>4.6439502933601258</v>
      </c>
      <c r="L128" s="71">
        <f t="shared" si="9"/>
        <v>3.2846686408654158</v>
      </c>
      <c r="M128" s="103"/>
      <c r="N128" s="105"/>
      <c r="O128" s="105"/>
      <c r="P128" s="105"/>
      <c r="Q128" s="105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</row>
    <row r="129" spans="1:33" s="51" customFormat="1">
      <c r="A129" s="94">
        <v>930</v>
      </c>
      <c r="B129" s="69">
        <f t="shared" ref="B129:L136" si="10">$A129/3600/(PI()/4*(B$4/1000)^2)</f>
        <v>423.76817906996058</v>
      </c>
      <c r="C129" s="70">
        <f t="shared" si="10"/>
        <v>179.89337650395098</v>
      </c>
      <c r="D129" s="70">
        <f t="shared" si="10"/>
        <v>109.68915414792622</v>
      </c>
      <c r="E129" s="70">
        <f t="shared" si="10"/>
        <v>73.491706320088284</v>
      </c>
      <c r="F129" s="70">
        <f t="shared" si="10"/>
        <v>47.976647022574959</v>
      </c>
      <c r="G129" s="70">
        <f t="shared" si="10"/>
        <v>28.095453388095777</v>
      </c>
      <c r="H129" s="70">
        <f t="shared" si="10"/>
        <v>18.187590424936101</v>
      </c>
      <c r="I129" s="70">
        <f t="shared" si="10"/>
        <v>12.614007501887665</v>
      </c>
      <c r="J129" s="70">
        <f t="shared" si="10"/>
        <v>7.3475295407542038</v>
      </c>
      <c r="K129" s="70">
        <f t="shared" si="10"/>
        <v>4.6944280139401284</v>
      </c>
      <c r="L129" s="71">
        <f t="shared" si="10"/>
        <v>3.3203715608748228</v>
      </c>
      <c r="M129" s="103"/>
      <c r="N129" s="105"/>
      <c r="O129" s="105"/>
      <c r="P129" s="105"/>
      <c r="Q129" s="105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</row>
    <row r="130" spans="1:33" s="51" customFormat="1">
      <c r="A130" s="94">
        <v>940</v>
      </c>
      <c r="B130" s="69">
        <f t="shared" si="10"/>
        <v>428.32482615673433</v>
      </c>
      <c r="C130" s="70">
        <f t="shared" si="10"/>
        <v>181.82771388571388</v>
      </c>
      <c r="D130" s="70">
        <f t="shared" si="10"/>
        <v>110.86860741833402</v>
      </c>
      <c r="E130" s="70">
        <f t="shared" si="10"/>
        <v>74.281939721379558</v>
      </c>
      <c r="F130" s="70">
        <f t="shared" si="10"/>
        <v>48.492524947548887</v>
      </c>
      <c r="G130" s="70">
        <f t="shared" si="10"/>
        <v>28.397555037430138</v>
      </c>
      <c r="H130" s="70">
        <f t="shared" si="10"/>
        <v>18.383155913376275</v>
      </c>
      <c r="I130" s="70">
        <f t="shared" si="10"/>
        <v>12.749641991155274</v>
      </c>
      <c r="J130" s="70">
        <f t="shared" si="10"/>
        <v>7.4265352347408076</v>
      </c>
      <c r="K130" s="70">
        <f t="shared" si="10"/>
        <v>4.7449057345201293</v>
      </c>
      <c r="L130" s="71">
        <f t="shared" si="10"/>
        <v>3.3560744808842293</v>
      </c>
      <c r="M130" s="103"/>
      <c r="N130" s="105"/>
      <c r="O130" s="105"/>
      <c r="P130" s="105"/>
      <c r="Q130" s="105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</row>
    <row r="131" spans="1:33" s="51" customFormat="1">
      <c r="A131" s="94">
        <v>950</v>
      </c>
      <c r="B131" s="69">
        <f t="shared" si="10"/>
        <v>432.88147324350808</v>
      </c>
      <c r="C131" s="70">
        <f t="shared" si="10"/>
        <v>183.76205126747678</v>
      </c>
      <c r="D131" s="70">
        <f t="shared" si="10"/>
        <v>112.04806068874183</v>
      </c>
      <c r="E131" s="70">
        <f t="shared" si="10"/>
        <v>75.072173122670833</v>
      </c>
      <c r="F131" s="70">
        <f t="shared" si="10"/>
        <v>49.008402872522808</v>
      </c>
      <c r="G131" s="70">
        <f t="shared" si="10"/>
        <v>28.699656686764499</v>
      </c>
      <c r="H131" s="70">
        <f t="shared" si="10"/>
        <v>18.578721401816448</v>
      </c>
      <c r="I131" s="70">
        <f t="shared" si="10"/>
        <v>12.885276480422881</v>
      </c>
      <c r="J131" s="70">
        <f t="shared" si="10"/>
        <v>7.5055409287274122</v>
      </c>
      <c r="K131" s="70">
        <f t="shared" si="10"/>
        <v>4.7953834551001302</v>
      </c>
      <c r="L131" s="71">
        <f t="shared" si="10"/>
        <v>3.3917774008936359</v>
      </c>
      <c r="M131" s="103"/>
      <c r="N131" s="105"/>
      <c r="O131" s="105"/>
      <c r="P131" s="105"/>
      <c r="Q131" s="105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</row>
    <row r="132" spans="1:33" s="51" customFormat="1">
      <c r="A132" s="94">
        <v>960</v>
      </c>
      <c r="B132" s="69">
        <f t="shared" si="10"/>
        <v>437.43812033028189</v>
      </c>
      <c r="C132" s="70">
        <f t="shared" si="10"/>
        <v>185.69638864923971</v>
      </c>
      <c r="D132" s="70">
        <f t="shared" si="10"/>
        <v>113.22751395914963</v>
      </c>
      <c r="E132" s="70">
        <f t="shared" si="10"/>
        <v>75.862406523962093</v>
      </c>
      <c r="F132" s="70">
        <f t="shared" si="10"/>
        <v>49.524280797496729</v>
      </c>
      <c r="G132" s="70">
        <f t="shared" si="10"/>
        <v>29.001758336098863</v>
      </c>
      <c r="H132" s="70">
        <f t="shared" si="10"/>
        <v>18.774286890256619</v>
      </c>
      <c r="I132" s="70">
        <f t="shared" si="10"/>
        <v>13.02091096969049</v>
      </c>
      <c r="J132" s="70">
        <f t="shared" si="10"/>
        <v>7.5845466227140159</v>
      </c>
      <c r="K132" s="70">
        <f t="shared" si="10"/>
        <v>4.845861175680132</v>
      </c>
      <c r="L132" s="71">
        <f t="shared" si="10"/>
        <v>3.4274803209030424</v>
      </c>
      <c r="M132" s="103"/>
      <c r="N132" s="105"/>
      <c r="O132" s="105"/>
      <c r="P132" s="105"/>
      <c r="Q132" s="105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</row>
    <row r="133" spans="1:33" s="51" customFormat="1">
      <c r="A133" s="94">
        <v>970</v>
      </c>
      <c r="B133" s="69">
        <f t="shared" si="10"/>
        <v>441.99476741705564</v>
      </c>
      <c r="C133" s="70">
        <f t="shared" si="10"/>
        <v>187.63072603100261</v>
      </c>
      <c r="D133" s="70">
        <f t="shared" si="10"/>
        <v>114.40696722955744</v>
      </c>
      <c r="E133" s="70">
        <f t="shared" si="10"/>
        <v>76.652639925253368</v>
      </c>
      <c r="F133" s="70">
        <f t="shared" si="10"/>
        <v>50.04015872247065</v>
      </c>
      <c r="G133" s="70">
        <f t="shared" si="10"/>
        <v>29.303859985433224</v>
      </c>
      <c r="H133" s="70">
        <f t="shared" si="10"/>
        <v>18.969852378696793</v>
      </c>
      <c r="I133" s="70">
        <f t="shared" si="10"/>
        <v>13.156545458958099</v>
      </c>
      <c r="J133" s="70">
        <f t="shared" si="10"/>
        <v>7.6635523167006196</v>
      </c>
      <c r="K133" s="70">
        <f t="shared" si="10"/>
        <v>4.8963388962601329</v>
      </c>
      <c r="L133" s="71">
        <f t="shared" si="10"/>
        <v>3.463183240912449</v>
      </c>
      <c r="M133" s="103"/>
      <c r="N133" s="105"/>
      <c r="O133" s="105"/>
      <c r="P133" s="105"/>
      <c r="Q133" s="105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</row>
    <row r="134" spans="1:33" s="51" customFormat="1">
      <c r="A134" s="94">
        <v>980</v>
      </c>
      <c r="B134" s="69">
        <f t="shared" si="10"/>
        <v>446.55141450382939</v>
      </c>
      <c r="C134" s="70">
        <f t="shared" si="10"/>
        <v>189.56506341276551</v>
      </c>
      <c r="D134" s="70">
        <f t="shared" si="10"/>
        <v>115.58642049996524</v>
      </c>
      <c r="E134" s="70">
        <f t="shared" si="10"/>
        <v>77.442873326544628</v>
      </c>
      <c r="F134" s="70">
        <f t="shared" si="10"/>
        <v>50.556036647444571</v>
      </c>
      <c r="G134" s="70">
        <f t="shared" si="10"/>
        <v>29.605961634767585</v>
      </c>
      <c r="H134" s="70">
        <f t="shared" si="10"/>
        <v>19.165417867136963</v>
      </c>
      <c r="I134" s="70">
        <f t="shared" si="10"/>
        <v>13.292179948225709</v>
      </c>
      <c r="J134" s="70">
        <f t="shared" si="10"/>
        <v>7.7425580106872243</v>
      </c>
      <c r="K134" s="70">
        <f t="shared" si="10"/>
        <v>4.9468166168401337</v>
      </c>
      <c r="L134" s="71">
        <f t="shared" si="10"/>
        <v>3.4988861609218556</v>
      </c>
      <c r="M134" s="103"/>
      <c r="N134" s="105"/>
      <c r="O134" s="105"/>
      <c r="P134" s="105"/>
      <c r="Q134" s="105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</row>
    <row r="135" spans="1:33" s="51" customFormat="1">
      <c r="A135" s="94">
        <v>990</v>
      </c>
      <c r="B135" s="69">
        <f t="shared" si="10"/>
        <v>451.1080615906032</v>
      </c>
      <c r="C135" s="70">
        <f t="shared" si="10"/>
        <v>191.49940079452844</v>
      </c>
      <c r="D135" s="70">
        <f t="shared" si="10"/>
        <v>116.76587377037308</v>
      </c>
      <c r="E135" s="70">
        <f t="shared" si="10"/>
        <v>78.233106727835917</v>
      </c>
      <c r="F135" s="70">
        <f t="shared" si="10"/>
        <v>51.071914572418507</v>
      </c>
      <c r="G135" s="70">
        <f t="shared" si="10"/>
        <v>29.908063284101953</v>
      </c>
      <c r="H135" s="70">
        <f t="shared" si="10"/>
        <v>19.36098335557714</v>
      </c>
      <c r="I135" s="70">
        <f t="shared" si="10"/>
        <v>13.427814437493319</v>
      </c>
      <c r="J135" s="70">
        <f t="shared" si="10"/>
        <v>7.8215637046738298</v>
      </c>
      <c r="K135" s="70">
        <f t="shared" si="10"/>
        <v>4.9972943374201364</v>
      </c>
      <c r="L135" s="71">
        <f t="shared" si="10"/>
        <v>3.534589080931263</v>
      </c>
      <c r="M135" s="103"/>
      <c r="N135" s="105"/>
      <c r="O135" s="105"/>
      <c r="P135" s="105"/>
      <c r="Q135" s="105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</row>
    <row r="136" spans="1:33" s="51" customFormat="1" ht="13.5" thickBot="1">
      <c r="A136" s="95">
        <v>1000</v>
      </c>
      <c r="B136" s="75">
        <f t="shared" si="10"/>
        <v>455.66470867737695</v>
      </c>
      <c r="C136" s="76">
        <f t="shared" si="10"/>
        <v>193.43373817629137</v>
      </c>
      <c r="D136" s="76">
        <f t="shared" si="10"/>
        <v>117.94532704078087</v>
      </c>
      <c r="E136" s="76">
        <f t="shared" si="10"/>
        <v>79.023340129127192</v>
      </c>
      <c r="F136" s="76">
        <f t="shared" si="10"/>
        <v>51.587792497392428</v>
      </c>
      <c r="G136" s="76">
        <f t="shared" si="10"/>
        <v>30.210164933436317</v>
      </c>
      <c r="H136" s="76">
        <f t="shared" si="10"/>
        <v>19.556548844017314</v>
      </c>
      <c r="I136" s="76">
        <f t="shared" si="10"/>
        <v>13.563448926760929</v>
      </c>
      <c r="J136" s="76">
        <f t="shared" si="10"/>
        <v>7.9005693986604335</v>
      </c>
      <c r="K136" s="76">
        <f t="shared" si="10"/>
        <v>5.0477720580001373</v>
      </c>
      <c r="L136" s="77">
        <f t="shared" si="10"/>
        <v>3.5702920009406696</v>
      </c>
      <c r="M136" s="103"/>
      <c r="N136" s="105"/>
      <c r="O136" s="105"/>
      <c r="P136" s="105"/>
      <c r="Q136" s="105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</row>
  </sheetData>
  <sheetProtection sheet="1" objects="1" scenarios="1" selectLockedCells="1"/>
  <mergeCells count="11">
    <mergeCell ref="N23:O23"/>
    <mergeCell ref="BT16:BY16"/>
    <mergeCell ref="A1:A2"/>
    <mergeCell ref="B5:L5"/>
    <mergeCell ref="BR14:BS14"/>
    <mergeCell ref="BT14:BY14"/>
    <mergeCell ref="BR15:BS15"/>
    <mergeCell ref="N6:O7"/>
    <mergeCell ref="Q6:Q7"/>
    <mergeCell ref="N8:O8"/>
    <mergeCell ref="N15:O15"/>
  </mergeCells>
  <conditionalFormatting sqref="B6:J136">
    <cfRule type="expression" dxfId="8" priority="19">
      <formula>AND(B$1&lt;75,B6&gt;=0.9,B6&lt;=2)</formula>
    </cfRule>
  </conditionalFormatting>
  <conditionalFormatting sqref="B6:L136">
    <cfRule type="expression" dxfId="7" priority="20">
      <formula>AND(B$1&gt;=75,B$1&lt;=150,B6&gt;=1.5,B6&lt;=3.5)</formula>
    </cfRule>
  </conditionalFormatting>
  <conditionalFormatting sqref="B6:L136">
    <cfRule type="expression" dxfId="6" priority="21">
      <formula>AND(B$1&gt;=100,B$1&lt;=200,B6&gt;=1.8,B6&lt;=4)</formula>
    </cfRule>
  </conditionalFormatting>
  <conditionalFormatting sqref="B6:L136">
    <cfRule type="expression" dxfId="5" priority="22">
      <formula>AND(B$1&gt;=200,B6&gt;=2.4,B6&lt;=4.5)</formula>
    </cfRule>
  </conditionalFormatting>
  <conditionalFormatting sqref="K6:L136">
    <cfRule type="expression" dxfId="4" priority="23">
      <formula>AND(K$1&lt;75,K6&gt;0.9,K6&lt;2)</formula>
    </cfRule>
  </conditionalFormatting>
  <dataValidations count="1">
    <dataValidation type="list" allowBlank="1" showInputMessage="1" showErrorMessage="1" sqref="B3">
      <formula1>"5S,10S,40,40S,80,80S,"</formula1>
    </dataValidation>
  </dataValidations>
  <hyperlinks>
    <hyperlink ref="O3" r:id="rId1"/>
  </hyperlinks>
  <pageMargins left="0.75" right="0.75" top="1" bottom="1" header="0.5" footer="0.5"/>
  <pageSetup paperSize="9" scale="67" fitToHeight="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BZ14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3" sqref="C3"/>
    </sheetView>
  </sheetViews>
  <sheetFormatPr defaultRowHeight="12.75"/>
  <cols>
    <col min="1" max="2" width="14.85546875" style="103" customWidth="1"/>
    <col min="3" max="7" width="9.85546875" style="103" bestFit="1" customWidth="1"/>
    <col min="8" max="13" width="10.85546875" style="103" bestFit="1" customWidth="1"/>
    <col min="14" max="14" width="9.140625" style="103"/>
    <col min="15" max="15" width="11.85546875" style="105" customWidth="1"/>
    <col min="16" max="16" width="20.28515625" style="105" bestFit="1" customWidth="1"/>
    <col min="17" max="17" width="10.5703125" style="105" customWidth="1"/>
    <col min="18" max="257" width="9.140625" style="103"/>
    <col min="258" max="258" width="12.7109375" style="103" customWidth="1"/>
    <col min="259" max="513" width="9.140625" style="103"/>
    <col min="514" max="514" width="12.7109375" style="103" customWidth="1"/>
    <col min="515" max="769" width="9.140625" style="103"/>
    <col min="770" max="770" width="12.7109375" style="103" customWidth="1"/>
    <col min="771" max="1025" width="9.140625" style="103"/>
    <col min="1026" max="1026" width="12.7109375" style="103" customWidth="1"/>
    <col min="1027" max="1281" width="9.140625" style="103"/>
    <col min="1282" max="1282" width="12.7109375" style="103" customWidth="1"/>
    <col min="1283" max="1537" width="9.140625" style="103"/>
    <col min="1538" max="1538" width="12.7109375" style="103" customWidth="1"/>
    <col min="1539" max="1793" width="9.140625" style="103"/>
    <col min="1794" max="1794" width="12.7109375" style="103" customWidth="1"/>
    <col min="1795" max="2049" width="9.140625" style="103"/>
    <col min="2050" max="2050" width="12.7109375" style="103" customWidth="1"/>
    <col min="2051" max="2305" width="9.140625" style="103"/>
    <col min="2306" max="2306" width="12.7109375" style="103" customWidth="1"/>
    <col min="2307" max="2561" width="9.140625" style="103"/>
    <col min="2562" max="2562" width="12.7109375" style="103" customWidth="1"/>
    <col min="2563" max="2817" width="9.140625" style="103"/>
    <col min="2818" max="2818" width="12.7109375" style="103" customWidth="1"/>
    <col min="2819" max="3073" width="9.140625" style="103"/>
    <col min="3074" max="3074" width="12.7109375" style="103" customWidth="1"/>
    <col min="3075" max="3329" width="9.140625" style="103"/>
    <col min="3330" max="3330" width="12.7109375" style="103" customWidth="1"/>
    <col min="3331" max="3585" width="9.140625" style="103"/>
    <col min="3586" max="3586" width="12.7109375" style="103" customWidth="1"/>
    <col min="3587" max="3841" width="9.140625" style="103"/>
    <col min="3842" max="3842" width="12.7109375" style="103" customWidth="1"/>
    <col min="3843" max="4097" width="9.140625" style="103"/>
    <col min="4098" max="4098" width="12.7109375" style="103" customWidth="1"/>
    <col min="4099" max="4353" width="9.140625" style="103"/>
    <col min="4354" max="4354" width="12.7109375" style="103" customWidth="1"/>
    <col min="4355" max="4609" width="9.140625" style="103"/>
    <col min="4610" max="4610" width="12.7109375" style="103" customWidth="1"/>
    <col min="4611" max="4865" width="9.140625" style="103"/>
    <col min="4866" max="4866" width="12.7109375" style="103" customWidth="1"/>
    <col min="4867" max="5121" width="9.140625" style="103"/>
    <col min="5122" max="5122" width="12.7109375" style="103" customWidth="1"/>
    <col min="5123" max="5377" width="9.140625" style="103"/>
    <col min="5378" max="5378" width="12.7109375" style="103" customWidth="1"/>
    <col min="5379" max="5633" width="9.140625" style="103"/>
    <col min="5634" max="5634" width="12.7109375" style="103" customWidth="1"/>
    <col min="5635" max="5889" width="9.140625" style="103"/>
    <col min="5890" max="5890" width="12.7109375" style="103" customWidth="1"/>
    <col min="5891" max="6145" width="9.140625" style="103"/>
    <col min="6146" max="6146" width="12.7109375" style="103" customWidth="1"/>
    <col min="6147" max="6401" width="9.140625" style="103"/>
    <col min="6402" max="6402" width="12.7109375" style="103" customWidth="1"/>
    <col min="6403" max="6657" width="9.140625" style="103"/>
    <col min="6658" max="6658" width="12.7109375" style="103" customWidth="1"/>
    <col min="6659" max="6913" width="9.140625" style="103"/>
    <col min="6914" max="6914" width="12.7109375" style="103" customWidth="1"/>
    <col min="6915" max="7169" width="9.140625" style="103"/>
    <col min="7170" max="7170" width="12.7109375" style="103" customWidth="1"/>
    <col min="7171" max="7425" width="9.140625" style="103"/>
    <col min="7426" max="7426" width="12.7109375" style="103" customWidth="1"/>
    <col min="7427" max="7681" width="9.140625" style="103"/>
    <col min="7682" max="7682" width="12.7109375" style="103" customWidth="1"/>
    <col min="7683" max="7937" width="9.140625" style="103"/>
    <col min="7938" max="7938" width="12.7109375" style="103" customWidth="1"/>
    <col min="7939" max="8193" width="9.140625" style="103"/>
    <col min="8194" max="8194" width="12.7109375" style="103" customWidth="1"/>
    <col min="8195" max="8449" width="9.140625" style="103"/>
    <col min="8450" max="8450" width="12.7109375" style="103" customWidth="1"/>
    <col min="8451" max="8705" width="9.140625" style="103"/>
    <col min="8706" max="8706" width="12.7109375" style="103" customWidth="1"/>
    <col min="8707" max="8961" width="9.140625" style="103"/>
    <col min="8962" max="8962" width="12.7109375" style="103" customWidth="1"/>
    <col min="8963" max="9217" width="9.140625" style="103"/>
    <col min="9218" max="9218" width="12.7109375" style="103" customWidth="1"/>
    <col min="9219" max="9473" width="9.140625" style="103"/>
    <col min="9474" max="9474" width="12.7109375" style="103" customWidth="1"/>
    <col min="9475" max="9729" width="9.140625" style="103"/>
    <col min="9730" max="9730" width="12.7109375" style="103" customWidth="1"/>
    <col min="9731" max="9985" width="9.140625" style="103"/>
    <col min="9986" max="9986" width="12.7109375" style="103" customWidth="1"/>
    <col min="9987" max="10241" width="9.140625" style="103"/>
    <col min="10242" max="10242" width="12.7109375" style="103" customWidth="1"/>
    <col min="10243" max="10497" width="9.140625" style="103"/>
    <col min="10498" max="10498" width="12.7109375" style="103" customWidth="1"/>
    <col min="10499" max="10753" width="9.140625" style="103"/>
    <col min="10754" max="10754" width="12.7109375" style="103" customWidth="1"/>
    <col min="10755" max="11009" width="9.140625" style="103"/>
    <col min="11010" max="11010" width="12.7109375" style="103" customWidth="1"/>
    <col min="11011" max="11265" width="9.140625" style="103"/>
    <col min="11266" max="11266" width="12.7109375" style="103" customWidth="1"/>
    <col min="11267" max="11521" width="9.140625" style="103"/>
    <col min="11522" max="11522" width="12.7109375" style="103" customWidth="1"/>
    <col min="11523" max="11777" width="9.140625" style="103"/>
    <col min="11778" max="11778" width="12.7109375" style="103" customWidth="1"/>
    <col min="11779" max="12033" width="9.140625" style="103"/>
    <col min="12034" max="12034" width="12.7109375" style="103" customWidth="1"/>
    <col min="12035" max="12289" width="9.140625" style="103"/>
    <col min="12290" max="12290" width="12.7109375" style="103" customWidth="1"/>
    <col min="12291" max="12545" width="9.140625" style="103"/>
    <col min="12546" max="12546" width="12.7109375" style="103" customWidth="1"/>
    <col min="12547" max="12801" width="9.140625" style="103"/>
    <col min="12802" max="12802" width="12.7109375" style="103" customWidth="1"/>
    <col min="12803" max="13057" width="9.140625" style="103"/>
    <col min="13058" max="13058" width="12.7109375" style="103" customWidth="1"/>
    <col min="13059" max="13313" width="9.140625" style="103"/>
    <col min="13314" max="13314" width="12.7109375" style="103" customWidth="1"/>
    <col min="13315" max="13569" width="9.140625" style="103"/>
    <col min="13570" max="13570" width="12.7109375" style="103" customWidth="1"/>
    <col min="13571" max="13825" width="9.140625" style="103"/>
    <col min="13826" max="13826" width="12.7109375" style="103" customWidth="1"/>
    <col min="13827" max="14081" width="9.140625" style="103"/>
    <col min="14082" max="14082" width="12.7109375" style="103" customWidth="1"/>
    <col min="14083" max="14337" width="9.140625" style="103"/>
    <col min="14338" max="14338" width="12.7109375" style="103" customWidth="1"/>
    <col min="14339" max="14593" width="9.140625" style="103"/>
    <col min="14594" max="14594" width="12.7109375" style="103" customWidth="1"/>
    <col min="14595" max="14849" width="9.140625" style="103"/>
    <col min="14850" max="14850" width="12.7109375" style="103" customWidth="1"/>
    <col min="14851" max="15105" width="9.140625" style="103"/>
    <col min="15106" max="15106" width="12.7109375" style="103" customWidth="1"/>
    <col min="15107" max="15361" width="9.140625" style="103"/>
    <col min="15362" max="15362" width="12.7109375" style="103" customWidth="1"/>
    <col min="15363" max="15617" width="9.140625" style="103"/>
    <col min="15618" max="15618" width="12.7109375" style="103" customWidth="1"/>
    <col min="15619" max="15873" width="9.140625" style="103"/>
    <col min="15874" max="15874" width="12.7109375" style="103" customWidth="1"/>
    <col min="15875" max="16129" width="9.140625" style="103"/>
    <col min="16130" max="16130" width="12.7109375" style="103" customWidth="1"/>
    <col min="16131" max="16384" width="9.140625" style="103"/>
  </cols>
  <sheetData>
    <row r="1" spans="1:78" s="51" customFormat="1" ht="25.5" customHeight="1" thickBot="1">
      <c r="A1" s="127" t="s">
        <v>33</v>
      </c>
      <c r="B1" s="128"/>
      <c r="C1" s="48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50" t="s">
        <v>32</v>
      </c>
      <c r="N1" s="103"/>
      <c r="O1" s="105"/>
      <c r="P1" s="105"/>
      <c r="Q1" s="105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</row>
    <row r="2" spans="1:78" s="51" customFormat="1">
      <c r="A2" s="129"/>
      <c r="B2" s="130"/>
      <c r="C2" s="52">
        <v>25</v>
      </c>
      <c r="D2" s="53">
        <v>40</v>
      </c>
      <c r="E2" s="53">
        <v>50</v>
      </c>
      <c r="F2" s="53">
        <v>65</v>
      </c>
      <c r="G2" s="53">
        <v>80</v>
      </c>
      <c r="H2" s="53">
        <v>100</v>
      </c>
      <c r="I2" s="53">
        <v>125</v>
      </c>
      <c r="J2" s="53">
        <v>150</v>
      </c>
      <c r="K2" s="53">
        <v>200</v>
      </c>
      <c r="L2" s="53">
        <v>250</v>
      </c>
      <c r="M2" s="54">
        <v>300</v>
      </c>
      <c r="N2" s="103"/>
      <c r="O2" s="97" t="s">
        <v>56</v>
      </c>
      <c r="P2" s="98"/>
      <c r="Q2" s="99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</row>
    <row r="3" spans="1:78" s="51" customFormat="1" ht="22.5" customHeight="1" thickBot="1">
      <c r="A3" s="131" t="s">
        <v>10</v>
      </c>
      <c r="B3" s="132"/>
      <c r="C3" s="10" t="s">
        <v>11</v>
      </c>
      <c r="D3" s="55"/>
      <c r="E3" s="137" t="str">
        <f>IF(OR(C3=40,C3=80),"Steel","Stainless Steel")</f>
        <v>Stainless Steel</v>
      </c>
      <c r="F3" s="55"/>
      <c r="G3" s="55"/>
      <c r="H3" s="55"/>
      <c r="I3" s="55"/>
      <c r="J3" s="55"/>
      <c r="K3" s="55"/>
      <c r="L3" s="55"/>
      <c r="M3" s="56"/>
      <c r="N3" s="103"/>
      <c r="O3" s="100" t="s">
        <v>57</v>
      </c>
      <c r="P3" s="101" t="s">
        <v>58</v>
      </c>
      <c r="Q3" s="102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</row>
    <row r="4" spans="1:78" s="51" customFormat="1" ht="13.5" thickBot="1">
      <c r="A4" s="133" t="s">
        <v>12</v>
      </c>
      <c r="B4" s="134"/>
      <c r="C4" s="57">
        <f>(VLOOKUP(C$2,$BQ$18:$BZ$35,3)-2*VLOOKUP(C$2,$BQ$18:$BZ$35,MATCH($C$3,$BQ$15:$BZ$15,0)))/25.4</f>
        <v>1.0968503937007874</v>
      </c>
      <c r="D4" s="58">
        <f>(VLOOKUP(D$2,$BQ$18:$BZ$35,3)-2*VLOOKUP(D$2,$BQ$18:$BZ$35,MATCH($C$3,$BQ$15:$BZ$15,0)))/25.4</f>
        <v>1.6834645669291339</v>
      </c>
      <c r="E4" s="58">
        <f>(VLOOKUP(E$2,$BQ$18:$BZ$35,3)-2*VLOOKUP(E$2,$BQ$18:$BZ$35,MATCH($C$3,$BQ$15:$BZ$15,0)))/25.4</f>
        <v>2.1559055118110235</v>
      </c>
      <c r="F4" s="58">
        <f>(VLOOKUP(F$2,$BQ$18:$BZ$35,3)-2*VLOOKUP(F$2,$BQ$18:$BZ$35,MATCH($C$3,$BQ$15:$BZ$15,0)))/25.4</f>
        <v>2.6338582677165356</v>
      </c>
      <c r="G4" s="58">
        <f>(VLOOKUP(G$2,$BQ$18:$BZ$35,3)-2*VLOOKUP(G$2,$BQ$18:$BZ$35,MATCH($C$3,$BQ$15:$BZ$15,0)))/25.4</f>
        <v>3.2598425196850398</v>
      </c>
      <c r="H4" s="58">
        <f>(VLOOKUP(H$2,$BQ$18:$BZ$35,3)-2*VLOOKUP(H$2,$BQ$18:$BZ$35,MATCH($C$3,$BQ$15:$BZ$15,0)))/25.4</f>
        <v>4.2598425196850398</v>
      </c>
      <c r="I4" s="58">
        <f>(VLOOKUP(I$2,$BQ$18:$BZ$35,3)-2*VLOOKUP(I$2,$BQ$18:$BZ$35,MATCH($C$3,$BQ$15:$BZ$15,0)))/25.4</f>
        <v>5.2944881889763789</v>
      </c>
      <c r="J4" s="58">
        <f>(VLOOKUP(J$2,$BQ$18:$BZ$35,3)-2*VLOOKUP(J$2,$BQ$18:$BZ$35,MATCH($C$3,$BQ$15:$BZ$15,0)))/25.4</f>
        <v>6.3574803149606307</v>
      </c>
      <c r="K4" s="58">
        <f>(VLOOKUP(K$2,$BQ$18:$BZ$35,3)-2*VLOOKUP(K$2,$BQ$18:$BZ$35,MATCH($C$3,$BQ$15:$BZ$15,0)))/25.4</f>
        <v>8.3299212598425196</v>
      </c>
      <c r="L4" s="58">
        <f>(VLOOKUP(L$2,$BQ$18:$BZ$35,3)-2*VLOOKUP(L$2,$BQ$18:$BZ$35,MATCH($C$3,$BQ$15:$BZ$15,0)))/25.4</f>
        <v>10.421259842519687</v>
      </c>
      <c r="M4" s="59">
        <f>(VLOOKUP(M$2,$BQ$18:$BZ$35,3)-2*VLOOKUP(M$2,$BQ$18:$BZ$35,MATCH($C$3,$BQ$15:$BZ$15,0)))/25.4</f>
        <v>12.391338582677164</v>
      </c>
      <c r="N4" s="103"/>
      <c r="O4" s="105"/>
      <c r="P4" s="105"/>
      <c r="Q4" s="105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</row>
    <row r="5" spans="1:78" s="51" customFormat="1" ht="20.25" customHeight="1" thickBot="1">
      <c r="A5" s="60" t="s">
        <v>34</v>
      </c>
      <c r="B5" s="61" t="s">
        <v>36</v>
      </c>
      <c r="C5" s="119" t="s">
        <v>35</v>
      </c>
      <c r="D5" s="119"/>
      <c r="E5" s="119"/>
      <c r="F5" s="119"/>
      <c r="G5" s="119"/>
      <c r="H5" s="119"/>
      <c r="I5" s="119"/>
      <c r="J5" s="119"/>
      <c r="K5" s="119"/>
      <c r="L5" s="119"/>
      <c r="M5" s="120"/>
      <c r="N5" s="103"/>
      <c r="O5" s="105"/>
      <c r="P5" s="105"/>
      <c r="Q5" s="105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</row>
    <row r="6" spans="1:78" s="51" customFormat="1">
      <c r="A6" s="62">
        <v>5</v>
      </c>
      <c r="B6" s="63">
        <f>+A6*0.833</f>
        <v>4.165</v>
      </c>
      <c r="C6" s="64">
        <f>$A6*0.002228/(PI()/4*(C$4* 0.0833333333)^2)</f>
        <v>1.6977080618441858</v>
      </c>
      <c r="D6" s="65">
        <f t="shared" ref="D6:M21" si="0">$A6*0.002228/(PI()/4*(D$4* 0.0833333333)^2)</f>
        <v>0.72069223374298919</v>
      </c>
      <c r="E6" s="65">
        <f t="shared" si="0"/>
        <v>0.43943875564819262</v>
      </c>
      <c r="F6" s="65">
        <f t="shared" si="0"/>
        <v>0.29442385828054618</v>
      </c>
      <c r="G6" s="65">
        <f t="shared" si="0"/>
        <v>0.19220494707563116</v>
      </c>
      <c r="H6" s="65">
        <f t="shared" si="0"/>
        <v>0.11255653461951709</v>
      </c>
      <c r="I6" s="65">
        <f t="shared" si="0"/>
        <v>7.2863467374308363E-2</v>
      </c>
      <c r="J6" s="65">
        <f t="shared" si="0"/>
        <v>5.053447447403147E-2</v>
      </c>
      <c r="K6" s="65">
        <f t="shared" si="0"/>
        <v>2.9435811257355813E-2</v>
      </c>
      <c r="L6" s="65">
        <f t="shared" si="0"/>
        <v>1.8806905942075472E-2</v>
      </c>
      <c r="M6" s="66">
        <f t="shared" si="0"/>
        <v>1.3302135095624355E-2</v>
      </c>
      <c r="N6" s="103"/>
      <c r="O6" s="125"/>
      <c r="P6" s="125"/>
      <c r="Q6" s="105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</row>
    <row r="7" spans="1:78" s="51" customFormat="1">
      <c r="A7" s="67">
        <v>10</v>
      </c>
      <c r="B7" s="68">
        <f t="shared" ref="B7:B70" si="1">+A7*0.833</f>
        <v>8.33</v>
      </c>
      <c r="C7" s="69">
        <f t="shared" ref="C7:M38" si="2">$A7*0.002228/(PI()/4*(C$4* 0.0833333333)^2)</f>
        <v>3.3954161236883715</v>
      </c>
      <c r="D7" s="70">
        <f t="shared" si="0"/>
        <v>1.4413844674859784</v>
      </c>
      <c r="E7" s="70">
        <f t="shared" si="0"/>
        <v>0.87887751129638525</v>
      </c>
      <c r="F7" s="70">
        <f t="shared" si="0"/>
        <v>0.58884771656109236</v>
      </c>
      <c r="G7" s="70">
        <f t="shared" si="0"/>
        <v>0.38440989415126231</v>
      </c>
      <c r="H7" s="70">
        <f t="shared" si="0"/>
        <v>0.22511306923903418</v>
      </c>
      <c r="I7" s="70">
        <f t="shared" si="0"/>
        <v>0.14572693474861673</v>
      </c>
      <c r="J7" s="70">
        <f t="shared" si="0"/>
        <v>0.10106894894806294</v>
      </c>
      <c r="K7" s="70">
        <f t="shared" si="0"/>
        <v>5.8871622514711626E-2</v>
      </c>
      <c r="L7" s="70">
        <f t="shared" si="0"/>
        <v>3.7613811884150944E-2</v>
      </c>
      <c r="M7" s="71">
        <f t="shared" si="0"/>
        <v>2.6604270191248711E-2</v>
      </c>
      <c r="N7" s="103"/>
      <c r="O7" s="125"/>
      <c r="P7" s="125"/>
      <c r="Q7" s="105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</row>
    <row r="8" spans="1:78" s="51" customFormat="1">
      <c r="A8" s="67">
        <v>20</v>
      </c>
      <c r="B8" s="68">
        <f t="shared" si="1"/>
        <v>16.66</v>
      </c>
      <c r="C8" s="69">
        <f t="shared" si="2"/>
        <v>6.7908322473767431</v>
      </c>
      <c r="D8" s="70">
        <f t="shared" si="0"/>
        <v>2.8827689349719567</v>
      </c>
      <c r="E8" s="70">
        <f t="shared" si="0"/>
        <v>1.7577550225927705</v>
      </c>
      <c r="F8" s="70">
        <f t="shared" si="0"/>
        <v>1.1776954331221847</v>
      </c>
      <c r="G8" s="70">
        <f t="shared" si="0"/>
        <v>0.76881978830252462</v>
      </c>
      <c r="H8" s="70">
        <f t="shared" si="0"/>
        <v>0.45022613847806836</v>
      </c>
      <c r="I8" s="70">
        <f t="shared" si="0"/>
        <v>0.29145386949723345</v>
      </c>
      <c r="J8" s="70">
        <f t="shared" si="0"/>
        <v>0.20213789789612588</v>
      </c>
      <c r="K8" s="70">
        <f t="shared" si="0"/>
        <v>0.11774324502942325</v>
      </c>
      <c r="L8" s="70">
        <f t="shared" si="0"/>
        <v>7.5227623768301888E-2</v>
      </c>
      <c r="M8" s="71">
        <f t="shared" si="0"/>
        <v>5.3208540382497421E-2</v>
      </c>
      <c r="N8" s="103"/>
      <c r="O8" s="115"/>
      <c r="P8" s="115"/>
      <c r="Q8" s="105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</row>
    <row r="9" spans="1:78" s="51" customFormat="1">
      <c r="A9" s="67">
        <v>30</v>
      </c>
      <c r="B9" s="68">
        <f t="shared" si="1"/>
        <v>24.99</v>
      </c>
      <c r="C9" s="69">
        <f t="shared" si="2"/>
        <v>10.186248371065114</v>
      </c>
      <c r="D9" s="70">
        <f t="shared" si="0"/>
        <v>4.3241534024579344</v>
      </c>
      <c r="E9" s="70">
        <f t="shared" si="0"/>
        <v>2.6366325338891556</v>
      </c>
      <c r="F9" s="70">
        <f t="shared" si="0"/>
        <v>1.7665431496832769</v>
      </c>
      <c r="G9" s="70">
        <f t="shared" si="0"/>
        <v>1.1532296824537869</v>
      </c>
      <c r="H9" s="70">
        <f t="shared" si="0"/>
        <v>0.67533920771710243</v>
      </c>
      <c r="I9" s="70">
        <f t="shared" si="0"/>
        <v>0.4371808042458501</v>
      </c>
      <c r="J9" s="70">
        <f t="shared" si="0"/>
        <v>0.30320684684418875</v>
      </c>
      <c r="K9" s="70">
        <f t="shared" si="0"/>
        <v>0.17661486754413486</v>
      </c>
      <c r="L9" s="70">
        <f t="shared" si="0"/>
        <v>0.11284143565245283</v>
      </c>
      <c r="M9" s="71">
        <f t="shared" si="0"/>
        <v>7.9812810573746118E-2</v>
      </c>
      <c r="N9" s="103"/>
      <c r="O9" s="110"/>
      <c r="P9" s="105"/>
      <c r="Q9" s="105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</row>
    <row r="10" spans="1:78" s="51" customFormat="1">
      <c r="A10" s="67">
        <v>40</v>
      </c>
      <c r="B10" s="68">
        <f t="shared" si="1"/>
        <v>33.32</v>
      </c>
      <c r="C10" s="69">
        <f t="shared" si="2"/>
        <v>13.581664494753486</v>
      </c>
      <c r="D10" s="70">
        <f t="shared" si="0"/>
        <v>5.7655378699439135</v>
      </c>
      <c r="E10" s="70">
        <f t="shared" si="0"/>
        <v>3.515510045185541</v>
      </c>
      <c r="F10" s="70">
        <f t="shared" si="0"/>
        <v>2.3553908662443694</v>
      </c>
      <c r="G10" s="70">
        <f t="shared" si="0"/>
        <v>1.5376395766050492</v>
      </c>
      <c r="H10" s="70">
        <f t="shared" si="0"/>
        <v>0.90045227695613672</v>
      </c>
      <c r="I10" s="70">
        <f t="shared" si="0"/>
        <v>0.58290773899446691</v>
      </c>
      <c r="J10" s="70">
        <f t="shared" si="0"/>
        <v>0.40427579579225176</v>
      </c>
      <c r="K10" s="70">
        <f t="shared" si="0"/>
        <v>0.2354864900588465</v>
      </c>
      <c r="L10" s="70">
        <f t="shared" si="0"/>
        <v>0.15045524753660378</v>
      </c>
      <c r="M10" s="71">
        <f t="shared" si="0"/>
        <v>0.10641708076499484</v>
      </c>
      <c r="N10" s="103"/>
      <c r="O10" s="110"/>
      <c r="P10" s="105"/>
      <c r="Q10" s="105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</row>
    <row r="11" spans="1:78" s="51" customFormat="1">
      <c r="A11" s="67">
        <v>50</v>
      </c>
      <c r="B11" s="68">
        <f t="shared" si="1"/>
        <v>41.65</v>
      </c>
      <c r="C11" s="69">
        <f t="shared" si="2"/>
        <v>16.977080618441857</v>
      </c>
      <c r="D11" s="70">
        <f t="shared" si="0"/>
        <v>7.2069223374298907</v>
      </c>
      <c r="E11" s="70">
        <f t="shared" si="0"/>
        <v>4.3943875564819264</v>
      </c>
      <c r="F11" s="70">
        <f t="shared" si="0"/>
        <v>2.9442385828054616</v>
      </c>
      <c r="G11" s="70">
        <f t="shared" si="0"/>
        <v>1.9220494707563114</v>
      </c>
      <c r="H11" s="70">
        <f t="shared" si="0"/>
        <v>1.1255653461951709</v>
      </c>
      <c r="I11" s="70">
        <f t="shared" si="0"/>
        <v>0.72863467374308355</v>
      </c>
      <c r="J11" s="70">
        <f t="shared" si="0"/>
        <v>0.50534474474031466</v>
      </c>
      <c r="K11" s="70">
        <f t="shared" si="0"/>
        <v>0.2943581125735581</v>
      </c>
      <c r="L11" s="70">
        <f t="shared" si="0"/>
        <v>0.18806905942075472</v>
      </c>
      <c r="M11" s="71">
        <f t="shared" si="0"/>
        <v>0.13302135095624354</v>
      </c>
      <c r="N11" s="103"/>
      <c r="O11" s="111"/>
      <c r="P11" s="105"/>
      <c r="Q11" s="105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</row>
    <row r="12" spans="1:78" s="51" customFormat="1">
      <c r="A12" s="67">
        <v>60</v>
      </c>
      <c r="B12" s="68">
        <f t="shared" si="1"/>
        <v>49.98</v>
      </c>
      <c r="C12" s="69">
        <f t="shared" si="2"/>
        <v>20.372496742130227</v>
      </c>
      <c r="D12" s="70">
        <f t="shared" si="0"/>
        <v>8.6483068049158689</v>
      </c>
      <c r="E12" s="70">
        <f t="shared" si="0"/>
        <v>5.2732650677783113</v>
      </c>
      <c r="F12" s="70">
        <f t="shared" si="0"/>
        <v>3.5330862993665537</v>
      </c>
      <c r="G12" s="70">
        <f t="shared" si="0"/>
        <v>2.3064593649075738</v>
      </c>
      <c r="H12" s="70">
        <f t="shared" si="0"/>
        <v>1.3506784154342049</v>
      </c>
      <c r="I12" s="70">
        <f t="shared" si="0"/>
        <v>0.87436160849170019</v>
      </c>
      <c r="J12" s="70">
        <f t="shared" si="0"/>
        <v>0.6064136936883775</v>
      </c>
      <c r="K12" s="70">
        <f t="shared" si="0"/>
        <v>0.35322973508826971</v>
      </c>
      <c r="L12" s="70">
        <f t="shared" si="0"/>
        <v>0.22568287130490566</v>
      </c>
      <c r="M12" s="71">
        <f t="shared" si="0"/>
        <v>0.15962562114749224</v>
      </c>
      <c r="N12" s="103"/>
      <c r="O12" s="112"/>
      <c r="P12" s="105"/>
      <c r="Q12" s="105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</row>
    <row r="13" spans="1:78" s="51" customFormat="1">
      <c r="A13" s="67">
        <v>70</v>
      </c>
      <c r="B13" s="68">
        <f t="shared" si="1"/>
        <v>58.309999999999995</v>
      </c>
      <c r="C13" s="69">
        <f t="shared" si="2"/>
        <v>23.767912865818598</v>
      </c>
      <c r="D13" s="70">
        <f t="shared" si="0"/>
        <v>10.089691272401847</v>
      </c>
      <c r="E13" s="70">
        <f t="shared" si="0"/>
        <v>6.1521425790746962</v>
      </c>
      <c r="F13" s="70">
        <f t="shared" si="0"/>
        <v>4.1219340159276463</v>
      </c>
      <c r="G13" s="70">
        <f t="shared" si="0"/>
        <v>2.6908692590588359</v>
      </c>
      <c r="H13" s="70">
        <f t="shared" si="0"/>
        <v>1.575791484673239</v>
      </c>
      <c r="I13" s="70">
        <f t="shared" si="0"/>
        <v>1.0200885432403168</v>
      </c>
      <c r="J13" s="70">
        <f t="shared" si="0"/>
        <v>0.70748264263644045</v>
      </c>
      <c r="K13" s="70">
        <f t="shared" si="0"/>
        <v>0.41210135760298133</v>
      </c>
      <c r="L13" s="70">
        <f t="shared" si="0"/>
        <v>0.26329668318905658</v>
      </c>
      <c r="M13" s="71">
        <f t="shared" si="0"/>
        <v>0.18622989133874093</v>
      </c>
      <c r="N13" s="103"/>
      <c r="O13" s="113"/>
      <c r="P13" s="105"/>
      <c r="Q13" s="105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</row>
    <row r="14" spans="1:78" s="51" customFormat="1">
      <c r="A14" s="67">
        <v>80</v>
      </c>
      <c r="B14" s="68">
        <f t="shared" si="1"/>
        <v>66.64</v>
      </c>
      <c r="C14" s="69">
        <f t="shared" si="2"/>
        <v>27.163328989506972</v>
      </c>
      <c r="D14" s="70">
        <f t="shared" si="0"/>
        <v>11.531075739887827</v>
      </c>
      <c r="E14" s="70">
        <f t="shared" si="0"/>
        <v>7.031020090371082</v>
      </c>
      <c r="F14" s="70">
        <f t="shared" si="0"/>
        <v>4.7107817324887389</v>
      </c>
      <c r="G14" s="70">
        <f t="shared" si="0"/>
        <v>3.0752791532100985</v>
      </c>
      <c r="H14" s="70">
        <f t="shared" si="0"/>
        <v>1.8009045539122734</v>
      </c>
      <c r="I14" s="70">
        <f t="shared" si="0"/>
        <v>1.1658154779889338</v>
      </c>
      <c r="J14" s="70">
        <f t="shared" si="0"/>
        <v>0.80855159158450352</v>
      </c>
      <c r="K14" s="70">
        <f t="shared" si="0"/>
        <v>0.47097298011769301</v>
      </c>
      <c r="L14" s="70">
        <f t="shared" si="0"/>
        <v>0.30091049507320755</v>
      </c>
      <c r="M14" s="71">
        <f t="shared" si="0"/>
        <v>0.21283416152998968</v>
      </c>
      <c r="N14" s="103"/>
      <c r="O14" s="105"/>
      <c r="P14" s="105"/>
      <c r="Q14" s="105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BQ14" s="1" t="s">
        <v>15</v>
      </c>
      <c r="BR14" s="2" t="s">
        <v>15</v>
      </c>
      <c r="BS14" s="121" t="s">
        <v>16</v>
      </c>
      <c r="BT14" s="122"/>
      <c r="BU14" s="116" t="s">
        <v>10</v>
      </c>
      <c r="BV14" s="116"/>
      <c r="BW14" s="116"/>
      <c r="BX14" s="116"/>
      <c r="BY14" s="116"/>
      <c r="BZ14" s="116"/>
    </row>
    <row r="15" spans="1:78" s="51" customFormat="1">
      <c r="A15" s="67">
        <v>90</v>
      </c>
      <c r="B15" s="68">
        <f t="shared" si="1"/>
        <v>74.97</v>
      </c>
      <c r="C15" s="69">
        <f t="shared" si="2"/>
        <v>30.558745113195346</v>
      </c>
      <c r="D15" s="70">
        <f t="shared" si="0"/>
        <v>12.972460207373803</v>
      </c>
      <c r="E15" s="70">
        <f t="shared" si="0"/>
        <v>7.9098976016674678</v>
      </c>
      <c r="F15" s="70">
        <f t="shared" si="0"/>
        <v>5.2996294490498306</v>
      </c>
      <c r="G15" s="70">
        <f t="shared" si="0"/>
        <v>3.4596890473613606</v>
      </c>
      <c r="H15" s="70">
        <f t="shared" si="0"/>
        <v>2.0260176231513074</v>
      </c>
      <c r="I15" s="70">
        <f t="shared" si="0"/>
        <v>1.3115424127375503</v>
      </c>
      <c r="J15" s="70">
        <f t="shared" si="0"/>
        <v>0.90962054053256636</v>
      </c>
      <c r="K15" s="70">
        <f t="shared" si="0"/>
        <v>0.52984460263240463</v>
      </c>
      <c r="L15" s="70">
        <f t="shared" si="0"/>
        <v>0.33852430695735852</v>
      </c>
      <c r="M15" s="71">
        <f t="shared" si="0"/>
        <v>0.23943843172123838</v>
      </c>
      <c r="N15" s="103"/>
      <c r="O15" s="115"/>
      <c r="P15" s="115"/>
      <c r="Q15" s="105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BQ15" s="3" t="s">
        <v>17</v>
      </c>
      <c r="BR15" s="4" t="s">
        <v>17</v>
      </c>
      <c r="BS15" s="123" t="s">
        <v>18</v>
      </c>
      <c r="BT15" s="124"/>
      <c r="BU15" s="11" t="s">
        <v>19</v>
      </c>
      <c r="BV15" s="11" t="s">
        <v>11</v>
      </c>
      <c r="BW15" s="13" t="s">
        <v>20</v>
      </c>
      <c r="BX15" s="11">
        <v>40</v>
      </c>
      <c r="BY15" s="13" t="s">
        <v>21</v>
      </c>
      <c r="BZ15" s="11">
        <v>80</v>
      </c>
    </row>
    <row r="16" spans="1:78" s="51" customFormat="1">
      <c r="A16" s="67">
        <v>100</v>
      </c>
      <c r="B16" s="68">
        <f t="shared" si="1"/>
        <v>83.3</v>
      </c>
      <c r="C16" s="69">
        <f t="shared" si="2"/>
        <v>33.954161236883714</v>
      </c>
      <c r="D16" s="70">
        <f t="shared" si="0"/>
        <v>14.413844674859781</v>
      </c>
      <c r="E16" s="70">
        <f t="shared" si="0"/>
        <v>8.7887751129638527</v>
      </c>
      <c r="F16" s="70">
        <f t="shared" si="0"/>
        <v>5.8884771656109232</v>
      </c>
      <c r="G16" s="70">
        <f t="shared" si="0"/>
        <v>3.8440989415126228</v>
      </c>
      <c r="H16" s="70">
        <f t="shared" si="0"/>
        <v>2.2511306923903418</v>
      </c>
      <c r="I16" s="70">
        <f t="shared" si="0"/>
        <v>1.4572693474861671</v>
      </c>
      <c r="J16" s="70">
        <f t="shared" si="0"/>
        <v>1.0106894894806293</v>
      </c>
      <c r="K16" s="70">
        <f t="shared" si="0"/>
        <v>0.58871622514711619</v>
      </c>
      <c r="L16" s="70">
        <f t="shared" si="0"/>
        <v>0.37613811884150944</v>
      </c>
      <c r="M16" s="71">
        <f t="shared" si="0"/>
        <v>0.26604270191248708</v>
      </c>
      <c r="N16" s="103"/>
      <c r="O16" s="110"/>
      <c r="P16" s="105"/>
      <c r="Q16" s="105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BQ16" s="3" t="s">
        <v>22</v>
      </c>
      <c r="BR16" s="4" t="s">
        <v>22</v>
      </c>
      <c r="BS16" s="5" t="s">
        <v>23</v>
      </c>
      <c r="BT16" s="12" t="s">
        <v>24</v>
      </c>
      <c r="BU16" s="116" t="s">
        <v>25</v>
      </c>
      <c r="BV16" s="116"/>
      <c r="BW16" s="116"/>
      <c r="BX16" s="116"/>
      <c r="BY16" s="116"/>
      <c r="BZ16" s="116"/>
    </row>
    <row r="17" spans="1:78" s="51" customFormat="1">
      <c r="A17" s="67">
        <v>110</v>
      </c>
      <c r="B17" s="68">
        <f t="shared" si="1"/>
        <v>91.63</v>
      </c>
      <c r="C17" s="69">
        <f t="shared" si="2"/>
        <v>37.349577360572084</v>
      </c>
      <c r="D17" s="70">
        <f t="shared" si="0"/>
        <v>15.85522914234576</v>
      </c>
      <c r="E17" s="70">
        <f t="shared" si="0"/>
        <v>9.6676526242602367</v>
      </c>
      <c r="F17" s="70">
        <f t="shared" si="0"/>
        <v>6.4773248821720149</v>
      </c>
      <c r="G17" s="70">
        <f t="shared" si="0"/>
        <v>4.2285088356638845</v>
      </c>
      <c r="H17" s="70">
        <f t="shared" si="0"/>
        <v>2.4762437616293758</v>
      </c>
      <c r="I17" s="70">
        <f t="shared" si="0"/>
        <v>1.6029962822347839</v>
      </c>
      <c r="J17" s="70">
        <f t="shared" si="0"/>
        <v>1.1117584384286923</v>
      </c>
      <c r="K17" s="70">
        <f t="shared" si="0"/>
        <v>0.64758784766182786</v>
      </c>
      <c r="L17" s="70">
        <f t="shared" si="0"/>
        <v>0.41375193072566036</v>
      </c>
      <c r="M17" s="71">
        <f t="shared" si="0"/>
        <v>0.2926469721037358</v>
      </c>
      <c r="N17" s="103"/>
      <c r="O17" s="110"/>
      <c r="P17" s="105"/>
      <c r="Q17" s="105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BQ17" s="6" t="s">
        <v>23</v>
      </c>
      <c r="BR17" s="4" t="s">
        <v>24</v>
      </c>
      <c r="BS17" s="5"/>
      <c r="BT17" s="12"/>
      <c r="BU17" s="7" t="s">
        <v>26</v>
      </c>
      <c r="BV17" s="7" t="s">
        <v>26</v>
      </c>
      <c r="BW17" s="7" t="s">
        <v>26</v>
      </c>
      <c r="BX17" s="7" t="s">
        <v>26</v>
      </c>
      <c r="BY17" s="7" t="s">
        <v>26</v>
      </c>
      <c r="BZ17" s="7" t="s">
        <v>26</v>
      </c>
    </row>
    <row r="18" spans="1:78" s="51" customFormat="1">
      <c r="A18" s="67">
        <v>120</v>
      </c>
      <c r="B18" s="68">
        <f t="shared" si="1"/>
        <v>99.96</v>
      </c>
      <c r="C18" s="69">
        <f t="shared" si="2"/>
        <v>40.744993484260455</v>
      </c>
      <c r="D18" s="70">
        <f t="shared" si="0"/>
        <v>17.296613609831738</v>
      </c>
      <c r="E18" s="70">
        <f t="shared" si="0"/>
        <v>10.546530135556623</v>
      </c>
      <c r="F18" s="70">
        <f t="shared" si="0"/>
        <v>7.0661725987331074</v>
      </c>
      <c r="G18" s="70">
        <f t="shared" si="0"/>
        <v>4.6129187298151475</v>
      </c>
      <c r="H18" s="70">
        <f t="shared" si="0"/>
        <v>2.7013568308684097</v>
      </c>
      <c r="I18" s="70">
        <f t="shared" si="0"/>
        <v>1.7487232169834004</v>
      </c>
      <c r="J18" s="70">
        <f t="shared" si="0"/>
        <v>1.212827387376755</v>
      </c>
      <c r="K18" s="70">
        <f t="shared" si="0"/>
        <v>0.70645947017653943</v>
      </c>
      <c r="L18" s="70">
        <f t="shared" si="0"/>
        <v>0.45136574260981133</v>
      </c>
      <c r="M18" s="71">
        <f t="shared" si="0"/>
        <v>0.31925124229498447</v>
      </c>
      <c r="N18" s="103"/>
      <c r="O18" s="110"/>
      <c r="P18" s="105"/>
      <c r="Q18" s="105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BQ18" s="6"/>
      <c r="BR18" s="8">
        <v>0.125</v>
      </c>
      <c r="BS18" s="7">
        <v>10.3</v>
      </c>
      <c r="BT18" s="11" t="s">
        <v>27</v>
      </c>
      <c r="BU18" s="7" t="s">
        <v>28</v>
      </c>
      <c r="BV18" s="7">
        <v>1.25</v>
      </c>
      <c r="BW18" s="7">
        <v>1.73</v>
      </c>
      <c r="BX18" s="7">
        <v>1.73</v>
      </c>
      <c r="BY18" s="7">
        <v>2.42</v>
      </c>
      <c r="BZ18" s="7">
        <v>2.42</v>
      </c>
    </row>
    <row r="19" spans="1:78" s="51" customFormat="1">
      <c r="A19" s="67">
        <v>130</v>
      </c>
      <c r="B19" s="68">
        <f t="shared" si="1"/>
        <v>108.28999999999999</v>
      </c>
      <c r="C19" s="69">
        <f t="shared" si="2"/>
        <v>44.140409607948833</v>
      </c>
      <c r="D19" s="70">
        <f t="shared" si="0"/>
        <v>18.737998077317716</v>
      </c>
      <c r="E19" s="70">
        <f t="shared" si="0"/>
        <v>11.425407646853008</v>
      </c>
      <c r="F19" s="70">
        <f t="shared" si="0"/>
        <v>7.6550203152942</v>
      </c>
      <c r="G19" s="70">
        <f t="shared" si="0"/>
        <v>4.9973286239664096</v>
      </c>
      <c r="H19" s="70">
        <f t="shared" si="0"/>
        <v>2.9264699001074441</v>
      </c>
      <c r="I19" s="70">
        <f t="shared" si="0"/>
        <v>1.8944501517320174</v>
      </c>
      <c r="J19" s="70">
        <f t="shared" si="0"/>
        <v>1.3138963363248182</v>
      </c>
      <c r="K19" s="70">
        <f t="shared" si="0"/>
        <v>0.7653310926912511</v>
      </c>
      <c r="L19" s="70">
        <f t="shared" si="0"/>
        <v>0.4889795544939623</v>
      </c>
      <c r="M19" s="71">
        <f t="shared" si="0"/>
        <v>0.3458555124862332</v>
      </c>
      <c r="N19" s="103"/>
      <c r="O19" s="110"/>
      <c r="P19" s="105"/>
      <c r="Q19" s="105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BQ19" s="6"/>
      <c r="BR19" s="8">
        <v>0.25</v>
      </c>
      <c r="BS19" s="7">
        <v>13.7</v>
      </c>
      <c r="BT19" s="11" t="s">
        <v>29</v>
      </c>
      <c r="BU19" s="7" t="s">
        <v>28</v>
      </c>
      <c r="BV19" s="7">
        <v>1.66</v>
      </c>
      <c r="BW19" s="7">
        <v>2.2400000000000002</v>
      </c>
      <c r="BX19" s="7">
        <v>2.2400000000000002</v>
      </c>
      <c r="BY19" s="7">
        <v>3.03</v>
      </c>
      <c r="BZ19" s="7">
        <v>3.03</v>
      </c>
    </row>
    <row r="20" spans="1:78" s="51" customFormat="1">
      <c r="A20" s="67">
        <v>140</v>
      </c>
      <c r="B20" s="68">
        <f t="shared" si="1"/>
        <v>116.61999999999999</v>
      </c>
      <c r="C20" s="69">
        <f t="shared" si="2"/>
        <v>47.535825731637196</v>
      </c>
      <c r="D20" s="70">
        <f t="shared" si="0"/>
        <v>20.179382544803694</v>
      </c>
      <c r="E20" s="70">
        <f t="shared" si="0"/>
        <v>12.304285158149392</v>
      </c>
      <c r="F20" s="70">
        <f t="shared" si="0"/>
        <v>8.2438680318552926</v>
      </c>
      <c r="G20" s="70">
        <f t="shared" si="0"/>
        <v>5.3817385181176718</v>
      </c>
      <c r="H20" s="70">
        <f t="shared" si="0"/>
        <v>3.1515829693464781</v>
      </c>
      <c r="I20" s="70">
        <f t="shared" si="0"/>
        <v>2.0401770864806337</v>
      </c>
      <c r="J20" s="70">
        <f t="shared" si="0"/>
        <v>1.4149652852728809</v>
      </c>
      <c r="K20" s="70">
        <f t="shared" si="0"/>
        <v>0.82420271520596267</v>
      </c>
      <c r="L20" s="70">
        <f t="shared" si="0"/>
        <v>0.52659336637811316</v>
      </c>
      <c r="M20" s="71">
        <f t="shared" si="0"/>
        <v>0.37245978267748187</v>
      </c>
      <c r="N20" s="103"/>
      <c r="O20" s="112"/>
      <c r="P20" s="105"/>
      <c r="Q20" s="105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BQ20" s="6"/>
      <c r="BR20" s="8">
        <v>0.375</v>
      </c>
      <c r="BS20" s="7">
        <v>17.2</v>
      </c>
      <c r="BT20" s="11" t="s">
        <v>30</v>
      </c>
      <c r="BU20" s="7" t="s">
        <v>28</v>
      </c>
      <c r="BV20" s="7">
        <v>1.66</v>
      </c>
      <c r="BW20" s="7">
        <v>2.3199999999999998</v>
      </c>
      <c r="BX20" s="7">
        <v>2.3199999999999998</v>
      </c>
      <c r="BY20" s="7">
        <v>3.2</v>
      </c>
      <c r="BZ20" s="7">
        <v>3.2</v>
      </c>
    </row>
    <row r="21" spans="1:78" s="51" customFormat="1">
      <c r="A21" s="67">
        <v>150</v>
      </c>
      <c r="B21" s="68">
        <f t="shared" si="1"/>
        <v>124.94999999999999</v>
      </c>
      <c r="C21" s="69">
        <f t="shared" si="2"/>
        <v>50.931241855325574</v>
      </c>
      <c r="D21" s="70">
        <f t="shared" si="0"/>
        <v>21.620767012289672</v>
      </c>
      <c r="E21" s="70">
        <f t="shared" si="0"/>
        <v>13.183162669445778</v>
      </c>
      <c r="F21" s="70">
        <f t="shared" si="0"/>
        <v>8.8327157484163852</v>
      </c>
      <c r="G21" s="70">
        <f t="shared" si="0"/>
        <v>5.7661484122689339</v>
      </c>
      <c r="H21" s="70">
        <f t="shared" si="0"/>
        <v>3.3766960385855125</v>
      </c>
      <c r="I21" s="70">
        <f t="shared" si="0"/>
        <v>2.1859040212292506</v>
      </c>
      <c r="J21" s="70">
        <f t="shared" si="0"/>
        <v>1.5160342342209439</v>
      </c>
      <c r="K21" s="70">
        <f t="shared" si="0"/>
        <v>0.88307433772067434</v>
      </c>
      <c r="L21" s="70">
        <f t="shared" si="0"/>
        <v>0.56420717826226419</v>
      </c>
      <c r="M21" s="71">
        <f t="shared" si="0"/>
        <v>0.39906405286873059</v>
      </c>
      <c r="N21" s="103"/>
      <c r="O21" s="113"/>
      <c r="P21" s="105"/>
      <c r="Q21" s="105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BQ21" s="6"/>
      <c r="BR21" s="8">
        <v>0.5</v>
      </c>
      <c r="BS21" s="7">
        <v>21.3</v>
      </c>
      <c r="BT21" s="11" t="s">
        <v>31</v>
      </c>
      <c r="BU21" s="7">
        <v>1.65</v>
      </c>
      <c r="BV21" s="7">
        <v>2.11</v>
      </c>
      <c r="BW21" s="7">
        <v>2.77</v>
      </c>
      <c r="BX21" s="7">
        <v>2.77</v>
      </c>
      <c r="BY21" s="7">
        <v>3.74</v>
      </c>
      <c r="BZ21" s="7">
        <v>3.74</v>
      </c>
    </row>
    <row r="22" spans="1:78" s="51" customFormat="1">
      <c r="A22" s="67">
        <v>160</v>
      </c>
      <c r="B22" s="68">
        <f t="shared" si="1"/>
        <v>133.28</v>
      </c>
      <c r="C22" s="69">
        <f t="shared" si="2"/>
        <v>54.326657979013945</v>
      </c>
      <c r="D22" s="70">
        <f t="shared" si="2"/>
        <v>23.062151479775654</v>
      </c>
      <c r="E22" s="70">
        <f t="shared" si="2"/>
        <v>14.062040180742164</v>
      </c>
      <c r="F22" s="70">
        <f t="shared" si="2"/>
        <v>9.4215634649774778</v>
      </c>
      <c r="G22" s="70">
        <f t="shared" si="2"/>
        <v>6.150558306420197</v>
      </c>
      <c r="H22" s="70">
        <f t="shared" si="2"/>
        <v>3.6018091078245469</v>
      </c>
      <c r="I22" s="70">
        <f t="shared" si="2"/>
        <v>2.3316309559778676</v>
      </c>
      <c r="J22" s="70">
        <f t="shared" si="2"/>
        <v>1.617103183169007</v>
      </c>
      <c r="K22" s="70">
        <f t="shared" si="2"/>
        <v>0.94194596023538602</v>
      </c>
      <c r="L22" s="70">
        <f t="shared" si="2"/>
        <v>0.6018209901464151</v>
      </c>
      <c r="M22" s="71">
        <f t="shared" si="2"/>
        <v>0.42566832305997937</v>
      </c>
      <c r="N22" s="103"/>
      <c r="O22" s="105"/>
      <c r="P22" s="105"/>
      <c r="Q22" s="105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BQ22" s="6"/>
      <c r="BR22" s="8">
        <v>0.75</v>
      </c>
      <c r="BS22" s="7">
        <v>26.7</v>
      </c>
      <c r="BT22" s="9">
        <v>1.05</v>
      </c>
      <c r="BU22" s="7">
        <v>1.65</v>
      </c>
      <c r="BV22" s="7">
        <v>2.11</v>
      </c>
      <c r="BW22" s="7">
        <v>2.87</v>
      </c>
      <c r="BX22" s="7">
        <v>2.87</v>
      </c>
      <c r="BY22" s="7">
        <v>3.92</v>
      </c>
      <c r="BZ22" s="7">
        <v>3.92</v>
      </c>
    </row>
    <row r="23" spans="1:78" s="51" customFormat="1">
      <c r="A23" s="67">
        <v>170</v>
      </c>
      <c r="B23" s="68">
        <f t="shared" si="1"/>
        <v>141.60999999999999</v>
      </c>
      <c r="C23" s="69">
        <f t="shared" si="2"/>
        <v>57.722074102702315</v>
      </c>
      <c r="D23" s="70">
        <f t="shared" si="2"/>
        <v>24.503535947261629</v>
      </c>
      <c r="E23" s="70">
        <f t="shared" si="2"/>
        <v>14.940917692038548</v>
      </c>
      <c r="F23" s="70">
        <f t="shared" si="2"/>
        <v>10.010411181538569</v>
      </c>
      <c r="G23" s="70">
        <f t="shared" si="2"/>
        <v>6.5349682005714582</v>
      </c>
      <c r="H23" s="70">
        <f t="shared" si="2"/>
        <v>3.8269221770635808</v>
      </c>
      <c r="I23" s="70">
        <f t="shared" si="2"/>
        <v>2.4773578907264842</v>
      </c>
      <c r="J23" s="70">
        <f t="shared" si="2"/>
        <v>1.7181721321170698</v>
      </c>
      <c r="K23" s="70">
        <f t="shared" si="2"/>
        <v>1.0008175827500976</v>
      </c>
      <c r="L23" s="70">
        <f t="shared" si="2"/>
        <v>0.63943480203056602</v>
      </c>
      <c r="M23" s="71">
        <f t="shared" si="2"/>
        <v>0.45227259325122804</v>
      </c>
      <c r="N23" s="103"/>
      <c r="O23" s="115"/>
      <c r="P23" s="115"/>
      <c r="Q23" s="105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BQ23" s="6">
        <v>25</v>
      </c>
      <c r="BR23" s="7">
        <v>1</v>
      </c>
      <c r="BS23" s="7">
        <v>33.4</v>
      </c>
      <c r="BT23" s="9">
        <v>1.3149999999999999</v>
      </c>
      <c r="BU23" s="7">
        <v>1.65</v>
      </c>
      <c r="BV23" s="7">
        <v>2.77</v>
      </c>
      <c r="BW23" s="7">
        <v>3.38</v>
      </c>
      <c r="BX23" s="7">
        <v>3.38</v>
      </c>
      <c r="BY23" s="7">
        <v>4.55</v>
      </c>
      <c r="BZ23" s="7">
        <v>4.55</v>
      </c>
    </row>
    <row r="24" spans="1:78" s="51" customFormat="1">
      <c r="A24" s="67">
        <v>180</v>
      </c>
      <c r="B24" s="68">
        <f t="shared" si="1"/>
        <v>149.94</v>
      </c>
      <c r="C24" s="69">
        <f t="shared" si="2"/>
        <v>61.117490226390693</v>
      </c>
      <c r="D24" s="70">
        <f t="shared" si="2"/>
        <v>25.944920414747607</v>
      </c>
      <c r="E24" s="70">
        <f t="shared" si="2"/>
        <v>15.819795203334936</v>
      </c>
      <c r="F24" s="70">
        <f t="shared" si="2"/>
        <v>10.599258898099661</v>
      </c>
      <c r="G24" s="70">
        <f t="shared" si="2"/>
        <v>6.9193780947227213</v>
      </c>
      <c r="H24" s="70">
        <f t="shared" si="2"/>
        <v>4.0520352463026148</v>
      </c>
      <c r="I24" s="70">
        <f t="shared" si="2"/>
        <v>2.6230848254751007</v>
      </c>
      <c r="J24" s="70">
        <f t="shared" si="2"/>
        <v>1.8192410810651327</v>
      </c>
      <c r="K24" s="70">
        <f t="shared" si="2"/>
        <v>1.0596892052648093</v>
      </c>
      <c r="L24" s="70">
        <f t="shared" si="2"/>
        <v>0.67704861391471705</v>
      </c>
      <c r="M24" s="71">
        <f t="shared" si="2"/>
        <v>0.47887686344247676</v>
      </c>
      <c r="N24" s="103"/>
      <c r="O24" s="110"/>
      <c r="P24" s="105"/>
      <c r="Q24" s="105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BQ24" s="6"/>
      <c r="BR24" s="8">
        <v>1.25</v>
      </c>
      <c r="BS24" s="7">
        <v>42.2</v>
      </c>
      <c r="BT24" s="9">
        <v>1.66</v>
      </c>
      <c r="BU24" s="7">
        <v>1.65</v>
      </c>
      <c r="BV24" s="7">
        <v>2.77</v>
      </c>
      <c r="BW24" s="7">
        <v>3.56</v>
      </c>
      <c r="BX24" s="7">
        <v>3.56</v>
      </c>
      <c r="BY24" s="7">
        <v>4.8600000000000003</v>
      </c>
      <c r="BZ24" s="7">
        <v>4.8600000000000003</v>
      </c>
    </row>
    <row r="25" spans="1:78" s="51" customFormat="1">
      <c r="A25" s="67">
        <v>190</v>
      </c>
      <c r="B25" s="68">
        <f t="shared" si="1"/>
        <v>158.26999999999998</v>
      </c>
      <c r="C25" s="69">
        <f t="shared" si="2"/>
        <v>64.512906350079049</v>
      </c>
      <c r="D25" s="70">
        <f t="shared" si="2"/>
        <v>27.386304882233585</v>
      </c>
      <c r="E25" s="70">
        <f t="shared" si="2"/>
        <v>16.698672714631318</v>
      </c>
      <c r="F25" s="70">
        <f t="shared" si="2"/>
        <v>11.188106614660754</v>
      </c>
      <c r="G25" s="70">
        <f t="shared" si="2"/>
        <v>7.3037879888739825</v>
      </c>
      <c r="H25" s="70">
        <f t="shared" si="2"/>
        <v>4.2771483155416492</v>
      </c>
      <c r="I25" s="70">
        <f t="shared" si="2"/>
        <v>2.7688117602237172</v>
      </c>
      <c r="J25" s="70">
        <f t="shared" si="2"/>
        <v>1.9203100300131954</v>
      </c>
      <c r="K25" s="70">
        <f t="shared" si="2"/>
        <v>1.1185608277795207</v>
      </c>
      <c r="L25" s="70">
        <f t="shared" si="2"/>
        <v>0.71466242579886785</v>
      </c>
      <c r="M25" s="71">
        <f t="shared" si="2"/>
        <v>0.50548113363372538</v>
      </c>
      <c r="N25" s="103"/>
      <c r="O25" s="110"/>
      <c r="P25" s="105"/>
      <c r="Q25" s="105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BQ25" s="6">
        <v>40</v>
      </c>
      <c r="BR25" s="8">
        <v>1.5</v>
      </c>
      <c r="BS25" s="7">
        <v>48.3</v>
      </c>
      <c r="BT25" s="9">
        <v>1.9</v>
      </c>
      <c r="BU25" s="7">
        <v>1.65</v>
      </c>
      <c r="BV25" s="7">
        <v>2.77</v>
      </c>
      <c r="BW25" s="7">
        <v>3.69</v>
      </c>
      <c r="BX25" s="7">
        <v>3.69</v>
      </c>
      <c r="BY25" s="7">
        <v>5.08</v>
      </c>
      <c r="BZ25" s="7">
        <v>5.08</v>
      </c>
    </row>
    <row r="26" spans="1:78" s="51" customFormat="1">
      <c r="A26" s="67">
        <v>200</v>
      </c>
      <c r="B26" s="68">
        <f t="shared" si="1"/>
        <v>166.6</v>
      </c>
      <c r="C26" s="69">
        <f t="shared" si="2"/>
        <v>67.908322473767427</v>
      </c>
      <c r="D26" s="70">
        <f t="shared" si="2"/>
        <v>28.827689349719563</v>
      </c>
      <c r="E26" s="70">
        <f t="shared" si="2"/>
        <v>17.577550225927705</v>
      </c>
      <c r="F26" s="70">
        <f t="shared" si="2"/>
        <v>11.776954331221846</v>
      </c>
      <c r="G26" s="70">
        <f t="shared" si="2"/>
        <v>7.6881978830252455</v>
      </c>
      <c r="H26" s="70">
        <f t="shared" si="2"/>
        <v>4.5022613847806836</v>
      </c>
      <c r="I26" s="70">
        <f t="shared" si="2"/>
        <v>2.9145386949723342</v>
      </c>
      <c r="J26" s="70">
        <f t="shared" si="2"/>
        <v>2.0213789789612586</v>
      </c>
      <c r="K26" s="70">
        <f t="shared" si="2"/>
        <v>1.1774324502942324</v>
      </c>
      <c r="L26" s="70">
        <f t="shared" si="2"/>
        <v>0.75227623768301888</v>
      </c>
      <c r="M26" s="71">
        <f t="shared" si="2"/>
        <v>0.53208540382497416</v>
      </c>
      <c r="N26" s="103"/>
      <c r="O26" s="110"/>
      <c r="P26" s="105"/>
      <c r="Q26" s="105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BQ26" s="6">
        <v>50</v>
      </c>
      <c r="BR26" s="7">
        <v>2</v>
      </c>
      <c r="BS26" s="7">
        <v>60.3</v>
      </c>
      <c r="BT26" s="9">
        <v>2.375</v>
      </c>
      <c r="BU26" s="7">
        <v>1.65</v>
      </c>
      <c r="BV26" s="7">
        <v>2.77</v>
      </c>
      <c r="BW26" s="7">
        <v>3.92</v>
      </c>
      <c r="BX26" s="7">
        <v>3.92</v>
      </c>
      <c r="BY26" s="7">
        <v>5.54</v>
      </c>
      <c r="BZ26" s="7">
        <v>5.54</v>
      </c>
    </row>
    <row r="27" spans="1:78" s="51" customFormat="1">
      <c r="A27" s="67">
        <v>210</v>
      </c>
      <c r="B27" s="68">
        <f t="shared" si="1"/>
        <v>174.92999999999998</v>
      </c>
      <c r="C27" s="69">
        <f t="shared" si="2"/>
        <v>71.303738597455791</v>
      </c>
      <c r="D27" s="70">
        <f t="shared" si="2"/>
        <v>30.269073817205541</v>
      </c>
      <c r="E27" s="70">
        <f t="shared" si="2"/>
        <v>18.456427737224089</v>
      </c>
      <c r="F27" s="70">
        <f t="shared" si="2"/>
        <v>12.365802047782937</v>
      </c>
      <c r="G27" s="70">
        <f t="shared" si="2"/>
        <v>8.0726077771765077</v>
      </c>
      <c r="H27" s="70">
        <f t="shared" si="2"/>
        <v>4.7273744540197171</v>
      </c>
      <c r="I27" s="70">
        <f t="shared" si="2"/>
        <v>3.0602656297209507</v>
      </c>
      <c r="J27" s="70">
        <f t="shared" si="2"/>
        <v>2.1224479279093211</v>
      </c>
      <c r="K27" s="70">
        <f t="shared" si="2"/>
        <v>1.2363040728089441</v>
      </c>
      <c r="L27" s="70">
        <f t="shared" si="2"/>
        <v>0.78989004956716979</v>
      </c>
      <c r="M27" s="71">
        <f t="shared" si="2"/>
        <v>0.55868967401622283</v>
      </c>
      <c r="N27" s="103"/>
      <c r="O27" s="110"/>
      <c r="P27" s="105"/>
      <c r="Q27" s="105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BQ27" s="6">
        <v>65</v>
      </c>
      <c r="BR27" s="8">
        <v>2.5</v>
      </c>
      <c r="BS27" s="7">
        <v>73</v>
      </c>
      <c r="BT27" s="9">
        <v>2.875</v>
      </c>
      <c r="BU27" s="7">
        <v>2.11</v>
      </c>
      <c r="BV27" s="7">
        <v>3.05</v>
      </c>
      <c r="BW27" s="7">
        <v>5.16</v>
      </c>
      <c r="BX27" s="7">
        <v>5.16</v>
      </c>
      <c r="BY27" s="7">
        <v>7.01</v>
      </c>
      <c r="BZ27" s="7">
        <v>7.01</v>
      </c>
    </row>
    <row r="28" spans="1:78" s="51" customFormat="1">
      <c r="A28" s="67">
        <v>220</v>
      </c>
      <c r="B28" s="68">
        <f t="shared" si="1"/>
        <v>183.26</v>
      </c>
      <c r="C28" s="69">
        <f t="shared" si="2"/>
        <v>74.699154721144168</v>
      </c>
      <c r="D28" s="70">
        <f t="shared" si="2"/>
        <v>31.710458284691519</v>
      </c>
      <c r="E28" s="70">
        <f t="shared" si="2"/>
        <v>19.335305248520473</v>
      </c>
      <c r="F28" s="70">
        <f t="shared" si="2"/>
        <v>12.95464976434403</v>
      </c>
      <c r="G28" s="70">
        <f t="shared" si="2"/>
        <v>8.4570176713277689</v>
      </c>
      <c r="H28" s="70">
        <f t="shared" si="2"/>
        <v>4.9524875232587515</v>
      </c>
      <c r="I28" s="70">
        <f t="shared" si="2"/>
        <v>3.2059925644695677</v>
      </c>
      <c r="J28" s="70">
        <f t="shared" si="2"/>
        <v>2.2235168768573845</v>
      </c>
      <c r="K28" s="70">
        <f t="shared" si="2"/>
        <v>1.2951756953236557</v>
      </c>
      <c r="L28" s="70">
        <f t="shared" si="2"/>
        <v>0.82750386145132071</v>
      </c>
      <c r="M28" s="71">
        <f t="shared" si="2"/>
        <v>0.58529394420747161</v>
      </c>
      <c r="N28" s="103"/>
      <c r="O28" s="112"/>
      <c r="P28" s="105"/>
      <c r="Q28" s="105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BQ28" s="6">
        <v>80</v>
      </c>
      <c r="BR28" s="7">
        <v>3</v>
      </c>
      <c r="BS28" s="7">
        <v>88.9</v>
      </c>
      <c r="BT28" s="9">
        <v>3.5</v>
      </c>
      <c r="BU28" s="7">
        <v>2.11</v>
      </c>
      <c r="BV28" s="7">
        <v>3.05</v>
      </c>
      <c r="BW28" s="7">
        <v>5.49</v>
      </c>
      <c r="BX28" s="7">
        <v>5.49</v>
      </c>
      <c r="BY28" s="7">
        <v>7.62</v>
      </c>
      <c r="BZ28" s="7">
        <v>7.62</v>
      </c>
    </row>
    <row r="29" spans="1:78" s="51" customFormat="1">
      <c r="A29" s="67">
        <v>230</v>
      </c>
      <c r="B29" s="68">
        <f t="shared" si="1"/>
        <v>191.59</v>
      </c>
      <c r="C29" s="69">
        <f t="shared" si="2"/>
        <v>78.094570844832546</v>
      </c>
      <c r="D29" s="70">
        <f t="shared" si="2"/>
        <v>33.151842752177501</v>
      </c>
      <c r="E29" s="70">
        <f t="shared" si="2"/>
        <v>20.214182759816861</v>
      </c>
      <c r="F29" s="70">
        <f t="shared" si="2"/>
        <v>13.543497480905124</v>
      </c>
      <c r="G29" s="70">
        <f t="shared" si="2"/>
        <v>8.841427565479032</v>
      </c>
      <c r="H29" s="70">
        <f t="shared" si="2"/>
        <v>5.1776005924977859</v>
      </c>
      <c r="I29" s="70">
        <f t="shared" si="2"/>
        <v>3.3517194992181842</v>
      </c>
      <c r="J29" s="70">
        <f t="shared" si="2"/>
        <v>2.3245858258054475</v>
      </c>
      <c r="K29" s="70">
        <f t="shared" si="2"/>
        <v>1.3540473178383674</v>
      </c>
      <c r="L29" s="70">
        <f t="shared" si="2"/>
        <v>0.86511767333547174</v>
      </c>
      <c r="M29" s="71">
        <f t="shared" si="2"/>
        <v>0.61189821439872027</v>
      </c>
      <c r="N29" s="103"/>
      <c r="O29" s="113"/>
      <c r="P29" s="105"/>
      <c r="Q29" s="105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BQ29" s="6"/>
      <c r="BR29" s="8">
        <v>3.5</v>
      </c>
      <c r="BS29" s="7">
        <v>101.6</v>
      </c>
      <c r="BT29" s="9">
        <v>4</v>
      </c>
      <c r="BU29" s="7">
        <v>2.11</v>
      </c>
      <c r="BV29" s="7">
        <v>3.05</v>
      </c>
      <c r="BW29" s="7">
        <v>5.74</v>
      </c>
      <c r="BX29" s="7">
        <v>5.74</v>
      </c>
      <c r="BY29" s="7">
        <v>8.08</v>
      </c>
      <c r="BZ29" s="7">
        <v>8.08</v>
      </c>
    </row>
    <row r="30" spans="1:78" s="51" customFormat="1">
      <c r="A30" s="67">
        <v>240</v>
      </c>
      <c r="B30" s="68">
        <f t="shared" si="1"/>
        <v>199.92</v>
      </c>
      <c r="C30" s="69">
        <f t="shared" si="2"/>
        <v>81.48998696852091</v>
      </c>
      <c r="D30" s="70">
        <f t="shared" si="2"/>
        <v>34.593227219663476</v>
      </c>
      <c r="E30" s="70">
        <f t="shared" si="2"/>
        <v>21.093060271113245</v>
      </c>
      <c r="F30" s="70">
        <f t="shared" si="2"/>
        <v>14.132345197466215</v>
      </c>
      <c r="G30" s="70">
        <f t="shared" si="2"/>
        <v>9.225837459630295</v>
      </c>
      <c r="H30" s="70">
        <f t="shared" si="2"/>
        <v>5.4027136617368194</v>
      </c>
      <c r="I30" s="70">
        <f t="shared" si="2"/>
        <v>3.4974464339668008</v>
      </c>
      <c r="J30" s="70">
        <f t="shared" si="2"/>
        <v>2.42565477475351</v>
      </c>
      <c r="K30" s="70">
        <f t="shared" si="2"/>
        <v>1.4129189403530789</v>
      </c>
      <c r="L30" s="70">
        <f t="shared" si="2"/>
        <v>0.90273148521962265</v>
      </c>
      <c r="M30" s="71">
        <f t="shared" si="2"/>
        <v>0.63850248458996894</v>
      </c>
      <c r="N30" s="103"/>
      <c r="O30" s="107"/>
      <c r="P30" s="107"/>
      <c r="Q30" s="105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BQ30" s="6">
        <v>100</v>
      </c>
      <c r="BR30" s="7">
        <v>4</v>
      </c>
      <c r="BS30" s="7">
        <v>114.3</v>
      </c>
      <c r="BT30" s="9">
        <v>4.5</v>
      </c>
      <c r="BU30" s="7">
        <v>2.11</v>
      </c>
      <c r="BV30" s="7">
        <v>3.05</v>
      </c>
      <c r="BW30" s="7">
        <v>6.02</v>
      </c>
      <c r="BX30" s="7">
        <v>6.02</v>
      </c>
      <c r="BY30" s="7">
        <v>8.56</v>
      </c>
      <c r="BZ30" s="7">
        <v>8.56</v>
      </c>
    </row>
    <row r="31" spans="1:78" s="51" customFormat="1">
      <c r="A31" s="67">
        <v>250</v>
      </c>
      <c r="B31" s="68">
        <f t="shared" si="1"/>
        <v>208.25</v>
      </c>
      <c r="C31" s="69">
        <f t="shared" si="2"/>
        <v>84.885403092209273</v>
      </c>
      <c r="D31" s="70">
        <f t="shared" si="2"/>
        <v>36.03461168714945</v>
      </c>
      <c r="E31" s="70">
        <f t="shared" si="2"/>
        <v>21.971937782409629</v>
      </c>
      <c r="F31" s="70">
        <f t="shared" si="2"/>
        <v>14.721192914027306</v>
      </c>
      <c r="G31" s="70">
        <f t="shared" si="2"/>
        <v>9.6102473537815563</v>
      </c>
      <c r="H31" s="70">
        <f t="shared" si="2"/>
        <v>5.6278267309758538</v>
      </c>
      <c r="I31" s="70">
        <f t="shared" si="2"/>
        <v>3.6431733687154173</v>
      </c>
      <c r="J31" s="70">
        <f t="shared" si="2"/>
        <v>2.5267237237015729</v>
      </c>
      <c r="K31" s="70">
        <f t="shared" si="2"/>
        <v>1.4717905628677903</v>
      </c>
      <c r="L31" s="70">
        <f t="shared" si="2"/>
        <v>0.94034529710377346</v>
      </c>
      <c r="M31" s="71">
        <f t="shared" si="2"/>
        <v>0.66510675478121761</v>
      </c>
      <c r="N31" s="103"/>
      <c r="O31" s="107"/>
      <c r="P31" s="107"/>
      <c r="Q31" s="105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BQ31" s="6">
        <v>125</v>
      </c>
      <c r="BR31" s="7">
        <v>5</v>
      </c>
      <c r="BS31" s="7">
        <v>141.30000000000001</v>
      </c>
      <c r="BT31" s="9">
        <v>5.5629999999999997</v>
      </c>
      <c r="BU31" s="7">
        <v>2.77</v>
      </c>
      <c r="BV31" s="7">
        <v>3.41</v>
      </c>
      <c r="BW31" s="7">
        <v>6.56</v>
      </c>
      <c r="BX31" s="7">
        <v>6.56</v>
      </c>
      <c r="BY31" s="7">
        <v>9.5299999999999994</v>
      </c>
      <c r="BZ31" s="7">
        <v>9.5299999999999994</v>
      </c>
    </row>
    <row r="32" spans="1:78" s="51" customFormat="1">
      <c r="A32" s="67">
        <v>260</v>
      </c>
      <c r="B32" s="68">
        <f t="shared" si="1"/>
        <v>216.57999999999998</v>
      </c>
      <c r="C32" s="69">
        <f t="shared" si="2"/>
        <v>88.280819215897665</v>
      </c>
      <c r="D32" s="70">
        <f t="shared" si="2"/>
        <v>37.475996154635432</v>
      </c>
      <c r="E32" s="70">
        <f t="shared" si="2"/>
        <v>22.850815293706017</v>
      </c>
      <c r="F32" s="70">
        <f t="shared" si="2"/>
        <v>15.3100406305884</v>
      </c>
      <c r="G32" s="70">
        <f t="shared" si="2"/>
        <v>9.9946572479328193</v>
      </c>
      <c r="H32" s="70">
        <f t="shared" si="2"/>
        <v>5.8529398002148882</v>
      </c>
      <c r="I32" s="70">
        <f t="shared" si="2"/>
        <v>3.7889003034640347</v>
      </c>
      <c r="J32" s="70">
        <f t="shared" si="2"/>
        <v>2.6277926726496363</v>
      </c>
      <c r="K32" s="70">
        <f t="shared" si="2"/>
        <v>1.5306621853825022</v>
      </c>
      <c r="L32" s="70">
        <f t="shared" si="2"/>
        <v>0.9779591089879246</v>
      </c>
      <c r="M32" s="71">
        <f t="shared" si="2"/>
        <v>0.69171102497246639</v>
      </c>
      <c r="N32" s="103"/>
      <c r="O32" s="107"/>
      <c r="P32" s="107"/>
      <c r="Q32" s="105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BQ32" s="6">
        <v>150</v>
      </c>
      <c r="BR32" s="7">
        <v>6</v>
      </c>
      <c r="BS32" s="7">
        <v>168.3</v>
      </c>
      <c r="BT32" s="9">
        <v>6.625</v>
      </c>
      <c r="BU32" s="7">
        <v>2.77</v>
      </c>
      <c r="BV32" s="7">
        <v>3.41</v>
      </c>
      <c r="BW32" s="7">
        <v>7.12</v>
      </c>
      <c r="BX32" s="7">
        <v>7.12</v>
      </c>
      <c r="BY32" s="7">
        <v>10.98</v>
      </c>
      <c r="BZ32" s="7">
        <v>10.98</v>
      </c>
    </row>
    <row r="33" spans="1:78" s="51" customFormat="1">
      <c r="A33" s="67">
        <v>270</v>
      </c>
      <c r="B33" s="68">
        <f t="shared" si="1"/>
        <v>224.91</v>
      </c>
      <c r="C33" s="69">
        <f t="shared" si="2"/>
        <v>91.676235339586029</v>
      </c>
      <c r="D33" s="70">
        <f t="shared" si="2"/>
        <v>38.917380622121414</v>
      </c>
      <c r="E33" s="70">
        <f t="shared" si="2"/>
        <v>23.729692805002401</v>
      </c>
      <c r="F33" s="70">
        <f t="shared" si="2"/>
        <v>15.898888347149493</v>
      </c>
      <c r="G33" s="70">
        <f t="shared" si="2"/>
        <v>10.379067142084081</v>
      </c>
      <c r="H33" s="70">
        <f t="shared" si="2"/>
        <v>6.0780528694539226</v>
      </c>
      <c r="I33" s="70">
        <f t="shared" si="2"/>
        <v>3.9346272382126513</v>
      </c>
      <c r="J33" s="70">
        <f t="shared" si="2"/>
        <v>2.7288616215976988</v>
      </c>
      <c r="K33" s="70">
        <f t="shared" si="2"/>
        <v>1.5895338078972137</v>
      </c>
      <c r="L33" s="70">
        <f t="shared" si="2"/>
        <v>1.0155729208720754</v>
      </c>
      <c r="M33" s="71">
        <f t="shared" si="2"/>
        <v>0.71831529516371506</v>
      </c>
      <c r="N33" s="103"/>
      <c r="O33" s="107"/>
      <c r="P33" s="107"/>
      <c r="Q33" s="105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BQ33" s="6">
        <v>200</v>
      </c>
      <c r="BR33" s="7">
        <v>8</v>
      </c>
      <c r="BS33" s="7">
        <v>219.1</v>
      </c>
      <c r="BT33" s="9">
        <v>8.625</v>
      </c>
      <c r="BU33" s="7">
        <v>2.77</v>
      </c>
      <c r="BV33" s="7">
        <v>3.76</v>
      </c>
      <c r="BW33" s="7">
        <v>8.18</v>
      </c>
      <c r="BX33" s="7">
        <v>8.18</v>
      </c>
      <c r="BY33" s="7">
        <v>12.7</v>
      </c>
      <c r="BZ33" s="7">
        <v>12.7</v>
      </c>
    </row>
    <row r="34" spans="1:78" s="51" customFormat="1">
      <c r="A34" s="67">
        <v>280</v>
      </c>
      <c r="B34" s="68">
        <f t="shared" si="1"/>
        <v>233.23999999999998</v>
      </c>
      <c r="C34" s="69">
        <f t="shared" si="2"/>
        <v>95.071651463274392</v>
      </c>
      <c r="D34" s="70">
        <f t="shared" si="2"/>
        <v>40.358765089607388</v>
      </c>
      <c r="E34" s="70">
        <f t="shared" si="2"/>
        <v>24.608570316298785</v>
      </c>
      <c r="F34" s="70">
        <f t="shared" si="2"/>
        <v>16.487736063710585</v>
      </c>
      <c r="G34" s="70">
        <f t="shared" si="2"/>
        <v>10.763477036235344</v>
      </c>
      <c r="H34" s="70">
        <f t="shared" si="2"/>
        <v>6.3031659386929562</v>
      </c>
      <c r="I34" s="70">
        <f t="shared" si="2"/>
        <v>4.0803541729612673</v>
      </c>
      <c r="J34" s="70">
        <f t="shared" si="2"/>
        <v>2.8299305705457618</v>
      </c>
      <c r="K34" s="70">
        <f t="shared" si="2"/>
        <v>1.6484054304119253</v>
      </c>
      <c r="L34" s="70">
        <f t="shared" si="2"/>
        <v>1.0531867327562263</v>
      </c>
      <c r="M34" s="71">
        <f t="shared" si="2"/>
        <v>0.74491956535496373</v>
      </c>
      <c r="N34" s="103"/>
      <c r="O34" s="107"/>
      <c r="P34" s="107"/>
      <c r="Q34" s="105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BQ34" s="6">
        <v>250</v>
      </c>
      <c r="BR34" s="7">
        <v>10</v>
      </c>
      <c r="BS34" s="7">
        <v>273.10000000000002</v>
      </c>
      <c r="BT34" s="9">
        <v>1.075</v>
      </c>
      <c r="BU34" s="7">
        <v>3.41</v>
      </c>
      <c r="BV34" s="7">
        <v>4.2</v>
      </c>
      <c r="BW34" s="7">
        <v>9.2799999999999994</v>
      </c>
      <c r="BX34" s="7">
        <v>9.2799999999999994</v>
      </c>
      <c r="BY34" s="7">
        <v>12.7</v>
      </c>
      <c r="BZ34" s="7">
        <v>12.7</v>
      </c>
    </row>
    <row r="35" spans="1:78" s="51" customFormat="1">
      <c r="A35" s="67">
        <v>290</v>
      </c>
      <c r="B35" s="68">
        <f t="shared" si="1"/>
        <v>241.57</v>
      </c>
      <c r="C35" s="69">
        <f t="shared" si="2"/>
        <v>98.467067586962784</v>
      </c>
      <c r="D35" s="70">
        <f t="shared" si="2"/>
        <v>41.80014955709337</v>
      </c>
      <c r="E35" s="70">
        <f t="shared" si="2"/>
        <v>25.487447827595172</v>
      </c>
      <c r="F35" s="70">
        <f t="shared" si="2"/>
        <v>17.07658378027168</v>
      </c>
      <c r="G35" s="70">
        <f t="shared" si="2"/>
        <v>11.147886930386607</v>
      </c>
      <c r="H35" s="70">
        <f t="shared" si="2"/>
        <v>6.5282790079319915</v>
      </c>
      <c r="I35" s="70">
        <f t="shared" si="2"/>
        <v>4.2260811077098852</v>
      </c>
      <c r="J35" s="70">
        <f t="shared" si="2"/>
        <v>2.9309995194938252</v>
      </c>
      <c r="K35" s="70">
        <f t="shared" si="2"/>
        <v>1.707277052926637</v>
      </c>
      <c r="L35" s="70">
        <f t="shared" si="2"/>
        <v>1.0908005446403775</v>
      </c>
      <c r="M35" s="71">
        <f t="shared" si="2"/>
        <v>0.77152383554621251</v>
      </c>
      <c r="N35" s="103"/>
      <c r="O35" s="107"/>
      <c r="P35" s="107"/>
      <c r="Q35" s="105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BQ35" s="6">
        <v>300</v>
      </c>
      <c r="BR35" s="7">
        <v>12</v>
      </c>
      <c r="BS35" s="7">
        <v>323.89999999999998</v>
      </c>
      <c r="BT35" s="9">
        <v>1.2749999999999999</v>
      </c>
      <c r="BU35" s="7">
        <v>3.97</v>
      </c>
      <c r="BV35" s="7">
        <v>4.58</v>
      </c>
      <c r="BW35" s="7">
        <v>9.5299999999999994</v>
      </c>
      <c r="BX35" s="7">
        <v>9.5299999999999994</v>
      </c>
      <c r="BY35" s="7">
        <v>12.7</v>
      </c>
      <c r="BZ35" s="7">
        <v>12.7</v>
      </c>
    </row>
    <row r="36" spans="1:78" s="72" customFormat="1">
      <c r="A36" s="67">
        <v>300</v>
      </c>
      <c r="B36" s="68">
        <f t="shared" si="1"/>
        <v>249.89999999999998</v>
      </c>
      <c r="C36" s="69">
        <f t="shared" si="2"/>
        <v>101.86248371065115</v>
      </c>
      <c r="D36" s="70">
        <f t="shared" si="2"/>
        <v>43.241534024579344</v>
      </c>
      <c r="E36" s="70">
        <f t="shared" si="2"/>
        <v>26.366325338891556</v>
      </c>
      <c r="F36" s="70">
        <f t="shared" si="2"/>
        <v>17.66543149683277</v>
      </c>
      <c r="G36" s="70">
        <f t="shared" si="2"/>
        <v>11.532296824537868</v>
      </c>
      <c r="H36" s="70">
        <f t="shared" si="2"/>
        <v>6.753392077171025</v>
      </c>
      <c r="I36" s="70">
        <f t="shared" si="2"/>
        <v>4.3718080424585013</v>
      </c>
      <c r="J36" s="70">
        <f t="shared" si="2"/>
        <v>3.0320684684418877</v>
      </c>
      <c r="K36" s="70">
        <f t="shared" si="2"/>
        <v>1.7661486754413487</v>
      </c>
      <c r="L36" s="70">
        <f t="shared" si="2"/>
        <v>1.1284143565245284</v>
      </c>
      <c r="M36" s="71">
        <f t="shared" si="2"/>
        <v>0.79812810573746118</v>
      </c>
      <c r="N36" s="104"/>
      <c r="O36" s="107"/>
      <c r="P36" s="107"/>
      <c r="Q36" s="107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</row>
    <row r="37" spans="1:78" s="72" customFormat="1">
      <c r="A37" s="67">
        <v>310</v>
      </c>
      <c r="B37" s="68">
        <f t="shared" si="1"/>
        <v>258.22999999999996</v>
      </c>
      <c r="C37" s="69">
        <f t="shared" si="2"/>
        <v>105.25789983433951</v>
      </c>
      <c r="D37" s="70">
        <f t="shared" si="2"/>
        <v>44.682918492065319</v>
      </c>
      <c r="E37" s="70">
        <f t="shared" si="2"/>
        <v>27.24520285018794</v>
      </c>
      <c r="F37" s="70">
        <f t="shared" si="2"/>
        <v>18.254279213393861</v>
      </c>
      <c r="G37" s="70">
        <f t="shared" si="2"/>
        <v>11.916706718689129</v>
      </c>
      <c r="H37" s="70">
        <f t="shared" si="2"/>
        <v>6.9785051464100594</v>
      </c>
      <c r="I37" s="70">
        <f t="shared" si="2"/>
        <v>4.5175349772071174</v>
      </c>
      <c r="J37" s="70">
        <f t="shared" si="2"/>
        <v>3.1331374173899507</v>
      </c>
      <c r="K37" s="70">
        <f t="shared" si="2"/>
        <v>1.8250202979560601</v>
      </c>
      <c r="L37" s="70">
        <f t="shared" si="2"/>
        <v>1.1660281684086793</v>
      </c>
      <c r="M37" s="71">
        <f t="shared" si="2"/>
        <v>0.82473237592870985</v>
      </c>
      <c r="N37" s="104"/>
      <c r="O37" s="105"/>
      <c r="P37" s="105"/>
      <c r="Q37" s="107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</row>
    <row r="38" spans="1:78" s="72" customFormat="1">
      <c r="A38" s="67">
        <v>320</v>
      </c>
      <c r="B38" s="68">
        <f t="shared" si="1"/>
        <v>266.56</v>
      </c>
      <c r="C38" s="69">
        <f t="shared" si="2"/>
        <v>108.65331595802789</v>
      </c>
      <c r="D38" s="70">
        <f t="shared" si="2"/>
        <v>46.124302959551308</v>
      </c>
      <c r="E38" s="70">
        <f t="shared" si="2"/>
        <v>28.124080361484328</v>
      </c>
      <c r="F38" s="70">
        <f t="shared" si="2"/>
        <v>18.843126929954956</v>
      </c>
      <c r="G38" s="70">
        <f t="shared" si="2"/>
        <v>12.301116612840394</v>
      </c>
      <c r="H38" s="70">
        <f t="shared" si="2"/>
        <v>7.2036182156490938</v>
      </c>
      <c r="I38" s="70">
        <f t="shared" si="2"/>
        <v>4.6632619119557353</v>
      </c>
      <c r="J38" s="70">
        <f t="shared" si="2"/>
        <v>3.2342063663380141</v>
      </c>
      <c r="K38" s="70">
        <f t="shared" si="2"/>
        <v>1.883891920470772</v>
      </c>
      <c r="L38" s="70">
        <f t="shared" si="2"/>
        <v>1.2036419802928302</v>
      </c>
      <c r="M38" s="71">
        <f t="shared" si="2"/>
        <v>0.85133664611995874</v>
      </c>
      <c r="N38" s="104"/>
      <c r="O38" s="105"/>
      <c r="P38" s="105"/>
      <c r="Q38" s="107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</row>
    <row r="39" spans="1:78" s="72" customFormat="1">
      <c r="A39" s="67">
        <v>330</v>
      </c>
      <c r="B39" s="68">
        <f t="shared" si="1"/>
        <v>274.89</v>
      </c>
      <c r="C39" s="69">
        <f t="shared" ref="C39:M62" si="3">$A39*0.002228/(PI()/4*(C$4* 0.0833333333)^2)</f>
        <v>112.04873208171627</v>
      </c>
      <c r="D39" s="70">
        <f t="shared" si="3"/>
        <v>47.565687427037282</v>
      </c>
      <c r="E39" s="70">
        <f t="shared" si="3"/>
        <v>29.002957872780712</v>
      </c>
      <c r="F39" s="70">
        <f t="shared" si="3"/>
        <v>19.431974646516046</v>
      </c>
      <c r="G39" s="70">
        <f t="shared" si="3"/>
        <v>12.685526506991655</v>
      </c>
      <c r="H39" s="70">
        <f t="shared" si="3"/>
        <v>7.4287312848881282</v>
      </c>
      <c r="I39" s="70">
        <f t="shared" si="3"/>
        <v>4.8089888467043513</v>
      </c>
      <c r="J39" s="70">
        <f t="shared" si="3"/>
        <v>3.3352753152860766</v>
      </c>
      <c r="K39" s="70">
        <f t="shared" si="3"/>
        <v>1.9427635429854835</v>
      </c>
      <c r="L39" s="70">
        <f t="shared" si="3"/>
        <v>1.2412557921769811</v>
      </c>
      <c r="M39" s="71">
        <f t="shared" si="3"/>
        <v>0.87794091631120741</v>
      </c>
      <c r="N39" s="104"/>
      <c r="O39" s="105"/>
      <c r="P39" s="105"/>
      <c r="Q39" s="107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</row>
    <row r="40" spans="1:78" s="72" customFormat="1">
      <c r="A40" s="67">
        <v>340</v>
      </c>
      <c r="B40" s="68">
        <f t="shared" si="1"/>
        <v>283.21999999999997</v>
      </c>
      <c r="C40" s="69">
        <f t="shared" si="3"/>
        <v>115.44414820540463</v>
      </c>
      <c r="D40" s="70">
        <f t="shared" si="3"/>
        <v>49.007071894523257</v>
      </c>
      <c r="E40" s="70">
        <f t="shared" si="3"/>
        <v>29.881835384077096</v>
      </c>
      <c r="F40" s="70">
        <f t="shared" si="3"/>
        <v>20.020822363077137</v>
      </c>
      <c r="G40" s="70">
        <f t="shared" si="3"/>
        <v>13.069936401142916</v>
      </c>
      <c r="H40" s="70">
        <f t="shared" si="3"/>
        <v>7.6538443541271617</v>
      </c>
      <c r="I40" s="70">
        <f t="shared" si="3"/>
        <v>4.9547157814529683</v>
      </c>
      <c r="J40" s="70">
        <f t="shared" si="3"/>
        <v>3.4363442642341395</v>
      </c>
      <c r="K40" s="70">
        <f t="shared" si="3"/>
        <v>2.0016351655001952</v>
      </c>
      <c r="L40" s="70">
        <f t="shared" si="3"/>
        <v>1.278869604061132</v>
      </c>
      <c r="M40" s="71">
        <f t="shared" si="3"/>
        <v>0.90454518650245608</v>
      </c>
      <c r="N40" s="104"/>
      <c r="O40" s="105"/>
      <c r="P40" s="105"/>
      <c r="Q40" s="107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</row>
    <row r="41" spans="1:78" s="72" customFormat="1">
      <c r="A41" s="67">
        <v>350</v>
      </c>
      <c r="B41" s="68">
        <f t="shared" si="1"/>
        <v>291.55</v>
      </c>
      <c r="C41" s="69">
        <f t="shared" si="3"/>
        <v>118.83956432909299</v>
      </c>
      <c r="D41" s="70">
        <f t="shared" si="3"/>
        <v>50.448456362009232</v>
      </c>
      <c r="E41" s="70">
        <f t="shared" si="3"/>
        <v>30.76071289537348</v>
      </c>
      <c r="F41" s="70">
        <f t="shared" si="3"/>
        <v>20.609670079638228</v>
      </c>
      <c r="G41" s="70">
        <f t="shared" si="3"/>
        <v>13.454346295294179</v>
      </c>
      <c r="H41" s="70">
        <f t="shared" si="3"/>
        <v>7.8789574233661952</v>
      </c>
      <c r="I41" s="70">
        <f t="shared" si="3"/>
        <v>5.1004427162015844</v>
      </c>
      <c r="J41" s="70">
        <f t="shared" si="3"/>
        <v>3.537413213182202</v>
      </c>
      <c r="K41" s="70">
        <f t="shared" si="3"/>
        <v>2.0605067880149068</v>
      </c>
      <c r="L41" s="70">
        <f t="shared" si="3"/>
        <v>1.316483415945283</v>
      </c>
      <c r="M41" s="71">
        <f t="shared" si="3"/>
        <v>0.93114945669370475</v>
      </c>
      <c r="N41" s="104"/>
      <c r="O41" s="105"/>
      <c r="P41" s="105"/>
      <c r="Q41" s="107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</row>
    <row r="42" spans="1:78" s="72" customFormat="1">
      <c r="A42" s="67">
        <v>360</v>
      </c>
      <c r="B42" s="68">
        <f t="shared" si="1"/>
        <v>299.88</v>
      </c>
      <c r="C42" s="69">
        <f t="shared" si="3"/>
        <v>122.23498045278139</v>
      </c>
      <c r="D42" s="70">
        <f t="shared" si="3"/>
        <v>51.889840829495213</v>
      </c>
      <c r="E42" s="70">
        <f t="shared" si="3"/>
        <v>31.639590406669871</v>
      </c>
      <c r="F42" s="70">
        <f t="shared" si="3"/>
        <v>21.198517796199322</v>
      </c>
      <c r="G42" s="70">
        <f t="shared" si="3"/>
        <v>13.838756189445443</v>
      </c>
      <c r="H42" s="70">
        <f t="shared" si="3"/>
        <v>8.1040704926052296</v>
      </c>
      <c r="I42" s="70">
        <f t="shared" si="3"/>
        <v>5.2461696509502014</v>
      </c>
      <c r="J42" s="70">
        <f t="shared" si="3"/>
        <v>3.6384821621302654</v>
      </c>
      <c r="K42" s="70">
        <f t="shared" si="3"/>
        <v>2.1193784105296185</v>
      </c>
      <c r="L42" s="70">
        <f t="shared" si="3"/>
        <v>1.3540972278294341</v>
      </c>
      <c r="M42" s="71">
        <f t="shared" si="3"/>
        <v>0.95775372688495353</v>
      </c>
      <c r="N42" s="104"/>
      <c r="O42" s="105"/>
      <c r="P42" s="105"/>
      <c r="Q42" s="107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</row>
    <row r="43" spans="1:78" s="72" customFormat="1">
      <c r="A43" s="67">
        <v>370</v>
      </c>
      <c r="B43" s="68">
        <f t="shared" si="1"/>
        <v>308.20999999999998</v>
      </c>
      <c r="C43" s="69">
        <f t="shared" si="3"/>
        <v>125.63039657646975</v>
      </c>
      <c r="D43" s="70">
        <f t="shared" si="3"/>
        <v>53.331225296981195</v>
      </c>
      <c r="E43" s="70">
        <f t="shared" si="3"/>
        <v>32.518467917966255</v>
      </c>
      <c r="F43" s="70">
        <f t="shared" si="3"/>
        <v>21.787365512760417</v>
      </c>
      <c r="G43" s="70">
        <f t="shared" si="3"/>
        <v>14.223166083596704</v>
      </c>
      <c r="H43" s="70">
        <f t="shared" si="3"/>
        <v>8.329183561844264</v>
      </c>
      <c r="I43" s="70">
        <f t="shared" si="3"/>
        <v>5.3918965856988184</v>
      </c>
      <c r="J43" s="70">
        <f t="shared" si="3"/>
        <v>3.7395511110783284</v>
      </c>
      <c r="K43" s="70">
        <f t="shared" si="3"/>
        <v>2.1782500330443302</v>
      </c>
      <c r="L43" s="70">
        <f t="shared" si="3"/>
        <v>1.391711039713585</v>
      </c>
      <c r="M43" s="71">
        <f t="shared" si="3"/>
        <v>0.9843579970762022</v>
      </c>
      <c r="N43" s="104"/>
      <c r="O43" s="105"/>
      <c r="P43" s="105"/>
      <c r="Q43" s="107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</row>
    <row r="44" spans="1:78" s="72" customFormat="1">
      <c r="A44" s="67">
        <v>380</v>
      </c>
      <c r="B44" s="68">
        <f t="shared" si="1"/>
        <v>316.53999999999996</v>
      </c>
      <c r="C44" s="69">
        <f t="shared" si="3"/>
        <v>129.0258127001581</v>
      </c>
      <c r="D44" s="70">
        <f t="shared" si="3"/>
        <v>54.77260976446717</v>
      </c>
      <c r="E44" s="70">
        <f t="shared" si="3"/>
        <v>33.397345429262636</v>
      </c>
      <c r="F44" s="70">
        <f t="shared" si="3"/>
        <v>22.376213229321507</v>
      </c>
      <c r="G44" s="70">
        <f t="shared" si="3"/>
        <v>14.607575977747965</v>
      </c>
      <c r="H44" s="70">
        <f t="shared" si="3"/>
        <v>8.5542966310832984</v>
      </c>
      <c r="I44" s="70">
        <f t="shared" si="3"/>
        <v>5.5376235204474344</v>
      </c>
      <c r="J44" s="70">
        <f t="shared" si="3"/>
        <v>3.8406200600263909</v>
      </c>
      <c r="K44" s="70">
        <f t="shared" si="3"/>
        <v>2.2371216555590414</v>
      </c>
      <c r="L44" s="70">
        <f t="shared" si="3"/>
        <v>1.4293248515977357</v>
      </c>
      <c r="M44" s="71">
        <f t="shared" si="3"/>
        <v>1.0109622672674508</v>
      </c>
      <c r="N44" s="104"/>
      <c r="O44" s="105"/>
      <c r="P44" s="105"/>
      <c r="Q44" s="107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</row>
    <row r="45" spans="1:78" s="72" customFormat="1">
      <c r="A45" s="67">
        <v>390</v>
      </c>
      <c r="B45" s="68">
        <f t="shared" si="1"/>
        <v>324.87</v>
      </c>
      <c r="C45" s="69">
        <f t="shared" si="3"/>
        <v>132.42122882384649</v>
      </c>
      <c r="D45" s="70">
        <f t="shared" si="3"/>
        <v>56.213994231953151</v>
      </c>
      <c r="E45" s="70">
        <f t="shared" si="3"/>
        <v>34.276222940559023</v>
      </c>
      <c r="F45" s="70">
        <f t="shared" si="3"/>
        <v>22.965060945882602</v>
      </c>
      <c r="G45" s="70">
        <f t="shared" si="3"/>
        <v>14.99198587189923</v>
      </c>
      <c r="H45" s="70">
        <f t="shared" si="3"/>
        <v>8.7794097003223328</v>
      </c>
      <c r="I45" s="70">
        <f t="shared" si="3"/>
        <v>5.6833504551960523</v>
      </c>
      <c r="J45" s="70">
        <f t="shared" si="3"/>
        <v>3.9416890089744543</v>
      </c>
      <c r="K45" s="70">
        <f t="shared" si="3"/>
        <v>2.2959932780737535</v>
      </c>
      <c r="L45" s="70">
        <f t="shared" si="3"/>
        <v>1.4669386634818868</v>
      </c>
      <c r="M45" s="71">
        <f t="shared" si="3"/>
        <v>1.0375665374586995</v>
      </c>
      <c r="N45" s="104"/>
      <c r="O45" s="105"/>
      <c r="P45" s="105"/>
      <c r="Q45" s="107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</row>
    <row r="46" spans="1:78" s="72" customFormat="1">
      <c r="A46" s="67">
        <v>400</v>
      </c>
      <c r="B46" s="68">
        <f t="shared" si="1"/>
        <v>333.2</v>
      </c>
      <c r="C46" s="69">
        <f t="shared" si="3"/>
        <v>135.81664494753485</v>
      </c>
      <c r="D46" s="70">
        <f t="shared" si="3"/>
        <v>57.655378699439126</v>
      </c>
      <c r="E46" s="70">
        <f t="shared" si="3"/>
        <v>35.155100451855411</v>
      </c>
      <c r="F46" s="70">
        <f t="shared" si="3"/>
        <v>23.553908662443693</v>
      </c>
      <c r="G46" s="70">
        <f t="shared" si="3"/>
        <v>15.376395766050491</v>
      </c>
      <c r="H46" s="70">
        <f t="shared" si="3"/>
        <v>9.0045227695613672</v>
      </c>
      <c r="I46" s="70">
        <f t="shared" si="3"/>
        <v>5.8290773899446684</v>
      </c>
      <c r="J46" s="70">
        <f t="shared" si="3"/>
        <v>4.0427579579225172</v>
      </c>
      <c r="K46" s="70">
        <f t="shared" si="3"/>
        <v>2.3548649005884648</v>
      </c>
      <c r="L46" s="70">
        <f t="shared" si="3"/>
        <v>1.5045524753660378</v>
      </c>
      <c r="M46" s="71">
        <f t="shared" si="3"/>
        <v>1.0641708076499483</v>
      </c>
      <c r="N46" s="104"/>
      <c r="O46" s="105"/>
      <c r="P46" s="105"/>
      <c r="Q46" s="107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</row>
    <row r="47" spans="1:78" s="72" customFormat="1">
      <c r="A47" s="67">
        <v>440</v>
      </c>
      <c r="B47" s="68">
        <f t="shared" si="1"/>
        <v>366.52</v>
      </c>
      <c r="C47" s="69">
        <f t="shared" si="3"/>
        <v>149.39830944228834</v>
      </c>
      <c r="D47" s="70">
        <f t="shared" si="3"/>
        <v>63.420916569383039</v>
      </c>
      <c r="E47" s="70">
        <f t="shared" si="3"/>
        <v>38.670610497040947</v>
      </c>
      <c r="F47" s="70">
        <f t="shared" si="3"/>
        <v>25.909299528688059</v>
      </c>
      <c r="G47" s="70">
        <f t="shared" si="3"/>
        <v>16.914035342655538</v>
      </c>
      <c r="H47" s="70">
        <f t="shared" si="3"/>
        <v>9.904975046517503</v>
      </c>
      <c r="I47" s="70">
        <f t="shared" si="3"/>
        <v>6.4119851289391354</v>
      </c>
      <c r="J47" s="70">
        <f t="shared" si="3"/>
        <v>4.4470337537147691</v>
      </c>
      <c r="K47" s="70">
        <f t="shared" si="3"/>
        <v>2.5903513906473115</v>
      </c>
      <c r="L47" s="70">
        <f t="shared" si="3"/>
        <v>1.6550077229026414</v>
      </c>
      <c r="M47" s="71">
        <f t="shared" si="3"/>
        <v>1.1705878884149432</v>
      </c>
      <c r="N47" s="104"/>
      <c r="O47" s="105"/>
      <c r="P47" s="105"/>
      <c r="Q47" s="107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</row>
    <row r="48" spans="1:78" s="72" customFormat="1">
      <c r="A48" s="67">
        <v>480</v>
      </c>
      <c r="B48" s="68">
        <f t="shared" si="1"/>
        <v>399.84</v>
      </c>
      <c r="C48" s="69">
        <f t="shared" si="3"/>
        <v>162.97997393704182</v>
      </c>
      <c r="D48" s="70">
        <f t="shared" si="3"/>
        <v>69.186454439326951</v>
      </c>
      <c r="E48" s="70">
        <f t="shared" si="3"/>
        <v>42.18612054222649</v>
      </c>
      <c r="F48" s="70">
        <f t="shared" si="3"/>
        <v>28.26469039493243</v>
      </c>
      <c r="G48" s="70">
        <f t="shared" si="3"/>
        <v>18.45167491926059</v>
      </c>
      <c r="H48" s="70">
        <f t="shared" si="3"/>
        <v>10.805427323473639</v>
      </c>
      <c r="I48" s="70">
        <f t="shared" si="3"/>
        <v>6.9948928679336015</v>
      </c>
      <c r="J48" s="70">
        <f t="shared" si="3"/>
        <v>4.85130954950702</v>
      </c>
      <c r="K48" s="70">
        <f t="shared" si="3"/>
        <v>2.8258378807061577</v>
      </c>
      <c r="L48" s="70">
        <f t="shared" si="3"/>
        <v>1.8054629704392453</v>
      </c>
      <c r="M48" s="71">
        <f t="shared" si="3"/>
        <v>1.2770049691799379</v>
      </c>
      <c r="N48" s="104"/>
      <c r="O48" s="105"/>
      <c r="P48" s="105"/>
      <c r="Q48" s="107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</row>
    <row r="49" spans="1:35" s="72" customFormat="1">
      <c r="A49" s="67">
        <v>520</v>
      </c>
      <c r="B49" s="68">
        <f t="shared" si="1"/>
        <v>433.15999999999997</v>
      </c>
      <c r="C49" s="69">
        <f t="shared" si="3"/>
        <v>176.56163843179533</v>
      </c>
      <c r="D49" s="70">
        <f t="shared" si="3"/>
        <v>74.951992309270864</v>
      </c>
      <c r="E49" s="70">
        <f t="shared" si="3"/>
        <v>45.701630587412033</v>
      </c>
      <c r="F49" s="70">
        <f t="shared" si="3"/>
        <v>30.6200812611768</v>
      </c>
      <c r="G49" s="70">
        <f t="shared" si="3"/>
        <v>19.989314495865639</v>
      </c>
      <c r="H49" s="70">
        <f t="shared" si="3"/>
        <v>11.705879600429776</v>
      </c>
      <c r="I49" s="70">
        <f t="shared" si="3"/>
        <v>7.5778006069280694</v>
      </c>
      <c r="J49" s="70">
        <f t="shared" si="3"/>
        <v>5.2555853452992727</v>
      </c>
      <c r="K49" s="70">
        <f t="shared" si="3"/>
        <v>3.0613243707650044</v>
      </c>
      <c r="L49" s="70">
        <f t="shared" si="3"/>
        <v>1.9559182179758492</v>
      </c>
      <c r="M49" s="71">
        <f t="shared" si="3"/>
        <v>1.3834220499449328</v>
      </c>
      <c r="N49" s="104"/>
      <c r="O49" s="105"/>
      <c r="P49" s="105"/>
      <c r="Q49" s="107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</row>
    <row r="50" spans="1:35" s="72" customFormat="1">
      <c r="A50" s="67">
        <v>560</v>
      </c>
      <c r="B50" s="68">
        <f t="shared" si="1"/>
        <v>466.47999999999996</v>
      </c>
      <c r="C50" s="69">
        <f t="shared" si="3"/>
        <v>190.14330292654878</v>
      </c>
      <c r="D50" s="70">
        <f t="shared" si="3"/>
        <v>80.717530179214776</v>
      </c>
      <c r="E50" s="70">
        <f t="shared" si="3"/>
        <v>49.21714063259757</v>
      </c>
      <c r="F50" s="70">
        <f t="shared" si="3"/>
        <v>32.97547212742117</v>
      </c>
      <c r="G50" s="70">
        <f t="shared" si="3"/>
        <v>21.526954072470687</v>
      </c>
      <c r="H50" s="70">
        <f t="shared" si="3"/>
        <v>12.606331877385912</v>
      </c>
      <c r="I50" s="70">
        <f t="shared" si="3"/>
        <v>8.1607083459225347</v>
      </c>
      <c r="J50" s="70">
        <f t="shared" si="3"/>
        <v>5.6598611410915236</v>
      </c>
      <c r="K50" s="70">
        <f t="shared" si="3"/>
        <v>3.2968108608238507</v>
      </c>
      <c r="L50" s="70">
        <f t="shared" si="3"/>
        <v>2.1063734655124526</v>
      </c>
      <c r="M50" s="71">
        <f t="shared" si="3"/>
        <v>1.4898391307099275</v>
      </c>
      <c r="N50" s="104"/>
      <c r="O50" s="105"/>
      <c r="P50" s="105"/>
      <c r="Q50" s="107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</row>
    <row r="51" spans="1:35" s="72" customFormat="1">
      <c r="A51" s="67">
        <v>600</v>
      </c>
      <c r="B51" s="68">
        <f t="shared" si="1"/>
        <v>499.79999999999995</v>
      </c>
      <c r="C51" s="69">
        <f t="shared" si="3"/>
        <v>203.7249674213023</v>
      </c>
      <c r="D51" s="70">
        <f t="shared" si="3"/>
        <v>86.483068049158689</v>
      </c>
      <c r="E51" s="70">
        <f t="shared" si="3"/>
        <v>52.732650677783113</v>
      </c>
      <c r="F51" s="70">
        <f t="shared" si="3"/>
        <v>35.330862993665541</v>
      </c>
      <c r="G51" s="70">
        <f t="shared" si="3"/>
        <v>23.064593649075736</v>
      </c>
      <c r="H51" s="70">
        <f t="shared" si="3"/>
        <v>13.50678415434205</v>
      </c>
      <c r="I51" s="70">
        <f t="shared" si="3"/>
        <v>8.7436160849170026</v>
      </c>
      <c r="J51" s="70">
        <f t="shared" si="3"/>
        <v>6.0641369368837754</v>
      </c>
      <c r="K51" s="70">
        <f t="shared" si="3"/>
        <v>3.5322973508826974</v>
      </c>
      <c r="L51" s="70">
        <f t="shared" si="3"/>
        <v>2.2568287130490567</v>
      </c>
      <c r="M51" s="71">
        <f t="shared" si="3"/>
        <v>1.5962562114749224</v>
      </c>
      <c r="N51" s="104"/>
      <c r="O51" s="105"/>
      <c r="P51" s="105"/>
      <c r="Q51" s="107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</row>
    <row r="52" spans="1:35" s="51" customFormat="1">
      <c r="A52" s="67">
        <v>640</v>
      </c>
      <c r="B52" s="68">
        <f t="shared" si="1"/>
        <v>533.12</v>
      </c>
      <c r="C52" s="69">
        <f t="shared" si="3"/>
        <v>217.30663191605578</v>
      </c>
      <c r="D52" s="70">
        <f t="shared" si="3"/>
        <v>92.248605919102616</v>
      </c>
      <c r="E52" s="70">
        <f t="shared" si="3"/>
        <v>56.248160722968656</v>
      </c>
      <c r="F52" s="70">
        <f t="shared" si="3"/>
        <v>37.686253859909911</v>
      </c>
      <c r="G52" s="70">
        <f t="shared" si="3"/>
        <v>24.602233225680788</v>
      </c>
      <c r="H52" s="70">
        <f t="shared" si="3"/>
        <v>14.407236431298188</v>
      </c>
      <c r="I52" s="70">
        <f t="shared" si="3"/>
        <v>9.3265238239114705</v>
      </c>
      <c r="J52" s="70">
        <f t="shared" si="3"/>
        <v>6.4684127326760281</v>
      </c>
      <c r="K52" s="70">
        <f t="shared" si="3"/>
        <v>3.7677838409415441</v>
      </c>
      <c r="L52" s="70">
        <f t="shared" si="3"/>
        <v>2.4072839605856604</v>
      </c>
      <c r="M52" s="71">
        <f t="shared" si="3"/>
        <v>1.7026732922399175</v>
      </c>
      <c r="N52" s="103"/>
      <c r="O52" s="105"/>
      <c r="P52" s="105"/>
      <c r="Q52" s="105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</row>
    <row r="53" spans="1:35" s="51" customFormat="1">
      <c r="A53" s="67">
        <v>680</v>
      </c>
      <c r="B53" s="68">
        <f t="shared" si="1"/>
        <v>566.43999999999994</v>
      </c>
      <c r="C53" s="69">
        <f t="shared" si="3"/>
        <v>230.88829641080926</v>
      </c>
      <c r="D53" s="70">
        <f t="shared" si="3"/>
        <v>98.014143789046514</v>
      </c>
      <c r="E53" s="70">
        <f t="shared" si="3"/>
        <v>59.763670768154192</v>
      </c>
      <c r="F53" s="70">
        <f t="shared" si="3"/>
        <v>40.041644726154274</v>
      </c>
      <c r="G53" s="70">
        <f t="shared" si="3"/>
        <v>26.139872802285833</v>
      </c>
      <c r="H53" s="70">
        <f t="shared" si="3"/>
        <v>15.307688708254323</v>
      </c>
      <c r="I53" s="70">
        <f t="shared" si="3"/>
        <v>9.9094315629059366</v>
      </c>
      <c r="J53" s="70">
        <f t="shared" si="3"/>
        <v>6.872688528468279</v>
      </c>
      <c r="K53" s="70">
        <f t="shared" si="3"/>
        <v>4.0032703310003903</v>
      </c>
      <c r="L53" s="70">
        <f t="shared" si="3"/>
        <v>2.5577392081222641</v>
      </c>
      <c r="M53" s="71">
        <f t="shared" si="3"/>
        <v>1.8090903730049122</v>
      </c>
      <c r="N53" s="103"/>
      <c r="O53" s="105"/>
      <c r="P53" s="105"/>
      <c r="Q53" s="105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</row>
    <row r="54" spans="1:35" s="51" customFormat="1">
      <c r="A54" s="67">
        <v>720</v>
      </c>
      <c r="B54" s="68">
        <f t="shared" si="1"/>
        <v>599.76</v>
      </c>
      <c r="C54" s="69">
        <f t="shared" si="3"/>
        <v>244.46996090556277</v>
      </c>
      <c r="D54" s="70">
        <f t="shared" si="3"/>
        <v>103.77968165899043</v>
      </c>
      <c r="E54" s="70">
        <f t="shared" si="3"/>
        <v>63.279180813339742</v>
      </c>
      <c r="F54" s="70">
        <f t="shared" si="3"/>
        <v>42.397035592398645</v>
      </c>
      <c r="G54" s="70">
        <f t="shared" si="3"/>
        <v>27.677512378890885</v>
      </c>
      <c r="H54" s="70">
        <f t="shared" si="3"/>
        <v>16.208140985210459</v>
      </c>
      <c r="I54" s="70">
        <f t="shared" si="3"/>
        <v>10.492339301900403</v>
      </c>
      <c r="J54" s="70">
        <f t="shared" si="3"/>
        <v>7.2769643242605309</v>
      </c>
      <c r="K54" s="70">
        <f t="shared" si="3"/>
        <v>4.238756821059237</v>
      </c>
      <c r="L54" s="70">
        <f t="shared" si="3"/>
        <v>2.7081944556588682</v>
      </c>
      <c r="M54" s="71">
        <f t="shared" si="3"/>
        <v>1.9155074537699071</v>
      </c>
      <c r="N54" s="103"/>
      <c r="O54" s="105"/>
      <c r="P54" s="105"/>
      <c r="Q54" s="105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</row>
    <row r="55" spans="1:35" s="51" customFormat="1">
      <c r="A55" s="67">
        <v>760</v>
      </c>
      <c r="B55" s="68">
        <f t="shared" si="1"/>
        <v>633.07999999999993</v>
      </c>
      <c r="C55" s="69">
        <f t="shared" si="3"/>
        <v>258.0516254003162</v>
      </c>
      <c r="D55" s="70">
        <f t="shared" si="3"/>
        <v>109.54521952893434</v>
      </c>
      <c r="E55" s="70">
        <f t="shared" si="3"/>
        <v>66.794690858525271</v>
      </c>
      <c r="F55" s="70">
        <f t="shared" si="3"/>
        <v>44.752426458643015</v>
      </c>
      <c r="G55" s="70">
        <f t="shared" si="3"/>
        <v>29.21515195549593</v>
      </c>
      <c r="H55" s="70">
        <f t="shared" si="3"/>
        <v>17.108593262166597</v>
      </c>
      <c r="I55" s="70">
        <f t="shared" si="3"/>
        <v>11.075247040894869</v>
      </c>
      <c r="J55" s="70">
        <f t="shared" si="3"/>
        <v>7.6812401200527818</v>
      </c>
      <c r="K55" s="70">
        <f t="shared" si="3"/>
        <v>4.4742433111180828</v>
      </c>
      <c r="L55" s="70">
        <f t="shared" si="3"/>
        <v>2.8586497031954714</v>
      </c>
      <c r="M55" s="71">
        <f t="shared" si="3"/>
        <v>2.0219245345349015</v>
      </c>
      <c r="N55" s="103"/>
      <c r="O55" s="105"/>
      <c r="P55" s="105"/>
      <c r="Q55" s="105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</row>
    <row r="56" spans="1:35" s="51" customFormat="1">
      <c r="A56" s="67">
        <v>800</v>
      </c>
      <c r="B56" s="68">
        <f t="shared" si="1"/>
        <v>666.4</v>
      </c>
      <c r="C56" s="69">
        <f t="shared" si="3"/>
        <v>271.63328989506971</v>
      </c>
      <c r="D56" s="70">
        <f t="shared" si="3"/>
        <v>115.31075739887825</v>
      </c>
      <c r="E56" s="70">
        <f t="shared" si="3"/>
        <v>70.310200903710822</v>
      </c>
      <c r="F56" s="70">
        <f t="shared" si="3"/>
        <v>47.107817324887385</v>
      </c>
      <c r="G56" s="70">
        <f t="shared" si="3"/>
        <v>30.752791532100982</v>
      </c>
      <c r="H56" s="70">
        <f t="shared" si="3"/>
        <v>18.009045539122734</v>
      </c>
      <c r="I56" s="70">
        <f t="shared" si="3"/>
        <v>11.658154779889337</v>
      </c>
      <c r="J56" s="70">
        <f t="shared" si="3"/>
        <v>8.0855159158450345</v>
      </c>
      <c r="K56" s="70">
        <f t="shared" si="3"/>
        <v>4.7097298011769295</v>
      </c>
      <c r="L56" s="70">
        <f t="shared" si="3"/>
        <v>3.0091049507320755</v>
      </c>
      <c r="M56" s="71">
        <f t="shared" si="3"/>
        <v>2.1283416152998966</v>
      </c>
      <c r="N56" s="103"/>
      <c r="O56" s="105"/>
      <c r="P56" s="105"/>
      <c r="Q56" s="105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</row>
    <row r="57" spans="1:35" s="51" customFormat="1">
      <c r="A57" s="67">
        <v>840</v>
      </c>
      <c r="B57" s="68">
        <f t="shared" si="1"/>
        <v>699.71999999999991</v>
      </c>
      <c r="C57" s="69">
        <f t="shared" si="3"/>
        <v>285.21495438982316</v>
      </c>
      <c r="D57" s="70">
        <f t="shared" si="3"/>
        <v>121.07629526882216</v>
      </c>
      <c r="E57" s="70">
        <f t="shared" si="3"/>
        <v>73.825710948896358</v>
      </c>
      <c r="F57" s="70">
        <f t="shared" si="3"/>
        <v>49.463208191131748</v>
      </c>
      <c r="G57" s="70">
        <f t="shared" si="3"/>
        <v>32.290431108706031</v>
      </c>
      <c r="H57" s="70">
        <f t="shared" si="3"/>
        <v>18.909497816078868</v>
      </c>
      <c r="I57" s="70">
        <f t="shared" si="3"/>
        <v>12.241062518883803</v>
      </c>
      <c r="J57" s="70">
        <f t="shared" si="3"/>
        <v>8.4897917116372845</v>
      </c>
      <c r="K57" s="70">
        <f t="shared" si="3"/>
        <v>4.9452162912357762</v>
      </c>
      <c r="L57" s="70">
        <f t="shared" si="3"/>
        <v>3.1595601982686792</v>
      </c>
      <c r="M57" s="71">
        <f t="shared" si="3"/>
        <v>2.2347586960648913</v>
      </c>
      <c r="N57" s="103"/>
      <c r="O57" s="105"/>
      <c r="P57" s="105"/>
      <c r="Q57" s="105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</row>
    <row r="58" spans="1:35" s="51" customFormat="1">
      <c r="A58" s="67">
        <v>880</v>
      </c>
      <c r="B58" s="68">
        <f t="shared" si="1"/>
        <v>733.04</v>
      </c>
      <c r="C58" s="69">
        <f t="shared" si="3"/>
        <v>298.79661888457667</v>
      </c>
      <c r="D58" s="70">
        <f t="shared" si="3"/>
        <v>126.84183313876608</v>
      </c>
      <c r="E58" s="70">
        <f t="shared" si="3"/>
        <v>77.341220994081894</v>
      </c>
      <c r="F58" s="70">
        <f t="shared" si="3"/>
        <v>51.818599057376119</v>
      </c>
      <c r="G58" s="70">
        <f t="shared" si="3"/>
        <v>33.828070685311076</v>
      </c>
      <c r="H58" s="70">
        <f t="shared" si="3"/>
        <v>19.809950093035006</v>
      </c>
      <c r="I58" s="70">
        <f t="shared" si="3"/>
        <v>12.823970257878271</v>
      </c>
      <c r="J58" s="70">
        <f t="shared" si="3"/>
        <v>8.8940675074295381</v>
      </c>
      <c r="K58" s="70">
        <f t="shared" si="3"/>
        <v>5.1807027812946229</v>
      </c>
      <c r="L58" s="70">
        <f t="shared" si="3"/>
        <v>3.3100154458052828</v>
      </c>
      <c r="M58" s="71">
        <f t="shared" si="3"/>
        <v>2.3411757768298864</v>
      </c>
      <c r="N58" s="103"/>
      <c r="O58" s="105"/>
      <c r="P58" s="105"/>
      <c r="Q58" s="105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</row>
    <row r="59" spans="1:35" s="51" customFormat="1">
      <c r="A59" s="67">
        <v>920</v>
      </c>
      <c r="B59" s="68">
        <f t="shared" si="1"/>
        <v>766.36</v>
      </c>
      <c r="C59" s="69">
        <f t="shared" si="3"/>
        <v>312.37828337933018</v>
      </c>
      <c r="D59" s="70">
        <f t="shared" si="3"/>
        <v>132.60737100871</v>
      </c>
      <c r="E59" s="70">
        <f t="shared" si="3"/>
        <v>80.856731039267444</v>
      </c>
      <c r="F59" s="70">
        <f t="shared" si="3"/>
        <v>54.173989923620496</v>
      </c>
      <c r="G59" s="70">
        <f t="shared" si="3"/>
        <v>35.365710261916128</v>
      </c>
      <c r="H59" s="70">
        <f t="shared" si="3"/>
        <v>20.710402369991144</v>
      </c>
      <c r="I59" s="70">
        <f t="shared" si="3"/>
        <v>13.406877996872737</v>
      </c>
      <c r="J59" s="70">
        <f t="shared" si="3"/>
        <v>9.2983433032217899</v>
      </c>
      <c r="K59" s="70">
        <f t="shared" si="3"/>
        <v>5.4161892713534696</v>
      </c>
      <c r="L59" s="70">
        <f t="shared" si="3"/>
        <v>3.4604706933418869</v>
      </c>
      <c r="M59" s="71">
        <f t="shared" si="3"/>
        <v>2.4475928575948811</v>
      </c>
      <c r="N59" s="103"/>
      <c r="O59" s="105"/>
      <c r="P59" s="105"/>
      <c r="Q59" s="105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</row>
    <row r="60" spans="1:35" s="51" customFormat="1">
      <c r="A60" s="67">
        <v>960</v>
      </c>
      <c r="B60" s="68">
        <f t="shared" si="1"/>
        <v>799.68</v>
      </c>
      <c r="C60" s="69">
        <f t="shared" si="3"/>
        <v>325.95994787408364</v>
      </c>
      <c r="D60" s="70">
        <f t="shared" si="3"/>
        <v>138.3729088786539</v>
      </c>
      <c r="E60" s="70">
        <f t="shared" si="3"/>
        <v>84.37224108445298</v>
      </c>
      <c r="F60" s="70">
        <f t="shared" si="3"/>
        <v>56.529380789864859</v>
      </c>
      <c r="G60" s="70">
        <f t="shared" si="3"/>
        <v>36.90334983852118</v>
      </c>
      <c r="H60" s="70">
        <f t="shared" si="3"/>
        <v>21.610854646947278</v>
      </c>
      <c r="I60" s="70">
        <f t="shared" si="3"/>
        <v>13.989785735867203</v>
      </c>
      <c r="J60" s="70">
        <f t="shared" si="3"/>
        <v>9.70261909901404</v>
      </c>
      <c r="K60" s="70">
        <f t="shared" si="3"/>
        <v>5.6516757614123154</v>
      </c>
      <c r="L60" s="70">
        <f t="shared" si="3"/>
        <v>3.6109259408784906</v>
      </c>
      <c r="M60" s="71">
        <f t="shared" si="3"/>
        <v>2.5540099383598758</v>
      </c>
      <c r="N60" s="103"/>
      <c r="O60" s="105"/>
      <c r="P60" s="105"/>
      <c r="Q60" s="105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</row>
    <row r="61" spans="1:35" s="51" customFormat="1">
      <c r="A61" s="67">
        <v>1000</v>
      </c>
      <c r="B61" s="68">
        <f t="shared" si="1"/>
        <v>833</v>
      </c>
      <c r="C61" s="69">
        <f t="shared" si="3"/>
        <v>339.54161236883709</v>
      </c>
      <c r="D61" s="70">
        <f t="shared" si="3"/>
        <v>144.1384467485978</v>
      </c>
      <c r="E61" s="70">
        <f t="shared" si="3"/>
        <v>87.887751129638517</v>
      </c>
      <c r="F61" s="70">
        <f t="shared" si="3"/>
        <v>58.884771656109223</v>
      </c>
      <c r="G61" s="70">
        <f t="shared" si="3"/>
        <v>38.440989415126225</v>
      </c>
      <c r="H61" s="70">
        <f t="shared" si="3"/>
        <v>22.511306923903415</v>
      </c>
      <c r="I61" s="70">
        <f t="shared" si="3"/>
        <v>14.572693474861669</v>
      </c>
      <c r="J61" s="70">
        <f t="shared" si="3"/>
        <v>10.106894894806292</v>
      </c>
      <c r="K61" s="70">
        <f t="shared" si="3"/>
        <v>5.8871622514711612</v>
      </c>
      <c r="L61" s="70">
        <f t="shared" si="3"/>
        <v>3.7613811884150938</v>
      </c>
      <c r="M61" s="71">
        <f t="shared" si="3"/>
        <v>2.6604270191248705</v>
      </c>
      <c r="N61" s="103"/>
      <c r="O61" s="105"/>
      <c r="P61" s="105"/>
      <c r="Q61" s="105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</row>
    <row r="62" spans="1:35" s="51" customFormat="1">
      <c r="A62" s="67">
        <v>1040</v>
      </c>
      <c r="B62" s="68">
        <f t="shared" si="1"/>
        <v>866.31999999999994</v>
      </c>
      <c r="C62" s="69">
        <f t="shared" si="3"/>
        <v>353.12327686359066</v>
      </c>
      <c r="D62" s="70">
        <f t="shared" si="3"/>
        <v>149.90398461854173</v>
      </c>
      <c r="E62" s="70">
        <f t="shared" ref="D62:M87" si="4">$A62*0.002228/(PI()/4*(E$4* 0.0833333333)^2)</f>
        <v>91.403261174824067</v>
      </c>
      <c r="F62" s="70">
        <f t="shared" si="4"/>
        <v>61.2401625223536</v>
      </c>
      <c r="G62" s="70">
        <f t="shared" si="4"/>
        <v>39.978628991731277</v>
      </c>
      <c r="H62" s="70">
        <f t="shared" si="4"/>
        <v>23.411759200859553</v>
      </c>
      <c r="I62" s="70">
        <f t="shared" si="4"/>
        <v>15.155601213856139</v>
      </c>
      <c r="J62" s="70">
        <f t="shared" si="4"/>
        <v>10.511170690598545</v>
      </c>
      <c r="K62" s="70">
        <f t="shared" si="4"/>
        <v>6.1226487415300088</v>
      </c>
      <c r="L62" s="70">
        <f t="shared" si="4"/>
        <v>3.9118364359516984</v>
      </c>
      <c r="M62" s="71">
        <f t="shared" si="4"/>
        <v>2.7668440998898656</v>
      </c>
      <c r="N62" s="103"/>
      <c r="O62" s="105"/>
      <c r="P62" s="105"/>
      <c r="Q62" s="105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</row>
    <row r="63" spans="1:35" s="51" customFormat="1">
      <c r="A63" s="67">
        <v>1080</v>
      </c>
      <c r="B63" s="68">
        <f t="shared" si="1"/>
        <v>899.64</v>
      </c>
      <c r="C63" s="69">
        <f t="shared" ref="C63:C126" si="5">$A63*0.002228/(PI()/4*(C$4* 0.0833333333)^2)</f>
        <v>366.70494135834412</v>
      </c>
      <c r="D63" s="70">
        <f t="shared" si="4"/>
        <v>155.66952248848565</v>
      </c>
      <c r="E63" s="70">
        <f t="shared" si="4"/>
        <v>94.918771220009603</v>
      </c>
      <c r="F63" s="70">
        <f t="shared" si="4"/>
        <v>63.59555338859797</v>
      </c>
      <c r="G63" s="70">
        <f t="shared" si="4"/>
        <v>41.516268568336322</v>
      </c>
      <c r="H63" s="70">
        <f t="shared" si="4"/>
        <v>24.312211477815691</v>
      </c>
      <c r="I63" s="70">
        <f t="shared" si="4"/>
        <v>15.738508952850605</v>
      </c>
      <c r="J63" s="70">
        <f t="shared" si="4"/>
        <v>10.915446486390795</v>
      </c>
      <c r="K63" s="70">
        <f t="shared" si="4"/>
        <v>6.3581352315888546</v>
      </c>
      <c r="L63" s="70">
        <f t="shared" si="4"/>
        <v>4.0622916834883016</v>
      </c>
      <c r="M63" s="71">
        <f t="shared" si="4"/>
        <v>2.8732611806548602</v>
      </c>
      <c r="N63" s="103"/>
      <c r="O63" s="105"/>
      <c r="P63" s="105"/>
      <c r="Q63" s="105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</row>
    <row r="64" spans="1:35" s="51" customFormat="1">
      <c r="A64" s="67">
        <v>1120</v>
      </c>
      <c r="B64" s="68">
        <f t="shared" si="1"/>
        <v>932.95999999999992</v>
      </c>
      <c r="C64" s="69">
        <f t="shared" si="5"/>
        <v>380.28660585309757</v>
      </c>
      <c r="D64" s="70">
        <f t="shared" si="4"/>
        <v>161.43506035842955</v>
      </c>
      <c r="E64" s="70">
        <f t="shared" si="4"/>
        <v>98.434281265195139</v>
      </c>
      <c r="F64" s="70">
        <f t="shared" si="4"/>
        <v>65.950944254842341</v>
      </c>
      <c r="G64" s="70">
        <f t="shared" si="4"/>
        <v>43.053908144941374</v>
      </c>
      <c r="H64" s="70">
        <f t="shared" si="4"/>
        <v>25.212663754771825</v>
      </c>
      <c r="I64" s="70">
        <f t="shared" si="4"/>
        <v>16.321416691845069</v>
      </c>
      <c r="J64" s="70">
        <f t="shared" si="4"/>
        <v>11.319722282183047</v>
      </c>
      <c r="K64" s="70">
        <f t="shared" si="4"/>
        <v>6.5936217216477013</v>
      </c>
      <c r="L64" s="70">
        <f t="shared" si="4"/>
        <v>4.2127469310249053</v>
      </c>
      <c r="M64" s="71">
        <f t="shared" si="4"/>
        <v>2.9796782614198549</v>
      </c>
      <c r="N64" s="103"/>
      <c r="O64" s="105"/>
      <c r="P64" s="105"/>
      <c r="Q64" s="105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</row>
    <row r="65" spans="1:35" s="51" customFormat="1">
      <c r="A65" s="67">
        <v>1160</v>
      </c>
      <c r="B65" s="68">
        <f t="shared" si="1"/>
        <v>966.28</v>
      </c>
      <c r="C65" s="69">
        <f t="shared" si="5"/>
        <v>393.86827034785114</v>
      </c>
      <c r="D65" s="70">
        <f t="shared" si="4"/>
        <v>167.20059822837348</v>
      </c>
      <c r="E65" s="70">
        <f t="shared" si="4"/>
        <v>101.94979131038069</v>
      </c>
      <c r="F65" s="70">
        <f t="shared" si="4"/>
        <v>68.306335121086718</v>
      </c>
      <c r="G65" s="70">
        <f t="shared" si="4"/>
        <v>44.591547721546426</v>
      </c>
      <c r="H65" s="70">
        <f t="shared" si="4"/>
        <v>26.113116031727966</v>
      </c>
      <c r="I65" s="70">
        <f t="shared" si="4"/>
        <v>16.904324430839541</v>
      </c>
      <c r="J65" s="70">
        <f t="shared" si="4"/>
        <v>11.723998077975301</v>
      </c>
      <c r="K65" s="70">
        <f t="shared" si="4"/>
        <v>6.829108211706548</v>
      </c>
      <c r="L65" s="70">
        <f t="shared" si="4"/>
        <v>4.3632021785615098</v>
      </c>
      <c r="M65" s="71">
        <f t="shared" si="4"/>
        <v>3.08609534218485</v>
      </c>
      <c r="N65" s="103"/>
      <c r="O65" s="105"/>
      <c r="P65" s="105"/>
      <c r="Q65" s="105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</row>
    <row r="66" spans="1:35" s="51" customFormat="1">
      <c r="A66" s="67">
        <v>1200</v>
      </c>
      <c r="B66" s="68">
        <f t="shared" si="1"/>
        <v>999.59999999999991</v>
      </c>
      <c r="C66" s="69">
        <f t="shared" si="5"/>
        <v>407.44993484260459</v>
      </c>
      <c r="D66" s="70">
        <f t="shared" si="4"/>
        <v>172.96613609831738</v>
      </c>
      <c r="E66" s="70">
        <f t="shared" si="4"/>
        <v>105.46530135556623</v>
      </c>
      <c r="F66" s="70">
        <f t="shared" si="4"/>
        <v>70.661725987331081</v>
      </c>
      <c r="G66" s="70">
        <f t="shared" si="4"/>
        <v>46.129187298151471</v>
      </c>
      <c r="H66" s="70">
        <f t="shared" si="4"/>
        <v>27.0135683086841</v>
      </c>
      <c r="I66" s="70">
        <f t="shared" si="4"/>
        <v>17.487232169834005</v>
      </c>
      <c r="J66" s="70">
        <f t="shared" si="4"/>
        <v>12.128273873767551</v>
      </c>
      <c r="K66" s="70">
        <f t="shared" si="4"/>
        <v>7.0645947017653947</v>
      </c>
      <c r="L66" s="70">
        <f t="shared" si="4"/>
        <v>4.5136574260981135</v>
      </c>
      <c r="M66" s="71">
        <f t="shared" si="4"/>
        <v>3.1925124229498447</v>
      </c>
      <c r="N66" s="103"/>
      <c r="O66" s="105"/>
      <c r="P66" s="105"/>
      <c r="Q66" s="105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</row>
    <row r="67" spans="1:35" s="51" customFormat="1">
      <c r="A67" s="67">
        <v>1240</v>
      </c>
      <c r="B67" s="68">
        <f t="shared" si="1"/>
        <v>1032.9199999999998</v>
      </c>
      <c r="C67" s="69">
        <f t="shared" si="5"/>
        <v>421.03159933735805</v>
      </c>
      <c r="D67" s="70">
        <f t="shared" si="4"/>
        <v>178.73167396826128</v>
      </c>
      <c r="E67" s="70">
        <f t="shared" si="4"/>
        <v>108.98081140075176</v>
      </c>
      <c r="F67" s="70">
        <f t="shared" si="4"/>
        <v>73.017116853575445</v>
      </c>
      <c r="G67" s="70">
        <f t="shared" si="4"/>
        <v>47.666826874756516</v>
      </c>
      <c r="H67" s="70">
        <f t="shared" si="4"/>
        <v>27.914020585640237</v>
      </c>
      <c r="I67" s="70">
        <f t="shared" si="4"/>
        <v>18.07013990882847</v>
      </c>
      <c r="J67" s="70">
        <f t="shared" si="4"/>
        <v>12.532549669559803</v>
      </c>
      <c r="K67" s="70">
        <f t="shared" si="4"/>
        <v>7.3000811918242405</v>
      </c>
      <c r="L67" s="70">
        <f t="shared" si="4"/>
        <v>4.6641126736347172</v>
      </c>
      <c r="M67" s="71">
        <f t="shared" si="4"/>
        <v>3.2989295037148394</v>
      </c>
      <c r="N67" s="103"/>
      <c r="O67" s="105"/>
      <c r="P67" s="105"/>
      <c r="Q67" s="105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</row>
    <row r="68" spans="1:35" s="51" customFormat="1">
      <c r="A68" s="67">
        <v>1280</v>
      </c>
      <c r="B68" s="68">
        <f t="shared" si="1"/>
        <v>1066.24</v>
      </c>
      <c r="C68" s="69">
        <f t="shared" si="5"/>
        <v>434.61326383211156</v>
      </c>
      <c r="D68" s="70">
        <f t="shared" si="4"/>
        <v>184.49721183820523</v>
      </c>
      <c r="E68" s="70">
        <f t="shared" si="4"/>
        <v>112.49632144593731</v>
      </c>
      <c r="F68" s="70">
        <f t="shared" si="4"/>
        <v>75.372507719819822</v>
      </c>
      <c r="G68" s="70">
        <f t="shared" si="4"/>
        <v>49.204466451361576</v>
      </c>
      <c r="H68" s="70">
        <f t="shared" si="4"/>
        <v>28.814472862596375</v>
      </c>
      <c r="I68" s="70">
        <f t="shared" si="4"/>
        <v>18.653047647822941</v>
      </c>
      <c r="J68" s="70">
        <f t="shared" si="4"/>
        <v>12.936825465352056</v>
      </c>
      <c r="K68" s="70">
        <f t="shared" si="4"/>
        <v>7.5355676818830881</v>
      </c>
      <c r="L68" s="70">
        <f t="shared" si="4"/>
        <v>4.8145679211713208</v>
      </c>
      <c r="M68" s="71">
        <f t="shared" si="4"/>
        <v>3.405346584479835</v>
      </c>
      <c r="N68" s="103"/>
      <c r="O68" s="105"/>
      <c r="P68" s="105"/>
      <c r="Q68" s="105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</row>
    <row r="69" spans="1:35" s="51" customFormat="1">
      <c r="A69" s="67">
        <v>1320</v>
      </c>
      <c r="B69" s="68">
        <f t="shared" si="1"/>
        <v>1099.56</v>
      </c>
      <c r="C69" s="69">
        <f t="shared" si="5"/>
        <v>448.19492832686507</v>
      </c>
      <c r="D69" s="70">
        <f t="shared" si="4"/>
        <v>190.26274970814913</v>
      </c>
      <c r="E69" s="70">
        <f t="shared" si="4"/>
        <v>116.01183149112285</v>
      </c>
      <c r="F69" s="70">
        <f t="shared" si="4"/>
        <v>77.727898586064185</v>
      </c>
      <c r="G69" s="70">
        <f t="shared" si="4"/>
        <v>50.742106027966621</v>
      </c>
      <c r="H69" s="70">
        <f t="shared" si="4"/>
        <v>29.714925139552513</v>
      </c>
      <c r="I69" s="70">
        <f t="shared" si="4"/>
        <v>19.235955386817405</v>
      </c>
      <c r="J69" s="70">
        <f t="shared" si="4"/>
        <v>13.341101261144306</v>
      </c>
      <c r="K69" s="70">
        <f t="shared" si="4"/>
        <v>7.7710541719419339</v>
      </c>
      <c r="L69" s="70">
        <f t="shared" si="4"/>
        <v>4.9650231687079245</v>
      </c>
      <c r="M69" s="71">
        <f t="shared" si="4"/>
        <v>3.5117636652448296</v>
      </c>
      <c r="N69" s="103"/>
      <c r="O69" s="105"/>
      <c r="P69" s="105"/>
      <c r="Q69" s="105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</row>
    <row r="70" spans="1:35" s="51" customFormat="1">
      <c r="A70" s="67">
        <v>1360</v>
      </c>
      <c r="B70" s="68">
        <f t="shared" si="1"/>
        <v>1132.8799999999999</v>
      </c>
      <c r="C70" s="69">
        <f t="shared" si="5"/>
        <v>461.77659282161852</v>
      </c>
      <c r="D70" s="70">
        <f t="shared" si="4"/>
        <v>196.02828757809303</v>
      </c>
      <c r="E70" s="70">
        <f t="shared" si="4"/>
        <v>119.52734153630838</v>
      </c>
      <c r="F70" s="70">
        <f t="shared" si="4"/>
        <v>80.083289452308549</v>
      </c>
      <c r="G70" s="70">
        <f t="shared" si="4"/>
        <v>52.279745604571666</v>
      </c>
      <c r="H70" s="70">
        <f t="shared" si="4"/>
        <v>30.615377416508647</v>
      </c>
      <c r="I70" s="70">
        <f t="shared" si="4"/>
        <v>19.818863125811873</v>
      </c>
      <c r="J70" s="70">
        <f t="shared" si="4"/>
        <v>13.745377056936558</v>
      </c>
      <c r="K70" s="70">
        <f t="shared" si="4"/>
        <v>8.0065406620007806</v>
      </c>
      <c r="L70" s="70">
        <f t="shared" si="4"/>
        <v>5.1154784162445281</v>
      </c>
      <c r="M70" s="71">
        <f t="shared" si="4"/>
        <v>3.6181807460098243</v>
      </c>
      <c r="N70" s="103"/>
      <c r="O70" s="105"/>
      <c r="P70" s="105"/>
      <c r="Q70" s="105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</row>
    <row r="71" spans="1:35" s="51" customFormat="1">
      <c r="A71" s="67">
        <v>1400</v>
      </c>
      <c r="B71" s="68">
        <f t="shared" ref="B71:B134" si="6">+A71*0.833</f>
        <v>1166.2</v>
      </c>
      <c r="C71" s="69">
        <f t="shared" si="5"/>
        <v>475.35825731637198</v>
      </c>
      <c r="D71" s="70">
        <f t="shared" si="4"/>
        <v>201.79382544803693</v>
      </c>
      <c r="E71" s="70">
        <f t="shared" si="4"/>
        <v>123.04285158149392</v>
      </c>
      <c r="F71" s="70">
        <f t="shared" si="4"/>
        <v>82.438680318552912</v>
      </c>
      <c r="G71" s="70">
        <f t="shared" si="4"/>
        <v>53.817385181176718</v>
      </c>
      <c r="H71" s="70">
        <f t="shared" si="4"/>
        <v>31.515829693464781</v>
      </c>
      <c r="I71" s="70">
        <f t="shared" si="4"/>
        <v>20.401770864806338</v>
      </c>
      <c r="J71" s="70">
        <f t="shared" si="4"/>
        <v>14.149652852728808</v>
      </c>
      <c r="K71" s="70">
        <f t="shared" si="4"/>
        <v>8.2420271520596273</v>
      </c>
      <c r="L71" s="70">
        <f t="shared" si="4"/>
        <v>5.2659336637811318</v>
      </c>
      <c r="M71" s="71">
        <f t="shared" si="4"/>
        <v>3.724597826774819</v>
      </c>
      <c r="N71" s="103"/>
      <c r="O71" s="105"/>
      <c r="P71" s="105"/>
      <c r="Q71" s="105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</row>
    <row r="72" spans="1:35" s="51" customFormat="1">
      <c r="A72" s="67">
        <v>1440</v>
      </c>
      <c r="B72" s="68">
        <f t="shared" si="6"/>
        <v>1199.52</v>
      </c>
      <c r="C72" s="69">
        <f t="shared" si="5"/>
        <v>488.93992181112554</v>
      </c>
      <c r="D72" s="70">
        <f t="shared" si="4"/>
        <v>207.55936331798085</v>
      </c>
      <c r="E72" s="70">
        <f t="shared" si="4"/>
        <v>126.55836162667948</v>
      </c>
      <c r="F72" s="70">
        <f t="shared" si="4"/>
        <v>84.794071184797289</v>
      </c>
      <c r="G72" s="70">
        <f t="shared" si="4"/>
        <v>55.35502475778177</v>
      </c>
      <c r="H72" s="70">
        <f t="shared" si="4"/>
        <v>32.416281970420918</v>
      </c>
      <c r="I72" s="70">
        <f t="shared" si="4"/>
        <v>20.984678603800806</v>
      </c>
      <c r="J72" s="70">
        <f t="shared" si="4"/>
        <v>14.553928648521062</v>
      </c>
      <c r="K72" s="70">
        <f t="shared" si="4"/>
        <v>8.477513642118474</v>
      </c>
      <c r="L72" s="70">
        <f t="shared" si="4"/>
        <v>5.4163889113177364</v>
      </c>
      <c r="M72" s="71">
        <f t="shared" si="4"/>
        <v>3.8310149075398141</v>
      </c>
      <c r="N72" s="103"/>
      <c r="O72" s="105"/>
      <c r="P72" s="105"/>
      <c r="Q72" s="105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</row>
    <row r="73" spans="1:35" s="51" customFormat="1">
      <c r="A73" s="67">
        <v>1480</v>
      </c>
      <c r="B73" s="68">
        <f t="shared" si="6"/>
        <v>1232.8399999999999</v>
      </c>
      <c r="C73" s="69">
        <f t="shared" si="5"/>
        <v>502.521586305879</v>
      </c>
      <c r="D73" s="70">
        <f t="shared" si="4"/>
        <v>213.32490118792478</v>
      </c>
      <c r="E73" s="70">
        <f t="shared" si="4"/>
        <v>130.07387167186502</v>
      </c>
      <c r="F73" s="70">
        <f t="shared" si="4"/>
        <v>87.149462051041667</v>
      </c>
      <c r="G73" s="70">
        <f t="shared" si="4"/>
        <v>56.892664334386815</v>
      </c>
      <c r="H73" s="70">
        <f t="shared" si="4"/>
        <v>33.316734247377056</v>
      </c>
      <c r="I73" s="70">
        <f t="shared" si="4"/>
        <v>21.567586342795273</v>
      </c>
      <c r="J73" s="70">
        <f t="shared" si="4"/>
        <v>14.958204444313314</v>
      </c>
      <c r="K73" s="70">
        <f t="shared" si="4"/>
        <v>8.7130001321773207</v>
      </c>
      <c r="L73" s="70">
        <f t="shared" si="4"/>
        <v>5.56684415885434</v>
      </c>
      <c r="M73" s="71">
        <f t="shared" si="4"/>
        <v>3.9374319883048088</v>
      </c>
      <c r="N73" s="103"/>
      <c r="O73" s="105"/>
      <c r="P73" s="105"/>
      <c r="Q73" s="105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</row>
    <row r="74" spans="1:35" s="51" customFormat="1">
      <c r="A74" s="67">
        <v>1520</v>
      </c>
      <c r="B74" s="68">
        <f t="shared" si="6"/>
        <v>1266.1599999999999</v>
      </c>
      <c r="C74" s="69">
        <f t="shared" si="5"/>
        <v>516.1032508006324</v>
      </c>
      <c r="D74" s="70">
        <f t="shared" si="4"/>
        <v>219.09043905786868</v>
      </c>
      <c r="E74" s="70">
        <f t="shared" si="4"/>
        <v>133.58938171705054</v>
      </c>
      <c r="F74" s="70">
        <f t="shared" si="4"/>
        <v>89.50485291728603</v>
      </c>
      <c r="G74" s="70">
        <f t="shared" si="4"/>
        <v>58.43030391099186</v>
      </c>
      <c r="H74" s="70">
        <f t="shared" si="4"/>
        <v>34.217186524333194</v>
      </c>
      <c r="I74" s="70">
        <f t="shared" si="4"/>
        <v>22.150494081789738</v>
      </c>
      <c r="J74" s="70">
        <f t="shared" si="4"/>
        <v>15.362480240105564</v>
      </c>
      <c r="K74" s="70">
        <f t="shared" si="4"/>
        <v>8.9484866222361656</v>
      </c>
      <c r="L74" s="70">
        <f t="shared" si="4"/>
        <v>5.7172994063909428</v>
      </c>
      <c r="M74" s="71">
        <f t="shared" si="4"/>
        <v>4.043849069069803</v>
      </c>
      <c r="N74" s="103"/>
      <c r="O74" s="105"/>
      <c r="P74" s="105"/>
      <c r="Q74" s="105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</row>
    <row r="75" spans="1:35" s="51" customFormat="1">
      <c r="A75" s="67">
        <v>1560</v>
      </c>
      <c r="B75" s="68">
        <f t="shared" si="6"/>
        <v>1299.48</v>
      </c>
      <c r="C75" s="69">
        <f t="shared" si="5"/>
        <v>529.68491529538596</v>
      </c>
      <c r="D75" s="70">
        <f t="shared" si="4"/>
        <v>224.85597692781261</v>
      </c>
      <c r="E75" s="70">
        <f t="shared" si="4"/>
        <v>137.10489176223609</v>
      </c>
      <c r="F75" s="70">
        <f t="shared" si="4"/>
        <v>91.860243783530407</v>
      </c>
      <c r="G75" s="70">
        <f t="shared" si="4"/>
        <v>59.967943487596919</v>
      </c>
      <c r="H75" s="70">
        <f t="shared" si="4"/>
        <v>35.117638801289331</v>
      </c>
      <c r="I75" s="70">
        <f t="shared" si="4"/>
        <v>22.733401820784209</v>
      </c>
      <c r="J75" s="70">
        <f t="shared" si="4"/>
        <v>15.766756035897817</v>
      </c>
      <c r="K75" s="70">
        <f t="shared" si="4"/>
        <v>9.1839731122950141</v>
      </c>
      <c r="L75" s="70">
        <f t="shared" si="4"/>
        <v>5.8677546539275474</v>
      </c>
      <c r="M75" s="71">
        <f t="shared" si="4"/>
        <v>4.1502661498347981</v>
      </c>
      <c r="N75" s="103"/>
      <c r="O75" s="105"/>
      <c r="P75" s="105"/>
      <c r="Q75" s="105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</row>
    <row r="76" spans="1:35" s="51" customFormat="1">
      <c r="A76" s="67">
        <v>1600</v>
      </c>
      <c r="B76" s="68">
        <f t="shared" si="6"/>
        <v>1332.8</v>
      </c>
      <c r="C76" s="69">
        <f t="shared" si="5"/>
        <v>543.26657979013942</v>
      </c>
      <c r="D76" s="70">
        <f t="shared" si="4"/>
        <v>230.6215147977565</v>
      </c>
      <c r="E76" s="70">
        <f t="shared" si="4"/>
        <v>140.62040180742164</v>
      </c>
      <c r="F76" s="70">
        <f t="shared" si="4"/>
        <v>94.215634649774771</v>
      </c>
      <c r="G76" s="70">
        <f t="shared" si="4"/>
        <v>61.505583064201964</v>
      </c>
      <c r="H76" s="70">
        <f t="shared" si="4"/>
        <v>36.018091078245469</v>
      </c>
      <c r="I76" s="70">
        <f t="shared" si="4"/>
        <v>23.316309559778674</v>
      </c>
      <c r="J76" s="70">
        <f t="shared" si="4"/>
        <v>16.171031831690069</v>
      </c>
      <c r="K76" s="70">
        <f t="shared" si="4"/>
        <v>9.419459602353859</v>
      </c>
      <c r="L76" s="70">
        <f t="shared" si="4"/>
        <v>6.018209901464151</v>
      </c>
      <c r="M76" s="71">
        <f t="shared" si="4"/>
        <v>4.2566832305997933</v>
      </c>
      <c r="N76" s="103"/>
      <c r="O76" s="105"/>
      <c r="P76" s="105"/>
      <c r="Q76" s="105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</row>
    <row r="77" spans="1:35" s="51" customFormat="1">
      <c r="A77" s="67">
        <v>1640</v>
      </c>
      <c r="B77" s="68">
        <f t="shared" si="6"/>
        <v>1366.12</v>
      </c>
      <c r="C77" s="69">
        <f t="shared" si="5"/>
        <v>556.84824428489287</v>
      </c>
      <c r="D77" s="70">
        <f t="shared" si="4"/>
        <v>236.3870526677004</v>
      </c>
      <c r="E77" s="70">
        <f t="shared" si="4"/>
        <v>144.13591185260717</v>
      </c>
      <c r="F77" s="70">
        <f t="shared" si="4"/>
        <v>96.571025516019134</v>
      </c>
      <c r="G77" s="70">
        <f t="shared" si="4"/>
        <v>63.043222640807009</v>
      </c>
      <c r="H77" s="70">
        <f t="shared" si="4"/>
        <v>36.918543355201599</v>
      </c>
      <c r="I77" s="70">
        <f t="shared" si="4"/>
        <v>23.899217298773138</v>
      </c>
      <c r="J77" s="70">
        <f t="shared" si="4"/>
        <v>16.575307627482321</v>
      </c>
      <c r="K77" s="70">
        <f t="shared" si="4"/>
        <v>9.6549460924127057</v>
      </c>
      <c r="L77" s="70">
        <f t="shared" si="4"/>
        <v>6.1686651490007547</v>
      </c>
      <c r="M77" s="71">
        <f t="shared" si="4"/>
        <v>4.3631003113647875</v>
      </c>
      <c r="N77" s="103"/>
      <c r="O77" s="105"/>
      <c r="P77" s="105"/>
      <c r="Q77" s="105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</row>
    <row r="78" spans="1:35" s="51" customFormat="1">
      <c r="A78" s="67">
        <v>1680</v>
      </c>
      <c r="B78" s="68">
        <f t="shared" si="6"/>
        <v>1399.4399999999998</v>
      </c>
      <c r="C78" s="69">
        <f t="shared" si="5"/>
        <v>570.42990877964633</v>
      </c>
      <c r="D78" s="70">
        <f t="shared" si="4"/>
        <v>242.15259053764433</v>
      </c>
      <c r="E78" s="70">
        <f t="shared" si="4"/>
        <v>147.65142189779272</v>
      </c>
      <c r="F78" s="70">
        <f t="shared" si="4"/>
        <v>98.926416382263497</v>
      </c>
      <c r="G78" s="70">
        <f t="shared" si="4"/>
        <v>64.580862217412061</v>
      </c>
      <c r="H78" s="70">
        <f t="shared" si="4"/>
        <v>37.818995632157737</v>
      </c>
      <c r="I78" s="70">
        <f t="shared" si="4"/>
        <v>24.482125037767606</v>
      </c>
      <c r="J78" s="70">
        <f t="shared" si="4"/>
        <v>16.979583423274569</v>
      </c>
      <c r="K78" s="70">
        <f t="shared" si="4"/>
        <v>9.8904325824715524</v>
      </c>
      <c r="L78" s="70">
        <f t="shared" si="4"/>
        <v>6.3191203965373584</v>
      </c>
      <c r="M78" s="71">
        <f t="shared" si="4"/>
        <v>4.4695173921297826</v>
      </c>
      <c r="N78" s="103"/>
      <c r="O78" s="105"/>
      <c r="P78" s="105"/>
      <c r="Q78" s="105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</row>
    <row r="79" spans="1:35" s="51" customFormat="1">
      <c r="A79" s="67">
        <v>1720</v>
      </c>
      <c r="B79" s="68">
        <f t="shared" si="6"/>
        <v>1432.76</v>
      </c>
      <c r="C79" s="69">
        <f t="shared" si="5"/>
        <v>584.01157327439989</v>
      </c>
      <c r="D79" s="70">
        <f t="shared" si="4"/>
        <v>247.91812840758826</v>
      </c>
      <c r="E79" s="70">
        <f t="shared" si="4"/>
        <v>151.16693194297827</v>
      </c>
      <c r="F79" s="70">
        <f t="shared" si="4"/>
        <v>101.28180724850787</v>
      </c>
      <c r="G79" s="70">
        <f t="shared" si="4"/>
        <v>66.118501794017106</v>
      </c>
      <c r="H79" s="70">
        <f t="shared" si="4"/>
        <v>38.719447909113875</v>
      </c>
      <c r="I79" s="70">
        <f t="shared" si="4"/>
        <v>25.065032776762074</v>
      </c>
      <c r="J79" s="70">
        <f t="shared" si="4"/>
        <v>17.383859219066824</v>
      </c>
      <c r="K79" s="70">
        <f t="shared" si="4"/>
        <v>10.125919072530399</v>
      </c>
      <c r="L79" s="70">
        <f t="shared" si="4"/>
        <v>6.4695756440739629</v>
      </c>
      <c r="M79" s="71">
        <f t="shared" si="4"/>
        <v>4.5759344728947777</v>
      </c>
      <c r="N79" s="103"/>
      <c r="O79" s="105"/>
      <c r="P79" s="105"/>
      <c r="Q79" s="105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</row>
    <row r="80" spans="1:35" s="51" customFormat="1">
      <c r="A80" s="67">
        <v>1760</v>
      </c>
      <c r="B80" s="68">
        <f t="shared" si="6"/>
        <v>1466.08</v>
      </c>
      <c r="C80" s="69">
        <f t="shared" si="5"/>
        <v>597.59323776915335</v>
      </c>
      <c r="D80" s="70">
        <f t="shared" si="4"/>
        <v>253.68366627753215</v>
      </c>
      <c r="E80" s="70">
        <f t="shared" si="4"/>
        <v>154.68244198816379</v>
      </c>
      <c r="F80" s="70">
        <f t="shared" si="4"/>
        <v>103.63719811475224</v>
      </c>
      <c r="G80" s="70">
        <f t="shared" si="4"/>
        <v>67.656141370622151</v>
      </c>
      <c r="H80" s="70">
        <f t="shared" si="4"/>
        <v>39.619900186070012</v>
      </c>
      <c r="I80" s="70">
        <f t="shared" si="4"/>
        <v>25.647940515756542</v>
      </c>
      <c r="J80" s="70">
        <f t="shared" si="4"/>
        <v>17.788135014859076</v>
      </c>
      <c r="K80" s="70">
        <f t="shared" si="4"/>
        <v>10.361405562589246</v>
      </c>
      <c r="L80" s="70">
        <f t="shared" si="4"/>
        <v>6.6200308916105657</v>
      </c>
      <c r="M80" s="71">
        <f t="shared" si="4"/>
        <v>4.6823515536597728</v>
      </c>
      <c r="N80" s="103"/>
      <c r="O80" s="105"/>
      <c r="P80" s="105"/>
      <c r="Q80" s="105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</row>
    <row r="81" spans="1:35" s="51" customFormat="1">
      <c r="A81" s="67">
        <v>1800</v>
      </c>
      <c r="B81" s="68">
        <f t="shared" si="6"/>
        <v>1499.3999999999999</v>
      </c>
      <c r="C81" s="69">
        <f t="shared" si="5"/>
        <v>611.1749022639068</v>
      </c>
      <c r="D81" s="70">
        <f t="shared" si="4"/>
        <v>259.44920414747605</v>
      </c>
      <c r="E81" s="70">
        <f t="shared" si="4"/>
        <v>158.19795203334934</v>
      </c>
      <c r="F81" s="70">
        <f t="shared" si="4"/>
        <v>105.99258898099662</v>
      </c>
      <c r="G81" s="70">
        <f t="shared" si="4"/>
        <v>69.193780947227211</v>
      </c>
      <c r="H81" s="70">
        <f t="shared" si="4"/>
        <v>40.52035246302615</v>
      </c>
      <c r="I81" s="70">
        <f t="shared" si="4"/>
        <v>26.230848254751006</v>
      </c>
      <c r="J81" s="70">
        <f t="shared" si="4"/>
        <v>18.192410810651324</v>
      </c>
      <c r="K81" s="70">
        <f t="shared" si="4"/>
        <v>10.596892052648091</v>
      </c>
      <c r="L81" s="70">
        <f t="shared" si="4"/>
        <v>6.7704861391471693</v>
      </c>
      <c r="M81" s="71">
        <f t="shared" si="4"/>
        <v>4.7887686344247671</v>
      </c>
      <c r="N81" s="103"/>
      <c r="O81" s="105"/>
      <c r="P81" s="105"/>
      <c r="Q81" s="105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</row>
    <row r="82" spans="1:35" s="51" customFormat="1">
      <c r="A82" s="67">
        <v>1840</v>
      </c>
      <c r="B82" s="68">
        <f t="shared" si="6"/>
        <v>1532.72</v>
      </c>
      <c r="C82" s="69">
        <f t="shared" si="5"/>
        <v>624.75656675866037</v>
      </c>
      <c r="D82" s="70">
        <f t="shared" si="4"/>
        <v>265.21474201742001</v>
      </c>
      <c r="E82" s="70">
        <f t="shared" si="4"/>
        <v>161.71346207853489</v>
      </c>
      <c r="F82" s="70">
        <f t="shared" si="4"/>
        <v>108.34797984724099</v>
      </c>
      <c r="G82" s="70">
        <f t="shared" si="4"/>
        <v>70.731420523832256</v>
      </c>
      <c r="H82" s="70">
        <f t="shared" si="4"/>
        <v>41.420804739982287</v>
      </c>
      <c r="I82" s="70">
        <f t="shared" si="4"/>
        <v>26.813755993745474</v>
      </c>
      <c r="J82" s="70">
        <f t="shared" si="4"/>
        <v>18.59668660644358</v>
      </c>
      <c r="K82" s="70">
        <f t="shared" si="4"/>
        <v>10.832378542706939</v>
      </c>
      <c r="L82" s="70">
        <f t="shared" si="4"/>
        <v>6.9209413866837739</v>
      </c>
      <c r="M82" s="71">
        <f t="shared" si="4"/>
        <v>4.8951857151897622</v>
      </c>
      <c r="N82" s="103"/>
      <c r="O82" s="105"/>
      <c r="P82" s="105"/>
      <c r="Q82" s="105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</row>
    <row r="83" spans="1:35" s="51" customFormat="1">
      <c r="A83" s="67">
        <v>1880</v>
      </c>
      <c r="B83" s="68">
        <f t="shared" si="6"/>
        <v>1566.04</v>
      </c>
      <c r="C83" s="69">
        <f t="shared" si="5"/>
        <v>638.33823125341382</v>
      </c>
      <c r="D83" s="70">
        <f t="shared" si="4"/>
        <v>270.98027988736385</v>
      </c>
      <c r="E83" s="70">
        <f t="shared" si="4"/>
        <v>165.22897212372041</v>
      </c>
      <c r="F83" s="70">
        <f t="shared" si="4"/>
        <v>110.70337071348534</v>
      </c>
      <c r="G83" s="70">
        <f t="shared" si="4"/>
        <v>72.269060100437301</v>
      </c>
      <c r="H83" s="70">
        <f t="shared" si="4"/>
        <v>42.321257016938418</v>
      </c>
      <c r="I83" s="70">
        <f t="shared" si="4"/>
        <v>27.396663732739938</v>
      </c>
      <c r="J83" s="70">
        <f t="shared" si="4"/>
        <v>19.000962402235828</v>
      </c>
      <c r="K83" s="70">
        <f t="shared" si="4"/>
        <v>11.067865032765784</v>
      </c>
      <c r="L83" s="70">
        <f t="shared" si="4"/>
        <v>7.0713966342203767</v>
      </c>
      <c r="M83" s="71">
        <f t="shared" si="4"/>
        <v>5.0016027959547564</v>
      </c>
      <c r="N83" s="103"/>
      <c r="O83" s="105"/>
      <c r="P83" s="105"/>
      <c r="Q83" s="105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</row>
    <row r="84" spans="1:35" s="51" customFormat="1">
      <c r="A84" s="67">
        <v>1920</v>
      </c>
      <c r="B84" s="68">
        <f t="shared" si="6"/>
        <v>1599.36</v>
      </c>
      <c r="C84" s="69">
        <f t="shared" si="5"/>
        <v>651.91989574816728</v>
      </c>
      <c r="D84" s="70">
        <f t="shared" si="4"/>
        <v>276.7458177573078</v>
      </c>
      <c r="E84" s="70">
        <f t="shared" si="4"/>
        <v>168.74448216890596</v>
      </c>
      <c r="F84" s="70">
        <f t="shared" si="4"/>
        <v>113.05876157972972</v>
      </c>
      <c r="G84" s="70">
        <f t="shared" si="4"/>
        <v>73.80669967704236</v>
      </c>
      <c r="H84" s="70">
        <f t="shared" si="4"/>
        <v>43.221709293894556</v>
      </c>
      <c r="I84" s="70">
        <f t="shared" si="4"/>
        <v>27.979571471734406</v>
      </c>
      <c r="J84" s="70">
        <f t="shared" si="4"/>
        <v>19.40523819802808</v>
      </c>
      <c r="K84" s="70">
        <f t="shared" si="4"/>
        <v>11.303351522824631</v>
      </c>
      <c r="L84" s="70">
        <f t="shared" si="4"/>
        <v>7.2218518817569812</v>
      </c>
      <c r="M84" s="71">
        <f t="shared" si="4"/>
        <v>5.1080198767197516</v>
      </c>
      <c r="N84" s="103"/>
      <c r="O84" s="105"/>
      <c r="P84" s="105"/>
      <c r="Q84" s="105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</row>
    <row r="85" spans="1:35" s="51" customFormat="1">
      <c r="A85" s="67">
        <v>1960</v>
      </c>
      <c r="B85" s="68">
        <f t="shared" si="6"/>
        <v>1632.6799999999998</v>
      </c>
      <c r="C85" s="69">
        <f t="shared" si="5"/>
        <v>665.50156024292085</v>
      </c>
      <c r="D85" s="70">
        <f t="shared" si="4"/>
        <v>282.51135562725176</v>
      </c>
      <c r="E85" s="70">
        <f t="shared" si="4"/>
        <v>172.25999221409151</v>
      </c>
      <c r="F85" s="70">
        <f t="shared" si="4"/>
        <v>115.4141524459741</v>
      </c>
      <c r="G85" s="70">
        <f t="shared" si="4"/>
        <v>75.344339253647405</v>
      </c>
      <c r="H85" s="70">
        <f t="shared" si="4"/>
        <v>44.1221615708507</v>
      </c>
      <c r="I85" s="70">
        <f t="shared" si="4"/>
        <v>28.562479210728878</v>
      </c>
      <c r="J85" s="70">
        <f t="shared" si="4"/>
        <v>19.809513993820335</v>
      </c>
      <c r="K85" s="70">
        <f t="shared" si="4"/>
        <v>11.538838012883478</v>
      </c>
      <c r="L85" s="70">
        <f t="shared" si="4"/>
        <v>7.3723071292935849</v>
      </c>
      <c r="M85" s="71">
        <f t="shared" si="4"/>
        <v>5.2144369574847467</v>
      </c>
      <c r="N85" s="103"/>
      <c r="O85" s="105"/>
      <c r="P85" s="105"/>
      <c r="Q85" s="105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</row>
    <row r="86" spans="1:35" s="51" customFormat="1">
      <c r="A86" s="67">
        <v>2000</v>
      </c>
      <c r="B86" s="68">
        <f t="shared" si="6"/>
        <v>1666</v>
      </c>
      <c r="C86" s="69">
        <f t="shared" si="5"/>
        <v>679.08322473767419</v>
      </c>
      <c r="D86" s="70">
        <f t="shared" si="4"/>
        <v>288.2768934971956</v>
      </c>
      <c r="E86" s="70">
        <f t="shared" si="4"/>
        <v>175.77550225927703</v>
      </c>
      <c r="F86" s="70">
        <f t="shared" si="4"/>
        <v>117.76954331221845</v>
      </c>
      <c r="G86" s="70">
        <f t="shared" si="4"/>
        <v>76.88197883025245</v>
      </c>
      <c r="H86" s="70">
        <f t="shared" si="4"/>
        <v>45.022613847806831</v>
      </c>
      <c r="I86" s="70">
        <f t="shared" si="4"/>
        <v>29.145386949723338</v>
      </c>
      <c r="J86" s="70">
        <f t="shared" si="4"/>
        <v>20.213789789612584</v>
      </c>
      <c r="K86" s="70">
        <f t="shared" si="4"/>
        <v>11.774324502942322</v>
      </c>
      <c r="L86" s="70">
        <f t="shared" si="4"/>
        <v>7.5227623768301877</v>
      </c>
      <c r="M86" s="71">
        <f t="shared" si="4"/>
        <v>5.3208540382497409</v>
      </c>
      <c r="N86" s="103"/>
      <c r="O86" s="105"/>
      <c r="P86" s="105"/>
      <c r="Q86" s="105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</row>
    <row r="87" spans="1:35" s="51" customFormat="1">
      <c r="A87" s="67">
        <v>2040</v>
      </c>
      <c r="B87" s="68">
        <f t="shared" si="6"/>
        <v>1699.32</v>
      </c>
      <c r="C87" s="69">
        <f t="shared" si="5"/>
        <v>692.66488923242775</v>
      </c>
      <c r="D87" s="70">
        <f t="shared" si="4"/>
        <v>294.04243136713956</v>
      </c>
      <c r="E87" s="70">
        <f t="shared" si="4"/>
        <v>179.29101230446258</v>
      </c>
      <c r="F87" s="70">
        <f t="shared" si="4"/>
        <v>120.12493417846282</v>
      </c>
      <c r="G87" s="70">
        <f t="shared" si="4"/>
        <v>78.419618406857495</v>
      </c>
      <c r="H87" s="70">
        <f t="shared" si="4"/>
        <v>45.923066124762968</v>
      </c>
      <c r="I87" s="70">
        <f t="shared" si="4"/>
        <v>29.728294688717806</v>
      </c>
      <c r="J87" s="70">
        <f t="shared" ref="D87:M113" si="7">$A87*0.002228/(PI()/4*(J$4* 0.0833333333)^2)</f>
        <v>20.618065585404835</v>
      </c>
      <c r="K87" s="70">
        <f t="shared" si="7"/>
        <v>12.009810993001171</v>
      </c>
      <c r="L87" s="70">
        <f t="shared" si="7"/>
        <v>7.6732176243667922</v>
      </c>
      <c r="M87" s="71">
        <f t="shared" si="7"/>
        <v>5.427271119014736</v>
      </c>
      <c r="N87" s="103"/>
      <c r="O87" s="105"/>
      <c r="P87" s="105"/>
      <c r="Q87" s="105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</row>
    <row r="88" spans="1:35" s="51" customFormat="1">
      <c r="A88" s="67">
        <v>2080</v>
      </c>
      <c r="B88" s="68">
        <f t="shared" si="6"/>
        <v>1732.6399999999999</v>
      </c>
      <c r="C88" s="69">
        <f t="shared" si="5"/>
        <v>706.24655372718132</v>
      </c>
      <c r="D88" s="70">
        <f t="shared" si="7"/>
        <v>299.80796923708346</v>
      </c>
      <c r="E88" s="70">
        <f t="shared" si="7"/>
        <v>182.80652234964813</v>
      </c>
      <c r="F88" s="70">
        <f t="shared" si="7"/>
        <v>122.4803250447072</v>
      </c>
      <c r="G88" s="70">
        <f t="shared" si="7"/>
        <v>79.957257983462554</v>
      </c>
      <c r="H88" s="70">
        <f t="shared" si="7"/>
        <v>46.823518401719106</v>
      </c>
      <c r="I88" s="70">
        <f t="shared" si="7"/>
        <v>30.311202427712278</v>
      </c>
      <c r="J88" s="70">
        <f t="shared" si="7"/>
        <v>21.022341381197091</v>
      </c>
      <c r="K88" s="70">
        <f t="shared" si="7"/>
        <v>12.245297483060018</v>
      </c>
      <c r="L88" s="70">
        <f t="shared" si="7"/>
        <v>7.8236728719033968</v>
      </c>
      <c r="M88" s="71">
        <f t="shared" si="7"/>
        <v>5.5336881997797311</v>
      </c>
      <c r="N88" s="103"/>
      <c r="O88" s="105"/>
      <c r="P88" s="105"/>
      <c r="Q88" s="105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</row>
    <row r="89" spans="1:35" s="51" customFormat="1">
      <c r="A89" s="67">
        <v>2120</v>
      </c>
      <c r="B89" s="68">
        <f t="shared" si="6"/>
        <v>1765.9599999999998</v>
      </c>
      <c r="C89" s="69">
        <f t="shared" si="5"/>
        <v>719.82821822193466</v>
      </c>
      <c r="D89" s="70">
        <f t="shared" si="7"/>
        <v>305.57350710702735</v>
      </c>
      <c r="E89" s="70">
        <f t="shared" si="7"/>
        <v>186.32203239483366</v>
      </c>
      <c r="F89" s="70">
        <f t="shared" si="7"/>
        <v>124.83571591095156</v>
      </c>
      <c r="G89" s="70">
        <f t="shared" si="7"/>
        <v>81.494897560067599</v>
      </c>
      <c r="H89" s="70">
        <f t="shared" si="7"/>
        <v>47.723970678675244</v>
      </c>
      <c r="I89" s="70">
        <f t="shared" si="7"/>
        <v>30.894110166706739</v>
      </c>
      <c r="J89" s="70">
        <f t="shared" si="7"/>
        <v>21.426617176989339</v>
      </c>
      <c r="K89" s="70">
        <f t="shared" si="7"/>
        <v>12.480783973118863</v>
      </c>
      <c r="L89" s="70">
        <f t="shared" si="7"/>
        <v>7.9741281194399996</v>
      </c>
      <c r="M89" s="71">
        <f t="shared" si="7"/>
        <v>5.6401052805447254</v>
      </c>
      <c r="N89" s="103"/>
      <c r="O89" s="105"/>
      <c r="P89" s="105"/>
      <c r="Q89" s="105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</row>
    <row r="90" spans="1:35" s="51" customFormat="1">
      <c r="A90" s="67">
        <v>2160</v>
      </c>
      <c r="B90" s="68">
        <f t="shared" si="6"/>
        <v>1799.28</v>
      </c>
      <c r="C90" s="69">
        <f t="shared" si="5"/>
        <v>733.40988271668823</v>
      </c>
      <c r="D90" s="70">
        <f t="shared" si="7"/>
        <v>311.33904497697131</v>
      </c>
      <c r="E90" s="70">
        <f t="shared" si="7"/>
        <v>189.83754244001921</v>
      </c>
      <c r="F90" s="70">
        <f t="shared" si="7"/>
        <v>127.19110677719594</v>
      </c>
      <c r="G90" s="70">
        <f t="shared" si="7"/>
        <v>83.032537136672644</v>
      </c>
      <c r="H90" s="70">
        <f t="shared" si="7"/>
        <v>48.624422955631381</v>
      </c>
      <c r="I90" s="70">
        <f t="shared" si="7"/>
        <v>31.47701790570121</v>
      </c>
      <c r="J90" s="70">
        <f t="shared" si="7"/>
        <v>21.830892972781591</v>
      </c>
      <c r="K90" s="70">
        <f t="shared" si="7"/>
        <v>12.716270463177709</v>
      </c>
      <c r="L90" s="70">
        <f t="shared" si="7"/>
        <v>8.1245833669766032</v>
      </c>
      <c r="M90" s="71">
        <f t="shared" si="7"/>
        <v>5.7465223613097205</v>
      </c>
      <c r="N90" s="103"/>
      <c r="O90" s="105"/>
      <c r="P90" s="105"/>
      <c r="Q90" s="105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</row>
    <row r="91" spans="1:35" s="51" customFormat="1">
      <c r="A91" s="67">
        <v>2200</v>
      </c>
      <c r="B91" s="68">
        <f t="shared" si="6"/>
        <v>1832.6</v>
      </c>
      <c r="C91" s="69">
        <f t="shared" si="5"/>
        <v>746.9915472114418</v>
      </c>
      <c r="D91" s="70">
        <f t="shared" si="7"/>
        <v>317.10458284691521</v>
      </c>
      <c r="E91" s="70">
        <f t="shared" si="7"/>
        <v>193.35305248520476</v>
      </c>
      <c r="F91" s="70">
        <f t="shared" si="7"/>
        <v>129.54649764344032</v>
      </c>
      <c r="G91" s="70">
        <f t="shared" si="7"/>
        <v>84.570176713277704</v>
      </c>
      <c r="H91" s="70">
        <f t="shared" si="7"/>
        <v>49.524875232587519</v>
      </c>
      <c r="I91" s="70">
        <f t="shared" si="7"/>
        <v>32.059925644695674</v>
      </c>
      <c r="J91" s="70">
        <f t="shared" si="7"/>
        <v>22.235168768573846</v>
      </c>
      <c r="K91" s="70">
        <f t="shared" si="7"/>
        <v>12.951756953236558</v>
      </c>
      <c r="L91" s="70">
        <f t="shared" si="7"/>
        <v>8.2750386145132087</v>
      </c>
      <c r="M91" s="71">
        <f t="shared" si="7"/>
        <v>5.8529394420747156</v>
      </c>
      <c r="N91" s="103"/>
      <c r="O91" s="105"/>
      <c r="P91" s="105"/>
      <c r="Q91" s="105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</row>
    <row r="92" spans="1:35" s="51" customFormat="1">
      <c r="A92" s="67">
        <v>2240</v>
      </c>
      <c r="B92" s="68">
        <f t="shared" si="6"/>
        <v>1865.9199999999998</v>
      </c>
      <c r="C92" s="69">
        <f t="shared" si="5"/>
        <v>760.57321170619514</v>
      </c>
      <c r="D92" s="70">
        <f t="shared" si="7"/>
        <v>322.87012071685911</v>
      </c>
      <c r="E92" s="70">
        <f t="shared" si="7"/>
        <v>196.86856253039028</v>
      </c>
      <c r="F92" s="70">
        <f t="shared" si="7"/>
        <v>131.90188850968468</v>
      </c>
      <c r="G92" s="70">
        <f t="shared" si="7"/>
        <v>86.107816289882749</v>
      </c>
      <c r="H92" s="70">
        <f t="shared" si="7"/>
        <v>50.425327509543649</v>
      </c>
      <c r="I92" s="70">
        <f t="shared" si="7"/>
        <v>32.642833383690139</v>
      </c>
      <c r="J92" s="70">
        <f t="shared" si="7"/>
        <v>22.639444564366094</v>
      </c>
      <c r="K92" s="70">
        <f t="shared" si="7"/>
        <v>13.187243443295403</v>
      </c>
      <c r="L92" s="70">
        <f t="shared" si="7"/>
        <v>8.4254938620498105</v>
      </c>
      <c r="M92" s="71">
        <f t="shared" si="7"/>
        <v>5.9593565228397098</v>
      </c>
      <c r="N92" s="103"/>
      <c r="O92" s="105"/>
      <c r="P92" s="105"/>
      <c r="Q92" s="105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</row>
    <row r="93" spans="1:35" s="51" customFormat="1">
      <c r="A93" s="67">
        <v>2280</v>
      </c>
      <c r="B93" s="68">
        <f t="shared" si="6"/>
        <v>1899.24</v>
      </c>
      <c r="C93" s="69">
        <f t="shared" si="5"/>
        <v>774.15487620094871</v>
      </c>
      <c r="D93" s="70">
        <f t="shared" si="7"/>
        <v>328.635658586803</v>
      </c>
      <c r="E93" s="70">
        <f t="shared" si="7"/>
        <v>200.38407257557583</v>
      </c>
      <c r="F93" s="70">
        <f t="shared" si="7"/>
        <v>134.25727937592904</v>
      </c>
      <c r="G93" s="70">
        <f t="shared" si="7"/>
        <v>87.645455866487794</v>
      </c>
      <c r="H93" s="70">
        <f t="shared" si="7"/>
        <v>51.325779786499787</v>
      </c>
      <c r="I93" s="70">
        <f t="shared" si="7"/>
        <v>33.22574112268461</v>
      </c>
      <c r="J93" s="70">
        <f t="shared" si="7"/>
        <v>23.043720360158346</v>
      </c>
      <c r="K93" s="70">
        <f t="shared" si="7"/>
        <v>13.422729933354249</v>
      </c>
      <c r="L93" s="70">
        <f t="shared" si="7"/>
        <v>8.575949109586416</v>
      </c>
      <c r="M93" s="71">
        <f t="shared" si="7"/>
        <v>6.065773603604705</v>
      </c>
      <c r="N93" s="103"/>
      <c r="O93" s="105"/>
      <c r="P93" s="105"/>
      <c r="Q93" s="105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</row>
    <row r="94" spans="1:35" s="51" customFormat="1">
      <c r="A94" s="67">
        <v>2320</v>
      </c>
      <c r="B94" s="68">
        <f t="shared" si="6"/>
        <v>1932.56</v>
      </c>
      <c r="C94" s="69">
        <f t="shared" si="5"/>
        <v>787.73654069570227</v>
      </c>
      <c r="D94" s="70">
        <f t="shared" si="7"/>
        <v>334.40119645674696</v>
      </c>
      <c r="E94" s="70">
        <f t="shared" si="7"/>
        <v>203.89958262076138</v>
      </c>
      <c r="F94" s="70">
        <f t="shared" si="7"/>
        <v>136.61267024217344</v>
      </c>
      <c r="G94" s="70">
        <f t="shared" si="7"/>
        <v>89.183095443092853</v>
      </c>
      <c r="H94" s="70">
        <f t="shared" si="7"/>
        <v>52.226232063455932</v>
      </c>
      <c r="I94" s="70">
        <f t="shared" si="7"/>
        <v>33.808648861679082</v>
      </c>
      <c r="J94" s="70">
        <f t="shared" si="7"/>
        <v>23.447996155950602</v>
      </c>
      <c r="K94" s="70">
        <f t="shared" si="7"/>
        <v>13.658216423413096</v>
      </c>
      <c r="L94" s="70">
        <f t="shared" si="7"/>
        <v>8.7264043571230197</v>
      </c>
      <c r="M94" s="71">
        <f t="shared" si="7"/>
        <v>6.1721906843697001</v>
      </c>
      <c r="N94" s="103"/>
      <c r="O94" s="105"/>
      <c r="P94" s="105"/>
      <c r="Q94" s="105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</row>
    <row r="95" spans="1:35" s="51" customFormat="1">
      <c r="A95" s="67">
        <v>2360</v>
      </c>
      <c r="B95" s="68">
        <f t="shared" si="6"/>
        <v>1965.8799999999999</v>
      </c>
      <c r="C95" s="69">
        <f t="shared" si="5"/>
        <v>801.31820519045561</v>
      </c>
      <c r="D95" s="70">
        <f t="shared" si="7"/>
        <v>340.16673432669086</v>
      </c>
      <c r="E95" s="70">
        <f t="shared" si="7"/>
        <v>207.4150926659469</v>
      </c>
      <c r="F95" s="70">
        <f t="shared" si="7"/>
        <v>138.96806110841777</v>
      </c>
      <c r="G95" s="70">
        <f t="shared" si="7"/>
        <v>90.720735019697898</v>
      </c>
      <c r="H95" s="70">
        <f t="shared" si="7"/>
        <v>53.126684340412062</v>
      </c>
      <c r="I95" s="70">
        <f t="shared" si="7"/>
        <v>34.391556600673539</v>
      </c>
      <c r="J95" s="70">
        <f t="shared" si="7"/>
        <v>23.85227195174285</v>
      </c>
      <c r="K95" s="70">
        <f t="shared" si="7"/>
        <v>13.893702913471943</v>
      </c>
      <c r="L95" s="70">
        <f t="shared" si="7"/>
        <v>8.8768596046596215</v>
      </c>
      <c r="M95" s="71">
        <f t="shared" si="7"/>
        <v>6.2786077651346943</v>
      </c>
      <c r="N95" s="103"/>
      <c r="O95" s="105"/>
      <c r="P95" s="105"/>
      <c r="Q95" s="105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</row>
    <row r="96" spans="1:35" s="51" customFormat="1">
      <c r="A96" s="67">
        <v>2400</v>
      </c>
      <c r="B96" s="68">
        <f t="shared" si="6"/>
        <v>1999.1999999999998</v>
      </c>
      <c r="C96" s="69">
        <f t="shared" si="5"/>
        <v>814.89986968520918</v>
      </c>
      <c r="D96" s="70">
        <f t="shared" si="7"/>
        <v>345.93227219663476</v>
      </c>
      <c r="E96" s="70">
        <f t="shared" si="7"/>
        <v>210.93060271113245</v>
      </c>
      <c r="F96" s="70">
        <f t="shared" si="7"/>
        <v>141.32345197466216</v>
      </c>
      <c r="G96" s="70">
        <f t="shared" si="7"/>
        <v>92.258374596302943</v>
      </c>
      <c r="H96" s="70">
        <f t="shared" si="7"/>
        <v>54.0271366173682</v>
      </c>
      <c r="I96" s="70">
        <f t="shared" si="7"/>
        <v>34.97446433966801</v>
      </c>
      <c r="J96" s="70">
        <f t="shared" si="7"/>
        <v>24.256547747535102</v>
      </c>
      <c r="K96" s="70">
        <f t="shared" si="7"/>
        <v>14.129189403530789</v>
      </c>
      <c r="L96" s="70">
        <f t="shared" si="7"/>
        <v>9.027314852196227</v>
      </c>
      <c r="M96" s="71">
        <f t="shared" si="7"/>
        <v>6.3850248458996894</v>
      </c>
      <c r="N96" s="103"/>
      <c r="O96" s="105"/>
      <c r="P96" s="105"/>
      <c r="Q96" s="105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</row>
    <row r="97" spans="1:35" s="51" customFormat="1">
      <c r="A97" s="67">
        <v>2440</v>
      </c>
      <c r="B97" s="68">
        <f t="shared" si="6"/>
        <v>2032.52</v>
      </c>
      <c r="C97" s="69">
        <f t="shared" si="5"/>
        <v>828.48153417996275</v>
      </c>
      <c r="D97" s="70">
        <f t="shared" si="7"/>
        <v>351.69781006657871</v>
      </c>
      <c r="E97" s="70">
        <f t="shared" si="7"/>
        <v>214.446112756318</v>
      </c>
      <c r="F97" s="70">
        <f t="shared" si="7"/>
        <v>143.67884284090653</v>
      </c>
      <c r="G97" s="70">
        <f t="shared" si="7"/>
        <v>93.796014172908002</v>
      </c>
      <c r="H97" s="70">
        <f t="shared" si="7"/>
        <v>54.927588894324337</v>
      </c>
      <c r="I97" s="70">
        <f t="shared" si="7"/>
        <v>35.557372078662482</v>
      </c>
      <c r="J97" s="70">
        <f t="shared" si="7"/>
        <v>24.660823543327357</v>
      </c>
      <c r="K97" s="70">
        <f t="shared" si="7"/>
        <v>14.364675893589636</v>
      </c>
      <c r="L97" s="70">
        <f t="shared" si="7"/>
        <v>9.1777700997328306</v>
      </c>
      <c r="M97" s="71">
        <f t="shared" si="7"/>
        <v>6.4914419266646854</v>
      </c>
      <c r="N97" s="103"/>
      <c r="O97" s="105"/>
      <c r="P97" s="105"/>
      <c r="Q97" s="105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</row>
    <row r="98" spans="1:35" s="51" customFormat="1">
      <c r="A98" s="67">
        <v>2480</v>
      </c>
      <c r="B98" s="68">
        <f t="shared" si="6"/>
        <v>2065.8399999999997</v>
      </c>
      <c r="C98" s="69">
        <f t="shared" si="5"/>
        <v>842.06319867471609</v>
      </c>
      <c r="D98" s="70">
        <f t="shared" si="7"/>
        <v>357.46334793652255</v>
      </c>
      <c r="E98" s="70">
        <f t="shared" si="7"/>
        <v>217.96162280150352</v>
      </c>
      <c r="F98" s="70">
        <f t="shared" si="7"/>
        <v>146.03423370715089</v>
      </c>
      <c r="G98" s="70">
        <f t="shared" si="7"/>
        <v>95.333653749513033</v>
      </c>
      <c r="H98" s="70">
        <f t="shared" si="7"/>
        <v>55.828041171280475</v>
      </c>
      <c r="I98" s="70">
        <f t="shared" si="7"/>
        <v>36.140279817656939</v>
      </c>
      <c r="J98" s="70">
        <f t="shared" si="7"/>
        <v>25.065099339119605</v>
      </c>
      <c r="K98" s="70">
        <f t="shared" si="7"/>
        <v>14.600162383648481</v>
      </c>
      <c r="L98" s="70">
        <f t="shared" si="7"/>
        <v>9.3282253472694343</v>
      </c>
      <c r="M98" s="71">
        <f t="shared" si="7"/>
        <v>6.5978590074296788</v>
      </c>
      <c r="N98" s="103"/>
      <c r="O98" s="105"/>
      <c r="P98" s="105"/>
      <c r="Q98" s="105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</row>
    <row r="99" spans="1:35" s="51" customFormat="1">
      <c r="A99" s="67">
        <v>2520</v>
      </c>
      <c r="B99" s="68">
        <f t="shared" si="6"/>
        <v>2099.16</v>
      </c>
      <c r="C99" s="69">
        <f t="shared" si="5"/>
        <v>855.64486316946966</v>
      </c>
      <c r="D99" s="70">
        <f t="shared" si="7"/>
        <v>363.22888580646651</v>
      </c>
      <c r="E99" s="70">
        <f t="shared" si="7"/>
        <v>221.47713284668907</v>
      </c>
      <c r="F99" s="70">
        <f t="shared" si="7"/>
        <v>148.38962457339525</v>
      </c>
      <c r="G99" s="70">
        <f t="shared" si="7"/>
        <v>96.871293326118092</v>
      </c>
      <c r="H99" s="70">
        <f t="shared" si="7"/>
        <v>56.728493448236613</v>
      </c>
      <c r="I99" s="70">
        <f t="shared" si="7"/>
        <v>36.723187556651411</v>
      </c>
      <c r="J99" s="70">
        <f t="shared" si="7"/>
        <v>25.469375134911857</v>
      </c>
      <c r="K99" s="70">
        <f t="shared" si="7"/>
        <v>14.83564887370733</v>
      </c>
      <c r="L99" s="70">
        <f t="shared" si="7"/>
        <v>9.478680594806038</v>
      </c>
      <c r="M99" s="71">
        <f t="shared" si="7"/>
        <v>6.7042760881946748</v>
      </c>
      <c r="N99" s="103"/>
      <c r="O99" s="105"/>
      <c r="P99" s="105"/>
      <c r="Q99" s="105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</row>
    <row r="100" spans="1:35" s="51" customFormat="1">
      <c r="A100" s="67">
        <v>2560</v>
      </c>
      <c r="B100" s="68">
        <f t="shared" si="6"/>
        <v>2132.48</v>
      </c>
      <c r="C100" s="69">
        <f t="shared" si="5"/>
        <v>869.22652766422311</v>
      </c>
      <c r="D100" s="70">
        <f t="shared" si="7"/>
        <v>368.99442367641046</v>
      </c>
      <c r="E100" s="70">
        <f t="shared" si="7"/>
        <v>224.99264289187462</v>
      </c>
      <c r="F100" s="70">
        <f t="shared" si="7"/>
        <v>150.74501543963964</v>
      </c>
      <c r="G100" s="70">
        <f t="shared" si="7"/>
        <v>98.408932902723151</v>
      </c>
      <c r="H100" s="70">
        <f t="shared" si="7"/>
        <v>57.62894572519275</v>
      </c>
      <c r="I100" s="70">
        <f t="shared" si="7"/>
        <v>37.306095295645882</v>
      </c>
      <c r="J100" s="70">
        <f t="shared" si="7"/>
        <v>25.873650930704112</v>
      </c>
      <c r="K100" s="70">
        <f t="shared" si="7"/>
        <v>15.071135363766176</v>
      </c>
      <c r="L100" s="70">
        <f t="shared" si="7"/>
        <v>9.6291358423426416</v>
      </c>
      <c r="M100" s="71">
        <f t="shared" si="7"/>
        <v>6.8106931689596699</v>
      </c>
      <c r="N100" s="103"/>
      <c r="O100" s="105"/>
      <c r="P100" s="105"/>
      <c r="Q100" s="105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</row>
    <row r="101" spans="1:35" s="51" customFormat="1">
      <c r="A101" s="67">
        <v>2600</v>
      </c>
      <c r="B101" s="68">
        <f t="shared" si="6"/>
        <v>2165.7999999999997</v>
      </c>
      <c r="C101" s="69">
        <f t="shared" si="5"/>
        <v>882.80819215897657</v>
      </c>
      <c r="D101" s="70">
        <f t="shared" si="7"/>
        <v>374.7599615463543</v>
      </c>
      <c r="E101" s="70">
        <f t="shared" si="7"/>
        <v>228.50815293706015</v>
      </c>
      <c r="F101" s="70">
        <f t="shared" si="7"/>
        <v>153.10040630588401</v>
      </c>
      <c r="G101" s="70">
        <f t="shared" si="7"/>
        <v>99.946572479328182</v>
      </c>
      <c r="H101" s="70">
        <f t="shared" si="7"/>
        <v>58.529398002148881</v>
      </c>
      <c r="I101" s="70">
        <f t="shared" si="7"/>
        <v>37.889003034640346</v>
      </c>
      <c r="J101" s="70">
        <f t="shared" si="7"/>
        <v>26.277926726496361</v>
      </c>
      <c r="K101" s="70">
        <f t="shared" si="7"/>
        <v>15.306621853825021</v>
      </c>
      <c r="L101" s="70">
        <f t="shared" si="7"/>
        <v>9.7795910898792453</v>
      </c>
      <c r="M101" s="71">
        <f t="shared" si="7"/>
        <v>6.9171102497246633</v>
      </c>
      <c r="N101" s="103"/>
      <c r="O101" s="105"/>
      <c r="P101" s="105"/>
      <c r="Q101" s="105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</row>
    <row r="102" spans="1:35" s="51" customFormat="1">
      <c r="A102" s="67">
        <v>2640</v>
      </c>
      <c r="B102" s="68">
        <f t="shared" si="6"/>
        <v>2199.12</v>
      </c>
      <c r="C102" s="69">
        <f t="shared" si="5"/>
        <v>896.38985665373013</v>
      </c>
      <c r="D102" s="70">
        <f t="shared" si="7"/>
        <v>380.52549941629826</v>
      </c>
      <c r="E102" s="70">
        <f t="shared" si="7"/>
        <v>232.0236629822457</v>
      </c>
      <c r="F102" s="70">
        <f t="shared" si="7"/>
        <v>155.45579717212837</v>
      </c>
      <c r="G102" s="70">
        <f t="shared" si="7"/>
        <v>101.48421205593324</v>
      </c>
      <c r="H102" s="70">
        <f t="shared" si="7"/>
        <v>59.429850279105025</v>
      </c>
      <c r="I102" s="70">
        <f t="shared" si="7"/>
        <v>38.471910773634811</v>
      </c>
      <c r="J102" s="70">
        <f t="shared" si="7"/>
        <v>26.682202522288613</v>
      </c>
      <c r="K102" s="70">
        <f t="shared" si="7"/>
        <v>15.542108343883868</v>
      </c>
      <c r="L102" s="70">
        <f t="shared" si="7"/>
        <v>9.930046337415849</v>
      </c>
      <c r="M102" s="71">
        <f t="shared" si="7"/>
        <v>7.0235273304896593</v>
      </c>
      <c r="N102" s="103"/>
      <c r="O102" s="105"/>
      <c r="P102" s="105"/>
      <c r="Q102" s="105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</row>
    <row r="103" spans="1:35" s="51" customFormat="1">
      <c r="A103" s="67">
        <v>2680</v>
      </c>
      <c r="B103" s="68">
        <f t="shared" si="6"/>
        <v>2232.44</v>
      </c>
      <c r="C103" s="69">
        <f t="shared" si="5"/>
        <v>909.97152114848348</v>
      </c>
      <c r="D103" s="70">
        <f t="shared" si="7"/>
        <v>386.2910372862421</v>
      </c>
      <c r="E103" s="70">
        <f t="shared" si="7"/>
        <v>235.53917302743122</v>
      </c>
      <c r="F103" s="70">
        <f t="shared" si="7"/>
        <v>157.81118803837273</v>
      </c>
      <c r="G103" s="70">
        <f t="shared" si="7"/>
        <v>103.02185163253829</v>
      </c>
      <c r="H103" s="70">
        <f t="shared" si="7"/>
        <v>60.330302556061156</v>
      </c>
      <c r="I103" s="70">
        <f t="shared" si="7"/>
        <v>39.054818512629275</v>
      </c>
      <c r="J103" s="70">
        <f t="shared" si="7"/>
        <v>27.086478318080861</v>
      </c>
      <c r="K103" s="70">
        <f t="shared" si="7"/>
        <v>15.777594833942713</v>
      </c>
      <c r="L103" s="70">
        <f t="shared" si="7"/>
        <v>10.080501584952453</v>
      </c>
      <c r="M103" s="71">
        <f t="shared" si="7"/>
        <v>7.1299444112546526</v>
      </c>
      <c r="N103" s="103"/>
      <c r="O103" s="105"/>
      <c r="P103" s="105"/>
      <c r="Q103" s="105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</row>
    <row r="104" spans="1:35" s="51" customFormat="1">
      <c r="A104" s="67">
        <v>2720</v>
      </c>
      <c r="B104" s="68">
        <f t="shared" si="6"/>
        <v>2265.7599999999998</v>
      </c>
      <c r="C104" s="69">
        <f t="shared" si="5"/>
        <v>923.55318564323704</v>
      </c>
      <c r="D104" s="70">
        <f t="shared" si="7"/>
        <v>392.05657515618606</v>
      </c>
      <c r="E104" s="70">
        <f t="shared" si="7"/>
        <v>239.05468307261677</v>
      </c>
      <c r="F104" s="70">
        <f t="shared" si="7"/>
        <v>160.1665789046171</v>
      </c>
      <c r="G104" s="70">
        <f t="shared" si="7"/>
        <v>104.55949120914333</v>
      </c>
      <c r="H104" s="70">
        <f t="shared" si="7"/>
        <v>61.230754833017293</v>
      </c>
      <c r="I104" s="70">
        <f t="shared" si="7"/>
        <v>39.637726251623747</v>
      </c>
      <c r="J104" s="70">
        <f t="shared" si="7"/>
        <v>27.490754113873116</v>
      </c>
      <c r="K104" s="70">
        <f t="shared" si="7"/>
        <v>16.013081324001561</v>
      </c>
      <c r="L104" s="70">
        <f t="shared" si="7"/>
        <v>10.230956832489056</v>
      </c>
      <c r="M104" s="71">
        <f t="shared" si="7"/>
        <v>7.2363614920196486</v>
      </c>
      <c r="N104" s="103"/>
      <c r="O104" s="105"/>
      <c r="P104" s="105"/>
      <c r="Q104" s="105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</row>
    <row r="105" spans="1:35" s="51" customFormat="1">
      <c r="A105" s="67">
        <v>2760</v>
      </c>
      <c r="B105" s="68">
        <f t="shared" si="6"/>
        <v>2299.08</v>
      </c>
      <c r="C105" s="69">
        <f t="shared" si="5"/>
        <v>937.13485013799061</v>
      </c>
      <c r="D105" s="70">
        <f t="shared" si="7"/>
        <v>397.82211302613001</v>
      </c>
      <c r="E105" s="70">
        <f t="shared" si="7"/>
        <v>242.57019311780232</v>
      </c>
      <c r="F105" s="70">
        <f t="shared" si="7"/>
        <v>162.52196977086149</v>
      </c>
      <c r="G105" s="70">
        <f t="shared" si="7"/>
        <v>106.09713078574839</v>
      </c>
      <c r="H105" s="70">
        <f t="shared" si="7"/>
        <v>62.131207109973431</v>
      </c>
      <c r="I105" s="70">
        <f t="shared" si="7"/>
        <v>40.220633990618211</v>
      </c>
      <c r="J105" s="70">
        <f t="shared" si="7"/>
        <v>27.895029909665368</v>
      </c>
      <c r="K105" s="70">
        <f t="shared" si="7"/>
        <v>16.248567814060408</v>
      </c>
      <c r="L105" s="70">
        <f t="shared" si="7"/>
        <v>10.38141208002566</v>
      </c>
      <c r="M105" s="71">
        <f t="shared" si="7"/>
        <v>7.3427785727846437</v>
      </c>
      <c r="N105" s="103"/>
      <c r="O105" s="105"/>
      <c r="P105" s="105"/>
      <c r="Q105" s="105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</row>
    <row r="106" spans="1:35" s="51" customFormat="1">
      <c r="A106" s="67">
        <v>2800</v>
      </c>
      <c r="B106" s="68">
        <f t="shared" si="6"/>
        <v>2332.4</v>
      </c>
      <c r="C106" s="69">
        <f t="shared" si="5"/>
        <v>950.71651463274395</v>
      </c>
      <c r="D106" s="70">
        <f t="shared" si="7"/>
        <v>403.58765089607385</v>
      </c>
      <c r="E106" s="70">
        <f t="shared" si="7"/>
        <v>246.08570316298784</v>
      </c>
      <c r="F106" s="70">
        <f t="shared" si="7"/>
        <v>164.87736063710582</v>
      </c>
      <c r="G106" s="70">
        <f t="shared" si="7"/>
        <v>107.63477036235344</v>
      </c>
      <c r="H106" s="70">
        <f t="shared" si="7"/>
        <v>63.031659386929562</v>
      </c>
      <c r="I106" s="70">
        <f t="shared" si="7"/>
        <v>40.803541729612675</v>
      </c>
      <c r="J106" s="70">
        <f t="shared" si="7"/>
        <v>28.299305705457616</v>
      </c>
      <c r="K106" s="70">
        <f t="shared" si="7"/>
        <v>16.484054304119255</v>
      </c>
      <c r="L106" s="70">
        <f t="shared" si="7"/>
        <v>10.531867327562264</v>
      </c>
      <c r="M106" s="71">
        <f t="shared" si="7"/>
        <v>7.449195653549638</v>
      </c>
      <c r="N106" s="103"/>
      <c r="O106" s="105"/>
      <c r="P106" s="105"/>
      <c r="Q106" s="105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</row>
    <row r="107" spans="1:35" s="51" customFormat="1">
      <c r="A107" s="67">
        <v>2840</v>
      </c>
      <c r="B107" s="68">
        <f t="shared" si="6"/>
        <v>2365.7199999999998</v>
      </c>
      <c r="C107" s="69">
        <f t="shared" si="5"/>
        <v>964.29817912749752</v>
      </c>
      <c r="D107" s="70">
        <f t="shared" si="7"/>
        <v>409.35318876601781</v>
      </c>
      <c r="E107" s="70">
        <f t="shared" si="7"/>
        <v>249.60121320817339</v>
      </c>
      <c r="F107" s="70">
        <f t="shared" si="7"/>
        <v>167.23275150335022</v>
      </c>
      <c r="G107" s="70">
        <f t="shared" si="7"/>
        <v>109.17240993895848</v>
      </c>
      <c r="H107" s="70">
        <f t="shared" si="7"/>
        <v>63.932111663885706</v>
      </c>
      <c r="I107" s="70">
        <f t="shared" si="7"/>
        <v>41.386449468607147</v>
      </c>
      <c r="J107" s="70">
        <f t="shared" si="7"/>
        <v>28.703581501249872</v>
      </c>
      <c r="K107" s="70">
        <f t="shared" si="7"/>
        <v>16.719540794178101</v>
      </c>
      <c r="L107" s="70">
        <f t="shared" si="7"/>
        <v>10.682322575098867</v>
      </c>
      <c r="M107" s="71">
        <f t="shared" si="7"/>
        <v>7.5556127343146331</v>
      </c>
      <c r="N107" s="103"/>
      <c r="O107" s="105"/>
      <c r="P107" s="105"/>
      <c r="Q107" s="105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</row>
    <row r="108" spans="1:35" s="51" customFormat="1">
      <c r="A108" s="67">
        <v>2880</v>
      </c>
      <c r="B108" s="68">
        <f t="shared" si="6"/>
        <v>2399.04</v>
      </c>
      <c r="C108" s="69">
        <f t="shared" si="5"/>
        <v>977.87984362225109</v>
      </c>
      <c r="D108" s="70">
        <f t="shared" si="7"/>
        <v>415.11872663596171</v>
      </c>
      <c r="E108" s="70">
        <f t="shared" si="7"/>
        <v>253.11672325335897</v>
      </c>
      <c r="F108" s="70">
        <f t="shared" si="7"/>
        <v>169.58814236959458</v>
      </c>
      <c r="G108" s="70">
        <f t="shared" si="7"/>
        <v>110.71004951556354</v>
      </c>
      <c r="H108" s="70">
        <f t="shared" si="7"/>
        <v>64.832563940841837</v>
      </c>
      <c r="I108" s="70">
        <f t="shared" si="7"/>
        <v>41.969357207601611</v>
      </c>
      <c r="J108" s="70">
        <f t="shared" si="7"/>
        <v>29.107857297042123</v>
      </c>
      <c r="K108" s="70">
        <f t="shared" si="7"/>
        <v>16.955027284236948</v>
      </c>
      <c r="L108" s="70">
        <f t="shared" si="7"/>
        <v>10.832777822635473</v>
      </c>
      <c r="M108" s="71">
        <f t="shared" si="7"/>
        <v>7.6620298150796282</v>
      </c>
      <c r="N108" s="103"/>
      <c r="O108" s="105"/>
      <c r="P108" s="105"/>
      <c r="Q108" s="105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</row>
    <row r="109" spans="1:35" s="51" customFormat="1">
      <c r="A109" s="67">
        <v>2920</v>
      </c>
      <c r="B109" s="68">
        <f t="shared" si="6"/>
        <v>2432.3599999999997</v>
      </c>
      <c r="C109" s="69">
        <f t="shared" si="5"/>
        <v>991.46150811700443</v>
      </c>
      <c r="D109" s="70">
        <f t="shared" si="7"/>
        <v>420.88426450590561</v>
      </c>
      <c r="E109" s="70">
        <f t="shared" si="7"/>
        <v>256.63223329854446</v>
      </c>
      <c r="F109" s="70">
        <f t="shared" si="7"/>
        <v>171.94353323583894</v>
      </c>
      <c r="G109" s="70">
        <f t="shared" si="7"/>
        <v>112.24768909216857</v>
      </c>
      <c r="H109" s="70">
        <f t="shared" si="7"/>
        <v>65.733016217797967</v>
      </c>
      <c r="I109" s="70">
        <f t="shared" si="7"/>
        <v>42.552264946596075</v>
      </c>
      <c r="J109" s="70">
        <f t="shared" si="7"/>
        <v>29.512133092834372</v>
      </c>
      <c r="K109" s="70">
        <f t="shared" si="7"/>
        <v>17.190513774295791</v>
      </c>
      <c r="L109" s="70">
        <f t="shared" si="7"/>
        <v>10.983233070172075</v>
      </c>
      <c r="M109" s="71">
        <f t="shared" si="7"/>
        <v>7.7684468958446224</v>
      </c>
      <c r="N109" s="103"/>
      <c r="O109" s="105"/>
      <c r="P109" s="105"/>
      <c r="Q109" s="105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</row>
    <row r="110" spans="1:35" s="51" customFormat="1">
      <c r="A110" s="67">
        <v>2960</v>
      </c>
      <c r="B110" s="68">
        <f t="shared" si="6"/>
        <v>2465.6799999999998</v>
      </c>
      <c r="C110" s="69">
        <f t="shared" si="5"/>
        <v>1005.043172611758</v>
      </c>
      <c r="D110" s="70">
        <f t="shared" si="7"/>
        <v>426.64980237584956</v>
      </c>
      <c r="E110" s="70">
        <f t="shared" si="7"/>
        <v>260.14774334373004</v>
      </c>
      <c r="F110" s="70">
        <f t="shared" si="7"/>
        <v>174.29892410208333</v>
      </c>
      <c r="G110" s="70">
        <f t="shared" si="7"/>
        <v>113.78532866877363</v>
      </c>
      <c r="H110" s="70">
        <f t="shared" si="7"/>
        <v>66.633468494754112</v>
      </c>
      <c r="I110" s="70">
        <f t="shared" si="7"/>
        <v>43.135172685590547</v>
      </c>
      <c r="J110" s="70">
        <f t="shared" si="7"/>
        <v>29.916408888626627</v>
      </c>
      <c r="K110" s="70">
        <f t="shared" si="7"/>
        <v>17.426000264354641</v>
      </c>
      <c r="L110" s="70">
        <f t="shared" si="7"/>
        <v>11.13368831770868</v>
      </c>
      <c r="M110" s="71">
        <f t="shared" si="7"/>
        <v>7.8748639766096176</v>
      </c>
      <c r="N110" s="103"/>
      <c r="O110" s="105"/>
      <c r="P110" s="105"/>
      <c r="Q110" s="105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</row>
    <row r="111" spans="1:35" s="51" customFormat="1">
      <c r="A111" s="67">
        <v>3000</v>
      </c>
      <c r="B111" s="68">
        <f t="shared" si="6"/>
        <v>2499</v>
      </c>
      <c r="C111" s="69">
        <f t="shared" si="5"/>
        <v>1018.6248371065114</v>
      </c>
      <c r="D111" s="70">
        <f t="shared" si="7"/>
        <v>432.41534024579346</v>
      </c>
      <c r="E111" s="70">
        <f t="shared" si="7"/>
        <v>263.66325338891556</v>
      </c>
      <c r="F111" s="70">
        <f t="shared" si="7"/>
        <v>176.6543149683277</v>
      </c>
      <c r="G111" s="70">
        <f t="shared" si="7"/>
        <v>115.32296824537869</v>
      </c>
      <c r="H111" s="70">
        <f t="shared" si="7"/>
        <v>67.533920771710257</v>
      </c>
      <c r="I111" s="70">
        <f t="shared" si="7"/>
        <v>43.718080424585011</v>
      </c>
      <c r="J111" s="70">
        <f t="shared" si="7"/>
        <v>30.320684684418879</v>
      </c>
      <c r="K111" s="70">
        <f t="shared" si="7"/>
        <v>17.661486754413488</v>
      </c>
      <c r="L111" s="70">
        <f t="shared" si="7"/>
        <v>11.284143565245284</v>
      </c>
      <c r="M111" s="71">
        <f t="shared" si="7"/>
        <v>7.9812810573746127</v>
      </c>
      <c r="N111" s="103"/>
      <c r="O111" s="105"/>
      <c r="P111" s="105"/>
      <c r="Q111" s="105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</row>
    <row r="112" spans="1:35" s="51" customFormat="1">
      <c r="A112" s="67">
        <v>3040</v>
      </c>
      <c r="B112" s="68">
        <f t="shared" si="6"/>
        <v>2532.3199999999997</v>
      </c>
      <c r="C112" s="69">
        <f t="shared" si="5"/>
        <v>1032.2065016012648</v>
      </c>
      <c r="D112" s="70">
        <f t="shared" si="7"/>
        <v>438.18087811573736</v>
      </c>
      <c r="E112" s="70">
        <f t="shared" si="7"/>
        <v>267.17876343410109</v>
      </c>
      <c r="F112" s="70">
        <f t="shared" si="7"/>
        <v>179.00970583457206</v>
      </c>
      <c r="G112" s="70">
        <f t="shared" si="7"/>
        <v>116.86060782198372</v>
      </c>
      <c r="H112" s="70">
        <f t="shared" si="7"/>
        <v>68.434373048666387</v>
      </c>
      <c r="I112" s="70">
        <f t="shared" si="7"/>
        <v>44.300988163579476</v>
      </c>
      <c r="J112" s="70">
        <f t="shared" si="7"/>
        <v>30.724960480211127</v>
      </c>
      <c r="K112" s="70">
        <f t="shared" si="7"/>
        <v>17.896973244472331</v>
      </c>
      <c r="L112" s="70">
        <f t="shared" si="7"/>
        <v>11.434598812781886</v>
      </c>
      <c r="M112" s="71">
        <f t="shared" si="7"/>
        <v>8.087698138139606</v>
      </c>
      <c r="N112" s="103"/>
      <c r="O112" s="105"/>
      <c r="P112" s="105"/>
      <c r="Q112" s="105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</row>
    <row r="113" spans="1:35" s="51" customFormat="1">
      <c r="A113" s="67">
        <v>3080</v>
      </c>
      <c r="B113" s="68">
        <f t="shared" si="6"/>
        <v>2565.64</v>
      </c>
      <c r="C113" s="69">
        <f t="shared" si="5"/>
        <v>1045.7881660960184</v>
      </c>
      <c r="D113" s="70">
        <f t="shared" si="7"/>
        <v>443.94641598568126</v>
      </c>
      <c r="E113" s="70">
        <f t="shared" ref="D113:M137" si="8">$A113*0.002228/(PI()/4*(E$4* 0.0833333333)^2)</f>
        <v>270.69427347928666</v>
      </c>
      <c r="F113" s="70">
        <f t="shared" si="8"/>
        <v>181.36509670081642</v>
      </c>
      <c r="G113" s="70">
        <f t="shared" si="8"/>
        <v>118.39824739858878</v>
      </c>
      <c r="H113" s="70">
        <f t="shared" si="8"/>
        <v>69.334825325622518</v>
      </c>
      <c r="I113" s="70">
        <f t="shared" si="8"/>
        <v>44.883895902573947</v>
      </c>
      <c r="J113" s="70">
        <f t="shared" si="8"/>
        <v>31.129236276003382</v>
      </c>
      <c r="K113" s="70">
        <f t="shared" si="8"/>
        <v>18.132459734531178</v>
      </c>
      <c r="L113" s="70">
        <f t="shared" si="8"/>
        <v>11.585054060318491</v>
      </c>
      <c r="M113" s="71">
        <f t="shared" si="8"/>
        <v>8.1941152189046012</v>
      </c>
      <c r="N113" s="103"/>
      <c r="O113" s="105"/>
      <c r="P113" s="105"/>
      <c r="Q113" s="105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</row>
    <row r="114" spans="1:35" s="51" customFormat="1">
      <c r="A114" s="67">
        <v>3120</v>
      </c>
      <c r="B114" s="68">
        <f t="shared" si="6"/>
        <v>2598.96</v>
      </c>
      <c r="C114" s="69">
        <f t="shared" si="5"/>
        <v>1059.3698305907719</v>
      </c>
      <c r="D114" s="70">
        <f t="shared" si="8"/>
        <v>449.71195385562521</v>
      </c>
      <c r="E114" s="70">
        <f t="shared" si="8"/>
        <v>274.20978352447219</v>
      </c>
      <c r="F114" s="70">
        <f t="shared" si="8"/>
        <v>183.72048756706081</v>
      </c>
      <c r="G114" s="70">
        <f t="shared" si="8"/>
        <v>119.93588697519384</v>
      </c>
      <c r="H114" s="70">
        <f t="shared" si="8"/>
        <v>70.235277602578662</v>
      </c>
      <c r="I114" s="70">
        <f t="shared" si="8"/>
        <v>45.466803641568418</v>
      </c>
      <c r="J114" s="70">
        <f t="shared" si="8"/>
        <v>31.533512071795634</v>
      </c>
      <c r="K114" s="70">
        <f t="shared" si="8"/>
        <v>18.367946224590028</v>
      </c>
      <c r="L114" s="70">
        <f t="shared" si="8"/>
        <v>11.735509307855095</v>
      </c>
      <c r="M114" s="71">
        <f t="shared" si="8"/>
        <v>8.3005322996695963</v>
      </c>
      <c r="N114" s="103"/>
      <c r="O114" s="105"/>
      <c r="P114" s="105"/>
      <c r="Q114" s="105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</row>
    <row r="115" spans="1:35" s="51" customFormat="1">
      <c r="A115" s="67">
        <v>3160</v>
      </c>
      <c r="B115" s="68">
        <f t="shared" si="6"/>
        <v>2632.2799999999997</v>
      </c>
      <c r="C115" s="69">
        <f t="shared" si="5"/>
        <v>1072.9514950855253</v>
      </c>
      <c r="D115" s="70">
        <f t="shared" si="8"/>
        <v>455.47749172556911</v>
      </c>
      <c r="E115" s="70">
        <f t="shared" si="8"/>
        <v>277.72529356965771</v>
      </c>
      <c r="F115" s="70">
        <f t="shared" si="8"/>
        <v>186.07587843330515</v>
      </c>
      <c r="G115" s="70">
        <f t="shared" si="8"/>
        <v>121.47352655179887</v>
      </c>
      <c r="H115" s="70">
        <f t="shared" si="8"/>
        <v>71.135729879534793</v>
      </c>
      <c r="I115" s="70">
        <f t="shared" si="8"/>
        <v>46.049711380562876</v>
      </c>
      <c r="J115" s="70">
        <f t="shared" si="8"/>
        <v>31.937787867587883</v>
      </c>
      <c r="K115" s="70">
        <f t="shared" si="8"/>
        <v>18.603432714648871</v>
      </c>
      <c r="L115" s="70">
        <f t="shared" si="8"/>
        <v>11.885964555391698</v>
      </c>
      <c r="M115" s="71">
        <f t="shared" si="8"/>
        <v>8.4069493804345914</v>
      </c>
      <c r="N115" s="103"/>
      <c r="O115" s="105"/>
      <c r="P115" s="105"/>
      <c r="Q115" s="105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</row>
    <row r="116" spans="1:35" s="51" customFormat="1">
      <c r="A116" s="67">
        <v>3200</v>
      </c>
      <c r="B116" s="68">
        <f t="shared" si="6"/>
        <v>2665.6</v>
      </c>
      <c r="C116" s="69">
        <f t="shared" si="5"/>
        <v>1086.5331595802788</v>
      </c>
      <c r="D116" s="70">
        <f t="shared" si="8"/>
        <v>461.24302959551301</v>
      </c>
      <c r="E116" s="70">
        <f t="shared" si="8"/>
        <v>281.24080361484329</v>
      </c>
      <c r="F116" s="70">
        <f t="shared" si="8"/>
        <v>188.43126929954954</v>
      </c>
      <c r="G116" s="70">
        <f t="shared" si="8"/>
        <v>123.01116612840393</v>
      </c>
      <c r="H116" s="70">
        <f t="shared" si="8"/>
        <v>72.036182156490938</v>
      </c>
      <c r="I116" s="70">
        <f t="shared" si="8"/>
        <v>46.632619119557347</v>
      </c>
      <c r="J116" s="70">
        <f t="shared" si="8"/>
        <v>32.342063663380138</v>
      </c>
      <c r="K116" s="70">
        <f t="shared" si="8"/>
        <v>18.838919204707718</v>
      </c>
      <c r="L116" s="70">
        <f t="shared" si="8"/>
        <v>12.036419802928302</v>
      </c>
      <c r="M116" s="71">
        <f t="shared" si="8"/>
        <v>8.5133664611995865</v>
      </c>
      <c r="N116" s="103"/>
      <c r="O116" s="105"/>
      <c r="P116" s="105"/>
      <c r="Q116" s="105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</row>
    <row r="117" spans="1:35" s="51" customFormat="1">
      <c r="A117" s="67">
        <v>3240</v>
      </c>
      <c r="B117" s="68">
        <f t="shared" si="6"/>
        <v>2698.92</v>
      </c>
      <c r="C117" s="69">
        <f t="shared" si="5"/>
        <v>1100.1148240750324</v>
      </c>
      <c r="D117" s="70">
        <f t="shared" si="8"/>
        <v>467.00856746545696</v>
      </c>
      <c r="E117" s="70">
        <f t="shared" si="8"/>
        <v>284.75631366002881</v>
      </c>
      <c r="F117" s="70">
        <f t="shared" si="8"/>
        <v>190.7866601657939</v>
      </c>
      <c r="G117" s="70">
        <f t="shared" si="8"/>
        <v>124.54880570500899</v>
      </c>
      <c r="H117" s="70">
        <f t="shared" si="8"/>
        <v>72.936634433447068</v>
      </c>
      <c r="I117" s="70">
        <f t="shared" si="8"/>
        <v>47.215526858551819</v>
      </c>
      <c r="J117" s="70">
        <f t="shared" si="8"/>
        <v>32.74633945917239</v>
      </c>
      <c r="K117" s="70">
        <f t="shared" si="8"/>
        <v>19.074405694766565</v>
      </c>
      <c r="L117" s="70">
        <f t="shared" si="8"/>
        <v>12.186875050464906</v>
      </c>
      <c r="M117" s="71">
        <f t="shared" si="8"/>
        <v>8.6197835419645816</v>
      </c>
      <c r="N117" s="103"/>
      <c r="O117" s="105"/>
      <c r="P117" s="105"/>
      <c r="Q117" s="105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</row>
    <row r="118" spans="1:35" s="51" customFormat="1">
      <c r="A118" s="67">
        <v>3280</v>
      </c>
      <c r="B118" s="68">
        <f t="shared" si="6"/>
        <v>2732.24</v>
      </c>
      <c r="C118" s="69">
        <f t="shared" si="5"/>
        <v>1113.6964885697857</v>
      </c>
      <c r="D118" s="70">
        <f t="shared" si="8"/>
        <v>472.7741053354008</v>
      </c>
      <c r="E118" s="70">
        <f t="shared" si="8"/>
        <v>288.27182370521433</v>
      </c>
      <c r="F118" s="70">
        <f t="shared" si="8"/>
        <v>193.14205103203827</v>
      </c>
      <c r="G118" s="70">
        <f t="shared" si="8"/>
        <v>126.08644528161402</v>
      </c>
      <c r="H118" s="70">
        <f t="shared" si="8"/>
        <v>73.837086710403199</v>
      </c>
      <c r="I118" s="70">
        <f t="shared" si="8"/>
        <v>47.798434597546276</v>
      </c>
      <c r="J118" s="70">
        <f t="shared" si="8"/>
        <v>33.150615254964642</v>
      </c>
      <c r="K118" s="70">
        <f t="shared" si="8"/>
        <v>19.309892184825411</v>
      </c>
      <c r="L118" s="70">
        <f t="shared" si="8"/>
        <v>12.337330298001509</v>
      </c>
      <c r="M118" s="71">
        <f t="shared" si="8"/>
        <v>8.726200622729575</v>
      </c>
      <c r="N118" s="103"/>
      <c r="O118" s="105"/>
      <c r="P118" s="105"/>
      <c r="Q118" s="105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</row>
    <row r="119" spans="1:35" s="51" customFormat="1">
      <c r="A119" s="67">
        <v>3320</v>
      </c>
      <c r="B119" s="68">
        <f t="shared" si="6"/>
        <v>2765.56</v>
      </c>
      <c r="C119" s="69">
        <f t="shared" si="5"/>
        <v>1127.2781530645393</v>
      </c>
      <c r="D119" s="70">
        <f t="shared" si="8"/>
        <v>478.53964320534476</v>
      </c>
      <c r="E119" s="70">
        <f t="shared" si="8"/>
        <v>291.78733375039991</v>
      </c>
      <c r="F119" s="70">
        <f t="shared" si="8"/>
        <v>195.49744189828266</v>
      </c>
      <c r="G119" s="70">
        <f t="shared" si="8"/>
        <v>127.62408485821908</v>
      </c>
      <c r="H119" s="70">
        <f t="shared" si="8"/>
        <v>74.737538987359343</v>
      </c>
      <c r="I119" s="70">
        <f t="shared" si="8"/>
        <v>48.381342336540747</v>
      </c>
      <c r="J119" s="70">
        <f t="shared" si="8"/>
        <v>33.554891050756893</v>
      </c>
      <c r="K119" s="70">
        <f t="shared" si="8"/>
        <v>19.545378674884258</v>
      </c>
      <c r="L119" s="70">
        <f t="shared" si="8"/>
        <v>12.487785545538113</v>
      </c>
      <c r="M119" s="71">
        <f t="shared" si="8"/>
        <v>8.8326177034945701</v>
      </c>
      <c r="N119" s="103"/>
      <c r="O119" s="105"/>
      <c r="P119" s="105"/>
      <c r="Q119" s="105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51" customFormat="1">
      <c r="A120" s="67">
        <v>3360</v>
      </c>
      <c r="B120" s="68">
        <f t="shared" si="6"/>
        <v>2798.8799999999997</v>
      </c>
      <c r="C120" s="69">
        <f t="shared" si="5"/>
        <v>1140.8598175592927</v>
      </c>
      <c r="D120" s="70">
        <f t="shared" si="8"/>
        <v>484.30518107528866</v>
      </c>
      <c r="E120" s="70">
        <f t="shared" si="8"/>
        <v>295.30284379558543</v>
      </c>
      <c r="F120" s="70">
        <f t="shared" si="8"/>
        <v>197.85283276452699</v>
      </c>
      <c r="G120" s="70">
        <f t="shared" si="8"/>
        <v>129.16172443482412</v>
      </c>
      <c r="H120" s="70">
        <f t="shared" si="8"/>
        <v>75.637991264315474</v>
      </c>
      <c r="I120" s="70">
        <f t="shared" si="8"/>
        <v>48.964250075535212</v>
      </c>
      <c r="J120" s="70">
        <f t="shared" si="8"/>
        <v>33.959166846549138</v>
      </c>
      <c r="K120" s="70">
        <f t="shared" si="8"/>
        <v>19.780865164943105</v>
      </c>
      <c r="L120" s="70">
        <f t="shared" si="8"/>
        <v>12.638240793074717</v>
      </c>
      <c r="M120" s="71">
        <f t="shared" si="8"/>
        <v>8.9390347842595652</v>
      </c>
      <c r="N120" s="103"/>
      <c r="O120" s="105"/>
      <c r="P120" s="105"/>
      <c r="Q120" s="105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51" customFormat="1">
      <c r="A121" s="67">
        <v>3400</v>
      </c>
      <c r="B121" s="68">
        <f t="shared" si="6"/>
        <v>2832.2</v>
      </c>
      <c r="C121" s="69">
        <f t="shared" si="5"/>
        <v>1154.4414820540462</v>
      </c>
      <c r="D121" s="70">
        <f t="shared" si="8"/>
        <v>490.07071894523256</v>
      </c>
      <c r="E121" s="70">
        <f t="shared" si="8"/>
        <v>298.81835384077095</v>
      </c>
      <c r="F121" s="70">
        <f t="shared" si="8"/>
        <v>200.20822363077139</v>
      </c>
      <c r="G121" s="70">
        <f t="shared" si="8"/>
        <v>130.69936401142917</v>
      </c>
      <c r="H121" s="70">
        <f t="shared" si="8"/>
        <v>76.538443541271619</v>
      </c>
      <c r="I121" s="70">
        <f t="shared" si="8"/>
        <v>49.547157814529683</v>
      </c>
      <c r="J121" s="70">
        <f t="shared" si="8"/>
        <v>34.363442642341397</v>
      </c>
      <c r="K121" s="70">
        <f t="shared" si="8"/>
        <v>20.016351655001952</v>
      </c>
      <c r="L121" s="70">
        <f t="shared" si="8"/>
        <v>12.78869604061132</v>
      </c>
      <c r="M121" s="71">
        <f t="shared" si="8"/>
        <v>9.0454518650245603</v>
      </c>
      <c r="N121" s="103"/>
      <c r="O121" s="105"/>
      <c r="P121" s="105"/>
      <c r="Q121" s="105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</row>
    <row r="122" spans="1:35" s="51" customFormat="1">
      <c r="A122" s="67">
        <v>3440</v>
      </c>
      <c r="B122" s="68">
        <f t="shared" si="6"/>
        <v>2865.52</v>
      </c>
      <c r="C122" s="69">
        <f t="shared" si="5"/>
        <v>1168.0231465487998</v>
      </c>
      <c r="D122" s="70">
        <f t="shared" si="8"/>
        <v>495.83625681517651</v>
      </c>
      <c r="E122" s="70">
        <f t="shared" si="8"/>
        <v>302.33386388595653</v>
      </c>
      <c r="F122" s="70">
        <f t="shared" si="8"/>
        <v>202.56361449701575</v>
      </c>
      <c r="G122" s="70">
        <f t="shared" si="8"/>
        <v>132.23700358803421</v>
      </c>
      <c r="H122" s="70">
        <f t="shared" si="8"/>
        <v>77.438895818227749</v>
      </c>
      <c r="I122" s="70">
        <f t="shared" si="8"/>
        <v>50.130065553524148</v>
      </c>
      <c r="J122" s="70">
        <f t="shared" si="8"/>
        <v>34.767718438133649</v>
      </c>
      <c r="K122" s="70">
        <f t="shared" si="8"/>
        <v>20.251838145060798</v>
      </c>
      <c r="L122" s="70">
        <f t="shared" si="8"/>
        <v>12.939151288147926</v>
      </c>
      <c r="M122" s="71">
        <f t="shared" si="8"/>
        <v>9.1518689457895555</v>
      </c>
      <c r="N122" s="103"/>
      <c r="O122" s="105"/>
      <c r="P122" s="105"/>
      <c r="Q122" s="105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</row>
    <row r="123" spans="1:35" s="51" customFormat="1">
      <c r="A123" s="67">
        <v>3480</v>
      </c>
      <c r="B123" s="68">
        <f t="shared" si="6"/>
        <v>2898.8399999999997</v>
      </c>
      <c r="C123" s="69">
        <f t="shared" si="5"/>
        <v>1181.6048110435531</v>
      </c>
      <c r="D123" s="70">
        <f t="shared" si="8"/>
        <v>501.60179468512035</v>
      </c>
      <c r="E123" s="70">
        <f t="shared" si="8"/>
        <v>305.84937393114205</v>
      </c>
      <c r="F123" s="70">
        <f t="shared" si="8"/>
        <v>204.91900536326011</v>
      </c>
      <c r="G123" s="70">
        <f t="shared" si="8"/>
        <v>133.77464316463926</v>
      </c>
      <c r="H123" s="70">
        <f t="shared" si="8"/>
        <v>78.33934809518388</v>
      </c>
      <c r="I123" s="70">
        <f t="shared" si="8"/>
        <v>50.712973292518612</v>
      </c>
      <c r="J123" s="70">
        <f t="shared" si="8"/>
        <v>35.171994233925894</v>
      </c>
      <c r="K123" s="70">
        <f t="shared" si="8"/>
        <v>20.487324635119641</v>
      </c>
      <c r="L123" s="70">
        <f t="shared" si="8"/>
        <v>13.089606535684528</v>
      </c>
      <c r="M123" s="71">
        <f t="shared" si="8"/>
        <v>9.2582860265545488</v>
      </c>
      <c r="N123" s="103"/>
      <c r="O123" s="105"/>
      <c r="P123" s="105"/>
      <c r="Q123" s="105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</row>
    <row r="124" spans="1:35" s="51" customFormat="1">
      <c r="A124" s="67">
        <v>3520</v>
      </c>
      <c r="B124" s="68">
        <f t="shared" si="6"/>
        <v>2932.16</v>
      </c>
      <c r="C124" s="69">
        <f t="shared" si="5"/>
        <v>1195.1864755383067</v>
      </c>
      <c r="D124" s="70">
        <f t="shared" si="8"/>
        <v>507.36733255506431</v>
      </c>
      <c r="E124" s="70">
        <f t="shared" si="8"/>
        <v>309.36488397632758</v>
      </c>
      <c r="F124" s="70">
        <f t="shared" si="8"/>
        <v>207.27439622950448</v>
      </c>
      <c r="G124" s="70">
        <f t="shared" si="8"/>
        <v>135.3122827412443</v>
      </c>
      <c r="H124" s="70">
        <f t="shared" si="8"/>
        <v>79.239800372140024</v>
      </c>
      <c r="I124" s="70">
        <f t="shared" si="8"/>
        <v>51.295881031513083</v>
      </c>
      <c r="J124" s="70">
        <f t="shared" si="8"/>
        <v>35.576270029718152</v>
      </c>
      <c r="K124" s="70">
        <f t="shared" si="8"/>
        <v>20.722811125178492</v>
      </c>
      <c r="L124" s="70">
        <f t="shared" si="8"/>
        <v>13.240061783221131</v>
      </c>
      <c r="M124" s="71">
        <f t="shared" si="8"/>
        <v>9.3647031073195457</v>
      </c>
      <c r="N124" s="103"/>
      <c r="O124" s="105"/>
      <c r="P124" s="105"/>
      <c r="Q124" s="105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51" customFormat="1">
      <c r="A125" s="67">
        <v>3560</v>
      </c>
      <c r="B125" s="68">
        <f t="shared" si="6"/>
        <v>2965.48</v>
      </c>
      <c r="C125" s="69">
        <f t="shared" si="5"/>
        <v>1208.7681400330603</v>
      </c>
      <c r="D125" s="70">
        <f t="shared" si="8"/>
        <v>513.13287042500826</v>
      </c>
      <c r="E125" s="70">
        <f t="shared" si="8"/>
        <v>312.88039402151315</v>
      </c>
      <c r="F125" s="70">
        <f t="shared" si="8"/>
        <v>209.62978709574887</v>
      </c>
      <c r="G125" s="70">
        <f t="shared" si="8"/>
        <v>136.84992231784938</v>
      </c>
      <c r="H125" s="70">
        <f t="shared" si="8"/>
        <v>80.140252649096169</v>
      </c>
      <c r="I125" s="70">
        <f t="shared" si="8"/>
        <v>51.878788770507548</v>
      </c>
      <c r="J125" s="70">
        <f t="shared" si="8"/>
        <v>35.980545825510404</v>
      </c>
      <c r="K125" s="70">
        <f t="shared" si="8"/>
        <v>20.958297615237338</v>
      </c>
      <c r="L125" s="70">
        <f t="shared" si="8"/>
        <v>13.390517030757737</v>
      </c>
      <c r="M125" s="71">
        <f t="shared" si="8"/>
        <v>9.4711201880845408</v>
      </c>
      <c r="N125" s="103"/>
      <c r="O125" s="105"/>
      <c r="P125" s="105"/>
      <c r="Q125" s="105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51" customFormat="1">
      <c r="A126" s="67">
        <v>3600</v>
      </c>
      <c r="B126" s="68">
        <f t="shared" si="6"/>
        <v>2998.7999999999997</v>
      </c>
      <c r="C126" s="69">
        <f t="shared" si="5"/>
        <v>1222.3498045278136</v>
      </c>
      <c r="D126" s="70">
        <f t="shared" si="8"/>
        <v>518.89840829495211</v>
      </c>
      <c r="E126" s="70">
        <f t="shared" si="8"/>
        <v>316.39590406669868</v>
      </c>
      <c r="F126" s="70">
        <f t="shared" si="8"/>
        <v>211.98517796199323</v>
      </c>
      <c r="G126" s="70">
        <f t="shared" si="8"/>
        <v>138.38756189445442</v>
      </c>
      <c r="H126" s="70">
        <f t="shared" si="8"/>
        <v>81.0407049260523</v>
      </c>
      <c r="I126" s="70">
        <f t="shared" si="8"/>
        <v>52.461696509502012</v>
      </c>
      <c r="J126" s="70">
        <f t="shared" si="8"/>
        <v>36.384821621302649</v>
      </c>
      <c r="K126" s="70">
        <f t="shared" si="8"/>
        <v>21.193784105296182</v>
      </c>
      <c r="L126" s="70">
        <f t="shared" si="8"/>
        <v>13.540972278294339</v>
      </c>
      <c r="M126" s="71">
        <f t="shared" si="8"/>
        <v>9.5775372688495342</v>
      </c>
      <c r="N126" s="103"/>
      <c r="O126" s="105"/>
      <c r="P126" s="105"/>
      <c r="Q126" s="105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51" customFormat="1">
      <c r="A127" s="67">
        <v>3640</v>
      </c>
      <c r="B127" s="68">
        <f t="shared" si="6"/>
        <v>3032.12</v>
      </c>
      <c r="C127" s="69">
        <f t="shared" ref="C127:M144" si="9">$A127*0.002228/(PI()/4*(C$4* 0.0833333333)^2)</f>
        <v>1235.9314690225674</v>
      </c>
      <c r="D127" s="70">
        <f t="shared" si="8"/>
        <v>524.66394616489606</v>
      </c>
      <c r="E127" s="70">
        <f t="shared" si="8"/>
        <v>319.91141411188426</v>
      </c>
      <c r="F127" s="70">
        <f t="shared" si="8"/>
        <v>214.34056882823762</v>
      </c>
      <c r="G127" s="70">
        <f t="shared" si="8"/>
        <v>139.92520147105947</v>
      </c>
      <c r="H127" s="70">
        <f t="shared" si="8"/>
        <v>81.941157203008444</v>
      </c>
      <c r="I127" s="70">
        <f t="shared" si="8"/>
        <v>53.044604248496491</v>
      </c>
      <c r="J127" s="70">
        <f t="shared" si="8"/>
        <v>36.789097417094908</v>
      </c>
      <c r="K127" s="70">
        <f t="shared" si="8"/>
        <v>21.429270595355032</v>
      </c>
      <c r="L127" s="70">
        <f t="shared" si="8"/>
        <v>13.691427525830944</v>
      </c>
      <c r="M127" s="71">
        <f t="shared" si="8"/>
        <v>9.6839543496145311</v>
      </c>
      <c r="N127" s="103"/>
      <c r="O127" s="105"/>
      <c r="P127" s="105"/>
      <c r="Q127" s="105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51" customFormat="1">
      <c r="A128" s="67">
        <v>3680</v>
      </c>
      <c r="B128" s="68">
        <f t="shared" si="6"/>
        <v>3065.44</v>
      </c>
      <c r="C128" s="69">
        <f t="shared" si="9"/>
        <v>1249.5131335173207</v>
      </c>
      <c r="D128" s="70">
        <f t="shared" si="8"/>
        <v>530.42948403484002</v>
      </c>
      <c r="E128" s="70">
        <f t="shared" si="8"/>
        <v>323.42692415706978</v>
      </c>
      <c r="F128" s="70">
        <f t="shared" si="8"/>
        <v>216.69595969448199</v>
      </c>
      <c r="G128" s="70">
        <f t="shared" si="8"/>
        <v>141.46284104766451</v>
      </c>
      <c r="H128" s="70">
        <f t="shared" si="8"/>
        <v>82.841609479964575</v>
      </c>
      <c r="I128" s="70">
        <f t="shared" si="8"/>
        <v>53.627511987490948</v>
      </c>
      <c r="J128" s="70">
        <f t="shared" si="8"/>
        <v>37.19337321288716</v>
      </c>
      <c r="K128" s="70">
        <f t="shared" si="8"/>
        <v>21.664757085413878</v>
      </c>
      <c r="L128" s="70">
        <f t="shared" si="8"/>
        <v>13.841882773367548</v>
      </c>
      <c r="M128" s="71">
        <f t="shared" si="8"/>
        <v>9.7903714303795244</v>
      </c>
      <c r="N128" s="103"/>
      <c r="O128" s="105"/>
      <c r="P128" s="105"/>
      <c r="Q128" s="105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</row>
    <row r="129" spans="1:35" s="51" customFormat="1">
      <c r="A129" s="67">
        <v>3720</v>
      </c>
      <c r="B129" s="68">
        <f t="shared" si="6"/>
        <v>3098.7599999999998</v>
      </c>
      <c r="C129" s="69">
        <f t="shared" si="9"/>
        <v>1263.0947980120741</v>
      </c>
      <c r="D129" s="70">
        <f t="shared" si="8"/>
        <v>536.19502190478386</v>
      </c>
      <c r="E129" s="70">
        <f t="shared" si="8"/>
        <v>326.9424342022553</v>
      </c>
      <c r="F129" s="70">
        <f t="shared" si="8"/>
        <v>219.05135056072632</v>
      </c>
      <c r="G129" s="70">
        <f t="shared" si="8"/>
        <v>143.00048062426956</v>
      </c>
      <c r="H129" s="70">
        <f t="shared" si="8"/>
        <v>83.742061756920705</v>
      </c>
      <c r="I129" s="70">
        <f t="shared" si="8"/>
        <v>54.210419726485412</v>
      </c>
      <c r="J129" s="70">
        <f t="shared" si="8"/>
        <v>37.597649008679404</v>
      </c>
      <c r="K129" s="70">
        <f t="shared" si="8"/>
        <v>21.900243575472722</v>
      </c>
      <c r="L129" s="70">
        <f t="shared" si="8"/>
        <v>13.99233802090415</v>
      </c>
      <c r="M129" s="71">
        <f t="shared" si="8"/>
        <v>9.8967885111445195</v>
      </c>
      <c r="N129" s="103"/>
      <c r="O129" s="105"/>
      <c r="P129" s="105"/>
      <c r="Q129" s="105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</row>
    <row r="130" spans="1:35" s="51" customFormat="1">
      <c r="A130" s="67">
        <v>3760</v>
      </c>
      <c r="B130" s="68">
        <f t="shared" si="6"/>
        <v>3132.08</v>
      </c>
      <c r="C130" s="69">
        <f t="shared" si="9"/>
        <v>1276.6764625068276</v>
      </c>
      <c r="D130" s="70">
        <f t="shared" si="8"/>
        <v>541.9605597747277</v>
      </c>
      <c r="E130" s="70">
        <f t="shared" si="8"/>
        <v>330.45794424744082</v>
      </c>
      <c r="F130" s="70">
        <f t="shared" si="8"/>
        <v>221.40674142697068</v>
      </c>
      <c r="G130" s="70">
        <f t="shared" si="8"/>
        <v>144.5381202008746</v>
      </c>
      <c r="H130" s="70">
        <f t="shared" si="8"/>
        <v>84.642514033876836</v>
      </c>
      <c r="I130" s="70">
        <f t="shared" si="8"/>
        <v>54.793327465479877</v>
      </c>
      <c r="J130" s="70">
        <f t="shared" si="8"/>
        <v>38.001924804471656</v>
      </c>
      <c r="K130" s="70">
        <f t="shared" si="8"/>
        <v>22.135730065531568</v>
      </c>
      <c r="L130" s="70">
        <f t="shared" si="8"/>
        <v>14.142793268440753</v>
      </c>
      <c r="M130" s="71">
        <f t="shared" si="8"/>
        <v>10.003205591909513</v>
      </c>
      <c r="N130" s="103"/>
      <c r="O130" s="105"/>
      <c r="P130" s="105"/>
      <c r="Q130" s="105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</row>
    <row r="131" spans="1:35" s="51" customFormat="1">
      <c r="A131" s="67">
        <v>3800</v>
      </c>
      <c r="B131" s="68">
        <f t="shared" si="6"/>
        <v>3165.3999999999996</v>
      </c>
      <c r="C131" s="69">
        <f t="shared" si="9"/>
        <v>1290.2581270015812</v>
      </c>
      <c r="D131" s="70">
        <f t="shared" si="8"/>
        <v>547.72609764467177</v>
      </c>
      <c r="E131" s="70">
        <f t="shared" si="8"/>
        <v>333.9734542926264</v>
      </c>
      <c r="F131" s="70">
        <f t="shared" si="8"/>
        <v>223.76213229321507</v>
      </c>
      <c r="G131" s="70">
        <f t="shared" si="8"/>
        <v>146.07575977747967</v>
      </c>
      <c r="H131" s="70">
        <f t="shared" si="8"/>
        <v>85.542966310832981</v>
      </c>
      <c r="I131" s="70">
        <f t="shared" si="8"/>
        <v>55.376235204474348</v>
      </c>
      <c r="J131" s="70">
        <f t="shared" si="8"/>
        <v>38.406200600263915</v>
      </c>
      <c r="K131" s="70">
        <f t="shared" si="8"/>
        <v>22.371216555590419</v>
      </c>
      <c r="L131" s="70">
        <f t="shared" si="8"/>
        <v>14.293248515977359</v>
      </c>
      <c r="M131" s="71">
        <f t="shared" si="8"/>
        <v>10.10962267267451</v>
      </c>
      <c r="N131" s="103"/>
      <c r="O131" s="105"/>
      <c r="P131" s="105"/>
      <c r="Q131" s="105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</row>
    <row r="132" spans="1:35" s="51" customFormat="1">
      <c r="A132" s="67">
        <v>3840</v>
      </c>
      <c r="B132" s="68">
        <f t="shared" si="6"/>
        <v>3198.72</v>
      </c>
      <c r="C132" s="69">
        <f t="shared" si="9"/>
        <v>1303.8397914963346</v>
      </c>
      <c r="D132" s="70">
        <f t="shared" si="8"/>
        <v>553.49163551461561</v>
      </c>
      <c r="E132" s="70">
        <f t="shared" si="8"/>
        <v>337.48896433781192</v>
      </c>
      <c r="F132" s="70">
        <f t="shared" si="8"/>
        <v>226.11752315945944</v>
      </c>
      <c r="G132" s="70">
        <f t="shared" si="8"/>
        <v>147.61339935408472</v>
      </c>
      <c r="H132" s="70">
        <f t="shared" si="8"/>
        <v>86.443418587789111</v>
      </c>
      <c r="I132" s="70">
        <f t="shared" si="8"/>
        <v>55.959142943468812</v>
      </c>
      <c r="J132" s="70">
        <f t="shared" si="8"/>
        <v>38.81047639605616</v>
      </c>
      <c r="K132" s="70">
        <f t="shared" si="8"/>
        <v>22.606703045649262</v>
      </c>
      <c r="L132" s="70">
        <f t="shared" si="8"/>
        <v>14.443703763513962</v>
      </c>
      <c r="M132" s="71">
        <f t="shared" si="8"/>
        <v>10.216039753439503</v>
      </c>
      <c r="N132" s="103"/>
      <c r="O132" s="105"/>
      <c r="P132" s="105"/>
      <c r="Q132" s="105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</row>
    <row r="133" spans="1:35" s="51" customFormat="1">
      <c r="A133" s="67">
        <v>3880</v>
      </c>
      <c r="B133" s="68">
        <f t="shared" si="6"/>
        <v>3232.04</v>
      </c>
      <c r="C133" s="69">
        <f t="shared" si="9"/>
        <v>1317.4214559910881</v>
      </c>
      <c r="D133" s="70">
        <f t="shared" si="8"/>
        <v>559.25717338455945</v>
      </c>
      <c r="E133" s="70">
        <f t="shared" si="8"/>
        <v>341.00447438299744</v>
      </c>
      <c r="F133" s="70">
        <f t="shared" si="8"/>
        <v>228.4729140257038</v>
      </c>
      <c r="G133" s="70">
        <f t="shared" si="8"/>
        <v>149.15103893068974</v>
      </c>
      <c r="H133" s="70">
        <f t="shared" si="8"/>
        <v>87.343870864745256</v>
      </c>
      <c r="I133" s="70">
        <f t="shared" si="8"/>
        <v>56.542050682463277</v>
      </c>
      <c r="J133" s="70">
        <f t="shared" si="8"/>
        <v>39.214752191848412</v>
      </c>
      <c r="K133" s="70">
        <f t="shared" si="8"/>
        <v>22.842189535708108</v>
      </c>
      <c r="L133" s="70">
        <f t="shared" si="8"/>
        <v>14.594159011050564</v>
      </c>
      <c r="M133" s="71">
        <f t="shared" si="8"/>
        <v>10.322456834204498</v>
      </c>
      <c r="N133" s="103"/>
      <c r="O133" s="105"/>
      <c r="P133" s="105"/>
      <c r="Q133" s="105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1:35" s="51" customFormat="1">
      <c r="A134" s="67">
        <v>3920</v>
      </c>
      <c r="B134" s="68">
        <f t="shared" si="6"/>
        <v>3265.3599999999997</v>
      </c>
      <c r="C134" s="69">
        <f t="shared" si="9"/>
        <v>1331.0031204858417</v>
      </c>
      <c r="D134" s="70">
        <f t="shared" si="8"/>
        <v>565.02271125450352</v>
      </c>
      <c r="E134" s="70">
        <f t="shared" si="8"/>
        <v>344.51998442818302</v>
      </c>
      <c r="F134" s="70">
        <f t="shared" si="8"/>
        <v>230.82830489194819</v>
      </c>
      <c r="G134" s="70">
        <f t="shared" si="8"/>
        <v>150.68867850729481</v>
      </c>
      <c r="H134" s="70">
        <f t="shared" si="8"/>
        <v>88.2443231417014</v>
      </c>
      <c r="I134" s="70">
        <f t="shared" si="8"/>
        <v>57.124958421457755</v>
      </c>
      <c r="J134" s="70">
        <f t="shared" si="8"/>
        <v>39.619027987640671</v>
      </c>
      <c r="K134" s="70">
        <f t="shared" si="8"/>
        <v>23.077676025766955</v>
      </c>
      <c r="L134" s="70">
        <f t="shared" si="8"/>
        <v>14.74461425858717</v>
      </c>
      <c r="M134" s="71">
        <f t="shared" si="8"/>
        <v>10.428873914969493</v>
      </c>
      <c r="N134" s="103"/>
      <c r="O134" s="105"/>
      <c r="P134" s="105"/>
      <c r="Q134" s="105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1:35" s="51" customFormat="1">
      <c r="A135" s="67">
        <v>3960</v>
      </c>
      <c r="B135" s="68">
        <f t="shared" ref="B135:B147" si="10">+A135*0.833</f>
        <v>3298.68</v>
      </c>
      <c r="C135" s="69">
        <f t="shared" si="9"/>
        <v>1344.584784980595</v>
      </c>
      <c r="D135" s="70">
        <f t="shared" si="8"/>
        <v>570.78824912444736</v>
      </c>
      <c r="E135" s="70">
        <f t="shared" si="8"/>
        <v>348.03549447336854</v>
      </c>
      <c r="F135" s="70">
        <f t="shared" si="8"/>
        <v>233.18369575819256</v>
      </c>
      <c r="G135" s="70">
        <f t="shared" si="8"/>
        <v>152.22631808389986</v>
      </c>
      <c r="H135" s="70">
        <f t="shared" si="8"/>
        <v>89.144775418657531</v>
      </c>
      <c r="I135" s="70">
        <f t="shared" si="8"/>
        <v>57.707866160452213</v>
      </c>
      <c r="J135" s="70">
        <f t="shared" si="8"/>
        <v>40.023303783432915</v>
      </c>
      <c r="K135" s="70">
        <f t="shared" si="8"/>
        <v>23.313162515825802</v>
      </c>
      <c r="L135" s="70">
        <f t="shared" si="8"/>
        <v>14.895069506123773</v>
      </c>
      <c r="M135" s="71">
        <f t="shared" si="8"/>
        <v>10.535290995734488</v>
      </c>
      <c r="N135" s="103"/>
      <c r="O135" s="105"/>
      <c r="P135" s="105"/>
      <c r="Q135" s="105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6" spans="1:35" s="51" customFormat="1">
      <c r="A136" s="67">
        <v>4000</v>
      </c>
      <c r="B136" s="68">
        <f t="shared" si="10"/>
        <v>3332</v>
      </c>
      <c r="C136" s="69">
        <f t="shared" si="9"/>
        <v>1358.1664494753484</v>
      </c>
      <c r="D136" s="70">
        <f t="shared" si="8"/>
        <v>576.5537869943912</v>
      </c>
      <c r="E136" s="70">
        <f t="shared" si="8"/>
        <v>351.55100451855407</v>
      </c>
      <c r="F136" s="70">
        <f t="shared" si="8"/>
        <v>235.53908662443689</v>
      </c>
      <c r="G136" s="70">
        <f t="shared" si="8"/>
        <v>153.7639576605049</v>
      </c>
      <c r="H136" s="70">
        <f t="shared" si="8"/>
        <v>90.045227695613661</v>
      </c>
      <c r="I136" s="70">
        <f t="shared" si="8"/>
        <v>58.290773899446677</v>
      </c>
      <c r="J136" s="70">
        <f t="shared" si="8"/>
        <v>40.427579579225167</v>
      </c>
      <c r="K136" s="70">
        <f t="shared" si="8"/>
        <v>23.548649005884645</v>
      </c>
      <c r="L136" s="70">
        <f t="shared" si="8"/>
        <v>15.045524753660375</v>
      </c>
      <c r="M136" s="71">
        <f t="shared" si="8"/>
        <v>10.641708076499482</v>
      </c>
      <c r="N136" s="103"/>
      <c r="O136" s="105"/>
      <c r="P136" s="105"/>
      <c r="Q136" s="105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</row>
    <row r="137" spans="1:35" s="51" customFormat="1">
      <c r="A137" s="67">
        <v>4040</v>
      </c>
      <c r="B137" s="68">
        <f t="shared" si="10"/>
        <v>3365.3199999999997</v>
      </c>
      <c r="C137" s="69">
        <f t="shared" si="9"/>
        <v>1371.7481139701022</v>
      </c>
      <c r="D137" s="70">
        <f t="shared" si="8"/>
        <v>582.31932486433516</v>
      </c>
      <c r="E137" s="70">
        <f t="shared" si="8"/>
        <v>355.06651456373964</v>
      </c>
      <c r="F137" s="70">
        <f t="shared" si="8"/>
        <v>237.89447749068131</v>
      </c>
      <c r="G137" s="70">
        <f t="shared" si="8"/>
        <v>155.30159723710997</v>
      </c>
      <c r="H137" s="70">
        <f t="shared" si="8"/>
        <v>90.945679972569806</v>
      </c>
      <c r="I137" s="70">
        <f t="shared" si="8"/>
        <v>58.873681638441155</v>
      </c>
      <c r="J137" s="70">
        <f t="shared" si="8"/>
        <v>40.831855375017426</v>
      </c>
      <c r="K137" s="70">
        <f t="shared" si="8"/>
        <v>23.784135495943495</v>
      </c>
      <c r="L137" s="70">
        <f t="shared" si="8"/>
        <v>15.195980001196983</v>
      </c>
      <c r="M137" s="71">
        <f t="shared" si="8"/>
        <v>10.748125157264479</v>
      </c>
      <c r="N137" s="103"/>
      <c r="O137" s="105"/>
      <c r="P137" s="105"/>
      <c r="Q137" s="105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</row>
    <row r="138" spans="1:35" s="51" customFormat="1">
      <c r="A138" s="67">
        <v>4080</v>
      </c>
      <c r="B138" s="68">
        <f t="shared" si="10"/>
        <v>3398.64</v>
      </c>
      <c r="C138" s="69">
        <f t="shared" si="9"/>
        <v>1385.3297784648555</v>
      </c>
      <c r="D138" s="70">
        <f t="shared" si="9"/>
        <v>588.08486273427911</v>
      </c>
      <c r="E138" s="70">
        <f t="shared" si="9"/>
        <v>358.58202460892517</v>
      </c>
      <c r="F138" s="70">
        <f t="shared" si="9"/>
        <v>240.24986835692565</v>
      </c>
      <c r="G138" s="70">
        <f t="shared" si="9"/>
        <v>156.83923681371499</v>
      </c>
      <c r="H138" s="70">
        <f t="shared" si="9"/>
        <v>91.846132249525937</v>
      </c>
      <c r="I138" s="70">
        <f t="shared" si="9"/>
        <v>59.456589377435613</v>
      </c>
      <c r="J138" s="70">
        <f t="shared" si="9"/>
        <v>41.236131170809671</v>
      </c>
      <c r="K138" s="70">
        <f t="shared" si="9"/>
        <v>24.019621986002342</v>
      </c>
      <c r="L138" s="70">
        <f t="shared" si="9"/>
        <v>15.346435248733584</v>
      </c>
      <c r="M138" s="71">
        <f t="shared" si="9"/>
        <v>10.854542238029472</v>
      </c>
      <c r="N138" s="103"/>
      <c r="O138" s="105"/>
      <c r="P138" s="105"/>
      <c r="Q138" s="105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</row>
    <row r="139" spans="1:35" s="51" customFormat="1">
      <c r="A139" s="67">
        <v>4120</v>
      </c>
      <c r="B139" s="68">
        <f t="shared" si="10"/>
        <v>3431.96</v>
      </c>
      <c r="C139" s="69">
        <f t="shared" si="9"/>
        <v>1398.9114429596088</v>
      </c>
      <c r="D139" s="70">
        <f t="shared" si="9"/>
        <v>593.85040060422295</v>
      </c>
      <c r="E139" s="70">
        <f t="shared" si="9"/>
        <v>362.09753465411069</v>
      </c>
      <c r="F139" s="70">
        <f t="shared" si="9"/>
        <v>242.60525922317001</v>
      </c>
      <c r="G139" s="70">
        <f t="shared" si="9"/>
        <v>158.37687639032004</v>
      </c>
      <c r="H139" s="70">
        <f t="shared" si="9"/>
        <v>92.746584526482067</v>
      </c>
      <c r="I139" s="70">
        <f t="shared" si="9"/>
        <v>60.039497116430077</v>
      </c>
      <c r="J139" s="70">
        <f t="shared" si="9"/>
        <v>41.640406966601923</v>
      </c>
      <c r="K139" s="70">
        <f t="shared" si="9"/>
        <v>24.255108476061185</v>
      </c>
      <c r="L139" s="70">
        <f t="shared" si="9"/>
        <v>15.496890496270188</v>
      </c>
      <c r="M139" s="71">
        <f t="shared" si="9"/>
        <v>10.960959318794467</v>
      </c>
      <c r="N139" s="103"/>
      <c r="O139" s="105"/>
      <c r="P139" s="105"/>
      <c r="Q139" s="105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</row>
    <row r="140" spans="1:35" s="51" customFormat="1">
      <c r="A140" s="67">
        <v>4160</v>
      </c>
      <c r="B140" s="68">
        <f t="shared" si="10"/>
        <v>3465.2799999999997</v>
      </c>
      <c r="C140" s="69">
        <f t="shared" si="9"/>
        <v>1412.4931074543626</v>
      </c>
      <c r="D140" s="70">
        <f t="shared" si="9"/>
        <v>599.61593847416691</v>
      </c>
      <c r="E140" s="70">
        <f t="shared" si="9"/>
        <v>365.61304469929627</v>
      </c>
      <c r="F140" s="70">
        <f t="shared" si="9"/>
        <v>244.9606500894144</v>
      </c>
      <c r="G140" s="70">
        <f t="shared" si="9"/>
        <v>159.91451596692511</v>
      </c>
      <c r="H140" s="70">
        <f t="shared" si="9"/>
        <v>93.647036803438212</v>
      </c>
      <c r="I140" s="70">
        <f t="shared" si="9"/>
        <v>60.622404855424556</v>
      </c>
      <c r="J140" s="70">
        <f t="shared" si="9"/>
        <v>42.044682762394181</v>
      </c>
      <c r="K140" s="70">
        <f t="shared" si="9"/>
        <v>24.490594966120035</v>
      </c>
      <c r="L140" s="70">
        <f t="shared" si="9"/>
        <v>15.647345743806794</v>
      </c>
      <c r="M140" s="71">
        <f t="shared" si="9"/>
        <v>11.067376399559462</v>
      </c>
      <c r="N140" s="103"/>
      <c r="O140" s="105"/>
      <c r="P140" s="105"/>
      <c r="Q140" s="105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</row>
    <row r="141" spans="1:35" s="51" customFormat="1">
      <c r="A141" s="67">
        <v>4200</v>
      </c>
      <c r="B141" s="68">
        <f t="shared" si="10"/>
        <v>3498.6</v>
      </c>
      <c r="C141" s="69">
        <f t="shared" si="9"/>
        <v>1426.074771949116</v>
      </c>
      <c r="D141" s="70">
        <f t="shared" si="9"/>
        <v>605.38147634411087</v>
      </c>
      <c r="E141" s="70">
        <f t="shared" si="9"/>
        <v>369.12855474448179</v>
      </c>
      <c r="F141" s="70">
        <f t="shared" si="9"/>
        <v>247.31604095565876</v>
      </c>
      <c r="G141" s="70">
        <f t="shared" si="9"/>
        <v>161.45215554353015</v>
      </c>
      <c r="H141" s="70">
        <f t="shared" si="9"/>
        <v>94.547489080394342</v>
      </c>
      <c r="I141" s="70">
        <f t="shared" si="9"/>
        <v>61.20531259441902</v>
      </c>
      <c r="J141" s="70">
        <f t="shared" si="9"/>
        <v>42.448958558186426</v>
      </c>
      <c r="K141" s="70">
        <f t="shared" si="9"/>
        <v>24.726081456178882</v>
      </c>
      <c r="L141" s="70">
        <f t="shared" si="9"/>
        <v>15.797800991343395</v>
      </c>
      <c r="M141" s="71">
        <f t="shared" si="9"/>
        <v>11.173793480324457</v>
      </c>
      <c r="N141" s="103"/>
      <c r="O141" s="105"/>
      <c r="P141" s="105"/>
      <c r="Q141" s="105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</row>
    <row r="142" spans="1:35" s="51" customFormat="1">
      <c r="A142" s="67">
        <v>4240</v>
      </c>
      <c r="B142" s="68">
        <f t="shared" si="10"/>
        <v>3531.9199999999996</v>
      </c>
      <c r="C142" s="69">
        <f t="shared" si="9"/>
        <v>1439.6564364438693</v>
      </c>
      <c r="D142" s="70">
        <f t="shared" si="9"/>
        <v>611.14701421405471</v>
      </c>
      <c r="E142" s="70">
        <f t="shared" si="9"/>
        <v>372.64406478966731</v>
      </c>
      <c r="F142" s="70">
        <f t="shared" si="9"/>
        <v>249.67143182190313</v>
      </c>
      <c r="G142" s="70">
        <f t="shared" si="9"/>
        <v>162.9897951201352</v>
      </c>
      <c r="H142" s="70">
        <f t="shared" si="9"/>
        <v>95.447941357350487</v>
      </c>
      <c r="I142" s="70">
        <f t="shared" si="9"/>
        <v>61.788220333413477</v>
      </c>
      <c r="J142" s="70">
        <f t="shared" si="9"/>
        <v>42.853234353978678</v>
      </c>
      <c r="K142" s="70">
        <f t="shared" si="9"/>
        <v>24.961567946237725</v>
      </c>
      <c r="L142" s="70">
        <f t="shared" si="9"/>
        <v>15.948256238879999</v>
      </c>
      <c r="M142" s="71">
        <f t="shared" si="9"/>
        <v>11.280210561089451</v>
      </c>
      <c r="N142" s="103"/>
      <c r="O142" s="105"/>
      <c r="P142" s="105"/>
      <c r="Q142" s="105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</row>
    <row r="143" spans="1:35" s="51" customFormat="1">
      <c r="A143" s="67">
        <v>4280</v>
      </c>
      <c r="B143" s="68">
        <f t="shared" si="10"/>
        <v>3565.24</v>
      </c>
      <c r="C143" s="69">
        <f t="shared" ref="C143:M147" si="11">$A143*0.002228/(PI()/4*(C$4* 0.0833333333)^2)</f>
        <v>1453.2381009386231</v>
      </c>
      <c r="D143" s="70">
        <f t="shared" si="11"/>
        <v>616.91255208399866</v>
      </c>
      <c r="E143" s="70">
        <f t="shared" si="11"/>
        <v>376.15957483485289</v>
      </c>
      <c r="F143" s="70">
        <f t="shared" si="11"/>
        <v>252.02682268814752</v>
      </c>
      <c r="G143" s="70">
        <f t="shared" si="11"/>
        <v>164.52743469674027</v>
      </c>
      <c r="H143" s="70">
        <f t="shared" si="11"/>
        <v>96.348393634306632</v>
      </c>
      <c r="I143" s="70">
        <f t="shared" si="11"/>
        <v>62.371128072407956</v>
      </c>
      <c r="J143" s="70">
        <f t="shared" si="11"/>
        <v>43.257510149770937</v>
      </c>
      <c r="K143" s="70">
        <f t="shared" si="11"/>
        <v>25.197054436296575</v>
      </c>
      <c r="L143" s="70">
        <f t="shared" si="11"/>
        <v>16.098711486416605</v>
      </c>
      <c r="M143" s="71">
        <f t="shared" si="11"/>
        <v>11.386627641854448</v>
      </c>
      <c r="N143" s="103"/>
      <c r="O143" s="105"/>
      <c r="P143" s="105"/>
      <c r="Q143" s="105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</row>
    <row r="144" spans="1:35" s="51" customFormat="1">
      <c r="A144" s="67">
        <v>4320</v>
      </c>
      <c r="B144" s="68">
        <f t="shared" si="10"/>
        <v>3598.56</v>
      </c>
      <c r="C144" s="69">
        <f t="shared" si="9"/>
        <v>1466.8197654333765</v>
      </c>
      <c r="D144" s="70">
        <f t="shared" si="9"/>
        <v>622.67808995394262</v>
      </c>
      <c r="E144" s="70">
        <f t="shared" si="9"/>
        <v>379.67508488003841</v>
      </c>
      <c r="F144" s="70">
        <f t="shared" si="9"/>
        <v>254.38221355439188</v>
      </c>
      <c r="G144" s="70">
        <f t="shared" si="9"/>
        <v>166.06507427334529</v>
      </c>
      <c r="H144" s="70">
        <f t="shared" si="9"/>
        <v>97.248845911262762</v>
      </c>
      <c r="I144" s="70">
        <f t="shared" si="9"/>
        <v>62.95403581140242</v>
      </c>
      <c r="J144" s="70">
        <f t="shared" si="9"/>
        <v>43.661785945563182</v>
      </c>
      <c r="K144" s="70">
        <f t="shared" si="9"/>
        <v>25.432540926355419</v>
      </c>
      <c r="L144" s="70">
        <f t="shared" si="9"/>
        <v>16.249166733953206</v>
      </c>
      <c r="M144" s="71">
        <f t="shared" si="9"/>
        <v>11.493044722619441</v>
      </c>
      <c r="N144" s="103"/>
      <c r="O144" s="105"/>
      <c r="P144" s="105"/>
      <c r="Q144" s="105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</row>
    <row r="145" spans="1:35" s="51" customFormat="1">
      <c r="A145" s="67">
        <v>4360</v>
      </c>
      <c r="B145" s="68">
        <f t="shared" si="10"/>
        <v>3631.8799999999997</v>
      </c>
      <c r="C145" s="69">
        <f t="shared" si="11"/>
        <v>1480.4014299281298</v>
      </c>
      <c r="D145" s="70">
        <f t="shared" si="11"/>
        <v>628.44362782388646</v>
      </c>
      <c r="E145" s="70">
        <f t="shared" si="11"/>
        <v>383.19059492522393</v>
      </c>
      <c r="F145" s="70">
        <f t="shared" si="11"/>
        <v>256.73760442063622</v>
      </c>
      <c r="G145" s="70">
        <f t="shared" si="11"/>
        <v>167.60271384995033</v>
      </c>
      <c r="H145" s="70">
        <f t="shared" si="11"/>
        <v>98.149298188218893</v>
      </c>
      <c r="I145" s="70">
        <f t="shared" si="11"/>
        <v>63.536943550396877</v>
      </c>
      <c r="J145" s="70">
        <f t="shared" si="11"/>
        <v>44.066061741355433</v>
      </c>
      <c r="K145" s="70">
        <f t="shared" si="11"/>
        <v>25.668027416414265</v>
      </c>
      <c r="L145" s="70">
        <f t="shared" si="11"/>
        <v>16.399621981489812</v>
      </c>
      <c r="M145" s="71">
        <f t="shared" si="11"/>
        <v>11.599461803384436</v>
      </c>
      <c r="N145" s="103"/>
      <c r="O145" s="105"/>
      <c r="P145" s="105"/>
      <c r="Q145" s="105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</row>
    <row r="146" spans="1:35" s="51" customFormat="1">
      <c r="A146" s="67">
        <v>4400</v>
      </c>
      <c r="B146" s="68">
        <f t="shared" si="10"/>
        <v>3665.2</v>
      </c>
      <c r="C146" s="69">
        <f t="shared" si="11"/>
        <v>1493.9830944228836</v>
      </c>
      <c r="D146" s="70">
        <f t="shared" si="11"/>
        <v>634.20916569383041</v>
      </c>
      <c r="E146" s="70">
        <f t="shared" si="11"/>
        <v>386.70610497040951</v>
      </c>
      <c r="F146" s="70">
        <f t="shared" si="11"/>
        <v>259.09299528688064</v>
      </c>
      <c r="G146" s="70">
        <f t="shared" si="11"/>
        <v>169.14035342655541</v>
      </c>
      <c r="H146" s="70">
        <f t="shared" si="11"/>
        <v>99.049750465175038</v>
      </c>
      <c r="I146" s="70">
        <f t="shared" si="11"/>
        <v>64.119851289391349</v>
      </c>
      <c r="J146" s="70">
        <f t="shared" si="11"/>
        <v>44.470337537147692</v>
      </c>
      <c r="K146" s="70">
        <f t="shared" si="11"/>
        <v>25.903513906473115</v>
      </c>
      <c r="L146" s="70">
        <f t="shared" si="11"/>
        <v>16.550077229026417</v>
      </c>
      <c r="M146" s="71">
        <f t="shared" si="11"/>
        <v>11.705878884149431</v>
      </c>
      <c r="N146" s="103"/>
      <c r="O146" s="105"/>
      <c r="P146" s="105"/>
      <c r="Q146" s="105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3"/>
    </row>
    <row r="147" spans="1:35" s="51" customFormat="1" ht="13.5" thickBot="1">
      <c r="A147" s="73">
        <v>4440</v>
      </c>
      <c r="B147" s="74">
        <f t="shared" si="10"/>
        <v>3698.52</v>
      </c>
      <c r="C147" s="75">
        <f t="shared" si="11"/>
        <v>1507.5647589176369</v>
      </c>
      <c r="D147" s="76">
        <f t="shared" si="11"/>
        <v>639.97470356377426</v>
      </c>
      <c r="E147" s="76">
        <f t="shared" si="11"/>
        <v>390.22161501559503</v>
      </c>
      <c r="F147" s="76">
        <f t="shared" si="11"/>
        <v>261.448386153125</v>
      </c>
      <c r="G147" s="76">
        <f t="shared" si="11"/>
        <v>170.67799300316045</v>
      </c>
      <c r="H147" s="76">
        <f t="shared" si="11"/>
        <v>99.950202742131168</v>
      </c>
      <c r="I147" s="76">
        <f t="shared" si="11"/>
        <v>64.702759028385813</v>
      </c>
      <c r="J147" s="76">
        <f t="shared" si="11"/>
        <v>44.874613332939937</v>
      </c>
      <c r="K147" s="76">
        <f t="shared" si="11"/>
        <v>26.139000396531959</v>
      </c>
      <c r="L147" s="76">
        <f t="shared" si="11"/>
        <v>16.700532476563019</v>
      </c>
      <c r="M147" s="77">
        <f t="shared" si="11"/>
        <v>11.812295964914426</v>
      </c>
      <c r="N147" s="103"/>
      <c r="O147" s="105"/>
      <c r="P147" s="105"/>
      <c r="Q147" s="105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3"/>
    </row>
  </sheetData>
  <sheetProtection sheet="1" objects="1" scenarios="1" selectLockedCells="1"/>
  <mergeCells count="12">
    <mergeCell ref="O8:P8"/>
    <mergeCell ref="O15:P15"/>
    <mergeCell ref="A1:B2"/>
    <mergeCell ref="A3:B3"/>
    <mergeCell ref="A4:B4"/>
    <mergeCell ref="C5:M5"/>
    <mergeCell ref="O6:P7"/>
    <mergeCell ref="O23:P23"/>
    <mergeCell ref="BS14:BT14"/>
    <mergeCell ref="BU14:BZ14"/>
    <mergeCell ref="BS15:BT15"/>
    <mergeCell ref="BU16:BZ16"/>
  </mergeCells>
  <conditionalFormatting sqref="C6:M147">
    <cfRule type="expression" dxfId="3" priority="8">
      <formula>AND(C$2&lt;75,C6&gt;=0.9/0.3048,C6&lt;=2/0.3048)</formula>
    </cfRule>
  </conditionalFormatting>
  <conditionalFormatting sqref="C6:M147">
    <cfRule type="expression" dxfId="2" priority="7">
      <formula>AND(C$2&gt;=75,C$2&lt;=150,C6&gt;=1.5/0.3048,C6&lt;=3.5/0.3048)</formula>
    </cfRule>
  </conditionalFormatting>
  <conditionalFormatting sqref="C6:M147">
    <cfRule type="expression" dxfId="1" priority="6">
      <formula>AND(C$2&gt;=100,C$2&lt;=200,C6&gt;=1.8/0.3048,C6&lt;=4/0.3048)</formula>
    </cfRule>
  </conditionalFormatting>
  <conditionalFormatting sqref="C6:M147">
    <cfRule type="expression" dxfId="0" priority="5">
      <formula>AND(C$2&gt;=200,C6&gt;=2.4/0.3048,C6&lt;=4.5/0.3048)</formula>
    </cfRule>
  </conditionalFormatting>
  <dataValidations count="1">
    <dataValidation type="list" allowBlank="1" showInputMessage="1" showErrorMessage="1" sqref="C3">
      <formula1>"5S,10S,40,40S,80,80S,"</formula1>
    </dataValidation>
  </dataValidations>
  <hyperlinks>
    <hyperlink ref="P3" r:id="rId1"/>
  </hyperlinks>
  <pageMargins left="0.75" right="0.75" top="1" bottom="1" header="0.5" footer="0.5"/>
  <pageSetup paperSize="9" scale="60" fitToHeight="0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Instructions</vt:lpstr>
      <vt:lpstr>Pipe speed - Metric units</vt:lpstr>
      <vt:lpstr>Pipe speed - Imperial units</vt:lpstr>
      <vt:lpstr>'Pipe speed - Imperial units'!Print_Titles</vt:lpstr>
      <vt:lpstr>'Pipe speed - Metric units'!Print_Titles</vt:lpstr>
    </vt:vector>
  </TitlesOfParts>
  <Company>TEREOS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La Torre, Daniel</dc:creator>
  <cp:lastModifiedBy>De La Torre, Daniel</cp:lastModifiedBy>
  <cp:lastPrinted>2012-08-26T20:28:48Z</cp:lastPrinted>
  <dcterms:created xsi:type="dcterms:W3CDTF">2012-08-24T23:01:40Z</dcterms:created>
  <dcterms:modified xsi:type="dcterms:W3CDTF">2012-08-30T19:11:31Z</dcterms:modified>
</cp:coreProperties>
</file>