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3\Desktop\0. Winter course in 2023 Northeastern\ALY 6050\Module 4\Assignment\submit\last\"/>
    </mc:Choice>
  </mc:AlternateContent>
  <xr:revisionPtr revIDLastSave="0" documentId="13_ncr:1_{4A324F2A-70C6-47D3-92B1-C94AFB0C6A59}" xr6:coauthVersionLast="47" xr6:coauthVersionMax="47" xr10:uidLastSave="{00000000-0000-0000-0000-000000000000}"/>
  <bookViews>
    <workbookView xWindow="-108" yWindow="-108" windowWidth="23256" windowHeight="12576" xr2:uid="{86E7DB94-2BBD-4185-9084-F27424147629}"/>
  </bookViews>
  <sheets>
    <sheet name="PART1" sheetId="1" r:id="rId1"/>
    <sheet name="PART2" sheetId="3" r:id="rId2"/>
  </sheets>
  <definedNames>
    <definedName name="solver_adj" localSheetId="0" hidden="1">PART1!$R$12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PART1!$R$12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PART1!$R$19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hs1" localSheetId="0" hidden="1">"integer"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8" i="1"/>
  <c r="U42" i="3"/>
  <c r="K14" i="1" l="1"/>
  <c r="H14" i="1"/>
  <c r="BC1002" i="3"/>
  <c r="BC1001" i="3"/>
  <c r="BC1000" i="3"/>
  <c r="BC999" i="3"/>
  <c r="BC998" i="3"/>
  <c r="BC997" i="3"/>
  <c r="BC996" i="3"/>
  <c r="BC995" i="3"/>
  <c r="BC994" i="3"/>
  <c r="BC993" i="3"/>
  <c r="BC992" i="3"/>
  <c r="BC991" i="3"/>
  <c r="BC990" i="3"/>
  <c r="BC989" i="3"/>
  <c r="BC988" i="3"/>
  <c r="BC987" i="3"/>
  <c r="BC986" i="3"/>
  <c r="BC985" i="3"/>
  <c r="BC984" i="3"/>
  <c r="BC983" i="3"/>
  <c r="BC982" i="3"/>
  <c r="BC981" i="3"/>
  <c r="BC980" i="3"/>
  <c r="BC979" i="3"/>
  <c r="BC978" i="3"/>
  <c r="BC977" i="3"/>
  <c r="BC976" i="3"/>
  <c r="BC975" i="3"/>
  <c r="BC974" i="3"/>
  <c r="BC973" i="3"/>
  <c r="BC972" i="3"/>
  <c r="BC971" i="3"/>
  <c r="BC970" i="3"/>
  <c r="BC969" i="3"/>
  <c r="BC968" i="3"/>
  <c r="BC967" i="3"/>
  <c r="BC966" i="3"/>
  <c r="BC965" i="3"/>
  <c r="BC964" i="3"/>
  <c r="BC963" i="3"/>
  <c r="BC962" i="3"/>
  <c r="BC961" i="3"/>
  <c r="BC960" i="3"/>
  <c r="BC959" i="3"/>
  <c r="BC958" i="3"/>
  <c r="BC957" i="3"/>
  <c r="BC956" i="3"/>
  <c r="BC955" i="3"/>
  <c r="BC954" i="3"/>
  <c r="BC953" i="3"/>
  <c r="BC952" i="3"/>
  <c r="BC951" i="3"/>
  <c r="BC950" i="3"/>
  <c r="BC949" i="3"/>
  <c r="BC948" i="3"/>
  <c r="BC947" i="3"/>
  <c r="BC946" i="3"/>
  <c r="BC945" i="3"/>
  <c r="BC944" i="3"/>
  <c r="BC943" i="3"/>
  <c r="BC942" i="3"/>
  <c r="BC941" i="3"/>
  <c r="BC940" i="3"/>
  <c r="BC939" i="3"/>
  <c r="BC938" i="3"/>
  <c r="BC937" i="3"/>
  <c r="BC936" i="3"/>
  <c r="BC935" i="3"/>
  <c r="BC934" i="3"/>
  <c r="BC933" i="3"/>
  <c r="BC932" i="3"/>
  <c r="BC931" i="3"/>
  <c r="BC930" i="3"/>
  <c r="BC929" i="3"/>
  <c r="BC928" i="3"/>
  <c r="BC927" i="3"/>
  <c r="BC926" i="3"/>
  <c r="BC925" i="3"/>
  <c r="BC924" i="3"/>
  <c r="BC923" i="3"/>
  <c r="BC922" i="3"/>
  <c r="BC921" i="3"/>
  <c r="BC920" i="3"/>
  <c r="BC919" i="3"/>
  <c r="BC918" i="3"/>
  <c r="BC917" i="3"/>
  <c r="BC916" i="3"/>
  <c r="BC915" i="3"/>
  <c r="BC914" i="3"/>
  <c r="BC913" i="3"/>
  <c r="BC912" i="3"/>
  <c r="BC911" i="3"/>
  <c r="BC910" i="3"/>
  <c r="BC909" i="3"/>
  <c r="BC908" i="3"/>
  <c r="BC907" i="3"/>
  <c r="BC906" i="3"/>
  <c r="BC905" i="3"/>
  <c r="BC904" i="3"/>
  <c r="BC903" i="3"/>
  <c r="BC902" i="3"/>
  <c r="BC901" i="3"/>
  <c r="BC900" i="3"/>
  <c r="BC899" i="3"/>
  <c r="BC898" i="3"/>
  <c r="BC897" i="3"/>
  <c r="BC896" i="3"/>
  <c r="BC895" i="3"/>
  <c r="BC894" i="3"/>
  <c r="BC893" i="3"/>
  <c r="BC892" i="3"/>
  <c r="BC891" i="3"/>
  <c r="BC890" i="3"/>
  <c r="BC889" i="3"/>
  <c r="BC888" i="3"/>
  <c r="BC887" i="3"/>
  <c r="BC886" i="3"/>
  <c r="BC885" i="3"/>
  <c r="BC884" i="3"/>
  <c r="BC883" i="3"/>
  <c r="BC882" i="3"/>
  <c r="BC881" i="3"/>
  <c r="BC880" i="3"/>
  <c r="BC879" i="3"/>
  <c r="BC878" i="3"/>
  <c r="BC877" i="3"/>
  <c r="BC876" i="3"/>
  <c r="BC875" i="3"/>
  <c r="BC874" i="3"/>
  <c r="BC873" i="3"/>
  <c r="BC872" i="3"/>
  <c r="BC871" i="3"/>
  <c r="BC870" i="3"/>
  <c r="BC869" i="3"/>
  <c r="BC868" i="3"/>
  <c r="BC867" i="3"/>
  <c r="BC866" i="3"/>
  <c r="BC865" i="3"/>
  <c r="BC864" i="3"/>
  <c r="BC863" i="3"/>
  <c r="BC862" i="3"/>
  <c r="BC861" i="3"/>
  <c r="BC860" i="3"/>
  <c r="BC859" i="3"/>
  <c r="BC858" i="3"/>
  <c r="BC857" i="3"/>
  <c r="BC856" i="3"/>
  <c r="BC855" i="3"/>
  <c r="BC854" i="3"/>
  <c r="BC853" i="3"/>
  <c r="BC852" i="3"/>
  <c r="BC851" i="3"/>
  <c r="BC850" i="3"/>
  <c r="BC849" i="3"/>
  <c r="BC848" i="3"/>
  <c r="BC847" i="3"/>
  <c r="BC846" i="3"/>
  <c r="BC845" i="3"/>
  <c r="BC844" i="3"/>
  <c r="BC843" i="3"/>
  <c r="BC842" i="3"/>
  <c r="BC841" i="3"/>
  <c r="BC840" i="3"/>
  <c r="BC839" i="3"/>
  <c r="BC838" i="3"/>
  <c r="BC837" i="3"/>
  <c r="BC836" i="3"/>
  <c r="BC835" i="3"/>
  <c r="BC834" i="3"/>
  <c r="BC833" i="3"/>
  <c r="BC832" i="3"/>
  <c r="BC831" i="3"/>
  <c r="BC830" i="3"/>
  <c r="BC829" i="3"/>
  <c r="BC828" i="3"/>
  <c r="BC827" i="3"/>
  <c r="BC826" i="3"/>
  <c r="BC825" i="3"/>
  <c r="BC824" i="3"/>
  <c r="BC823" i="3"/>
  <c r="BC822" i="3"/>
  <c r="BC821" i="3"/>
  <c r="BC820" i="3"/>
  <c r="BC819" i="3"/>
  <c r="BC818" i="3"/>
  <c r="BC817" i="3"/>
  <c r="BC816" i="3"/>
  <c r="BC815" i="3"/>
  <c r="BC814" i="3"/>
  <c r="BC813" i="3"/>
  <c r="BC812" i="3"/>
  <c r="BC811" i="3"/>
  <c r="BC810" i="3"/>
  <c r="BC809" i="3"/>
  <c r="BC808" i="3"/>
  <c r="BC807" i="3"/>
  <c r="BC806" i="3"/>
  <c r="BC805" i="3"/>
  <c r="BC804" i="3"/>
  <c r="BC803" i="3"/>
  <c r="BC802" i="3"/>
  <c r="BC801" i="3"/>
  <c r="BC800" i="3"/>
  <c r="BC799" i="3"/>
  <c r="BC798" i="3"/>
  <c r="BC797" i="3"/>
  <c r="BC796" i="3"/>
  <c r="BC795" i="3"/>
  <c r="BC794" i="3"/>
  <c r="BC793" i="3"/>
  <c r="BC792" i="3"/>
  <c r="BC791" i="3"/>
  <c r="BC790" i="3"/>
  <c r="BC789" i="3"/>
  <c r="BC788" i="3"/>
  <c r="BC787" i="3"/>
  <c r="BC786" i="3"/>
  <c r="BC785" i="3"/>
  <c r="BC784" i="3"/>
  <c r="BC783" i="3"/>
  <c r="BC782" i="3"/>
  <c r="BC781" i="3"/>
  <c r="BC780" i="3"/>
  <c r="BC779" i="3"/>
  <c r="BC778" i="3"/>
  <c r="BC777" i="3"/>
  <c r="BC776" i="3"/>
  <c r="BC775" i="3"/>
  <c r="BC774" i="3"/>
  <c r="BC773" i="3"/>
  <c r="BC772" i="3"/>
  <c r="BC771" i="3"/>
  <c r="BC770" i="3"/>
  <c r="BC769" i="3"/>
  <c r="BC768" i="3"/>
  <c r="BC767" i="3"/>
  <c r="BC766" i="3"/>
  <c r="BC765" i="3"/>
  <c r="BC764" i="3"/>
  <c r="BC763" i="3"/>
  <c r="BC762" i="3"/>
  <c r="BC761" i="3"/>
  <c r="BC760" i="3"/>
  <c r="BC759" i="3"/>
  <c r="BC758" i="3"/>
  <c r="BC757" i="3"/>
  <c r="BC756" i="3"/>
  <c r="BC755" i="3"/>
  <c r="BC754" i="3"/>
  <c r="BC753" i="3"/>
  <c r="BC752" i="3"/>
  <c r="BC751" i="3"/>
  <c r="BC750" i="3"/>
  <c r="BC749" i="3"/>
  <c r="BC748" i="3"/>
  <c r="BC747" i="3"/>
  <c r="BC746" i="3"/>
  <c r="BC745" i="3"/>
  <c r="BC744" i="3"/>
  <c r="BC743" i="3"/>
  <c r="BC742" i="3"/>
  <c r="BC741" i="3"/>
  <c r="BC740" i="3"/>
  <c r="BC739" i="3"/>
  <c r="BC738" i="3"/>
  <c r="BC737" i="3"/>
  <c r="BC736" i="3"/>
  <c r="BC735" i="3"/>
  <c r="BC734" i="3"/>
  <c r="BC733" i="3"/>
  <c r="BC732" i="3"/>
  <c r="BC731" i="3"/>
  <c r="BC730" i="3"/>
  <c r="BC729" i="3"/>
  <c r="BC728" i="3"/>
  <c r="BC727" i="3"/>
  <c r="BC726" i="3"/>
  <c r="BC725" i="3"/>
  <c r="BC724" i="3"/>
  <c r="BC723" i="3"/>
  <c r="BC722" i="3"/>
  <c r="BC721" i="3"/>
  <c r="BC720" i="3"/>
  <c r="BC719" i="3"/>
  <c r="BC718" i="3"/>
  <c r="BC717" i="3"/>
  <c r="BC716" i="3"/>
  <c r="BC715" i="3"/>
  <c r="BC714" i="3"/>
  <c r="BC713" i="3"/>
  <c r="BC712" i="3"/>
  <c r="BC711" i="3"/>
  <c r="BC710" i="3"/>
  <c r="BC709" i="3"/>
  <c r="BC708" i="3"/>
  <c r="BC707" i="3"/>
  <c r="BC706" i="3"/>
  <c r="BC705" i="3"/>
  <c r="BC704" i="3"/>
  <c r="BC703" i="3"/>
  <c r="BC702" i="3"/>
  <c r="BC701" i="3"/>
  <c r="BC700" i="3"/>
  <c r="BC699" i="3"/>
  <c r="BC698" i="3"/>
  <c r="BC697" i="3"/>
  <c r="BC696" i="3"/>
  <c r="BC695" i="3"/>
  <c r="BC694" i="3"/>
  <c r="BC693" i="3"/>
  <c r="BC692" i="3"/>
  <c r="BC691" i="3"/>
  <c r="BC690" i="3"/>
  <c r="BC689" i="3"/>
  <c r="BC688" i="3"/>
  <c r="BC687" i="3"/>
  <c r="BC686" i="3"/>
  <c r="BC685" i="3"/>
  <c r="BC684" i="3"/>
  <c r="BC683" i="3"/>
  <c r="BC682" i="3"/>
  <c r="BC681" i="3"/>
  <c r="BC680" i="3"/>
  <c r="BC679" i="3"/>
  <c r="BC678" i="3"/>
  <c r="BC677" i="3"/>
  <c r="BC676" i="3"/>
  <c r="BC675" i="3"/>
  <c r="BC674" i="3"/>
  <c r="BC673" i="3"/>
  <c r="BC672" i="3"/>
  <c r="BC671" i="3"/>
  <c r="BC670" i="3"/>
  <c r="BC669" i="3"/>
  <c r="BC668" i="3"/>
  <c r="BC667" i="3"/>
  <c r="BC666" i="3"/>
  <c r="BC665" i="3"/>
  <c r="BC664" i="3"/>
  <c r="BC663" i="3"/>
  <c r="BC662" i="3"/>
  <c r="BC661" i="3"/>
  <c r="BC660" i="3"/>
  <c r="BC659" i="3"/>
  <c r="BC658" i="3"/>
  <c r="BC657" i="3"/>
  <c r="BC656" i="3"/>
  <c r="BC655" i="3"/>
  <c r="BC654" i="3"/>
  <c r="BC653" i="3"/>
  <c r="BC652" i="3"/>
  <c r="BC651" i="3"/>
  <c r="BC650" i="3"/>
  <c r="BC649" i="3"/>
  <c r="BC648" i="3"/>
  <c r="BC647" i="3"/>
  <c r="BC646" i="3"/>
  <c r="BC645" i="3"/>
  <c r="BC644" i="3"/>
  <c r="BC643" i="3"/>
  <c r="BC642" i="3"/>
  <c r="BC641" i="3"/>
  <c r="BC640" i="3"/>
  <c r="BC639" i="3"/>
  <c r="BC638" i="3"/>
  <c r="BC637" i="3"/>
  <c r="BC636" i="3"/>
  <c r="BC635" i="3"/>
  <c r="BC634" i="3"/>
  <c r="BC633" i="3"/>
  <c r="BC632" i="3"/>
  <c r="BC631" i="3"/>
  <c r="BC630" i="3"/>
  <c r="BC629" i="3"/>
  <c r="BC628" i="3"/>
  <c r="BC627" i="3"/>
  <c r="BC626" i="3"/>
  <c r="BC625" i="3"/>
  <c r="BC624" i="3"/>
  <c r="BC623" i="3"/>
  <c r="BC622" i="3"/>
  <c r="BC621" i="3"/>
  <c r="BC620" i="3"/>
  <c r="BC619" i="3"/>
  <c r="BC618" i="3"/>
  <c r="BC617" i="3"/>
  <c r="BC616" i="3"/>
  <c r="BC615" i="3"/>
  <c r="BC614" i="3"/>
  <c r="BC613" i="3"/>
  <c r="BC612" i="3"/>
  <c r="BC611" i="3"/>
  <c r="BC610" i="3"/>
  <c r="BC609" i="3"/>
  <c r="BC608" i="3"/>
  <c r="BC607" i="3"/>
  <c r="BC606" i="3"/>
  <c r="BC605" i="3"/>
  <c r="BC604" i="3"/>
  <c r="BC603" i="3"/>
  <c r="BC602" i="3"/>
  <c r="BC601" i="3"/>
  <c r="BC600" i="3"/>
  <c r="BC599" i="3"/>
  <c r="BC598" i="3"/>
  <c r="BC597" i="3"/>
  <c r="BC596" i="3"/>
  <c r="BC595" i="3"/>
  <c r="BC594" i="3"/>
  <c r="BC593" i="3"/>
  <c r="BC592" i="3"/>
  <c r="BC591" i="3"/>
  <c r="BC590" i="3"/>
  <c r="BC589" i="3"/>
  <c r="BC588" i="3"/>
  <c r="BC587" i="3"/>
  <c r="BC586" i="3"/>
  <c r="BC585" i="3"/>
  <c r="BC584" i="3"/>
  <c r="BC583" i="3"/>
  <c r="BC582" i="3"/>
  <c r="BC581" i="3"/>
  <c r="BC580" i="3"/>
  <c r="BC579" i="3"/>
  <c r="BC578" i="3"/>
  <c r="BC577" i="3"/>
  <c r="BC576" i="3"/>
  <c r="BC575" i="3"/>
  <c r="BC574" i="3"/>
  <c r="BC573" i="3"/>
  <c r="BC572" i="3"/>
  <c r="BC571" i="3"/>
  <c r="BC570" i="3"/>
  <c r="BC569" i="3"/>
  <c r="BC568" i="3"/>
  <c r="BC567" i="3"/>
  <c r="BC566" i="3"/>
  <c r="BC565" i="3"/>
  <c r="BC564" i="3"/>
  <c r="BC563" i="3"/>
  <c r="BC562" i="3"/>
  <c r="BC561" i="3"/>
  <c r="BC560" i="3"/>
  <c r="BC559" i="3"/>
  <c r="BC558" i="3"/>
  <c r="BC557" i="3"/>
  <c r="BC556" i="3"/>
  <c r="BC555" i="3"/>
  <c r="BC554" i="3"/>
  <c r="BC553" i="3"/>
  <c r="BC552" i="3"/>
  <c r="BC551" i="3"/>
  <c r="BC550" i="3"/>
  <c r="BC549" i="3"/>
  <c r="BC548" i="3"/>
  <c r="BC547" i="3"/>
  <c r="BC546" i="3"/>
  <c r="BC545" i="3"/>
  <c r="BC544" i="3"/>
  <c r="BC543" i="3"/>
  <c r="BC542" i="3"/>
  <c r="BC541" i="3"/>
  <c r="BC540" i="3"/>
  <c r="BC539" i="3"/>
  <c r="BC538" i="3"/>
  <c r="BC537" i="3"/>
  <c r="BC536" i="3"/>
  <c r="BC535" i="3"/>
  <c r="BC534" i="3"/>
  <c r="BC533" i="3"/>
  <c r="BC532" i="3"/>
  <c r="BC531" i="3"/>
  <c r="BC530" i="3"/>
  <c r="BC529" i="3"/>
  <c r="BC528" i="3"/>
  <c r="BC527" i="3"/>
  <c r="BC526" i="3"/>
  <c r="BC525" i="3"/>
  <c r="BC524" i="3"/>
  <c r="BC523" i="3"/>
  <c r="BC522" i="3"/>
  <c r="BC521" i="3"/>
  <c r="BC520" i="3"/>
  <c r="BC519" i="3"/>
  <c r="BC518" i="3"/>
  <c r="BC517" i="3"/>
  <c r="BC516" i="3"/>
  <c r="BC515" i="3"/>
  <c r="BC514" i="3"/>
  <c r="BC513" i="3"/>
  <c r="BC512" i="3"/>
  <c r="BC511" i="3"/>
  <c r="BC510" i="3"/>
  <c r="BC509" i="3"/>
  <c r="BC508" i="3"/>
  <c r="BC507" i="3"/>
  <c r="BC506" i="3"/>
  <c r="BC505" i="3"/>
  <c r="BC504" i="3"/>
  <c r="BC503" i="3"/>
  <c r="BC502" i="3"/>
  <c r="BC501" i="3"/>
  <c r="BC500" i="3"/>
  <c r="BC499" i="3"/>
  <c r="BC498" i="3"/>
  <c r="BC497" i="3"/>
  <c r="BC496" i="3"/>
  <c r="BC495" i="3"/>
  <c r="BC494" i="3"/>
  <c r="BC493" i="3"/>
  <c r="BC492" i="3"/>
  <c r="BC491" i="3"/>
  <c r="BC490" i="3"/>
  <c r="BC489" i="3"/>
  <c r="BC488" i="3"/>
  <c r="BC487" i="3"/>
  <c r="BC486" i="3"/>
  <c r="BC485" i="3"/>
  <c r="BC484" i="3"/>
  <c r="BC483" i="3"/>
  <c r="BC482" i="3"/>
  <c r="BC481" i="3"/>
  <c r="BC480" i="3"/>
  <c r="BC479" i="3"/>
  <c r="BC478" i="3"/>
  <c r="BC477" i="3"/>
  <c r="BC476" i="3"/>
  <c r="BC475" i="3"/>
  <c r="BC474" i="3"/>
  <c r="BC473" i="3"/>
  <c r="BC472" i="3"/>
  <c r="BC471" i="3"/>
  <c r="BC470" i="3"/>
  <c r="BC469" i="3"/>
  <c r="BC468" i="3"/>
  <c r="BC467" i="3"/>
  <c r="BC466" i="3"/>
  <c r="BC465" i="3"/>
  <c r="BC464" i="3"/>
  <c r="BC463" i="3"/>
  <c r="BC462" i="3"/>
  <c r="BC461" i="3"/>
  <c r="BC460" i="3"/>
  <c r="BC459" i="3"/>
  <c r="BC458" i="3"/>
  <c r="BC457" i="3"/>
  <c r="BC456" i="3"/>
  <c r="BC455" i="3"/>
  <c r="BC454" i="3"/>
  <c r="BC453" i="3"/>
  <c r="BC452" i="3"/>
  <c r="BC451" i="3"/>
  <c r="BC450" i="3"/>
  <c r="BC449" i="3"/>
  <c r="BC448" i="3"/>
  <c r="BC447" i="3"/>
  <c r="BC446" i="3"/>
  <c r="BC445" i="3"/>
  <c r="BC444" i="3"/>
  <c r="BC443" i="3"/>
  <c r="BC442" i="3"/>
  <c r="BC441" i="3"/>
  <c r="BC440" i="3"/>
  <c r="BC439" i="3"/>
  <c r="BC438" i="3"/>
  <c r="BC437" i="3"/>
  <c r="BC436" i="3"/>
  <c r="BC435" i="3"/>
  <c r="BC434" i="3"/>
  <c r="BC433" i="3"/>
  <c r="BC432" i="3"/>
  <c r="BC431" i="3"/>
  <c r="BC430" i="3"/>
  <c r="BC429" i="3"/>
  <c r="BC428" i="3"/>
  <c r="BC427" i="3"/>
  <c r="BC426" i="3"/>
  <c r="BC425" i="3"/>
  <c r="BC424" i="3"/>
  <c r="BC423" i="3"/>
  <c r="BC422" i="3"/>
  <c r="BC421" i="3"/>
  <c r="BC420" i="3"/>
  <c r="BC419" i="3"/>
  <c r="BC418" i="3"/>
  <c r="BC417" i="3"/>
  <c r="BC416" i="3"/>
  <c r="BC415" i="3"/>
  <c r="BC414" i="3"/>
  <c r="BC413" i="3"/>
  <c r="BC412" i="3"/>
  <c r="BC411" i="3"/>
  <c r="BC410" i="3"/>
  <c r="BC409" i="3"/>
  <c r="BC408" i="3"/>
  <c r="BC407" i="3"/>
  <c r="BC406" i="3"/>
  <c r="BC405" i="3"/>
  <c r="BC404" i="3"/>
  <c r="BC403" i="3"/>
  <c r="BC402" i="3"/>
  <c r="BC401" i="3"/>
  <c r="BC400" i="3"/>
  <c r="BC399" i="3"/>
  <c r="BC398" i="3"/>
  <c r="BC397" i="3"/>
  <c r="BC396" i="3"/>
  <c r="BC395" i="3"/>
  <c r="BC394" i="3"/>
  <c r="BC393" i="3"/>
  <c r="BC392" i="3"/>
  <c r="BC391" i="3"/>
  <c r="BC390" i="3"/>
  <c r="BC389" i="3"/>
  <c r="BC388" i="3"/>
  <c r="BC387" i="3"/>
  <c r="BC386" i="3"/>
  <c r="BC385" i="3"/>
  <c r="BC384" i="3"/>
  <c r="BC383" i="3"/>
  <c r="BC382" i="3"/>
  <c r="BC381" i="3"/>
  <c r="BC380" i="3"/>
  <c r="BC379" i="3"/>
  <c r="BC378" i="3"/>
  <c r="BC377" i="3"/>
  <c r="BC376" i="3"/>
  <c r="BC375" i="3"/>
  <c r="BC374" i="3"/>
  <c r="BC373" i="3"/>
  <c r="BC372" i="3"/>
  <c r="BC371" i="3"/>
  <c r="BC370" i="3"/>
  <c r="BC369" i="3"/>
  <c r="BC368" i="3"/>
  <c r="BC367" i="3"/>
  <c r="BC366" i="3"/>
  <c r="BC365" i="3"/>
  <c r="BC364" i="3"/>
  <c r="BC363" i="3"/>
  <c r="BC362" i="3"/>
  <c r="BC361" i="3"/>
  <c r="BC360" i="3"/>
  <c r="BC359" i="3"/>
  <c r="BC358" i="3"/>
  <c r="BC357" i="3"/>
  <c r="BC356" i="3"/>
  <c r="BC355" i="3"/>
  <c r="BC354" i="3"/>
  <c r="BC353" i="3"/>
  <c r="BC352" i="3"/>
  <c r="BC351" i="3"/>
  <c r="BC350" i="3"/>
  <c r="BC349" i="3"/>
  <c r="BC348" i="3"/>
  <c r="BC347" i="3"/>
  <c r="BC346" i="3"/>
  <c r="BC345" i="3"/>
  <c r="BC344" i="3"/>
  <c r="BC343" i="3"/>
  <c r="BC342" i="3"/>
  <c r="BC341" i="3"/>
  <c r="BC340" i="3"/>
  <c r="BC339" i="3"/>
  <c r="BC338" i="3"/>
  <c r="BC337" i="3"/>
  <c r="BC336" i="3"/>
  <c r="BC335" i="3"/>
  <c r="BC334" i="3"/>
  <c r="BC333" i="3"/>
  <c r="BC332" i="3"/>
  <c r="BC331" i="3"/>
  <c r="BC330" i="3"/>
  <c r="BC329" i="3"/>
  <c r="BC328" i="3"/>
  <c r="BC327" i="3"/>
  <c r="BC326" i="3"/>
  <c r="BC325" i="3"/>
  <c r="BC324" i="3"/>
  <c r="BC323" i="3"/>
  <c r="BC322" i="3"/>
  <c r="BC321" i="3"/>
  <c r="BC320" i="3"/>
  <c r="BC319" i="3"/>
  <c r="BC318" i="3"/>
  <c r="BC317" i="3"/>
  <c r="BC316" i="3"/>
  <c r="BC315" i="3"/>
  <c r="BC314" i="3"/>
  <c r="BC313" i="3"/>
  <c r="BC312" i="3"/>
  <c r="BC311" i="3"/>
  <c r="BC310" i="3"/>
  <c r="BC309" i="3"/>
  <c r="BC308" i="3"/>
  <c r="BC307" i="3"/>
  <c r="BC306" i="3"/>
  <c r="BC305" i="3"/>
  <c r="BC304" i="3"/>
  <c r="BC303" i="3"/>
  <c r="BC302" i="3"/>
  <c r="BC301" i="3"/>
  <c r="BC300" i="3"/>
  <c r="BC299" i="3"/>
  <c r="BC298" i="3"/>
  <c r="BC297" i="3"/>
  <c r="BC296" i="3"/>
  <c r="BC295" i="3"/>
  <c r="BC294" i="3"/>
  <c r="BC293" i="3"/>
  <c r="BC292" i="3"/>
  <c r="BC291" i="3"/>
  <c r="BC290" i="3"/>
  <c r="BC289" i="3"/>
  <c r="BC288" i="3"/>
  <c r="BC287" i="3"/>
  <c r="BC286" i="3"/>
  <c r="BC285" i="3"/>
  <c r="BC284" i="3"/>
  <c r="BC283" i="3"/>
  <c r="BC282" i="3"/>
  <c r="BC281" i="3"/>
  <c r="BC280" i="3"/>
  <c r="BC279" i="3"/>
  <c r="BC278" i="3"/>
  <c r="BC277" i="3"/>
  <c r="BC276" i="3"/>
  <c r="BC275" i="3"/>
  <c r="BC274" i="3"/>
  <c r="BC273" i="3"/>
  <c r="BC272" i="3"/>
  <c r="BC271" i="3"/>
  <c r="BC270" i="3"/>
  <c r="BC269" i="3"/>
  <c r="BC268" i="3"/>
  <c r="BC267" i="3"/>
  <c r="BC266" i="3"/>
  <c r="BC265" i="3"/>
  <c r="BC264" i="3"/>
  <c r="BC263" i="3"/>
  <c r="BC262" i="3"/>
  <c r="BC261" i="3"/>
  <c r="BC260" i="3"/>
  <c r="BC259" i="3"/>
  <c r="BC258" i="3"/>
  <c r="BC257" i="3"/>
  <c r="BC256" i="3"/>
  <c r="BC255" i="3"/>
  <c r="BC254" i="3"/>
  <c r="BC253" i="3"/>
  <c r="BC252" i="3"/>
  <c r="BC251" i="3"/>
  <c r="BC250" i="3"/>
  <c r="BC249" i="3"/>
  <c r="BC248" i="3"/>
  <c r="BC247" i="3"/>
  <c r="BC246" i="3"/>
  <c r="BC245" i="3"/>
  <c r="BC244" i="3"/>
  <c r="BC243" i="3"/>
  <c r="BC242" i="3"/>
  <c r="BC241" i="3"/>
  <c r="BC240" i="3"/>
  <c r="BC239" i="3"/>
  <c r="BC238" i="3"/>
  <c r="BC237" i="3"/>
  <c r="BC236" i="3"/>
  <c r="BC235" i="3"/>
  <c r="BC234" i="3"/>
  <c r="BC233" i="3"/>
  <c r="BC232" i="3"/>
  <c r="BC231" i="3"/>
  <c r="BC230" i="3"/>
  <c r="BC229" i="3"/>
  <c r="BC228" i="3"/>
  <c r="BC227" i="3"/>
  <c r="BC226" i="3"/>
  <c r="BC225" i="3"/>
  <c r="BC224" i="3"/>
  <c r="BC223" i="3"/>
  <c r="BC222" i="3"/>
  <c r="BC221" i="3"/>
  <c r="BC220" i="3"/>
  <c r="BC219" i="3"/>
  <c r="BC218" i="3"/>
  <c r="BC217" i="3"/>
  <c r="BC216" i="3"/>
  <c r="BC215" i="3"/>
  <c r="BC214" i="3"/>
  <c r="BC213" i="3"/>
  <c r="BC212" i="3"/>
  <c r="BC211" i="3"/>
  <c r="BC210" i="3"/>
  <c r="BC209" i="3"/>
  <c r="BC208" i="3"/>
  <c r="BC207" i="3"/>
  <c r="BC206" i="3"/>
  <c r="BC205" i="3"/>
  <c r="BC204" i="3"/>
  <c r="BC203" i="3"/>
  <c r="BC202" i="3"/>
  <c r="BC201" i="3"/>
  <c r="BC200" i="3"/>
  <c r="BC199" i="3"/>
  <c r="BC198" i="3"/>
  <c r="BC197" i="3"/>
  <c r="BC196" i="3"/>
  <c r="BC195" i="3"/>
  <c r="BC194" i="3"/>
  <c r="BC193" i="3"/>
  <c r="BC192" i="3"/>
  <c r="BC191" i="3"/>
  <c r="BC190" i="3"/>
  <c r="BC189" i="3"/>
  <c r="BC188" i="3"/>
  <c r="BC187" i="3"/>
  <c r="BC186" i="3"/>
  <c r="BC185" i="3"/>
  <c r="BC184" i="3"/>
  <c r="BC183" i="3"/>
  <c r="BC182" i="3"/>
  <c r="BC181" i="3"/>
  <c r="BC180" i="3"/>
  <c r="BC179" i="3"/>
  <c r="BC178" i="3"/>
  <c r="BC177" i="3"/>
  <c r="BC176" i="3"/>
  <c r="BC175" i="3"/>
  <c r="BC174" i="3"/>
  <c r="BC173" i="3"/>
  <c r="BC172" i="3"/>
  <c r="BC171" i="3"/>
  <c r="BC170" i="3"/>
  <c r="BC169" i="3"/>
  <c r="BC168" i="3"/>
  <c r="BC167" i="3"/>
  <c r="BC166" i="3"/>
  <c r="BC165" i="3"/>
  <c r="BC164" i="3"/>
  <c r="BC163" i="3"/>
  <c r="BC162" i="3"/>
  <c r="BC161" i="3"/>
  <c r="BC160" i="3"/>
  <c r="BC159" i="3"/>
  <c r="BC158" i="3"/>
  <c r="BC157" i="3"/>
  <c r="BC156" i="3"/>
  <c r="BC155" i="3"/>
  <c r="BC154" i="3"/>
  <c r="BC153" i="3"/>
  <c r="BC152" i="3"/>
  <c r="BC151" i="3"/>
  <c r="BC150" i="3"/>
  <c r="BC149" i="3"/>
  <c r="BC148" i="3"/>
  <c r="BC147" i="3"/>
  <c r="BC146" i="3"/>
  <c r="BC145" i="3"/>
  <c r="BC144" i="3"/>
  <c r="BC143" i="3"/>
  <c r="BC142" i="3"/>
  <c r="BC141" i="3"/>
  <c r="BC140" i="3"/>
  <c r="BC139" i="3"/>
  <c r="BC138" i="3"/>
  <c r="BC137" i="3"/>
  <c r="BC136" i="3"/>
  <c r="BC135" i="3"/>
  <c r="BC134" i="3"/>
  <c r="BC133" i="3"/>
  <c r="BC132" i="3"/>
  <c r="BC131" i="3"/>
  <c r="BC130" i="3"/>
  <c r="BC129" i="3"/>
  <c r="BC128" i="3"/>
  <c r="BC127" i="3"/>
  <c r="BC126" i="3"/>
  <c r="BC125" i="3"/>
  <c r="BC124" i="3"/>
  <c r="BC123" i="3"/>
  <c r="BC122" i="3"/>
  <c r="BC121" i="3"/>
  <c r="BC120" i="3"/>
  <c r="BC119" i="3"/>
  <c r="BC118" i="3"/>
  <c r="BC117" i="3"/>
  <c r="BC116" i="3"/>
  <c r="BC115" i="3"/>
  <c r="BC114" i="3"/>
  <c r="BC113" i="3"/>
  <c r="BC112" i="3"/>
  <c r="BC111" i="3"/>
  <c r="BC110" i="3"/>
  <c r="BC109" i="3"/>
  <c r="BC108" i="3"/>
  <c r="BC107" i="3"/>
  <c r="BC106" i="3"/>
  <c r="BC105" i="3"/>
  <c r="BC104" i="3"/>
  <c r="BC103" i="3"/>
  <c r="BC102" i="3"/>
  <c r="BC101" i="3"/>
  <c r="BC100" i="3"/>
  <c r="BC99" i="3"/>
  <c r="BC98" i="3"/>
  <c r="BC97" i="3"/>
  <c r="BC96" i="3"/>
  <c r="BC95" i="3"/>
  <c r="BC94" i="3"/>
  <c r="BC93" i="3"/>
  <c r="BC92" i="3"/>
  <c r="BC91" i="3"/>
  <c r="BC90" i="3"/>
  <c r="BC89" i="3"/>
  <c r="BC88" i="3"/>
  <c r="BC87" i="3"/>
  <c r="BC86" i="3"/>
  <c r="BC85" i="3"/>
  <c r="BC84" i="3"/>
  <c r="BC83" i="3"/>
  <c r="BC82" i="3"/>
  <c r="BC81" i="3"/>
  <c r="BC80" i="3"/>
  <c r="BC79" i="3"/>
  <c r="BC78" i="3"/>
  <c r="BC77" i="3"/>
  <c r="BC76" i="3"/>
  <c r="BC75" i="3"/>
  <c r="BC74" i="3"/>
  <c r="BC73" i="3"/>
  <c r="BC72" i="3"/>
  <c r="BC71" i="3"/>
  <c r="BC70" i="3"/>
  <c r="BC69" i="3"/>
  <c r="BC68" i="3"/>
  <c r="BC67" i="3"/>
  <c r="BC66" i="3"/>
  <c r="BC65" i="3"/>
  <c r="BC64" i="3"/>
  <c r="BC63" i="3"/>
  <c r="BC62" i="3"/>
  <c r="BC61" i="3"/>
  <c r="BC60" i="3"/>
  <c r="BC59" i="3"/>
  <c r="BC58" i="3"/>
  <c r="BC57" i="3"/>
  <c r="BC56" i="3"/>
  <c r="BC55" i="3"/>
  <c r="BC54" i="3"/>
  <c r="BC53" i="3"/>
  <c r="BC52" i="3"/>
  <c r="BC51" i="3"/>
  <c r="BC50" i="3"/>
  <c r="BC49" i="3"/>
  <c r="BC48" i="3"/>
  <c r="BC47" i="3"/>
  <c r="BC46" i="3"/>
  <c r="BC45" i="3"/>
  <c r="BC44" i="3"/>
  <c r="BC43" i="3"/>
  <c r="BC42" i="3"/>
  <c r="BC41" i="3"/>
  <c r="BC40" i="3"/>
  <c r="BC39" i="3"/>
  <c r="BC38" i="3"/>
  <c r="BC37" i="3"/>
  <c r="BC36" i="3"/>
  <c r="BC35" i="3"/>
  <c r="BC34" i="3"/>
  <c r="BC33" i="3"/>
  <c r="BC32" i="3"/>
  <c r="BC31" i="3"/>
  <c r="BC30" i="3"/>
  <c r="BC29" i="3"/>
  <c r="BC28" i="3"/>
  <c r="BC27" i="3"/>
  <c r="BC26" i="3"/>
  <c r="BC25" i="3"/>
  <c r="BC24" i="3"/>
  <c r="BC23" i="3"/>
  <c r="BC22" i="3"/>
  <c r="BC21" i="3"/>
  <c r="AZ22" i="3"/>
  <c r="BC20" i="3"/>
  <c r="BC19" i="3"/>
  <c r="BC18" i="3"/>
  <c r="BC17" i="3"/>
  <c r="BC16" i="3"/>
  <c r="BC15" i="3"/>
  <c r="AZ16" i="3"/>
  <c r="AZ21" i="3" s="1"/>
  <c r="BC14" i="3"/>
  <c r="BC13" i="3"/>
  <c r="BC12" i="3"/>
  <c r="BC11" i="3"/>
  <c r="BC10" i="3"/>
  <c r="BC9" i="3"/>
  <c r="BC8" i="3"/>
  <c r="BC7" i="3"/>
  <c r="BC6" i="3"/>
  <c r="BC5" i="3"/>
  <c r="BC4" i="3"/>
  <c r="BC3" i="3"/>
  <c r="AK1003" i="3"/>
  <c r="AK1002" i="3"/>
  <c r="AK1001" i="3"/>
  <c r="AK1000" i="3"/>
  <c r="AK999" i="3"/>
  <c r="AK998" i="3"/>
  <c r="AK997" i="3"/>
  <c r="AK996" i="3"/>
  <c r="AK995" i="3"/>
  <c r="AK994" i="3"/>
  <c r="AK993" i="3"/>
  <c r="AK992" i="3"/>
  <c r="AK991" i="3"/>
  <c r="AK990" i="3"/>
  <c r="AK989" i="3"/>
  <c r="AK988" i="3"/>
  <c r="AK987" i="3"/>
  <c r="AK986" i="3"/>
  <c r="AK985" i="3"/>
  <c r="AK984" i="3"/>
  <c r="AK983" i="3"/>
  <c r="AK982" i="3"/>
  <c r="AK981" i="3"/>
  <c r="AK980" i="3"/>
  <c r="AK979" i="3"/>
  <c r="AK978" i="3"/>
  <c r="AK977" i="3"/>
  <c r="AK976" i="3"/>
  <c r="AK975" i="3"/>
  <c r="AK974" i="3"/>
  <c r="AK973" i="3"/>
  <c r="AK972" i="3"/>
  <c r="AK971" i="3"/>
  <c r="AK970" i="3"/>
  <c r="AK969" i="3"/>
  <c r="AK968" i="3"/>
  <c r="AK967" i="3"/>
  <c r="AK966" i="3"/>
  <c r="AK965" i="3"/>
  <c r="AK964" i="3"/>
  <c r="AK963" i="3"/>
  <c r="AK962" i="3"/>
  <c r="AK961" i="3"/>
  <c r="AK960" i="3"/>
  <c r="AK959" i="3"/>
  <c r="AK958" i="3"/>
  <c r="AK957" i="3"/>
  <c r="AK956" i="3"/>
  <c r="AK955" i="3"/>
  <c r="AK954" i="3"/>
  <c r="AK953" i="3"/>
  <c r="AK952" i="3"/>
  <c r="AK951" i="3"/>
  <c r="AK950" i="3"/>
  <c r="AK949" i="3"/>
  <c r="AK948" i="3"/>
  <c r="AK947" i="3"/>
  <c r="AK946" i="3"/>
  <c r="AK945" i="3"/>
  <c r="AK944" i="3"/>
  <c r="AK943" i="3"/>
  <c r="AK942" i="3"/>
  <c r="AK941" i="3"/>
  <c r="AK940" i="3"/>
  <c r="AK939" i="3"/>
  <c r="AK938" i="3"/>
  <c r="AK937" i="3"/>
  <c r="AK936" i="3"/>
  <c r="AK935" i="3"/>
  <c r="AK934" i="3"/>
  <c r="AK933" i="3"/>
  <c r="AK932" i="3"/>
  <c r="AK931" i="3"/>
  <c r="AK930" i="3"/>
  <c r="AK929" i="3"/>
  <c r="AK928" i="3"/>
  <c r="AK927" i="3"/>
  <c r="AK926" i="3"/>
  <c r="AK925" i="3"/>
  <c r="AK924" i="3"/>
  <c r="AK923" i="3"/>
  <c r="AK922" i="3"/>
  <c r="AK921" i="3"/>
  <c r="AK920" i="3"/>
  <c r="AK919" i="3"/>
  <c r="AK918" i="3"/>
  <c r="AK917" i="3"/>
  <c r="AK916" i="3"/>
  <c r="AK915" i="3"/>
  <c r="AK914" i="3"/>
  <c r="AK913" i="3"/>
  <c r="AK912" i="3"/>
  <c r="AK911" i="3"/>
  <c r="AK910" i="3"/>
  <c r="AK909" i="3"/>
  <c r="AK908" i="3"/>
  <c r="AK907" i="3"/>
  <c r="AK906" i="3"/>
  <c r="AK905" i="3"/>
  <c r="AK904" i="3"/>
  <c r="AK903" i="3"/>
  <c r="AK902" i="3"/>
  <c r="AK901" i="3"/>
  <c r="AK900" i="3"/>
  <c r="AK899" i="3"/>
  <c r="AK898" i="3"/>
  <c r="AK897" i="3"/>
  <c r="AK896" i="3"/>
  <c r="AK895" i="3"/>
  <c r="AK894" i="3"/>
  <c r="AK893" i="3"/>
  <c r="AK892" i="3"/>
  <c r="AK891" i="3"/>
  <c r="AK890" i="3"/>
  <c r="AK889" i="3"/>
  <c r="AK888" i="3"/>
  <c r="AK887" i="3"/>
  <c r="AK886" i="3"/>
  <c r="AK885" i="3"/>
  <c r="AK884" i="3"/>
  <c r="AK883" i="3"/>
  <c r="AK882" i="3"/>
  <c r="AK881" i="3"/>
  <c r="AK880" i="3"/>
  <c r="AK879" i="3"/>
  <c r="AK878" i="3"/>
  <c r="AK877" i="3"/>
  <c r="AK876" i="3"/>
  <c r="AK875" i="3"/>
  <c r="AK874" i="3"/>
  <c r="AK873" i="3"/>
  <c r="AK872" i="3"/>
  <c r="AK871" i="3"/>
  <c r="AK870" i="3"/>
  <c r="AK869" i="3"/>
  <c r="AK868" i="3"/>
  <c r="AK867" i="3"/>
  <c r="AK866" i="3"/>
  <c r="AK865" i="3"/>
  <c r="AK864" i="3"/>
  <c r="AK863" i="3"/>
  <c r="AK862" i="3"/>
  <c r="AK861" i="3"/>
  <c r="AK860" i="3"/>
  <c r="AK859" i="3"/>
  <c r="AK858" i="3"/>
  <c r="AK857" i="3"/>
  <c r="AK856" i="3"/>
  <c r="AK855" i="3"/>
  <c r="AK854" i="3"/>
  <c r="AK853" i="3"/>
  <c r="AK852" i="3"/>
  <c r="AK851" i="3"/>
  <c r="AK850" i="3"/>
  <c r="AK849" i="3"/>
  <c r="AK848" i="3"/>
  <c r="AK847" i="3"/>
  <c r="AK846" i="3"/>
  <c r="AK845" i="3"/>
  <c r="AK844" i="3"/>
  <c r="AK843" i="3"/>
  <c r="AK842" i="3"/>
  <c r="AK841" i="3"/>
  <c r="AK840" i="3"/>
  <c r="AK839" i="3"/>
  <c r="AK838" i="3"/>
  <c r="AK837" i="3"/>
  <c r="AK836" i="3"/>
  <c r="AK835" i="3"/>
  <c r="AK834" i="3"/>
  <c r="AK833" i="3"/>
  <c r="AK832" i="3"/>
  <c r="AK831" i="3"/>
  <c r="AK830" i="3"/>
  <c r="AK829" i="3"/>
  <c r="AK828" i="3"/>
  <c r="AK827" i="3"/>
  <c r="AK826" i="3"/>
  <c r="AK825" i="3"/>
  <c r="AK824" i="3"/>
  <c r="AK823" i="3"/>
  <c r="AK822" i="3"/>
  <c r="AK821" i="3"/>
  <c r="AK820" i="3"/>
  <c r="AK819" i="3"/>
  <c r="AK818" i="3"/>
  <c r="AK817" i="3"/>
  <c r="AK816" i="3"/>
  <c r="AK815" i="3"/>
  <c r="AK814" i="3"/>
  <c r="AK813" i="3"/>
  <c r="AK812" i="3"/>
  <c r="AK811" i="3"/>
  <c r="AK810" i="3"/>
  <c r="AK809" i="3"/>
  <c r="AK808" i="3"/>
  <c r="AK807" i="3"/>
  <c r="AK806" i="3"/>
  <c r="AK805" i="3"/>
  <c r="AK804" i="3"/>
  <c r="AK803" i="3"/>
  <c r="AK802" i="3"/>
  <c r="AK801" i="3"/>
  <c r="AK800" i="3"/>
  <c r="AK799" i="3"/>
  <c r="AK798" i="3"/>
  <c r="AK797" i="3"/>
  <c r="AK796" i="3"/>
  <c r="AK795" i="3"/>
  <c r="AK794" i="3"/>
  <c r="AK793" i="3"/>
  <c r="AK792" i="3"/>
  <c r="AK791" i="3"/>
  <c r="AK790" i="3"/>
  <c r="AK789" i="3"/>
  <c r="AK788" i="3"/>
  <c r="AK787" i="3"/>
  <c r="AK786" i="3"/>
  <c r="AK785" i="3"/>
  <c r="AK784" i="3"/>
  <c r="AK783" i="3"/>
  <c r="AK782" i="3"/>
  <c r="AK781" i="3"/>
  <c r="AK780" i="3"/>
  <c r="AK779" i="3"/>
  <c r="AK778" i="3"/>
  <c r="AK777" i="3"/>
  <c r="AK776" i="3"/>
  <c r="AK775" i="3"/>
  <c r="AK774" i="3"/>
  <c r="AK773" i="3"/>
  <c r="AK772" i="3"/>
  <c r="AK771" i="3"/>
  <c r="AK770" i="3"/>
  <c r="AK769" i="3"/>
  <c r="AK768" i="3"/>
  <c r="AK767" i="3"/>
  <c r="AK766" i="3"/>
  <c r="AK765" i="3"/>
  <c r="AK764" i="3"/>
  <c r="AK763" i="3"/>
  <c r="AK762" i="3"/>
  <c r="AK761" i="3"/>
  <c r="AK760" i="3"/>
  <c r="AK759" i="3"/>
  <c r="AK758" i="3"/>
  <c r="AK757" i="3"/>
  <c r="AK756" i="3"/>
  <c r="AK755" i="3"/>
  <c r="AK754" i="3"/>
  <c r="AK753" i="3"/>
  <c r="AK752" i="3"/>
  <c r="AK751" i="3"/>
  <c r="AK750" i="3"/>
  <c r="AK749" i="3"/>
  <c r="AK748" i="3"/>
  <c r="AK747" i="3"/>
  <c r="AK746" i="3"/>
  <c r="AK745" i="3"/>
  <c r="AK744" i="3"/>
  <c r="AK743" i="3"/>
  <c r="AK742" i="3"/>
  <c r="AK741" i="3"/>
  <c r="AK740" i="3"/>
  <c r="AK739" i="3"/>
  <c r="AK738" i="3"/>
  <c r="AK737" i="3"/>
  <c r="AK736" i="3"/>
  <c r="AK735" i="3"/>
  <c r="AK734" i="3"/>
  <c r="AK733" i="3"/>
  <c r="AK732" i="3"/>
  <c r="AK731" i="3"/>
  <c r="AK730" i="3"/>
  <c r="AK729" i="3"/>
  <c r="AK728" i="3"/>
  <c r="AK727" i="3"/>
  <c r="AK726" i="3"/>
  <c r="AK725" i="3"/>
  <c r="AK724" i="3"/>
  <c r="AK723" i="3"/>
  <c r="AK722" i="3"/>
  <c r="AK721" i="3"/>
  <c r="AK720" i="3"/>
  <c r="AK719" i="3"/>
  <c r="AK718" i="3"/>
  <c r="AK717" i="3"/>
  <c r="AK716" i="3"/>
  <c r="AK715" i="3"/>
  <c r="AK714" i="3"/>
  <c r="AK713" i="3"/>
  <c r="AK712" i="3"/>
  <c r="AK711" i="3"/>
  <c r="AK710" i="3"/>
  <c r="AK709" i="3"/>
  <c r="AK708" i="3"/>
  <c r="AK707" i="3"/>
  <c r="AK706" i="3"/>
  <c r="AK705" i="3"/>
  <c r="AK704" i="3"/>
  <c r="AK703" i="3"/>
  <c r="AK702" i="3"/>
  <c r="AK701" i="3"/>
  <c r="AK700" i="3"/>
  <c r="AK699" i="3"/>
  <c r="AK698" i="3"/>
  <c r="AK697" i="3"/>
  <c r="AK696" i="3"/>
  <c r="AK695" i="3"/>
  <c r="AK694" i="3"/>
  <c r="AK693" i="3"/>
  <c r="AK692" i="3"/>
  <c r="AK691" i="3"/>
  <c r="AK690" i="3"/>
  <c r="AK689" i="3"/>
  <c r="AK688" i="3"/>
  <c r="AK687" i="3"/>
  <c r="AK686" i="3"/>
  <c r="AK685" i="3"/>
  <c r="AK684" i="3"/>
  <c r="AK683" i="3"/>
  <c r="AK682" i="3"/>
  <c r="AK681" i="3"/>
  <c r="AK680" i="3"/>
  <c r="AK679" i="3"/>
  <c r="AK678" i="3"/>
  <c r="AK677" i="3"/>
  <c r="AK676" i="3"/>
  <c r="AK675" i="3"/>
  <c r="AK674" i="3"/>
  <c r="AK673" i="3"/>
  <c r="AK672" i="3"/>
  <c r="AK671" i="3"/>
  <c r="AK670" i="3"/>
  <c r="AK669" i="3"/>
  <c r="AK668" i="3"/>
  <c r="AK667" i="3"/>
  <c r="AK666" i="3"/>
  <c r="AK665" i="3"/>
  <c r="AK664" i="3"/>
  <c r="AK663" i="3"/>
  <c r="AK662" i="3"/>
  <c r="AK661" i="3"/>
  <c r="AK660" i="3"/>
  <c r="AK659" i="3"/>
  <c r="AK658" i="3"/>
  <c r="AK657" i="3"/>
  <c r="AK656" i="3"/>
  <c r="AK655" i="3"/>
  <c r="AK654" i="3"/>
  <c r="AK653" i="3"/>
  <c r="AK652" i="3"/>
  <c r="AK651" i="3"/>
  <c r="AK650" i="3"/>
  <c r="AK649" i="3"/>
  <c r="AK648" i="3"/>
  <c r="AK647" i="3"/>
  <c r="AK646" i="3"/>
  <c r="AK645" i="3"/>
  <c r="AK644" i="3"/>
  <c r="AK643" i="3"/>
  <c r="AK642" i="3"/>
  <c r="AK641" i="3"/>
  <c r="AK640" i="3"/>
  <c r="AK639" i="3"/>
  <c r="AK638" i="3"/>
  <c r="AK637" i="3"/>
  <c r="AK636" i="3"/>
  <c r="AK635" i="3"/>
  <c r="AK634" i="3"/>
  <c r="AK633" i="3"/>
  <c r="AK632" i="3"/>
  <c r="AK631" i="3"/>
  <c r="AK630" i="3"/>
  <c r="AK629" i="3"/>
  <c r="AK628" i="3"/>
  <c r="AK627" i="3"/>
  <c r="AK626" i="3"/>
  <c r="AK625" i="3"/>
  <c r="AK624" i="3"/>
  <c r="AK623" i="3"/>
  <c r="AK622" i="3"/>
  <c r="AK621" i="3"/>
  <c r="AK620" i="3"/>
  <c r="AK619" i="3"/>
  <c r="AK618" i="3"/>
  <c r="AK617" i="3"/>
  <c r="AK616" i="3"/>
  <c r="AK615" i="3"/>
  <c r="AK614" i="3"/>
  <c r="AK613" i="3"/>
  <c r="AK612" i="3"/>
  <c r="AK611" i="3"/>
  <c r="AK610" i="3"/>
  <c r="AK609" i="3"/>
  <c r="AK608" i="3"/>
  <c r="AK607" i="3"/>
  <c r="AK606" i="3"/>
  <c r="AK605" i="3"/>
  <c r="AK604" i="3"/>
  <c r="AK603" i="3"/>
  <c r="AK602" i="3"/>
  <c r="AK601" i="3"/>
  <c r="AK600" i="3"/>
  <c r="AK599" i="3"/>
  <c r="AK598" i="3"/>
  <c r="AK597" i="3"/>
  <c r="AK596" i="3"/>
  <c r="AK595" i="3"/>
  <c r="AK594" i="3"/>
  <c r="AK593" i="3"/>
  <c r="AK592" i="3"/>
  <c r="AK591" i="3"/>
  <c r="AK590" i="3"/>
  <c r="AK589" i="3"/>
  <c r="AK588" i="3"/>
  <c r="AK587" i="3"/>
  <c r="AK586" i="3"/>
  <c r="AK585" i="3"/>
  <c r="AK584" i="3"/>
  <c r="AK583" i="3"/>
  <c r="AK582" i="3"/>
  <c r="AK581" i="3"/>
  <c r="AK580" i="3"/>
  <c r="AK579" i="3"/>
  <c r="AK578" i="3"/>
  <c r="AK577" i="3"/>
  <c r="AK576" i="3"/>
  <c r="AK575" i="3"/>
  <c r="AK574" i="3"/>
  <c r="AK573" i="3"/>
  <c r="AK572" i="3"/>
  <c r="AK571" i="3"/>
  <c r="AK570" i="3"/>
  <c r="AK569" i="3"/>
  <c r="AK568" i="3"/>
  <c r="AK567" i="3"/>
  <c r="AK566" i="3"/>
  <c r="AK565" i="3"/>
  <c r="AK564" i="3"/>
  <c r="AK563" i="3"/>
  <c r="AK562" i="3"/>
  <c r="AK561" i="3"/>
  <c r="AK560" i="3"/>
  <c r="AK559" i="3"/>
  <c r="AK558" i="3"/>
  <c r="AK557" i="3"/>
  <c r="AK556" i="3"/>
  <c r="AK555" i="3"/>
  <c r="AK554" i="3"/>
  <c r="AK553" i="3"/>
  <c r="AK552" i="3"/>
  <c r="AK551" i="3"/>
  <c r="AK550" i="3"/>
  <c r="AK549" i="3"/>
  <c r="AK548" i="3"/>
  <c r="AK547" i="3"/>
  <c r="AK546" i="3"/>
  <c r="AK545" i="3"/>
  <c r="AK544" i="3"/>
  <c r="AK543" i="3"/>
  <c r="AK542" i="3"/>
  <c r="AK541" i="3"/>
  <c r="AK540" i="3"/>
  <c r="AK539" i="3"/>
  <c r="AK538" i="3"/>
  <c r="AK537" i="3"/>
  <c r="AK536" i="3"/>
  <c r="AK535" i="3"/>
  <c r="AK534" i="3"/>
  <c r="AK533" i="3"/>
  <c r="AK532" i="3"/>
  <c r="AK531" i="3"/>
  <c r="AK530" i="3"/>
  <c r="AK529" i="3"/>
  <c r="AK528" i="3"/>
  <c r="AK527" i="3"/>
  <c r="AK526" i="3"/>
  <c r="AK525" i="3"/>
  <c r="AK524" i="3"/>
  <c r="AK523" i="3"/>
  <c r="AK522" i="3"/>
  <c r="AK521" i="3"/>
  <c r="AK520" i="3"/>
  <c r="AK519" i="3"/>
  <c r="AK518" i="3"/>
  <c r="AK517" i="3"/>
  <c r="AK516" i="3"/>
  <c r="AK515" i="3"/>
  <c r="AK514" i="3"/>
  <c r="AK513" i="3"/>
  <c r="AK512" i="3"/>
  <c r="AK511" i="3"/>
  <c r="AK510" i="3"/>
  <c r="AK509" i="3"/>
  <c r="AK508" i="3"/>
  <c r="AK507" i="3"/>
  <c r="AK506" i="3"/>
  <c r="AK505" i="3"/>
  <c r="AK504" i="3"/>
  <c r="AK503" i="3"/>
  <c r="AK502" i="3"/>
  <c r="AK501" i="3"/>
  <c r="AK500" i="3"/>
  <c r="AK499" i="3"/>
  <c r="AK498" i="3"/>
  <c r="AK497" i="3"/>
  <c r="AK496" i="3"/>
  <c r="AK495" i="3"/>
  <c r="AK494" i="3"/>
  <c r="AK493" i="3"/>
  <c r="AK492" i="3"/>
  <c r="AK491" i="3"/>
  <c r="AK490" i="3"/>
  <c r="AK489" i="3"/>
  <c r="AK488" i="3"/>
  <c r="AK487" i="3"/>
  <c r="AK486" i="3"/>
  <c r="AK485" i="3"/>
  <c r="AK484" i="3"/>
  <c r="AK483" i="3"/>
  <c r="AK482" i="3"/>
  <c r="AK481" i="3"/>
  <c r="AK480" i="3"/>
  <c r="AK479" i="3"/>
  <c r="AK478" i="3"/>
  <c r="AK477" i="3"/>
  <c r="AK476" i="3"/>
  <c r="AK475" i="3"/>
  <c r="AK474" i="3"/>
  <c r="AK473" i="3"/>
  <c r="AK472" i="3"/>
  <c r="AK471" i="3"/>
  <c r="AK470" i="3"/>
  <c r="AK469" i="3"/>
  <c r="AK468" i="3"/>
  <c r="AK467" i="3"/>
  <c r="AK466" i="3"/>
  <c r="AK465" i="3"/>
  <c r="AK464" i="3"/>
  <c r="AK463" i="3"/>
  <c r="AK462" i="3"/>
  <c r="AK461" i="3"/>
  <c r="AK460" i="3"/>
  <c r="AK459" i="3"/>
  <c r="AK458" i="3"/>
  <c r="AK457" i="3"/>
  <c r="AK456" i="3"/>
  <c r="AK455" i="3"/>
  <c r="AK454" i="3"/>
  <c r="AK453" i="3"/>
  <c r="AK452" i="3"/>
  <c r="AK451" i="3"/>
  <c r="AK450" i="3"/>
  <c r="AK449" i="3"/>
  <c r="AK448" i="3"/>
  <c r="AK447" i="3"/>
  <c r="AK446" i="3"/>
  <c r="AK445" i="3"/>
  <c r="AK444" i="3"/>
  <c r="AK443" i="3"/>
  <c r="AK442" i="3"/>
  <c r="AK441" i="3"/>
  <c r="AK440" i="3"/>
  <c r="AK439" i="3"/>
  <c r="AK438" i="3"/>
  <c r="AK437" i="3"/>
  <c r="AK436" i="3"/>
  <c r="AK435" i="3"/>
  <c r="AK434" i="3"/>
  <c r="AK433" i="3"/>
  <c r="AK432" i="3"/>
  <c r="AK431" i="3"/>
  <c r="AK430" i="3"/>
  <c r="AK429" i="3"/>
  <c r="AK428" i="3"/>
  <c r="AK427" i="3"/>
  <c r="AK426" i="3"/>
  <c r="AK425" i="3"/>
  <c r="AK424" i="3"/>
  <c r="AK423" i="3"/>
  <c r="AK422" i="3"/>
  <c r="AK421" i="3"/>
  <c r="AK420" i="3"/>
  <c r="AK419" i="3"/>
  <c r="AK418" i="3"/>
  <c r="AK417" i="3"/>
  <c r="AK416" i="3"/>
  <c r="AK415" i="3"/>
  <c r="AK414" i="3"/>
  <c r="AK413" i="3"/>
  <c r="AK412" i="3"/>
  <c r="AK411" i="3"/>
  <c r="AK410" i="3"/>
  <c r="AK409" i="3"/>
  <c r="AK408" i="3"/>
  <c r="AK407" i="3"/>
  <c r="AK406" i="3"/>
  <c r="AK405" i="3"/>
  <c r="AK404" i="3"/>
  <c r="AK403" i="3"/>
  <c r="AK402" i="3"/>
  <c r="AK401" i="3"/>
  <c r="AK400" i="3"/>
  <c r="AK399" i="3"/>
  <c r="AK398" i="3"/>
  <c r="AK397" i="3"/>
  <c r="AK396" i="3"/>
  <c r="AK395" i="3"/>
  <c r="AK394" i="3"/>
  <c r="AK393" i="3"/>
  <c r="AK392" i="3"/>
  <c r="AK391" i="3"/>
  <c r="AK390" i="3"/>
  <c r="AK389" i="3"/>
  <c r="AK388" i="3"/>
  <c r="AK387" i="3"/>
  <c r="AK386" i="3"/>
  <c r="AK385" i="3"/>
  <c r="AK384" i="3"/>
  <c r="AK383" i="3"/>
  <c r="AK382" i="3"/>
  <c r="AK381" i="3"/>
  <c r="AK380" i="3"/>
  <c r="AK379" i="3"/>
  <c r="AK378" i="3"/>
  <c r="AK377" i="3"/>
  <c r="AK376" i="3"/>
  <c r="AK375" i="3"/>
  <c r="AK374" i="3"/>
  <c r="AK373" i="3"/>
  <c r="AK372" i="3"/>
  <c r="AK371" i="3"/>
  <c r="AK370" i="3"/>
  <c r="AK369" i="3"/>
  <c r="AK368" i="3"/>
  <c r="AK367" i="3"/>
  <c r="AK366" i="3"/>
  <c r="AK365" i="3"/>
  <c r="AK364" i="3"/>
  <c r="AK363" i="3"/>
  <c r="AK362" i="3"/>
  <c r="AK361" i="3"/>
  <c r="AK360" i="3"/>
  <c r="AK359" i="3"/>
  <c r="AK358" i="3"/>
  <c r="AK357" i="3"/>
  <c r="AK356" i="3"/>
  <c r="AK355" i="3"/>
  <c r="AK354" i="3"/>
  <c r="AK353" i="3"/>
  <c r="AK352" i="3"/>
  <c r="AK351" i="3"/>
  <c r="AK350" i="3"/>
  <c r="AK349" i="3"/>
  <c r="AK348" i="3"/>
  <c r="AK347" i="3"/>
  <c r="AK346" i="3"/>
  <c r="AK345" i="3"/>
  <c r="AK344" i="3"/>
  <c r="AK343" i="3"/>
  <c r="AK342" i="3"/>
  <c r="AK341" i="3"/>
  <c r="AK340" i="3"/>
  <c r="AK339" i="3"/>
  <c r="AK338" i="3"/>
  <c r="AK337" i="3"/>
  <c r="AK336" i="3"/>
  <c r="AK335" i="3"/>
  <c r="AK334" i="3"/>
  <c r="AK333" i="3"/>
  <c r="AK332" i="3"/>
  <c r="AK331" i="3"/>
  <c r="AK330" i="3"/>
  <c r="AK329" i="3"/>
  <c r="AK328" i="3"/>
  <c r="AK327" i="3"/>
  <c r="AK326" i="3"/>
  <c r="AK325" i="3"/>
  <c r="AK324" i="3"/>
  <c r="AK323" i="3"/>
  <c r="AK322" i="3"/>
  <c r="AK321" i="3"/>
  <c r="AK320" i="3"/>
  <c r="AK319" i="3"/>
  <c r="AK318" i="3"/>
  <c r="AK317" i="3"/>
  <c r="AK316" i="3"/>
  <c r="AK315" i="3"/>
  <c r="AK314" i="3"/>
  <c r="AK313" i="3"/>
  <c r="AK312" i="3"/>
  <c r="AK311" i="3"/>
  <c r="AK310" i="3"/>
  <c r="AK309" i="3"/>
  <c r="AK308" i="3"/>
  <c r="AK307" i="3"/>
  <c r="AK306" i="3"/>
  <c r="AK305" i="3"/>
  <c r="AK304" i="3"/>
  <c r="AK303" i="3"/>
  <c r="AK302" i="3"/>
  <c r="AK301" i="3"/>
  <c r="AK300" i="3"/>
  <c r="AK299" i="3"/>
  <c r="AK298" i="3"/>
  <c r="AK297" i="3"/>
  <c r="AK296" i="3"/>
  <c r="AK295" i="3"/>
  <c r="AK294" i="3"/>
  <c r="AK293" i="3"/>
  <c r="AK292" i="3"/>
  <c r="AK291" i="3"/>
  <c r="AK290" i="3"/>
  <c r="AK289" i="3"/>
  <c r="AK288" i="3"/>
  <c r="AK287" i="3"/>
  <c r="AK286" i="3"/>
  <c r="AK285" i="3"/>
  <c r="AK284" i="3"/>
  <c r="AK283" i="3"/>
  <c r="AK282" i="3"/>
  <c r="AK281" i="3"/>
  <c r="AK280" i="3"/>
  <c r="AK279" i="3"/>
  <c r="AK278" i="3"/>
  <c r="AK277" i="3"/>
  <c r="AK276" i="3"/>
  <c r="AK275" i="3"/>
  <c r="AK274" i="3"/>
  <c r="AK273" i="3"/>
  <c r="AK272" i="3"/>
  <c r="AK271" i="3"/>
  <c r="AK270" i="3"/>
  <c r="AK269" i="3"/>
  <c r="AK268" i="3"/>
  <c r="AK267" i="3"/>
  <c r="AK266" i="3"/>
  <c r="AK265" i="3"/>
  <c r="AK264" i="3"/>
  <c r="AK263" i="3"/>
  <c r="AK262" i="3"/>
  <c r="AK261" i="3"/>
  <c r="AK260" i="3"/>
  <c r="AK259" i="3"/>
  <c r="AK258" i="3"/>
  <c r="AK257" i="3"/>
  <c r="AK256" i="3"/>
  <c r="AK255" i="3"/>
  <c r="AK254" i="3"/>
  <c r="AK253" i="3"/>
  <c r="AK252" i="3"/>
  <c r="AK251" i="3"/>
  <c r="AK250" i="3"/>
  <c r="AK249" i="3"/>
  <c r="AK248" i="3"/>
  <c r="AK247" i="3"/>
  <c r="AK246" i="3"/>
  <c r="AK245" i="3"/>
  <c r="AK244" i="3"/>
  <c r="AK243" i="3"/>
  <c r="AK242" i="3"/>
  <c r="AK241" i="3"/>
  <c r="AK240" i="3"/>
  <c r="AK239" i="3"/>
  <c r="AK238" i="3"/>
  <c r="AK237" i="3"/>
  <c r="AK236" i="3"/>
  <c r="AK235" i="3"/>
  <c r="AK234" i="3"/>
  <c r="AK233" i="3"/>
  <c r="AK232" i="3"/>
  <c r="AK231" i="3"/>
  <c r="AK230" i="3"/>
  <c r="AK229" i="3"/>
  <c r="AK228" i="3"/>
  <c r="AK227" i="3"/>
  <c r="AK226" i="3"/>
  <c r="AK225" i="3"/>
  <c r="AK224" i="3"/>
  <c r="AK223" i="3"/>
  <c r="AK222" i="3"/>
  <c r="AK221" i="3"/>
  <c r="AK220" i="3"/>
  <c r="AK219" i="3"/>
  <c r="AK218" i="3"/>
  <c r="AK217" i="3"/>
  <c r="AK216" i="3"/>
  <c r="AK215" i="3"/>
  <c r="AK214" i="3"/>
  <c r="AK213" i="3"/>
  <c r="AK212" i="3"/>
  <c r="AK211" i="3"/>
  <c r="AK210" i="3"/>
  <c r="AK209" i="3"/>
  <c r="AK208" i="3"/>
  <c r="AK207" i="3"/>
  <c r="AK206" i="3"/>
  <c r="AK205" i="3"/>
  <c r="AK204" i="3"/>
  <c r="AK203" i="3"/>
  <c r="AK202" i="3"/>
  <c r="AK201" i="3"/>
  <c r="AK200" i="3"/>
  <c r="AK199" i="3"/>
  <c r="AK198" i="3"/>
  <c r="AK197" i="3"/>
  <c r="AK196" i="3"/>
  <c r="AK195" i="3"/>
  <c r="AK194" i="3"/>
  <c r="AK193" i="3"/>
  <c r="AK192" i="3"/>
  <c r="AK191" i="3"/>
  <c r="AK190" i="3"/>
  <c r="AK189" i="3"/>
  <c r="AK188" i="3"/>
  <c r="AK187" i="3"/>
  <c r="AK186" i="3"/>
  <c r="AK185" i="3"/>
  <c r="AK184" i="3"/>
  <c r="AK183" i="3"/>
  <c r="AK182" i="3"/>
  <c r="AK181" i="3"/>
  <c r="AK180" i="3"/>
  <c r="AK179" i="3"/>
  <c r="AK178" i="3"/>
  <c r="AK177" i="3"/>
  <c r="AK176" i="3"/>
  <c r="AK175" i="3"/>
  <c r="AK174" i="3"/>
  <c r="AK173" i="3"/>
  <c r="AK172" i="3"/>
  <c r="AK171" i="3"/>
  <c r="AK170" i="3"/>
  <c r="AK169" i="3"/>
  <c r="AK168" i="3"/>
  <c r="AK167" i="3"/>
  <c r="AK166" i="3"/>
  <c r="AK165" i="3"/>
  <c r="AK164" i="3"/>
  <c r="AK163" i="3"/>
  <c r="AK162" i="3"/>
  <c r="AK161" i="3"/>
  <c r="AK160" i="3"/>
  <c r="AK159" i="3"/>
  <c r="AK158" i="3"/>
  <c r="AK157" i="3"/>
  <c r="AK156" i="3"/>
  <c r="AK155" i="3"/>
  <c r="AK154" i="3"/>
  <c r="AK153" i="3"/>
  <c r="AK152" i="3"/>
  <c r="AK151" i="3"/>
  <c r="AK150" i="3"/>
  <c r="AK149" i="3"/>
  <c r="AK148" i="3"/>
  <c r="AK147" i="3"/>
  <c r="AK146" i="3"/>
  <c r="AK145" i="3"/>
  <c r="AK144" i="3"/>
  <c r="AK143" i="3"/>
  <c r="AK142" i="3"/>
  <c r="AK141" i="3"/>
  <c r="AK140" i="3"/>
  <c r="AK139" i="3"/>
  <c r="AK138" i="3"/>
  <c r="AK137" i="3"/>
  <c r="AK136" i="3"/>
  <c r="AK135" i="3"/>
  <c r="AK134" i="3"/>
  <c r="AK133" i="3"/>
  <c r="AK132" i="3"/>
  <c r="AK131" i="3"/>
  <c r="AK130" i="3"/>
  <c r="AK129" i="3"/>
  <c r="AK128" i="3"/>
  <c r="AK127" i="3"/>
  <c r="AK126" i="3"/>
  <c r="AK125" i="3"/>
  <c r="AK124" i="3"/>
  <c r="AK123" i="3"/>
  <c r="AK122" i="3"/>
  <c r="AK121" i="3"/>
  <c r="AK120" i="3"/>
  <c r="AK119" i="3"/>
  <c r="AK118" i="3"/>
  <c r="AK117" i="3"/>
  <c r="AK116" i="3"/>
  <c r="AK115" i="3"/>
  <c r="AK114" i="3"/>
  <c r="AK113" i="3"/>
  <c r="AK112" i="3"/>
  <c r="AK111" i="3"/>
  <c r="AK110" i="3"/>
  <c r="AK109" i="3"/>
  <c r="AK108" i="3"/>
  <c r="AK107" i="3"/>
  <c r="AK106" i="3"/>
  <c r="AK105" i="3"/>
  <c r="AK104" i="3"/>
  <c r="AK103" i="3"/>
  <c r="AK102" i="3"/>
  <c r="AK101" i="3"/>
  <c r="AK100" i="3"/>
  <c r="AK99" i="3"/>
  <c r="AK98" i="3"/>
  <c r="AK97" i="3"/>
  <c r="AK96" i="3"/>
  <c r="AK95" i="3"/>
  <c r="AK94" i="3"/>
  <c r="AK93" i="3"/>
  <c r="AK92" i="3"/>
  <c r="AK91" i="3"/>
  <c r="AK90" i="3"/>
  <c r="AK89" i="3"/>
  <c r="AK88" i="3"/>
  <c r="AK87" i="3"/>
  <c r="AK86" i="3"/>
  <c r="AK85" i="3"/>
  <c r="AK84" i="3"/>
  <c r="AK83" i="3"/>
  <c r="AK82" i="3"/>
  <c r="AK81" i="3"/>
  <c r="AK80" i="3"/>
  <c r="AK79" i="3"/>
  <c r="AK78" i="3"/>
  <c r="AK77" i="3"/>
  <c r="AK76" i="3"/>
  <c r="AK75" i="3"/>
  <c r="AK74" i="3"/>
  <c r="AK73" i="3"/>
  <c r="AK72" i="3"/>
  <c r="AK71" i="3"/>
  <c r="AK70" i="3"/>
  <c r="AK69" i="3"/>
  <c r="AK68" i="3"/>
  <c r="AK67" i="3"/>
  <c r="AK66" i="3"/>
  <c r="AK65" i="3"/>
  <c r="AK64" i="3"/>
  <c r="AK63" i="3"/>
  <c r="AK62" i="3"/>
  <c r="AK61" i="3"/>
  <c r="AK60" i="3"/>
  <c r="AK59" i="3"/>
  <c r="AK58" i="3"/>
  <c r="AK57" i="3"/>
  <c r="AK56" i="3"/>
  <c r="AK55" i="3"/>
  <c r="AK54" i="3"/>
  <c r="AK53" i="3"/>
  <c r="AK52" i="3"/>
  <c r="AK51" i="3"/>
  <c r="AK50" i="3"/>
  <c r="AK49" i="3"/>
  <c r="AK48" i="3"/>
  <c r="AK47" i="3"/>
  <c r="AK46" i="3"/>
  <c r="AK45" i="3"/>
  <c r="AK44" i="3"/>
  <c r="AK43" i="3"/>
  <c r="AK42" i="3"/>
  <c r="AK41" i="3"/>
  <c r="AK40" i="3"/>
  <c r="AK39" i="3"/>
  <c r="AK38" i="3"/>
  <c r="AK37" i="3"/>
  <c r="AK36" i="3"/>
  <c r="AK35" i="3"/>
  <c r="AK34" i="3"/>
  <c r="AK33" i="3"/>
  <c r="AK32" i="3"/>
  <c r="AK31" i="3"/>
  <c r="AK30" i="3"/>
  <c r="AK29" i="3"/>
  <c r="AK28" i="3"/>
  <c r="AK27" i="3"/>
  <c r="AK26" i="3"/>
  <c r="AK25" i="3"/>
  <c r="AK24" i="3"/>
  <c r="AK23" i="3"/>
  <c r="AK22" i="3"/>
  <c r="AH22" i="3"/>
  <c r="AK21" i="3"/>
  <c r="AK20" i="3"/>
  <c r="AK19" i="3"/>
  <c r="AK18" i="3"/>
  <c r="AK17" i="3"/>
  <c r="AK16" i="3"/>
  <c r="AH16" i="3"/>
  <c r="AH20" i="3" s="1"/>
  <c r="AK15" i="3"/>
  <c r="AK14" i="3"/>
  <c r="AK13" i="3"/>
  <c r="AK12" i="3"/>
  <c r="AK11" i="3"/>
  <c r="AK10" i="3"/>
  <c r="AK9" i="3"/>
  <c r="AK8" i="3"/>
  <c r="AK7" i="3"/>
  <c r="AK6" i="3"/>
  <c r="AK5" i="3"/>
  <c r="AK4" i="3"/>
  <c r="AD6" i="3"/>
  <c r="AZ20" i="3" l="1"/>
  <c r="AZ25" i="3" s="1"/>
  <c r="AZ26" i="3"/>
  <c r="AH21" i="3"/>
  <c r="C16" i="3"/>
  <c r="C20" i="3" s="1"/>
  <c r="C22" i="3"/>
  <c r="I1003" i="3"/>
  <c r="I1002" i="3"/>
  <c r="I1001" i="3"/>
  <c r="I1000" i="3"/>
  <c r="I999" i="3"/>
  <c r="I998" i="3"/>
  <c r="I997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AZ24" i="3" l="1"/>
  <c r="AH25" i="3"/>
  <c r="AH26" i="3"/>
  <c r="AH24" i="3"/>
  <c r="C21" i="3"/>
  <c r="C26" i="3" l="1"/>
  <c r="C25" i="3"/>
  <c r="C24" i="3"/>
  <c r="AL17" i="3" l="1"/>
  <c r="AM17" i="3" s="1"/>
  <c r="AL161" i="3"/>
  <c r="AL249" i="3"/>
  <c r="AM249" i="3" s="1"/>
  <c r="AL289" i="3"/>
  <c r="AL345" i="3"/>
  <c r="AM345" i="3" s="1"/>
  <c r="AL377" i="3"/>
  <c r="AM377" i="3" s="1"/>
  <c r="AL409" i="3"/>
  <c r="AM409" i="3" s="1"/>
  <c r="AL441" i="3"/>
  <c r="AM441" i="3" s="1"/>
  <c r="AL473" i="3"/>
  <c r="AM473" i="3" s="1"/>
  <c r="AL505" i="3"/>
  <c r="AL537" i="3"/>
  <c r="AL569" i="3"/>
  <c r="AL601" i="3"/>
  <c r="AM601" i="3" s="1"/>
  <c r="AL633" i="3"/>
  <c r="AM633" i="3" s="1"/>
  <c r="AL665" i="3"/>
  <c r="AM665" i="3" s="1"/>
  <c r="AL697" i="3"/>
  <c r="AM697" i="3" s="1"/>
  <c r="AL729" i="3"/>
  <c r="AM729" i="3" s="1"/>
  <c r="AL761" i="3"/>
  <c r="AL793" i="3"/>
  <c r="AL825" i="3"/>
  <c r="AL857" i="3"/>
  <c r="AM857" i="3" s="1"/>
  <c r="AL889" i="3"/>
  <c r="AM889" i="3" s="1"/>
  <c r="AL921" i="3"/>
  <c r="AM921" i="3" s="1"/>
  <c r="AL953" i="3"/>
  <c r="AM953" i="3" s="1"/>
  <c r="AL985" i="3"/>
  <c r="AM985" i="3" s="1"/>
  <c r="AL18" i="3"/>
  <c r="AL50" i="3"/>
  <c r="AL82" i="3"/>
  <c r="AL114" i="3"/>
  <c r="AM114" i="3" s="1"/>
  <c r="AL146" i="3"/>
  <c r="AM146" i="3" s="1"/>
  <c r="AL178" i="3"/>
  <c r="AM178" i="3" s="1"/>
  <c r="AL210" i="3"/>
  <c r="AM210" i="3" s="1"/>
  <c r="AL242" i="3"/>
  <c r="AM242" i="3" s="1"/>
  <c r="AL274" i="3"/>
  <c r="AL306" i="3"/>
  <c r="AM306" i="3" s="1"/>
  <c r="AL338" i="3"/>
  <c r="AM338" i="3" s="1"/>
  <c r="AL370" i="3"/>
  <c r="AM370" i="3" s="1"/>
  <c r="AL402" i="3"/>
  <c r="AM402" i="3" s="1"/>
  <c r="AL434" i="3"/>
  <c r="AM434" i="3" s="1"/>
  <c r="AL466" i="3"/>
  <c r="AM466" i="3" s="1"/>
  <c r="AL498" i="3"/>
  <c r="AM498" i="3" s="1"/>
  <c r="AL530" i="3"/>
  <c r="AL562" i="3"/>
  <c r="AM562" i="3" s="1"/>
  <c r="AL594" i="3"/>
  <c r="AM594" i="3" s="1"/>
  <c r="AL626" i="3"/>
  <c r="AM626" i="3" s="1"/>
  <c r="AL658" i="3"/>
  <c r="AM658" i="3" s="1"/>
  <c r="AL690" i="3"/>
  <c r="AM690" i="3" s="1"/>
  <c r="AL722" i="3"/>
  <c r="AM722" i="3" s="1"/>
  <c r="AL754" i="3"/>
  <c r="AM754" i="3" s="1"/>
  <c r="AL786" i="3"/>
  <c r="AL818" i="3"/>
  <c r="AL850" i="3"/>
  <c r="AM850" i="3" s="1"/>
  <c r="AL882" i="3"/>
  <c r="AM882" i="3" s="1"/>
  <c r="AL914" i="3"/>
  <c r="AM914" i="3" s="1"/>
  <c r="AL946" i="3"/>
  <c r="AM946" i="3" s="1"/>
  <c r="AL978" i="3"/>
  <c r="AM978" i="3" s="1"/>
  <c r="AL41" i="3"/>
  <c r="AM41" i="3" s="1"/>
  <c r="AL217" i="3"/>
  <c r="AL83" i="3"/>
  <c r="AM83" i="3" s="1"/>
  <c r="AL163" i="3"/>
  <c r="AM163" i="3" s="1"/>
  <c r="AL243" i="3"/>
  <c r="AM243" i="3" s="1"/>
  <c r="AL315" i="3"/>
  <c r="AM315" i="3" s="1"/>
  <c r="AL395" i="3"/>
  <c r="AM395" i="3" s="1"/>
  <c r="AL491" i="3"/>
  <c r="AM491" i="3" s="1"/>
  <c r="AL587" i="3"/>
  <c r="AM587" i="3" s="1"/>
  <c r="AL683" i="3"/>
  <c r="AL779" i="3"/>
  <c r="AL1003" i="3"/>
  <c r="AL36" i="3"/>
  <c r="AM36" i="3" s="1"/>
  <c r="AL68" i="3"/>
  <c r="AM68" i="3" s="1"/>
  <c r="AL100" i="3"/>
  <c r="AM100" i="3" s="1"/>
  <c r="AL132" i="3"/>
  <c r="AM132" i="3" s="1"/>
  <c r="AL164" i="3"/>
  <c r="AM164" i="3" s="1"/>
  <c r="AL196" i="3"/>
  <c r="AL228" i="3"/>
  <c r="AM228" i="3" s="1"/>
  <c r="AL260" i="3"/>
  <c r="AM260" i="3" s="1"/>
  <c r="AL292" i="3"/>
  <c r="AM292" i="3" s="1"/>
  <c r="AL324" i="3"/>
  <c r="AM324" i="3" s="1"/>
  <c r="AL356" i="3"/>
  <c r="AM356" i="3" s="1"/>
  <c r="AL388" i="3"/>
  <c r="AM388" i="3" s="1"/>
  <c r="AL420" i="3"/>
  <c r="AM420" i="3" s="1"/>
  <c r="AL452" i="3"/>
  <c r="AL484" i="3"/>
  <c r="AL516" i="3"/>
  <c r="AM516" i="3" s="1"/>
  <c r="AL548" i="3"/>
  <c r="AM548" i="3" s="1"/>
  <c r="BD56" i="3"/>
  <c r="BE56" i="3" s="1"/>
  <c r="BD192" i="3"/>
  <c r="BE192" i="3" s="1"/>
  <c r="BD264" i="3"/>
  <c r="BE264" i="3" s="1"/>
  <c r="BD296" i="3"/>
  <c r="BE296" i="3" s="1"/>
  <c r="BD352" i="3"/>
  <c r="BE352" i="3" s="1"/>
  <c r="BD384" i="3"/>
  <c r="BE384" i="3" s="1"/>
  <c r="BD416" i="3"/>
  <c r="BE416" i="3" s="1"/>
  <c r="BD448" i="3"/>
  <c r="BE448" i="3" s="1"/>
  <c r="BD480" i="3"/>
  <c r="BE480" i="3" s="1"/>
  <c r="BD512" i="3"/>
  <c r="BE512" i="3" s="1"/>
  <c r="BD544" i="3"/>
  <c r="BE544" i="3" s="1"/>
  <c r="BD576" i="3"/>
  <c r="BE576" i="3" s="1"/>
  <c r="BD608" i="3"/>
  <c r="BE608" i="3" s="1"/>
  <c r="BD640" i="3"/>
  <c r="BE640" i="3" s="1"/>
  <c r="BD672" i="3"/>
  <c r="BE672" i="3" s="1"/>
  <c r="BD704" i="3"/>
  <c r="BE704" i="3" s="1"/>
  <c r="BD736" i="3"/>
  <c r="BE736" i="3" s="1"/>
  <c r="BD768" i="3"/>
  <c r="BE768" i="3" s="1"/>
  <c r="BD800" i="3"/>
  <c r="BE800" i="3" s="1"/>
  <c r="BD832" i="3"/>
  <c r="BE832" i="3" s="1"/>
  <c r="BD864" i="3"/>
  <c r="BE864" i="3" s="1"/>
  <c r="BD896" i="3"/>
  <c r="BE896" i="3" s="1"/>
  <c r="BD928" i="3"/>
  <c r="BE928" i="3" s="1"/>
  <c r="BD960" i="3"/>
  <c r="BE960" i="3" s="1"/>
  <c r="BD992" i="3"/>
  <c r="BE992" i="3" s="1"/>
  <c r="BD25" i="3"/>
  <c r="BE25" i="3" s="1"/>
  <c r="BD57" i="3"/>
  <c r="BE57" i="3" s="1"/>
  <c r="BD89" i="3"/>
  <c r="BE89" i="3" s="1"/>
  <c r="BD121" i="3"/>
  <c r="BE121" i="3" s="1"/>
  <c r="BD153" i="3"/>
  <c r="BE153" i="3" s="1"/>
  <c r="BD185" i="3"/>
  <c r="BE185" i="3" s="1"/>
  <c r="BD217" i="3"/>
  <c r="BE217" i="3" s="1"/>
  <c r="BD249" i="3"/>
  <c r="BE249" i="3" s="1"/>
  <c r="BD281" i="3"/>
  <c r="BE281" i="3" s="1"/>
  <c r="BD313" i="3"/>
  <c r="BE313" i="3" s="1"/>
  <c r="BD345" i="3"/>
  <c r="BE345" i="3" s="1"/>
  <c r="BD377" i="3"/>
  <c r="BE377" i="3" s="1"/>
  <c r="BD409" i="3"/>
  <c r="BE409" i="3" s="1"/>
  <c r="BD441" i="3"/>
  <c r="BE441" i="3" s="1"/>
  <c r="BD473" i="3"/>
  <c r="BE473" i="3" s="1"/>
  <c r="BD505" i="3"/>
  <c r="BE505" i="3" s="1"/>
  <c r="BD537" i="3"/>
  <c r="BE537" i="3" s="1"/>
  <c r="BD569" i="3"/>
  <c r="BE569" i="3" s="1"/>
  <c r="BD601" i="3"/>
  <c r="BE601" i="3" s="1"/>
  <c r="BD633" i="3"/>
  <c r="BE633" i="3" s="1"/>
  <c r="BD665" i="3"/>
  <c r="BE665" i="3" s="1"/>
  <c r="BD697" i="3"/>
  <c r="BE697" i="3" s="1"/>
  <c r="BD729" i="3"/>
  <c r="BE729" i="3" s="1"/>
  <c r="BD761" i="3"/>
  <c r="BE761" i="3" s="1"/>
  <c r="BD793" i="3"/>
  <c r="BE793" i="3" s="1"/>
  <c r="BD825" i="3"/>
  <c r="BE825" i="3" s="1"/>
  <c r="BD857" i="3"/>
  <c r="BE857" i="3" s="1"/>
  <c r="BD889" i="3"/>
  <c r="BE889" i="3" s="1"/>
  <c r="BD921" i="3"/>
  <c r="BE921" i="3" s="1"/>
  <c r="BD953" i="3"/>
  <c r="BE953" i="3" s="1"/>
  <c r="BD985" i="3"/>
  <c r="BE985" i="3" s="1"/>
  <c r="BD80" i="3"/>
  <c r="BE80" i="3" s="1"/>
  <c r="BD328" i="3"/>
  <c r="BE328" i="3" s="1"/>
  <c r="BD106" i="3"/>
  <c r="BE106" i="3" s="1"/>
  <c r="BD186" i="3"/>
  <c r="BE186" i="3" s="1"/>
  <c r="BD266" i="3"/>
  <c r="BE266" i="3" s="1"/>
  <c r="BD330" i="3"/>
  <c r="BE330" i="3" s="1"/>
  <c r="BD418" i="3"/>
  <c r="BE418" i="3" s="1"/>
  <c r="BD514" i="3"/>
  <c r="BE514" i="3" s="1"/>
  <c r="BD610" i="3"/>
  <c r="BE610" i="3" s="1"/>
  <c r="BD706" i="3"/>
  <c r="BE706" i="3" s="1"/>
  <c r="BD810" i="3"/>
  <c r="BE810" i="3" s="1"/>
  <c r="BD11" i="3"/>
  <c r="BE11" i="3" s="1"/>
  <c r="BD43" i="3"/>
  <c r="BE43" i="3" s="1"/>
  <c r="BD75" i="3"/>
  <c r="BE75" i="3" s="1"/>
  <c r="BD107" i="3"/>
  <c r="BE107" i="3" s="1"/>
  <c r="BD139" i="3"/>
  <c r="BE139" i="3" s="1"/>
  <c r="BD171" i="3"/>
  <c r="BE171" i="3" s="1"/>
  <c r="BD203" i="3"/>
  <c r="BE203" i="3" s="1"/>
  <c r="BD235" i="3"/>
  <c r="BE235" i="3" s="1"/>
  <c r="BD267" i="3"/>
  <c r="BE267" i="3" s="1"/>
  <c r="BD299" i="3"/>
  <c r="BE299" i="3" s="1"/>
  <c r="BD331" i="3"/>
  <c r="BE331" i="3" s="1"/>
  <c r="BD363" i="3"/>
  <c r="BE363" i="3" s="1"/>
  <c r="BD395" i="3"/>
  <c r="BE395" i="3" s="1"/>
  <c r="BD427" i="3"/>
  <c r="BE427" i="3" s="1"/>
  <c r="BD459" i="3"/>
  <c r="BE459" i="3" s="1"/>
  <c r="BD491" i="3"/>
  <c r="BE491" i="3" s="1"/>
  <c r="BD523" i="3"/>
  <c r="BE523" i="3" s="1"/>
  <c r="BD555" i="3"/>
  <c r="BE555" i="3" s="1"/>
  <c r="AL97" i="3"/>
  <c r="AM97" i="3" s="1"/>
  <c r="AL209" i="3"/>
  <c r="AM209" i="3" s="1"/>
  <c r="AL273" i="3"/>
  <c r="AM273" i="3" s="1"/>
  <c r="AL305" i="3"/>
  <c r="AM305" i="3" s="1"/>
  <c r="AL361" i="3"/>
  <c r="AM361" i="3" s="1"/>
  <c r="AL393" i="3"/>
  <c r="AM393" i="3" s="1"/>
  <c r="AL425" i="3"/>
  <c r="AM425" i="3" s="1"/>
  <c r="AL457" i="3"/>
  <c r="AL489" i="3"/>
  <c r="AM489" i="3" s="1"/>
  <c r="AL521" i="3"/>
  <c r="AM521" i="3" s="1"/>
  <c r="AL553" i="3"/>
  <c r="AM553" i="3" s="1"/>
  <c r="AL585" i="3"/>
  <c r="AM585" i="3" s="1"/>
  <c r="AL617" i="3"/>
  <c r="AM617" i="3" s="1"/>
  <c r="AL649" i="3"/>
  <c r="AM649" i="3" s="1"/>
  <c r="AL681" i="3"/>
  <c r="AM681" i="3" s="1"/>
  <c r="AL713" i="3"/>
  <c r="AL745" i="3"/>
  <c r="AM745" i="3" s="1"/>
  <c r="AL777" i="3"/>
  <c r="AL809" i="3"/>
  <c r="AM809" i="3" s="1"/>
  <c r="AL841" i="3"/>
  <c r="AM841" i="3" s="1"/>
  <c r="AL873" i="3"/>
  <c r="AM873" i="3" s="1"/>
  <c r="AL905" i="3"/>
  <c r="AM905" i="3" s="1"/>
  <c r="AL937" i="3"/>
  <c r="AM937" i="3" s="1"/>
  <c r="AL969" i="3"/>
  <c r="AL1001" i="3"/>
  <c r="AM1001" i="3" s="1"/>
  <c r="AL34" i="3"/>
  <c r="AM34" i="3" s="1"/>
  <c r="AL66" i="3"/>
  <c r="AM66" i="3" s="1"/>
  <c r="AL98" i="3"/>
  <c r="AM98" i="3" s="1"/>
  <c r="AL130" i="3"/>
  <c r="AM130" i="3" s="1"/>
  <c r="AL162" i="3"/>
  <c r="AM162" i="3" s="1"/>
  <c r="AL194" i="3"/>
  <c r="AM194" i="3" s="1"/>
  <c r="AL226" i="3"/>
  <c r="AL258" i="3"/>
  <c r="AM258" i="3" s="1"/>
  <c r="AL290" i="3"/>
  <c r="AM290" i="3" s="1"/>
  <c r="AL322" i="3"/>
  <c r="AM322" i="3" s="1"/>
  <c r="AL354" i="3"/>
  <c r="AM354" i="3" s="1"/>
  <c r="AL386" i="3"/>
  <c r="AM386" i="3" s="1"/>
  <c r="AL418" i="3"/>
  <c r="AM418" i="3" s="1"/>
  <c r="AL450" i="3"/>
  <c r="AM450" i="3" s="1"/>
  <c r="AL482" i="3"/>
  <c r="AL514" i="3"/>
  <c r="AM514" i="3" s="1"/>
  <c r="AL546" i="3"/>
  <c r="AM546" i="3" s="1"/>
  <c r="AL578" i="3"/>
  <c r="AM578" i="3" s="1"/>
  <c r="AL610" i="3"/>
  <c r="AM610" i="3" s="1"/>
  <c r="AL642" i="3"/>
  <c r="AM642" i="3" s="1"/>
  <c r="AL674" i="3"/>
  <c r="AM674" i="3" s="1"/>
  <c r="AL706" i="3"/>
  <c r="AM706" i="3" s="1"/>
  <c r="AL738" i="3"/>
  <c r="AL770" i="3"/>
  <c r="AL802" i="3"/>
  <c r="AL834" i="3"/>
  <c r="AM834" i="3" s="1"/>
  <c r="AL866" i="3"/>
  <c r="AM866" i="3" s="1"/>
  <c r="AL898" i="3"/>
  <c r="AM898" i="3" s="1"/>
  <c r="AL930" i="3"/>
  <c r="AM930" i="3" s="1"/>
  <c r="AL962" i="3"/>
  <c r="AM962" i="3" s="1"/>
  <c r="AL994" i="3"/>
  <c r="AL129" i="3"/>
  <c r="AM129" i="3" s="1"/>
  <c r="AL27" i="3"/>
  <c r="AM27" i="3" s="1"/>
  <c r="AL131" i="3"/>
  <c r="AM131" i="3" s="1"/>
  <c r="AL203" i="3"/>
  <c r="AM203" i="3" s="1"/>
  <c r="AL283" i="3"/>
  <c r="AM283" i="3" s="1"/>
  <c r="AL347" i="3"/>
  <c r="AM347" i="3" s="1"/>
  <c r="AL443" i="3"/>
  <c r="AM443" i="3" s="1"/>
  <c r="AL539" i="3"/>
  <c r="AL635" i="3"/>
  <c r="AM635" i="3" s="1"/>
  <c r="AL731" i="3"/>
  <c r="AM731" i="3" s="1"/>
  <c r="AL843" i="3"/>
  <c r="AM843" i="3" s="1"/>
  <c r="AL20" i="3"/>
  <c r="AM20" i="3" s="1"/>
  <c r="AL52" i="3"/>
  <c r="AM52" i="3" s="1"/>
  <c r="AL84" i="3"/>
  <c r="AM84" i="3" s="1"/>
  <c r="AL116" i="3"/>
  <c r="AM116" i="3" s="1"/>
  <c r="AL148" i="3"/>
  <c r="AL180" i="3"/>
  <c r="AM180" i="3" s="1"/>
  <c r="AL212" i="3"/>
  <c r="AM212" i="3" s="1"/>
  <c r="AL244" i="3"/>
  <c r="AM244" i="3" s="1"/>
  <c r="AL276" i="3"/>
  <c r="AM276" i="3" s="1"/>
  <c r="AL308" i="3"/>
  <c r="AM308" i="3" s="1"/>
  <c r="AL340" i="3"/>
  <c r="AM340" i="3" s="1"/>
  <c r="AL372" i="3"/>
  <c r="AM372" i="3" s="1"/>
  <c r="AL404" i="3"/>
  <c r="AL436" i="3"/>
  <c r="AM436" i="3" s="1"/>
  <c r="AL468" i="3"/>
  <c r="AM468" i="3" s="1"/>
  <c r="AL500" i="3"/>
  <c r="AM500" i="3" s="1"/>
  <c r="AL532" i="3"/>
  <c r="AM532" i="3" s="1"/>
  <c r="AL564" i="3"/>
  <c r="AM564" i="3" s="1"/>
  <c r="BD96" i="3"/>
  <c r="BE96" i="3" s="1"/>
  <c r="BD208" i="3"/>
  <c r="BE208" i="3" s="1"/>
  <c r="BD272" i="3"/>
  <c r="BE272" i="3" s="1"/>
  <c r="BD304" i="3"/>
  <c r="BE304" i="3" s="1"/>
  <c r="BD360" i="3"/>
  <c r="BE360" i="3" s="1"/>
  <c r="BD392" i="3"/>
  <c r="BE392" i="3" s="1"/>
  <c r="BD424" i="3"/>
  <c r="BE424" i="3" s="1"/>
  <c r="BD456" i="3"/>
  <c r="BE456" i="3" s="1"/>
  <c r="BD488" i="3"/>
  <c r="BE488" i="3" s="1"/>
  <c r="BD520" i="3"/>
  <c r="BE520" i="3" s="1"/>
  <c r="BD552" i="3"/>
  <c r="BE552" i="3" s="1"/>
  <c r="BD584" i="3"/>
  <c r="BE584" i="3" s="1"/>
  <c r="BD616" i="3"/>
  <c r="BE616" i="3" s="1"/>
  <c r="BD648" i="3"/>
  <c r="BE648" i="3" s="1"/>
  <c r="BD680" i="3"/>
  <c r="BE680" i="3" s="1"/>
  <c r="BD712" i="3"/>
  <c r="BE712" i="3" s="1"/>
  <c r="BD744" i="3"/>
  <c r="BE744" i="3" s="1"/>
  <c r="BD776" i="3"/>
  <c r="BE776" i="3" s="1"/>
  <c r="BD808" i="3"/>
  <c r="BE808" i="3" s="1"/>
  <c r="BD840" i="3"/>
  <c r="BE840" i="3" s="1"/>
  <c r="BD872" i="3"/>
  <c r="BE872" i="3" s="1"/>
  <c r="BD904" i="3"/>
  <c r="BE904" i="3" s="1"/>
  <c r="BD936" i="3"/>
  <c r="BE936" i="3" s="1"/>
  <c r="BD968" i="3"/>
  <c r="BE968" i="3" s="1"/>
  <c r="BD1000" i="3"/>
  <c r="BE1000" i="3" s="1"/>
  <c r="BD33" i="3"/>
  <c r="BE33" i="3" s="1"/>
  <c r="BD65" i="3"/>
  <c r="BE65" i="3" s="1"/>
  <c r="BD97" i="3"/>
  <c r="BE97" i="3" s="1"/>
  <c r="BD129" i="3"/>
  <c r="BE129" i="3" s="1"/>
  <c r="BD161" i="3"/>
  <c r="BE161" i="3" s="1"/>
  <c r="BD193" i="3"/>
  <c r="BE193" i="3" s="1"/>
  <c r="BD225" i="3"/>
  <c r="BE225" i="3" s="1"/>
  <c r="BD257" i="3"/>
  <c r="BE257" i="3" s="1"/>
  <c r="BD289" i="3"/>
  <c r="BE289" i="3" s="1"/>
  <c r="BD321" i="3"/>
  <c r="BE321" i="3" s="1"/>
  <c r="BD353" i="3"/>
  <c r="BE353" i="3" s="1"/>
  <c r="BD385" i="3"/>
  <c r="BE385" i="3" s="1"/>
  <c r="BD417" i="3"/>
  <c r="BE417" i="3" s="1"/>
  <c r="BD449" i="3"/>
  <c r="BE449" i="3" s="1"/>
  <c r="BD481" i="3"/>
  <c r="BE481" i="3" s="1"/>
  <c r="BD513" i="3"/>
  <c r="BE513" i="3" s="1"/>
  <c r="BD545" i="3"/>
  <c r="BE545" i="3" s="1"/>
  <c r="BD577" i="3"/>
  <c r="BE577" i="3" s="1"/>
  <c r="BD609" i="3"/>
  <c r="BE609" i="3" s="1"/>
  <c r="BD641" i="3"/>
  <c r="BE641" i="3" s="1"/>
  <c r="BD673" i="3"/>
  <c r="BE673" i="3" s="1"/>
  <c r="BD705" i="3"/>
  <c r="BE705" i="3" s="1"/>
  <c r="BD737" i="3"/>
  <c r="BE737" i="3" s="1"/>
  <c r="BD769" i="3"/>
  <c r="BE769" i="3" s="1"/>
  <c r="BD801" i="3"/>
  <c r="BE801" i="3" s="1"/>
  <c r="BD833" i="3"/>
  <c r="BE833" i="3" s="1"/>
  <c r="BD865" i="3"/>
  <c r="BE865" i="3" s="1"/>
  <c r="BD897" i="3"/>
  <c r="BE897" i="3" s="1"/>
  <c r="BD929" i="3"/>
  <c r="BE929" i="3" s="1"/>
  <c r="BD961" i="3"/>
  <c r="BE961" i="3" s="1"/>
  <c r="BD993" i="3"/>
  <c r="BE993" i="3" s="1"/>
  <c r="BD128" i="3"/>
  <c r="BE128" i="3" s="1"/>
  <c r="BD26" i="3"/>
  <c r="BE26" i="3" s="1"/>
  <c r="BD130" i="3"/>
  <c r="BE130" i="3" s="1"/>
  <c r="BD202" i="3"/>
  <c r="BE202" i="3" s="1"/>
  <c r="BD282" i="3"/>
  <c r="BE282" i="3" s="1"/>
  <c r="BD346" i="3"/>
  <c r="BE346" i="3" s="1"/>
  <c r="BD442" i="3"/>
  <c r="BE442" i="3" s="1"/>
  <c r="BD538" i="3"/>
  <c r="BE538" i="3" s="1"/>
  <c r="BD634" i="3"/>
  <c r="BE634" i="3" s="1"/>
  <c r="BD730" i="3"/>
  <c r="BE730" i="3" s="1"/>
  <c r="BD842" i="3"/>
  <c r="BE842" i="3" s="1"/>
  <c r="BD19" i="3"/>
  <c r="BE19" i="3" s="1"/>
  <c r="BD51" i="3"/>
  <c r="BE51" i="3" s="1"/>
  <c r="BD83" i="3"/>
  <c r="BE83" i="3" s="1"/>
  <c r="BD115" i="3"/>
  <c r="BE115" i="3" s="1"/>
  <c r="BD147" i="3"/>
  <c r="BE147" i="3" s="1"/>
  <c r="BD179" i="3"/>
  <c r="BE179" i="3" s="1"/>
  <c r="BD211" i="3"/>
  <c r="BE211" i="3" s="1"/>
  <c r="BD243" i="3"/>
  <c r="BE243" i="3" s="1"/>
  <c r="BD275" i="3"/>
  <c r="BE275" i="3" s="1"/>
  <c r="BD307" i="3"/>
  <c r="BE307" i="3" s="1"/>
  <c r="BD339" i="3"/>
  <c r="BE339" i="3" s="1"/>
  <c r="BD371" i="3"/>
  <c r="BE371" i="3" s="1"/>
  <c r="BD403" i="3"/>
  <c r="BE403" i="3" s="1"/>
  <c r="BD435" i="3"/>
  <c r="BE435" i="3" s="1"/>
  <c r="BD467" i="3"/>
  <c r="BE467" i="3" s="1"/>
  <c r="BD499" i="3"/>
  <c r="BE499" i="3" s="1"/>
  <c r="BD531" i="3"/>
  <c r="BE531" i="3" s="1"/>
  <c r="AL145" i="3"/>
  <c r="AM145" i="3" s="1"/>
  <c r="AL241" i="3"/>
  <c r="AM241" i="3" s="1"/>
  <c r="AL281" i="3"/>
  <c r="AM281" i="3" s="1"/>
  <c r="AL321" i="3"/>
  <c r="AM321" i="3" s="1"/>
  <c r="AL369" i="3"/>
  <c r="AM369" i="3" s="1"/>
  <c r="AL401" i="3"/>
  <c r="AM401" i="3" s="1"/>
  <c r="AL433" i="3"/>
  <c r="AL465" i="3"/>
  <c r="AM465" i="3" s="1"/>
  <c r="AL497" i="3"/>
  <c r="AM497" i="3" s="1"/>
  <c r="AL529" i="3"/>
  <c r="AM529" i="3" s="1"/>
  <c r="AL561" i="3"/>
  <c r="AM561" i="3" s="1"/>
  <c r="AL593" i="3"/>
  <c r="AM593" i="3" s="1"/>
  <c r="AL625" i="3"/>
  <c r="AM625" i="3" s="1"/>
  <c r="AL657" i="3"/>
  <c r="AM657" i="3" s="1"/>
  <c r="AL689" i="3"/>
  <c r="AL721" i="3"/>
  <c r="AM721" i="3" s="1"/>
  <c r="AL753" i="3"/>
  <c r="AM753" i="3" s="1"/>
  <c r="AL785" i="3"/>
  <c r="AM785" i="3" s="1"/>
  <c r="AL817" i="3"/>
  <c r="AM817" i="3" s="1"/>
  <c r="AL849" i="3"/>
  <c r="AM849" i="3" s="1"/>
  <c r="AL881" i="3"/>
  <c r="AM881" i="3" s="1"/>
  <c r="AL913" i="3"/>
  <c r="AM913" i="3" s="1"/>
  <c r="AL945" i="3"/>
  <c r="AL977" i="3"/>
  <c r="AM977" i="3" s="1"/>
  <c r="AL10" i="3"/>
  <c r="AM10" i="3" s="1"/>
  <c r="AL42" i="3"/>
  <c r="AM42" i="3" s="1"/>
  <c r="AL74" i="3"/>
  <c r="AM74" i="3" s="1"/>
  <c r="AL106" i="3"/>
  <c r="AM106" i="3" s="1"/>
  <c r="AL138" i="3"/>
  <c r="AM138" i="3" s="1"/>
  <c r="AL170" i="3"/>
  <c r="AM170" i="3" s="1"/>
  <c r="AL202" i="3"/>
  <c r="AL234" i="3"/>
  <c r="AM234" i="3" s="1"/>
  <c r="AL266" i="3"/>
  <c r="AM266" i="3" s="1"/>
  <c r="AL298" i="3"/>
  <c r="AM298" i="3" s="1"/>
  <c r="AL330" i="3"/>
  <c r="AM330" i="3" s="1"/>
  <c r="AL362" i="3"/>
  <c r="AM362" i="3" s="1"/>
  <c r="AL394" i="3"/>
  <c r="AM394" i="3" s="1"/>
  <c r="AL426" i="3"/>
  <c r="AM426" i="3" s="1"/>
  <c r="AL458" i="3"/>
  <c r="AL490" i="3"/>
  <c r="AM490" i="3" s="1"/>
  <c r="AL522" i="3"/>
  <c r="AM522" i="3" s="1"/>
  <c r="AL554" i="3"/>
  <c r="AM554" i="3" s="1"/>
  <c r="AL586" i="3"/>
  <c r="AM586" i="3" s="1"/>
  <c r="AL618" i="3"/>
  <c r="AM618" i="3" s="1"/>
  <c r="AL650" i="3"/>
  <c r="AM650" i="3" s="1"/>
  <c r="AL682" i="3"/>
  <c r="AM682" i="3" s="1"/>
  <c r="AL714" i="3"/>
  <c r="AL746" i="3"/>
  <c r="AM746" i="3" s="1"/>
  <c r="AL778" i="3"/>
  <c r="AM778" i="3" s="1"/>
  <c r="AL810" i="3"/>
  <c r="AM810" i="3" s="1"/>
  <c r="AL842" i="3"/>
  <c r="AM842" i="3" s="1"/>
  <c r="AL874" i="3"/>
  <c r="AM874" i="3" s="1"/>
  <c r="AL906" i="3"/>
  <c r="AM906" i="3" s="1"/>
  <c r="AL938" i="3"/>
  <c r="AM938" i="3" s="1"/>
  <c r="AL970" i="3"/>
  <c r="AL1002" i="3"/>
  <c r="AM1002" i="3" s="1"/>
  <c r="AL169" i="3"/>
  <c r="AM169" i="3" s="1"/>
  <c r="AL51" i="3"/>
  <c r="AM51" i="3" s="1"/>
  <c r="AL147" i="3"/>
  <c r="AM147" i="3" s="1"/>
  <c r="AL227" i="3"/>
  <c r="AM227" i="3" s="1"/>
  <c r="AL299" i="3"/>
  <c r="AM299" i="3" s="1"/>
  <c r="AL371" i="3"/>
  <c r="AM371" i="3" s="1"/>
  <c r="AL467" i="3"/>
  <c r="AL563" i="3"/>
  <c r="AM563" i="3" s="1"/>
  <c r="AL659" i="3"/>
  <c r="AM659" i="3" s="1"/>
  <c r="AL755" i="3"/>
  <c r="AM755" i="3" s="1"/>
  <c r="AL891" i="3"/>
  <c r="AM891" i="3" s="1"/>
  <c r="AL28" i="3"/>
  <c r="AM28" i="3" s="1"/>
  <c r="AL60" i="3"/>
  <c r="AM60" i="3" s="1"/>
  <c r="AL92" i="3"/>
  <c r="AM92" i="3" s="1"/>
  <c r="AL124" i="3"/>
  <c r="AL156" i="3"/>
  <c r="AM156" i="3" s="1"/>
  <c r="AL188" i="3"/>
  <c r="AL220" i="3"/>
  <c r="AM220" i="3" s="1"/>
  <c r="AL252" i="3"/>
  <c r="AM252" i="3" s="1"/>
  <c r="AL284" i="3"/>
  <c r="AM284" i="3" s="1"/>
  <c r="AL316" i="3"/>
  <c r="AM316" i="3" s="1"/>
  <c r="AL348" i="3"/>
  <c r="AM348" i="3" s="1"/>
  <c r="AL380" i="3"/>
  <c r="AL412" i="3"/>
  <c r="AM412" i="3" s="1"/>
  <c r="AL444" i="3"/>
  <c r="AM444" i="3" s="1"/>
  <c r="AL476" i="3"/>
  <c r="AM476" i="3" s="1"/>
  <c r="AL508" i="3"/>
  <c r="AM508" i="3" s="1"/>
  <c r="AL540" i="3"/>
  <c r="AM540" i="3" s="1"/>
  <c r="AL572" i="3"/>
  <c r="AM572" i="3" s="1"/>
  <c r="BD16" i="3"/>
  <c r="BE16" i="3" s="1"/>
  <c r="BD280" i="3"/>
  <c r="BE280" i="3" s="1"/>
  <c r="AL385" i="3"/>
  <c r="AM385" i="3" s="1"/>
  <c r="BD472" i="3"/>
  <c r="BE472" i="3" s="1"/>
  <c r="BD560" i="3"/>
  <c r="BE560" i="3" s="1"/>
  <c r="AL641" i="3"/>
  <c r="AM641" i="3" s="1"/>
  <c r="BD728" i="3"/>
  <c r="BE728" i="3" s="1"/>
  <c r="BD816" i="3"/>
  <c r="BE816" i="3" s="1"/>
  <c r="AL897" i="3"/>
  <c r="AM897" i="3" s="1"/>
  <c r="BD984" i="3"/>
  <c r="BE984" i="3" s="1"/>
  <c r="BD73" i="3"/>
  <c r="BE73" i="3" s="1"/>
  <c r="AL154" i="3"/>
  <c r="AM154" i="3" s="1"/>
  <c r="BD241" i="3"/>
  <c r="BE241" i="3" s="1"/>
  <c r="BD329" i="3"/>
  <c r="BE329" i="3" s="1"/>
  <c r="AL410" i="3"/>
  <c r="AM410" i="3" s="1"/>
  <c r="BD497" i="3"/>
  <c r="BE497" i="3" s="1"/>
  <c r="BD585" i="3"/>
  <c r="BE585" i="3" s="1"/>
  <c r="AL666" i="3"/>
  <c r="BD753" i="3"/>
  <c r="BE753" i="3" s="1"/>
  <c r="BD841" i="3"/>
  <c r="BE841" i="3" s="1"/>
  <c r="AL922" i="3"/>
  <c r="AM922" i="3" s="1"/>
  <c r="BD40" i="3"/>
  <c r="BE40" i="3" s="1"/>
  <c r="BD146" i="3"/>
  <c r="BE146" i="3" s="1"/>
  <c r="AL331" i="3"/>
  <c r="AM331" i="3" s="1"/>
  <c r="BD586" i="3"/>
  <c r="BE586" i="3" s="1"/>
  <c r="BD890" i="3"/>
  <c r="BE890" i="3" s="1"/>
  <c r="AL76" i="3"/>
  <c r="AM76" i="3" s="1"/>
  <c r="BD163" i="3"/>
  <c r="BE163" i="3" s="1"/>
  <c r="BD251" i="3"/>
  <c r="BE251" i="3" s="1"/>
  <c r="AL332" i="3"/>
  <c r="AM332" i="3" s="1"/>
  <c r="BD419" i="3"/>
  <c r="BE419" i="3" s="1"/>
  <c r="BD507" i="3"/>
  <c r="BE507" i="3" s="1"/>
  <c r="AL580" i="3"/>
  <c r="AM580" i="3" s="1"/>
  <c r="AL612" i="3"/>
  <c r="AL644" i="3"/>
  <c r="AM644" i="3" s="1"/>
  <c r="AL676" i="3"/>
  <c r="AM676" i="3" s="1"/>
  <c r="AL708" i="3"/>
  <c r="AM708" i="3" s="1"/>
  <c r="AL740" i="3"/>
  <c r="AM740" i="3" s="1"/>
  <c r="AL772" i="3"/>
  <c r="AM772" i="3" s="1"/>
  <c r="AL804" i="3"/>
  <c r="AM804" i="3" s="1"/>
  <c r="AL836" i="3"/>
  <c r="AM836" i="3" s="1"/>
  <c r="AL868" i="3"/>
  <c r="AL900" i="3"/>
  <c r="AM900" i="3" s="1"/>
  <c r="AL932" i="3"/>
  <c r="AM932" i="3" s="1"/>
  <c r="AL964" i="3"/>
  <c r="AM964" i="3" s="1"/>
  <c r="AL996" i="3"/>
  <c r="AM996" i="3" s="1"/>
  <c r="AL185" i="3"/>
  <c r="AM185" i="3" s="1"/>
  <c r="AL43" i="3"/>
  <c r="AM43" i="3" s="1"/>
  <c r="AL155" i="3"/>
  <c r="AM155" i="3" s="1"/>
  <c r="AL259" i="3"/>
  <c r="AL339" i="3"/>
  <c r="AM339" i="3" s="1"/>
  <c r="AL427" i="3"/>
  <c r="AM427" i="3" s="1"/>
  <c r="AL523" i="3"/>
  <c r="AM523" i="3" s="1"/>
  <c r="AL619" i="3"/>
  <c r="AM619" i="3" s="1"/>
  <c r="AL715" i="3"/>
  <c r="AM715" i="3" s="1"/>
  <c r="AL827" i="3"/>
  <c r="AM827" i="3" s="1"/>
  <c r="AL13" i="3"/>
  <c r="AM13" i="3" s="1"/>
  <c r="AL45" i="3"/>
  <c r="AL77" i="3"/>
  <c r="AM77" i="3" s="1"/>
  <c r="AL109" i="3"/>
  <c r="AM109" i="3" s="1"/>
  <c r="AL141" i="3"/>
  <c r="AM141" i="3" s="1"/>
  <c r="AL173" i="3"/>
  <c r="AM173" i="3" s="1"/>
  <c r="AL205" i="3"/>
  <c r="AM205" i="3" s="1"/>
  <c r="AL237" i="3"/>
  <c r="AM237" i="3" s="1"/>
  <c r="AL269" i="3"/>
  <c r="AM269" i="3" s="1"/>
  <c r="AL301" i="3"/>
  <c r="AL333" i="3"/>
  <c r="AM333" i="3" s="1"/>
  <c r="AL365" i="3"/>
  <c r="AM365" i="3" s="1"/>
  <c r="AL397" i="3"/>
  <c r="AM397" i="3" s="1"/>
  <c r="AL429" i="3"/>
  <c r="AM429" i="3" s="1"/>
  <c r="AL461" i="3"/>
  <c r="AM461" i="3" s="1"/>
  <c r="AL493" i="3"/>
  <c r="AM493" i="3" s="1"/>
  <c r="AL525" i="3"/>
  <c r="AM525" i="3" s="1"/>
  <c r="AL557" i="3"/>
  <c r="AL589" i="3"/>
  <c r="AM589" i="3" s="1"/>
  <c r="AL621" i="3"/>
  <c r="AL653" i="3"/>
  <c r="AM653" i="3" s="1"/>
  <c r="AL685" i="3"/>
  <c r="AM685" i="3" s="1"/>
  <c r="AL717" i="3"/>
  <c r="AM717" i="3" s="1"/>
  <c r="AL749" i="3"/>
  <c r="AM749" i="3" s="1"/>
  <c r="AL781" i="3"/>
  <c r="AM781" i="3" s="1"/>
  <c r="AL813" i="3"/>
  <c r="AL845" i="3"/>
  <c r="AM845" i="3" s="1"/>
  <c r="AL877" i="3"/>
  <c r="AM877" i="3" s="1"/>
  <c r="AL909" i="3"/>
  <c r="AM909" i="3" s="1"/>
  <c r="AL941" i="3"/>
  <c r="AM941" i="3" s="1"/>
  <c r="AL973" i="3"/>
  <c r="AM973" i="3" s="1"/>
  <c r="AL25" i="3"/>
  <c r="AM25" i="3" s="1"/>
  <c r="AL153" i="3"/>
  <c r="AM153" i="3" s="1"/>
  <c r="AL257" i="3"/>
  <c r="AL59" i="3"/>
  <c r="AM59" i="3" s="1"/>
  <c r="AL139" i="3"/>
  <c r="AM139" i="3" s="1"/>
  <c r="AL251" i="3"/>
  <c r="AM251" i="3" s="1"/>
  <c r="AL411" i="3"/>
  <c r="AM411" i="3" s="1"/>
  <c r="AL507" i="3"/>
  <c r="AM507" i="3" s="1"/>
  <c r="BD160" i="3"/>
  <c r="BE160" i="3" s="1"/>
  <c r="BD320" i="3"/>
  <c r="BE320" i="3" s="1"/>
  <c r="AL417" i="3"/>
  <c r="BD504" i="3"/>
  <c r="BE504" i="3" s="1"/>
  <c r="BD592" i="3"/>
  <c r="BE592" i="3" s="1"/>
  <c r="AL673" i="3"/>
  <c r="AM673" i="3" s="1"/>
  <c r="BD760" i="3"/>
  <c r="BE760" i="3" s="1"/>
  <c r="BD848" i="3"/>
  <c r="BE848" i="3" s="1"/>
  <c r="AL929" i="3"/>
  <c r="AM929" i="3" s="1"/>
  <c r="BD17" i="3"/>
  <c r="BE17" i="3" s="1"/>
  <c r="BD105" i="3"/>
  <c r="BE105" i="3" s="1"/>
  <c r="AL186" i="3"/>
  <c r="AM186" i="3" s="1"/>
  <c r="BD273" i="3"/>
  <c r="BE273" i="3" s="1"/>
  <c r="BD361" i="3"/>
  <c r="BE361" i="3" s="1"/>
  <c r="AL442" i="3"/>
  <c r="AM442" i="3" s="1"/>
  <c r="BD529" i="3"/>
  <c r="BE529" i="3" s="1"/>
  <c r="BD617" i="3"/>
  <c r="BE617" i="3" s="1"/>
  <c r="AL698" i="3"/>
  <c r="AM698" i="3" s="1"/>
  <c r="BD785" i="3"/>
  <c r="BE785" i="3" s="1"/>
  <c r="BD873" i="3"/>
  <c r="BE873" i="3" s="1"/>
  <c r="AL954" i="3"/>
  <c r="AM954" i="3" s="1"/>
  <c r="BD216" i="3"/>
  <c r="BE216" i="3" s="1"/>
  <c r="BD226" i="3"/>
  <c r="BE226" i="3" s="1"/>
  <c r="AL419" i="3"/>
  <c r="AM419" i="3" s="1"/>
  <c r="BD682" i="3"/>
  <c r="BE682" i="3" s="1"/>
  <c r="BD27" i="3"/>
  <c r="BE27" i="3" s="1"/>
  <c r="AL108" i="3"/>
  <c r="BD195" i="3"/>
  <c r="BE195" i="3" s="1"/>
  <c r="BD283" i="3"/>
  <c r="BE283" i="3" s="1"/>
  <c r="AL364" i="3"/>
  <c r="AM364" i="3" s="1"/>
  <c r="BD451" i="3"/>
  <c r="BE451" i="3" s="1"/>
  <c r="BD539" i="3"/>
  <c r="BE539" i="3" s="1"/>
  <c r="BD587" i="3"/>
  <c r="BE587" i="3" s="1"/>
  <c r="BD619" i="3"/>
  <c r="BE619" i="3" s="1"/>
  <c r="BD651" i="3"/>
  <c r="BE651" i="3" s="1"/>
  <c r="BD683" i="3"/>
  <c r="BE683" i="3" s="1"/>
  <c r="BD715" i="3"/>
  <c r="BE715" i="3" s="1"/>
  <c r="BD747" i="3"/>
  <c r="BE747" i="3" s="1"/>
  <c r="BD779" i="3"/>
  <c r="BE779" i="3" s="1"/>
  <c r="BD811" i="3"/>
  <c r="BE811" i="3" s="1"/>
  <c r="BD843" i="3"/>
  <c r="BE843" i="3" s="1"/>
  <c r="BD875" i="3"/>
  <c r="BE875" i="3" s="1"/>
  <c r="BD907" i="3"/>
  <c r="BE907" i="3" s="1"/>
  <c r="BD939" i="3"/>
  <c r="BE939" i="3" s="1"/>
  <c r="BD971" i="3"/>
  <c r="BE971" i="3" s="1"/>
  <c r="BD8" i="3"/>
  <c r="BE8" i="3" s="1"/>
  <c r="BD232" i="3"/>
  <c r="BE232" i="3" s="1"/>
  <c r="BD66" i="3"/>
  <c r="BE66" i="3" s="1"/>
  <c r="BD178" i="3"/>
  <c r="BE178" i="3" s="1"/>
  <c r="BD274" i="3"/>
  <c r="BE274" i="3" s="1"/>
  <c r="BD354" i="3"/>
  <c r="BE354" i="3" s="1"/>
  <c r="BD450" i="3"/>
  <c r="BE450" i="3" s="1"/>
  <c r="BD546" i="3"/>
  <c r="BE546" i="3" s="1"/>
  <c r="BD642" i="3"/>
  <c r="BE642" i="3" s="1"/>
  <c r="BD738" i="3"/>
  <c r="BE738" i="3" s="1"/>
  <c r="BD874" i="3"/>
  <c r="BE874" i="3" s="1"/>
  <c r="BD20" i="3"/>
  <c r="BE20" i="3" s="1"/>
  <c r="BD52" i="3"/>
  <c r="BE52" i="3" s="1"/>
  <c r="BD84" i="3"/>
  <c r="BE84" i="3" s="1"/>
  <c r="BD116" i="3"/>
  <c r="BE116" i="3" s="1"/>
  <c r="BD148" i="3"/>
  <c r="BE148" i="3" s="1"/>
  <c r="BD180" i="3"/>
  <c r="BE180" i="3" s="1"/>
  <c r="BD212" i="3"/>
  <c r="BE212" i="3" s="1"/>
  <c r="BD244" i="3"/>
  <c r="BE244" i="3" s="1"/>
  <c r="BD276" i="3"/>
  <c r="BE276" i="3" s="1"/>
  <c r="BD308" i="3"/>
  <c r="BE308" i="3" s="1"/>
  <c r="BD340" i="3"/>
  <c r="BE340" i="3" s="1"/>
  <c r="BD372" i="3"/>
  <c r="BE372" i="3" s="1"/>
  <c r="BD404" i="3"/>
  <c r="BE404" i="3" s="1"/>
  <c r="BD436" i="3"/>
  <c r="BE436" i="3" s="1"/>
  <c r="BD468" i="3"/>
  <c r="BE468" i="3" s="1"/>
  <c r="BD500" i="3"/>
  <c r="BE500" i="3" s="1"/>
  <c r="BD532" i="3"/>
  <c r="BE532" i="3" s="1"/>
  <c r="BD564" i="3"/>
  <c r="BE564" i="3" s="1"/>
  <c r="BD596" i="3"/>
  <c r="BE596" i="3" s="1"/>
  <c r="BD628" i="3"/>
  <c r="BE628" i="3" s="1"/>
  <c r="BD660" i="3"/>
  <c r="BE660" i="3" s="1"/>
  <c r="BD692" i="3"/>
  <c r="BE692" i="3" s="1"/>
  <c r="BD724" i="3"/>
  <c r="BE724" i="3" s="1"/>
  <c r="BD756" i="3"/>
  <c r="BE756" i="3" s="1"/>
  <c r="BD788" i="3"/>
  <c r="BE788" i="3" s="1"/>
  <c r="BD820" i="3"/>
  <c r="BE820" i="3" s="1"/>
  <c r="BD852" i="3"/>
  <c r="BE852" i="3" s="1"/>
  <c r="BD884" i="3"/>
  <c r="BE884" i="3" s="1"/>
  <c r="BD916" i="3"/>
  <c r="BE916" i="3" s="1"/>
  <c r="BD948" i="3"/>
  <c r="BE948" i="3" s="1"/>
  <c r="BD980" i="3"/>
  <c r="BE980" i="3" s="1"/>
  <c r="BD64" i="3"/>
  <c r="BE64" i="3" s="1"/>
  <c r="BD176" i="3"/>
  <c r="BE176" i="3" s="1"/>
  <c r="BD336" i="3"/>
  <c r="BE336" i="3" s="1"/>
  <c r="BD74" i="3"/>
  <c r="BE74" i="3" s="1"/>
  <c r="BD170" i="3"/>
  <c r="BE170" i="3" s="1"/>
  <c r="BD290" i="3"/>
  <c r="BE290" i="3" s="1"/>
  <c r="BD434" i="3"/>
  <c r="BE434" i="3" s="1"/>
  <c r="BD530" i="3"/>
  <c r="BE530" i="3" s="1"/>
  <c r="BD626" i="3"/>
  <c r="BE626" i="3" s="1"/>
  <c r="AL193" i="3"/>
  <c r="AM193" i="3" s="1"/>
  <c r="BD344" i="3"/>
  <c r="BE344" i="3" s="1"/>
  <c r="BD432" i="3"/>
  <c r="BE432" i="3" s="1"/>
  <c r="AL513" i="3"/>
  <c r="AM513" i="3" s="1"/>
  <c r="BD600" i="3"/>
  <c r="BE600" i="3" s="1"/>
  <c r="BD688" i="3"/>
  <c r="BE688" i="3" s="1"/>
  <c r="AL769" i="3"/>
  <c r="AM769" i="3" s="1"/>
  <c r="BD856" i="3"/>
  <c r="BE856" i="3" s="1"/>
  <c r="BD944" i="3"/>
  <c r="BE944" i="3" s="1"/>
  <c r="AL26" i="3"/>
  <c r="AM26" i="3" s="1"/>
  <c r="BD113" i="3"/>
  <c r="BE113" i="3" s="1"/>
  <c r="BD201" i="3"/>
  <c r="BE201" i="3" s="1"/>
  <c r="AL282" i="3"/>
  <c r="AM282" i="3" s="1"/>
  <c r="BD369" i="3"/>
  <c r="BE369" i="3" s="1"/>
  <c r="BD457" i="3"/>
  <c r="BE457" i="3" s="1"/>
  <c r="AL538" i="3"/>
  <c r="AM538" i="3" s="1"/>
  <c r="BD625" i="3"/>
  <c r="BE625" i="3" s="1"/>
  <c r="BD713" i="3"/>
  <c r="BE713" i="3" s="1"/>
  <c r="AL794" i="3"/>
  <c r="AM794" i="3" s="1"/>
  <c r="BD881" i="3"/>
  <c r="BE881" i="3" s="1"/>
  <c r="BD969" i="3"/>
  <c r="BE969" i="3" s="1"/>
  <c r="AL329" i="3"/>
  <c r="AM329" i="3" s="1"/>
  <c r="BD242" i="3"/>
  <c r="BE242" i="3" s="1"/>
  <c r="BD466" i="3"/>
  <c r="BE466" i="3" s="1"/>
  <c r="AL707" i="3"/>
  <c r="AM707" i="3" s="1"/>
  <c r="BD35" i="3"/>
  <c r="BE35" i="3" s="1"/>
  <c r="BD123" i="3"/>
  <c r="BE123" i="3" s="1"/>
  <c r="AL204" i="3"/>
  <c r="AM204" i="3" s="1"/>
  <c r="BD291" i="3"/>
  <c r="BE291" i="3" s="1"/>
  <c r="BD379" i="3"/>
  <c r="BE379" i="3" s="1"/>
  <c r="AL460" i="3"/>
  <c r="AM460" i="3" s="1"/>
  <c r="BD547" i="3"/>
  <c r="BE547" i="3" s="1"/>
  <c r="AL596" i="3"/>
  <c r="AM596" i="3" s="1"/>
  <c r="AL628" i="3"/>
  <c r="AM628" i="3" s="1"/>
  <c r="AL660" i="3"/>
  <c r="AL692" i="3"/>
  <c r="AM692" i="3" s="1"/>
  <c r="AL724" i="3"/>
  <c r="AM724" i="3" s="1"/>
  <c r="AL756" i="3"/>
  <c r="AM756" i="3" s="1"/>
  <c r="AL788" i="3"/>
  <c r="AM788" i="3" s="1"/>
  <c r="AL820" i="3"/>
  <c r="AM820" i="3" s="1"/>
  <c r="AL852" i="3"/>
  <c r="AM852" i="3" s="1"/>
  <c r="AL884" i="3"/>
  <c r="AM884" i="3" s="1"/>
  <c r="AL916" i="3"/>
  <c r="AL948" i="3"/>
  <c r="AM948" i="3" s="1"/>
  <c r="AL980" i="3"/>
  <c r="AM980" i="3" s="1"/>
  <c r="AL73" i="3"/>
  <c r="AM73" i="3" s="1"/>
  <c r="AL313" i="3"/>
  <c r="AM313" i="3" s="1"/>
  <c r="AL91" i="3"/>
  <c r="AM91" i="3" s="1"/>
  <c r="AL211" i="3"/>
  <c r="AM211" i="3" s="1"/>
  <c r="AL307" i="3"/>
  <c r="AM307" i="3" s="1"/>
  <c r="AL379" i="3"/>
  <c r="AL475" i="3"/>
  <c r="AM475" i="3" s="1"/>
  <c r="AL571" i="3"/>
  <c r="AM571" i="3" s="1"/>
  <c r="AL667" i="3"/>
  <c r="AM667" i="3" s="1"/>
  <c r="AL763" i="3"/>
  <c r="AM763" i="3" s="1"/>
  <c r="AL995" i="3"/>
  <c r="AM995" i="3" s="1"/>
  <c r="AL29" i="3"/>
  <c r="AM29" i="3" s="1"/>
  <c r="AL61" i="3"/>
  <c r="AM61" i="3" s="1"/>
  <c r="AL93" i="3"/>
  <c r="AL125" i="3"/>
  <c r="AM125" i="3" s="1"/>
  <c r="AL157" i="3"/>
  <c r="AM157" i="3" s="1"/>
  <c r="AL189" i="3"/>
  <c r="AM189" i="3" s="1"/>
  <c r="AL221" i="3"/>
  <c r="AM221" i="3" s="1"/>
  <c r="AL253" i="3"/>
  <c r="AM253" i="3" s="1"/>
  <c r="AL285" i="3"/>
  <c r="AM285" i="3" s="1"/>
  <c r="AL317" i="3"/>
  <c r="AM317" i="3" s="1"/>
  <c r="AL349" i="3"/>
  <c r="AL381" i="3"/>
  <c r="AM381" i="3" s="1"/>
  <c r="AL413" i="3"/>
  <c r="AM413" i="3" s="1"/>
  <c r="AL445" i="3"/>
  <c r="AM445" i="3" s="1"/>
  <c r="AL477" i="3"/>
  <c r="AM477" i="3" s="1"/>
  <c r="AL509" i="3"/>
  <c r="AM509" i="3" s="1"/>
  <c r="AL541" i="3"/>
  <c r="AM541" i="3" s="1"/>
  <c r="AL573" i="3"/>
  <c r="AM573" i="3" s="1"/>
  <c r="AL605" i="3"/>
  <c r="AL637" i="3"/>
  <c r="AM637" i="3" s="1"/>
  <c r="AL669" i="3"/>
  <c r="AM669" i="3" s="1"/>
  <c r="AL701" i="3"/>
  <c r="AM701" i="3" s="1"/>
  <c r="AL733" i="3"/>
  <c r="AM733" i="3" s="1"/>
  <c r="AL765" i="3"/>
  <c r="AM765" i="3" s="1"/>
  <c r="AL797" i="3"/>
  <c r="AM797" i="3" s="1"/>
  <c r="AL829" i="3"/>
  <c r="AM829" i="3" s="1"/>
  <c r="AL861" i="3"/>
  <c r="AM861" i="3" s="1"/>
  <c r="AL893" i="3"/>
  <c r="AM893" i="3" s="1"/>
  <c r="AL925" i="3"/>
  <c r="AL957" i="3"/>
  <c r="AM957" i="3" s="1"/>
  <c r="AL989" i="3"/>
  <c r="AM989" i="3" s="1"/>
  <c r="AL89" i="3"/>
  <c r="AM89" i="3" s="1"/>
  <c r="AL201" i="3"/>
  <c r="AM201" i="3" s="1"/>
  <c r="AL19" i="3"/>
  <c r="AM19" i="3" s="1"/>
  <c r="AL99" i="3"/>
  <c r="AM99" i="3" s="1"/>
  <c r="AL195" i="3"/>
  <c r="AM195" i="3" s="1"/>
  <c r="AL363" i="3"/>
  <c r="AM363" i="3" s="1"/>
  <c r="AL459" i="3"/>
  <c r="AM459" i="3" s="1"/>
  <c r="AL555" i="3"/>
  <c r="AM555" i="3" s="1"/>
  <c r="BD240" i="3"/>
  <c r="BE240" i="3" s="1"/>
  <c r="AL353" i="3"/>
  <c r="AM353" i="3" s="1"/>
  <c r="BD440" i="3"/>
  <c r="BE440" i="3" s="1"/>
  <c r="BD528" i="3"/>
  <c r="BE528" i="3" s="1"/>
  <c r="AL609" i="3"/>
  <c r="AM609" i="3" s="1"/>
  <c r="BD696" i="3"/>
  <c r="BE696" i="3" s="1"/>
  <c r="BD784" i="3"/>
  <c r="BE784" i="3" s="1"/>
  <c r="AL865" i="3"/>
  <c r="AM865" i="3" s="1"/>
  <c r="BD952" i="3"/>
  <c r="BE952" i="3" s="1"/>
  <c r="BD41" i="3"/>
  <c r="BE41" i="3" s="1"/>
  <c r="AL122" i="3"/>
  <c r="AM122" i="3" s="1"/>
  <c r="BD209" i="3"/>
  <c r="BE209" i="3" s="1"/>
  <c r="BD297" i="3"/>
  <c r="BE297" i="3" s="1"/>
  <c r="AL378" i="3"/>
  <c r="AM378" i="3" s="1"/>
  <c r="BD465" i="3"/>
  <c r="BE465" i="3" s="1"/>
  <c r="BD553" i="3"/>
  <c r="BE553" i="3" s="1"/>
  <c r="AL634" i="3"/>
  <c r="AM634" i="3" s="1"/>
  <c r="BD721" i="3"/>
  <c r="BE721" i="3" s="1"/>
  <c r="BD809" i="3"/>
  <c r="BE809" i="3" s="1"/>
  <c r="AL890" i="3"/>
  <c r="BD977" i="3"/>
  <c r="BE977" i="3" s="1"/>
  <c r="BD50" i="3"/>
  <c r="BE50" i="3" s="1"/>
  <c r="AL267" i="3"/>
  <c r="AM267" i="3" s="1"/>
  <c r="BD490" i="3"/>
  <c r="BE490" i="3" s="1"/>
  <c r="BD754" i="3"/>
  <c r="BE754" i="3" s="1"/>
  <c r="AL44" i="3"/>
  <c r="AM44" i="3" s="1"/>
  <c r="BD131" i="3"/>
  <c r="BE131" i="3" s="1"/>
  <c r="BD219" i="3"/>
  <c r="BE219" i="3" s="1"/>
  <c r="AL300" i="3"/>
  <c r="AM300" i="3" s="1"/>
  <c r="BD387" i="3"/>
  <c r="BE387" i="3" s="1"/>
  <c r="BD475" i="3"/>
  <c r="BE475" i="3" s="1"/>
  <c r="AL556" i="3"/>
  <c r="AM556" i="3" s="1"/>
  <c r="BD595" i="3"/>
  <c r="BE595" i="3" s="1"/>
  <c r="BD627" i="3"/>
  <c r="BE627" i="3" s="1"/>
  <c r="BD659" i="3"/>
  <c r="BE659" i="3" s="1"/>
  <c r="BD691" i="3"/>
  <c r="BE691" i="3" s="1"/>
  <c r="BD723" i="3"/>
  <c r="BE723" i="3" s="1"/>
  <c r="BD755" i="3"/>
  <c r="BE755" i="3" s="1"/>
  <c r="BD787" i="3"/>
  <c r="BE787" i="3" s="1"/>
  <c r="BD819" i="3"/>
  <c r="BE819" i="3" s="1"/>
  <c r="BD851" i="3"/>
  <c r="BE851" i="3" s="1"/>
  <c r="BD883" i="3"/>
  <c r="BE883" i="3" s="1"/>
  <c r="BD915" i="3"/>
  <c r="BE915" i="3" s="1"/>
  <c r="BD947" i="3"/>
  <c r="BE947" i="3" s="1"/>
  <c r="BD979" i="3"/>
  <c r="BE979" i="3" s="1"/>
  <c r="BD72" i="3"/>
  <c r="BE72" i="3" s="1"/>
  <c r="BD312" i="3"/>
  <c r="BE312" i="3" s="1"/>
  <c r="BD90" i="3"/>
  <c r="BE90" i="3" s="1"/>
  <c r="BD210" i="3"/>
  <c r="BE210" i="3" s="1"/>
  <c r="BD306" i="3"/>
  <c r="BE306" i="3" s="1"/>
  <c r="BD378" i="3"/>
  <c r="BE378" i="3" s="1"/>
  <c r="BD474" i="3"/>
  <c r="BE474" i="3" s="1"/>
  <c r="BD570" i="3"/>
  <c r="BE570" i="3" s="1"/>
  <c r="BD666" i="3"/>
  <c r="BE666" i="3" s="1"/>
  <c r="BD762" i="3"/>
  <c r="BE762" i="3" s="1"/>
  <c r="BD994" i="3"/>
  <c r="BE994" i="3" s="1"/>
  <c r="BD28" i="3"/>
  <c r="BE28" i="3" s="1"/>
  <c r="BD60" i="3"/>
  <c r="BE60" i="3" s="1"/>
  <c r="BD92" i="3"/>
  <c r="BE92" i="3" s="1"/>
  <c r="BD124" i="3"/>
  <c r="BE124" i="3" s="1"/>
  <c r="BD156" i="3"/>
  <c r="BE156" i="3" s="1"/>
  <c r="BD188" i="3"/>
  <c r="BE188" i="3" s="1"/>
  <c r="BD220" i="3"/>
  <c r="BE220" i="3" s="1"/>
  <c r="BD252" i="3"/>
  <c r="BE252" i="3" s="1"/>
  <c r="BD284" i="3"/>
  <c r="BE284" i="3" s="1"/>
  <c r="BD316" i="3"/>
  <c r="BE316" i="3" s="1"/>
  <c r="BD348" i="3"/>
  <c r="BE348" i="3" s="1"/>
  <c r="BD380" i="3"/>
  <c r="BE380" i="3" s="1"/>
  <c r="BD412" i="3"/>
  <c r="BE412" i="3" s="1"/>
  <c r="BD444" i="3"/>
  <c r="BE444" i="3" s="1"/>
  <c r="BD476" i="3"/>
  <c r="BE476" i="3" s="1"/>
  <c r="BD508" i="3"/>
  <c r="BE508" i="3" s="1"/>
  <c r="BD540" i="3"/>
  <c r="BE540" i="3" s="1"/>
  <c r="BD572" i="3"/>
  <c r="BE572" i="3" s="1"/>
  <c r="BD604" i="3"/>
  <c r="BE604" i="3" s="1"/>
  <c r="BD636" i="3"/>
  <c r="BE636" i="3" s="1"/>
  <c r="BD668" i="3"/>
  <c r="BE668" i="3" s="1"/>
  <c r="BD700" i="3"/>
  <c r="BE700" i="3" s="1"/>
  <c r="BD732" i="3"/>
  <c r="BE732" i="3" s="1"/>
  <c r="BD764" i="3"/>
  <c r="BE764" i="3" s="1"/>
  <c r="BD796" i="3"/>
  <c r="BE796" i="3" s="1"/>
  <c r="BD828" i="3"/>
  <c r="BE828" i="3" s="1"/>
  <c r="BD860" i="3"/>
  <c r="BE860" i="3" s="1"/>
  <c r="BD892" i="3"/>
  <c r="BE892" i="3" s="1"/>
  <c r="BD924" i="3"/>
  <c r="BE924" i="3" s="1"/>
  <c r="BD248" i="3"/>
  <c r="BE248" i="3" s="1"/>
  <c r="BD368" i="3"/>
  <c r="BE368" i="3" s="1"/>
  <c r="AL449" i="3"/>
  <c r="AM449" i="3" s="1"/>
  <c r="BD536" i="3"/>
  <c r="BE536" i="3" s="1"/>
  <c r="BD624" i="3"/>
  <c r="BE624" i="3" s="1"/>
  <c r="AL705" i="3"/>
  <c r="AM705" i="3" s="1"/>
  <c r="BD792" i="3"/>
  <c r="BE792" i="3" s="1"/>
  <c r="BD880" i="3"/>
  <c r="BE880" i="3" s="1"/>
  <c r="AL961" i="3"/>
  <c r="AM961" i="3" s="1"/>
  <c r="BD49" i="3"/>
  <c r="BE49" i="3" s="1"/>
  <c r="BD137" i="3"/>
  <c r="BE137" i="3" s="1"/>
  <c r="AL218" i="3"/>
  <c r="AM218" i="3" s="1"/>
  <c r="BD305" i="3"/>
  <c r="BE305" i="3" s="1"/>
  <c r="BD393" i="3"/>
  <c r="BE393" i="3" s="1"/>
  <c r="AL474" i="3"/>
  <c r="AM474" i="3" s="1"/>
  <c r="BD561" i="3"/>
  <c r="BE561" i="3" s="1"/>
  <c r="BD649" i="3"/>
  <c r="BE649" i="3" s="1"/>
  <c r="AL730" i="3"/>
  <c r="AM730" i="3" s="1"/>
  <c r="BD817" i="3"/>
  <c r="BE817" i="3" s="1"/>
  <c r="BD905" i="3"/>
  <c r="BE905" i="3" s="1"/>
  <c r="AL986" i="3"/>
  <c r="AM986" i="3" s="1"/>
  <c r="BD82" i="3"/>
  <c r="BE82" i="3" s="1"/>
  <c r="BD298" i="3"/>
  <c r="BE298" i="3" s="1"/>
  <c r="AL515" i="3"/>
  <c r="AM515" i="3" s="1"/>
  <c r="BD778" i="3"/>
  <c r="BE778" i="3" s="1"/>
  <c r="BD59" i="3"/>
  <c r="BE59" i="3" s="1"/>
  <c r="AL140" i="3"/>
  <c r="AM140" i="3" s="1"/>
  <c r="BD227" i="3"/>
  <c r="BE227" i="3" s="1"/>
  <c r="BD315" i="3"/>
  <c r="BE315" i="3" s="1"/>
  <c r="AL396" i="3"/>
  <c r="AM396" i="3" s="1"/>
  <c r="BD483" i="3"/>
  <c r="BE483" i="3" s="1"/>
  <c r="BD563" i="3"/>
  <c r="BE563" i="3" s="1"/>
  <c r="AL604" i="3"/>
  <c r="AM604" i="3" s="1"/>
  <c r="AL636" i="3"/>
  <c r="AM636" i="3" s="1"/>
  <c r="AL668" i="3"/>
  <c r="AM668" i="3" s="1"/>
  <c r="AL700" i="3"/>
  <c r="AM700" i="3" s="1"/>
  <c r="AL732" i="3"/>
  <c r="AM732" i="3" s="1"/>
  <c r="AL764" i="3"/>
  <c r="AM764" i="3" s="1"/>
  <c r="AL796" i="3"/>
  <c r="AM796" i="3" s="1"/>
  <c r="AL828" i="3"/>
  <c r="AM828" i="3" s="1"/>
  <c r="AL860" i="3"/>
  <c r="AM860" i="3" s="1"/>
  <c r="AL892" i="3"/>
  <c r="AM892" i="3" s="1"/>
  <c r="AL924" i="3"/>
  <c r="AM924" i="3" s="1"/>
  <c r="AL956" i="3"/>
  <c r="AM956" i="3" s="1"/>
  <c r="AL988" i="3"/>
  <c r="AM988" i="3" s="1"/>
  <c r="AL137" i="3"/>
  <c r="AM137" i="3" s="1"/>
  <c r="AL11" i="3"/>
  <c r="AM11" i="3" s="1"/>
  <c r="AL123" i="3"/>
  <c r="AM123" i="3" s="1"/>
  <c r="AL235" i="3"/>
  <c r="AM235" i="3" s="1"/>
  <c r="AL323" i="3"/>
  <c r="AM323" i="3" s="1"/>
  <c r="AL403" i="3"/>
  <c r="AM403" i="3" s="1"/>
  <c r="AL499" i="3"/>
  <c r="AM499" i="3" s="1"/>
  <c r="AL595" i="3"/>
  <c r="AM595" i="3" s="1"/>
  <c r="AL691" i="3"/>
  <c r="AM691" i="3" s="1"/>
  <c r="AL795" i="3"/>
  <c r="AM795" i="3" s="1"/>
  <c r="AL5" i="3"/>
  <c r="AM5" i="3" s="1"/>
  <c r="AL37" i="3"/>
  <c r="AM37" i="3" s="1"/>
  <c r="AL69" i="3"/>
  <c r="AM69" i="3" s="1"/>
  <c r="AL101" i="3"/>
  <c r="AM101" i="3" s="1"/>
  <c r="AL133" i="3"/>
  <c r="AM133" i="3" s="1"/>
  <c r="AL165" i="3"/>
  <c r="AM165" i="3" s="1"/>
  <c r="AL197" i="3"/>
  <c r="AM197" i="3" s="1"/>
  <c r="AL229" i="3"/>
  <c r="AM229" i="3" s="1"/>
  <c r="AL261" i="3"/>
  <c r="AM261" i="3" s="1"/>
  <c r="AL293" i="3"/>
  <c r="AM293" i="3" s="1"/>
  <c r="AL325" i="3"/>
  <c r="AM325" i="3" s="1"/>
  <c r="AL357" i="3"/>
  <c r="AM357" i="3" s="1"/>
  <c r="AL389" i="3"/>
  <c r="AM389" i="3" s="1"/>
  <c r="AL421" i="3"/>
  <c r="AM421" i="3" s="1"/>
  <c r="AL453" i="3"/>
  <c r="AM453" i="3" s="1"/>
  <c r="AL485" i="3"/>
  <c r="AM485" i="3" s="1"/>
  <c r="AL517" i="3"/>
  <c r="AM517" i="3" s="1"/>
  <c r="AL549" i="3"/>
  <c r="AM549" i="3" s="1"/>
  <c r="AL581" i="3"/>
  <c r="AM581" i="3" s="1"/>
  <c r="AL613" i="3"/>
  <c r="AM613" i="3" s="1"/>
  <c r="AL645" i="3"/>
  <c r="AM645" i="3" s="1"/>
  <c r="AL677" i="3"/>
  <c r="AM677" i="3" s="1"/>
  <c r="AL709" i="3"/>
  <c r="AM709" i="3" s="1"/>
  <c r="AL741" i="3"/>
  <c r="AM741" i="3" s="1"/>
  <c r="AL773" i="3"/>
  <c r="AM773" i="3" s="1"/>
  <c r="AL805" i="3"/>
  <c r="AM805" i="3" s="1"/>
  <c r="AL837" i="3"/>
  <c r="AM837" i="3" s="1"/>
  <c r="AL869" i="3"/>
  <c r="AM869" i="3" s="1"/>
  <c r="AL901" i="3"/>
  <c r="AM901" i="3" s="1"/>
  <c r="AL933" i="3"/>
  <c r="AM933" i="3" s="1"/>
  <c r="AL965" i="3"/>
  <c r="AM965" i="3" s="1"/>
  <c r="AL997" i="3"/>
  <c r="AM997" i="3" s="1"/>
  <c r="AL121" i="3"/>
  <c r="AM121" i="3" s="1"/>
  <c r="AL225" i="3"/>
  <c r="AM225" i="3" s="1"/>
  <c r="AL35" i="3"/>
  <c r="AM35" i="3" s="1"/>
  <c r="AL115" i="3"/>
  <c r="AM115" i="3" s="1"/>
  <c r="AL219" i="3"/>
  <c r="AM219" i="3" s="1"/>
  <c r="AL387" i="3"/>
  <c r="AM387" i="3" s="1"/>
  <c r="AL483" i="3"/>
  <c r="AM483" i="3" s="1"/>
  <c r="AL579" i="3"/>
  <c r="AM579" i="3" s="1"/>
  <c r="AL675" i="3"/>
  <c r="AM675" i="3" s="1"/>
  <c r="AL57" i="3"/>
  <c r="AM57" i="3" s="1"/>
  <c r="BD464" i="3"/>
  <c r="BE464" i="3" s="1"/>
  <c r="BD664" i="3"/>
  <c r="BE664" i="3" s="1"/>
  <c r="BD912" i="3"/>
  <c r="BE912" i="3" s="1"/>
  <c r="BD145" i="3"/>
  <c r="BE145" i="3" s="1"/>
  <c r="AL346" i="3"/>
  <c r="AM346" i="3" s="1"/>
  <c r="BD593" i="3"/>
  <c r="BE593" i="3" s="1"/>
  <c r="AL826" i="3"/>
  <c r="AM826" i="3" s="1"/>
  <c r="BD168" i="3"/>
  <c r="BE168" i="3" s="1"/>
  <c r="AL611" i="3"/>
  <c r="AM611" i="3" s="1"/>
  <c r="BD155" i="3"/>
  <c r="BE155" i="3" s="1"/>
  <c r="BD355" i="3"/>
  <c r="BE355" i="3" s="1"/>
  <c r="BD579" i="3"/>
  <c r="BE579" i="3" s="1"/>
  <c r="BD667" i="3"/>
  <c r="BE667" i="3" s="1"/>
  <c r="AL748" i="3"/>
  <c r="AM748" i="3" s="1"/>
  <c r="BD835" i="3"/>
  <c r="BE835" i="3" s="1"/>
  <c r="BD923" i="3"/>
  <c r="BE923" i="3" s="1"/>
  <c r="AL9" i="3"/>
  <c r="AM9" i="3" s="1"/>
  <c r="BD154" i="3"/>
  <c r="BE154" i="3" s="1"/>
  <c r="BD402" i="3"/>
  <c r="BE402" i="3" s="1"/>
  <c r="AL643" i="3"/>
  <c r="AM643" i="3" s="1"/>
  <c r="BD12" i="3"/>
  <c r="BE12" i="3" s="1"/>
  <c r="BD100" i="3"/>
  <c r="BE100" i="3" s="1"/>
  <c r="AL181" i="3"/>
  <c r="AM181" i="3" s="1"/>
  <c r="BD268" i="3"/>
  <c r="BE268" i="3" s="1"/>
  <c r="BD356" i="3"/>
  <c r="BE356" i="3" s="1"/>
  <c r="AL437" i="3"/>
  <c r="AM437" i="3" s="1"/>
  <c r="BD524" i="3"/>
  <c r="BE524" i="3" s="1"/>
  <c r="BD612" i="3"/>
  <c r="BE612" i="3" s="1"/>
  <c r="AL693" i="3"/>
  <c r="AM693" i="3" s="1"/>
  <c r="BD780" i="3"/>
  <c r="BE780" i="3" s="1"/>
  <c r="BD868" i="3"/>
  <c r="BE868" i="3" s="1"/>
  <c r="AL949" i="3"/>
  <c r="AM949" i="3" s="1"/>
  <c r="AL65" i="3"/>
  <c r="AM65" i="3" s="1"/>
  <c r="AL337" i="3"/>
  <c r="AM337" i="3" s="1"/>
  <c r="AL171" i="3"/>
  <c r="AM171" i="3" s="1"/>
  <c r="AL435" i="3"/>
  <c r="AM435" i="3" s="1"/>
  <c r="BD602" i="3"/>
  <c r="BE602" i="3" s="1"/>
  <c r="BD722" i="3"/>
  <c r="BE722" i="3" s="1"/>
  <c r="BD802" i="3"/>
  <c r="BE802" i="3" s="1"/>
  <c r="BD858" i="3"/>
  <c r="BE858" i="3" s="1"/>
  <c r="BD906" i="3"/>
  <c r="BE906" i="3" s="1"/>
  <c r="BD938" i="3"/>
  <c r="BE938" i="3" s="1"/>
  <c r="BD970" i="3"/>
  <c r="BE970" i="3" s="1"/>
  <c r="BD13" i="3"/>
  <c r="BE13" i="3" s="1"/>
  <c r="BD45" i="3"/>
  <c r="BE45" i="3" s="1"/>
  <c r="BD77" i="3"/>
  <c r="BE77" i="3" s="1"/>
  <c r="BD109" i="3"/>
  <c r="BE109" i="3" s="1"/>
  <c r="BD141" i="3"/>
  <c r="BE141" i="3" s="1"/>
  <c r="BD173" i="3"/>
  <c r="BE173" i="3" s="1"/>
  <c r="BD205" i="3"/>
  <c r="BE205" i="3" s="1"/>
  <c r="BD237" i="3"/>
  <c r="BE237" i="3" s="1"/>
  <c r="BD269" i="3"/>
  <c r="BE269" i="3" s="1"/>
  <c r="BD301" i="3"/>
  <c r="BE301" i="3" s="1"/>
  <c r="BD333" i="3"/>
  <c r="BE333" i="3" s="1"/>
  <c r="BD365" i="3"/>
  <c r="BE365" i="3" s="1"/>
  <c r="BD397" i="3"/>
  <c r="BE397" i="3" s="1"/>
  <c r="BD429" i="3"/>
  <c r="BE429" i="3" s="1"/>
  <c r="BD461" i="3"/>
  <c r="BE461" i="3" s="1"/>
  <c r="BD493" i="3"/>
  <c r="BE493" i="3" s="1"/>
  <c r="BD525" i="3"/>
  <c r="BE525" i="3" s="1"/>
  <c r="BD557" i="3"/>
  <c r="BE557" i="3" s="1"/>
  <c r="BD589" i="3"/>
  <c r="BE589" i="3" s="1"/>
  <c r="BD621" i="3"/>
  <c r="BE621" i="3" s="1"/>
  <c r="BD653" i="3"/>
  <c r="BE653" i="3" s="1"/>
  <c r="BD685" i="3"/>
  <c r="BE685" i="3" s="1"/>
  <c r="BD717" i="3"/>
  <c r="BE717" i="3" s="1"/>
  <c r="BD749" i="3"/>
  <c r="BE749" i="3" s="1"/>
  <c r="BD781" i="3"/>
  <c r="BE781" i="3" s="1"/>
  <c r="BD813" i="3"/>
  <c r="BE813" i="3" s="1"/>
  <c r="BD845" i="3"/>
  <c r="BE845" i="3" s="1"/>
  <c r="BD877" i="3"/>
  <c r="BE877" i="3" s="1"/>
  <c r="BD909" i="3"/>
  <c r="BE909" i="3" s="1"/>
  <c r="BD941" i="3"/>
  <c r="BE941" i="3" s="1"/>
  <c r="BD973" i="3"/>
  <c r="BE973" i="3" s="1"/>
  <c r="BD32" i="3"/>
  <c r="BE32" i="3" s="1"/>
  <c r="BD22" i="3"/>
  <c r="BE22" i="3" s="1"/>
  <c r="BD54" i="3"/>
  <c r="BE54" i="3" s="1"/>
  <c r="BD86" i="3"/>
  <c r="BE86" i="3" s="1"/>
  <c r="BD118" i="3"/>
  <c r="BE118" i="3" s="1"/>
  <c r="BD150" i="3"/>
  <c r="BE150" i="3" s="1"/>
  <c r="BD182" i="3"/>
  <c r="BE182" i="3" s="1"/>
  <c r="BD214" i="3"/>
  <c r="BE214" i="3" s="1"/>
  <c r="BD246" i="3"/>
  <c r="BE246" i="3" s="1"/>
  <c r="BD278" i="3"/>
  <c r="BE278" i="3" s="1"/>
  <c r="BD310" i="3"/>
  <c r="BE310" i="3" s="1"/>
  <c r="BD342" i="3"/>
  <c r="BE342" i="3" s="1"/>
  <c r="BD374" i="3"/>
  <c r="BE374" i="3" s="1"/>
  <c r="BD406" i="3"/>
  <c r="BE406" i="3" s="1"/>
  <c r="BD438" i="3"/>
  <c r="BE438" i="3" s="1"/>
  <c r="BD470" i="3"/>
  <c r="BE470" i="3" s="1"/>
  <c r="BD502" i="3"/>
  <c r="BE502" i="3" s="1"/>
  <c r="BD534" i="3"/>
  <c r="BE534" i="3" s="1"/>
  <c r="BD566" i="3"/>
  <c r="BE566" i="3" s="1"/>
  <c r="BD598" i="3"/>
  <c r="BE598" i="3" s="1"/>
  <c r="BD630" i="3"/>
  <c r="BE630" i="3" s="1"/>
  <c r="BD662" i="3"/>
  <c r="BE662" i="3" s="1"/>
  <c r="BD694" i="3"/>
  <c r="BE694" i="3" s="1"/>
  <c r="BD726" i="3"/>
  <c r="BE726" i="3" s="1"/>
  <c r="BD758" i="3"/>
  <c r="BE758" i="3" s="1"/>
  <c r="BD790" i="3"/>
  <c r="BE790" i="3" s="1"/>
  <c r="BD822" i="3"/>
  <c r="BE822" i="3" s="1"/>
  <c r="BD854" i="3"/>
  <c r="BE854" i="3" s="1"/>
  <c r="BD886" i="3"/>
  <c r="BE886" i="3" s="1"/>
  <c r="BD918" i="3"/>
  <c r="BE918" i="3" s="1"/>
  <c r="BD950" i="3"/>
  <c r="BE950" i="3" s="1"/>
  <c r="BD982" i="3"/>
  <c r="BE982" i="3" s="1"/>
  <c r="BD112" i="3"/>
  <c r="BE112" i="3" s="1"/>
  <c r="BD31" i="3"/>
  <c r="BE31" i="3" s="1"/>
  <c r="BD63" i="3"/>
  <c r="BE63" i="3" s="1"/>
  <c r="BD95" i="3"/>
  <c r="BE95" i="3" s="1"/>
  <c r="BD127" i="3"/>
  <c r="BE127" i="3" s="1"/>
  <c r="BD159" i="3"/>
  <c r="BE159" i="3" s="1"/>
  <c r="BD191" i="3"/>
  <c r="BE191" i="3" s="1"/>
  <c r="BD223" i="3"/>
  <c r="BE223" i="3" s="1"/>
  <c r="BD255" i="3"/>
  <c r="BE255" i="3" s="1"/>
  <c r="BD287" i="3"/>
  <c r="BE287" i="3" s="1"/>
  <c r="BD319" i="3"/>
  <c r="BE319" i="3" s="1"/>
  <c r="BD351" i="3"/>
  <c r="BE351" i="3" s="1"/>
  <c r="BD383" i="3"/>
  <c r="BE383" i="3" s="1"/>
  <c r="BD415" i="3"/>
  <c r="BE415" i="3" s="1"/>
  <c r="BD447" i="3"/>
  <c r="BE447" i="3" s="1"/>
  <c r="BD479" i="3"/>
  <c r="BE479" i="3" s="1"/>
  <c r="BD511" i="3"/>
  <c r="BE511" i="3" s="1"/>
  <c r="BD543" i="3"/>
  <c r="BE543" i="3" s="1"/>
  <c r="BD575" i="3"/>
  <c r="BE575" i="3" s="1"/>
  <c r="BD607" i="3"/>
  <c r="BE607" i="3" s="1"/>
  <c r="BD639" i="3"/>
  <c r="BE639" i="3" s="1"/>
  <c r="BD671" i="3"/>
  <c r="BE671" i="3" s="1"/>
  <c r="BD703" i="3"/>
  <c r="BE703" i="3" s="1"/>
  <c r="BD735" i="3"/>
  <c r="BE735" i="3" s="1"/>
  <c r="BD767" i="3"/>
  <c r="BE767" i="3" s="1"/>
  <c r="BD799" i="3"/>
  <c r="BE799" i="3" s="1"/>
  <c r="BD831" i="3"/>
  <c r="BE831" i="3" s="1"/>
  <c r="BD863" i="3"/>
  <c r="BE863" i="3" s="1"/>
  <c r="BD895" i="3"/>
  <c r="BE895" i="3" s="1"/>
  <c r="BD927" i="3"/>
  <c r="BE927" i="3" s="1"/>
  <c r="BD959" i="3"/>
  <c r="BE959" i="3" s="1"/>
  <c r="BD991" i="3"/>
  <c r="BE991" i="3" s="1"/>
  <c r="AL481" i="3"/>
  <c r="AM481" i="3" s="1"/>
  <c r="BD720" i="3"/>
  <c r="BE720" i="3" s="1"/>
  <c r="BD920" i="3"/>
  <c r="BE920" i="3" s="1"/>
  <c r="BD169" i="3"/>
  <c r="BE169" i="3" s="1"/>
  <c r="BD401" i="3"/>
  <c r="BE401" i="3" s="1"/>
  <c r="AL602" i="3"/>
  <c r="AM602" i="3" s="1"/>
  <c r="BD849" i="3"/>
  <c r="BE849" i="3" s="1"/>
  <c r="AL107" i="3"/>
  <c r="AM107" i="3" s="1"/>
  <c r="BD658" i="3"/>
  <c r="BE658" i="3" s="1"/>
  <c r="AL172" i="3"/>
  <c r="AM172" i="3" s="1"/>
  <c r="BD411" i="3"/>
  <c r="BE411" i="3" s="1"/>
  <c r="AL588" i="3"/>
  <c r="AM588" i="3" s="1"/>
  <c r="BD675" i="3"/>
  <c r="BE675" i="3" s="1"/>
  <c r="BD763" i="3"/>
  <c r="BE763" i="3" s="1"/>
  <c r="AL844" i="3"/>
  <c r="AM844" i="3" s="1"/>
  <c r="BD931" i="3"/>
  <c r="BE931" i="3" s="1"/>
  <c r="BD136" i="3"/>
  <c r="BE136" i="3" s="1"/>
  <c r="AL179" i="3"/>
  <c r="AM179" i="3" s="1"/>
  <c r="BD426" i="3"/>
  <c r="BE426" i="3" s="1"/>
  <c r="AL21" i="3"/>
  <c r="AM21" i="3" s="1"/>
  <c r="BD108" i="3"/>
  <c r="BE108" i="3" s="1"/>
  <c r="BD196" i="3"/>
  <c r="BE196" i="3" s="1"/>
  <c r="AL277" i="3"/>
  <c r="AM277" i="3" s="1"/>
  <c r="BD364" i="3"/>
  <c r="BE364" i="3" s="1"/>
  <c r="BD452" i="3"/>
  <c r="BE452" i="3" s="1"/>
  <c r="AL533" i="3"/>
  <c r="AM533" i="3" s="1"/>
  <c r="BD620" i="3"/>
  <c r="BE620" i="3" s="1"/>
  <c r="BD708" i="3"/>
  <c r="BE708" i="3" s="1"/>
  <c r="BD876" i="3"/>
  <c r="BE876" i="3" s="1"/>
  <c r="BD956" i="3"/>
  <c r="BE956" i="3" s="1"/>
  <c r="BD88" i="3"/>
  <c r="BE88" i="3" s="1"/>
  <c r="BD144" i="3"/>
  <c r="BE144" i="3" s="1"/>
  <c r="BD690" i="3"/>
  <c r="BE690" i="3" s="1"/>
  <c r="AL789" i="3"/>
  <c r="AM789" i="3" s="1"/>
  <c r="BD18" i="3"/>
  <c r="BE18" i="3" s="1"/>
  <c r="AL265" i="3"/>
  <c r="AM265" i="3" s="1"/>
  <c r="BD496" i="3"/>
  <c r="BE496" i="3" s="1"/>
  <c r="AL737" i="3"/>
  <c r="AM737" i="3" s="1"/>
  <c r="BD976" i="3"/>
  <c r="BE976" i="3" s="1"/>
  <c r="BD177" i="3"/>
  <c r="BE177" i="3" s="1"/>
  <c r="BD425" i="3"/>
  <c r="BE425" i="3" s="1"/>
  <c r="BD657" i="3"/>
  <c r="BE657" i="3" s="1"/>
  <c r="AL858" i="3"/>
  <c r="AM858" i="3" s="1"/>
  <c r="BD162" i="3"/>
  <c r="BE162" i="3" s="1"/>
  <c r="AL811" i="3"/>
  <c r="AM811" i="3" s="1"/>
  <c r="BD187" i="3"/>
  <c r="BE187" i="3" s="1"/>
  <c r="AL428" i="3"/>
  <c r="AM428" i="3" s="1"/>
  <c r="BD603" i="3"/>
  <c r="BE603" i="3" s="1"/>
  <c r="AL684" i="3"/>
  <c r="AM684" i="3" s="1"/>
  <c r="BD771" i="3"/>
  <c r="BE771" i="3" s="1"/>
  <c r="BD859" i="3"/>
  <c r="BE859" i="3" s="1"/>
  <c r="AL940" i="3"/>
  <c r="AM940" i="3" s="1"/>
  <c r="BD184" i="3"/>
  <c r="BE184" i="3" s="1"/>
  <c r="BD234" i="3"/>
  <c r="BE234" i="3" s="1"/>
  <c r="AL451" i="3"/>
  <c r="AM451" i="3" s="1"/>
  <c r="BD714" i="3"/>
  <c r="BE714" i="3" s="1"/>
  <c r="BD36" i="3"/>
  <c r="BE36" i="3" s="1"/>
  <c r="AL117" i="3"/>
  <c r="AM117" i="3" s="1"/>
  <c r="BD204" i="3"/>
  <c r="BE204" i="3" s="1"/>
  <c r="BD292" i="3"/>
  <c r="BE292" i="3" s="1"/>
  <c r="AL373" i="3"/>
  <c r="AM373" i="3" s="1"/>
  <c r="BD460" i="3"/>
  <c r="BE460" i="3" s="1"/>
  <c r="BD548" i="3"/>
  <c r="BE548" i="3" s="1"/>
  <c r="AL629" i="3"/>
  <c r="AM629" i="3" s="1"/>
  <c r="BD716" i="3"/>
  <c r="BE716" i="3" s="1"/>
  <c r="BD804" i="3"/>
  <c r="BE804" i="3" s="1"/>
  <c r="AL885" i="3"/>
  <c r="AM885" i="3" s="1"/>
  <c r="BD964" i="3"/>
  <c r="BE964" i="3" s="1"/>
  <c r="BD120" i="3"/>
  <c r="BE120" i="3" s="1"/>
  <c r="BD34" i="3"/>
  <c r="BE34" i="3" s="1"/>
  <c r="BD218" i="3"/>
  <c r="BE218" i="3" s="1"/>
  <c r="BD482" i="3"/>
  <c r="BE482" i="3" s="1"/>
  <c r="AL651" i="3"/>
  <c r="AM651" i="3" s="1"/>
  <c r="BD746" i="3"/>
  <c r="BE746" i="3" s="1"/>
  <c r="BD818" i="3"/>
  <c r="BE818" i="3" s="1"/>
  <c r="BD866" i="3"/>
  <c r="BE866" i="3" s="1"/>
  <c r="BD914" i="3"/>
  <c r="BE914" i="3" s="1"/>
  <c r="BD946" i="3"/>
  <c r="BE946" i="3" s="1"/>
  <c r="BD978" i="3"/>
  <c r="BE978" i="3" s="1"/>
  <c r="BD21" i="3"/>
  <c r="BE21" i="3" s="1"/>
  <c r="BD53" i="3"/>
  <c r="BE53" i="3" s="1"/>
  <c r="BD85" i="3"/>
  <c r="BE85" i="3" s="1"/>
  <c r="BD117" i="3"/>
  <c r="BE117" i="3" s="1"/>
  <c r="BD149" i="3"/>
  <c r="BE149" i="3" s="1"/>
  <c r="BD181" i="3"/>
  <c r="BE181" i="3" s="1"/>
  <c r="BD213" i="3"/>
  <c r="BE213" i="3" s="1"/>
  <c r="BD245" i="3"/>
  <c r="BE245" i="3" s="1"/>
  <c r="BD277" i="3"/>
  <c r="BE277" i="3" s="1"/>
  <c r="BD309" i="3"/>
  <c r="BE309" i="3" s="1"/>
  <c r="BD341" i="3"/>
  <c r="BE341" i="3" s="1"/>
  <c r="BD373" i="3"/>
  <c r="BE373" i="3" s="1"/>
  <c r="BD405" i="3"/>
  <c r="BE405" i="3" s="1"/>
  <c r="BD437" i="3"/>
  <c r="BE437" i="3" s="1"/>
  <c r="BD469" i="3"/>
  <c r="BE469" i="3" s="1"/>
  <c r="BD501" i="3"/>
  <c r="BE501" i="3" s="1"/>
  <c r="BD533" i="3"/>
  <c r="BE533" i="3" s="1"/>
  <c r="BD565" i="3"/>
  <c r="BE565" i="3" s="1"/>
  <c r="BD597" i="3"/>
  <c r="BE597" i="3" s="1"/>
  <c r="BD629" i="3"/>
  <c r="BE629" i="3" s="1"/>
  <c r="BD661" i="3"/>
  <c r="BE661" i="3" s="1"/>
  <c r="BD693" i="3"/>
  <c r="BE693" i="3" s="1"/>
  <c r="BD725" i="3"/>
  <c r="BE725" i="3" s="1"/>
  <c r="BD757" i="3"/>
  <c r="BE757" i="3" s="1"/>
  <c r="BD789" i="3"/>
  <c r="BE789" i="3" s="1"/>
  <c r="BD821" i="3"/>
  <c r="BE821" i="3" s="1"/>
  <c r="BD853" i="3"/>
  <c r="BE853" i="3" s="1"/>
  <c r="BD885" i="3"/>
  <c r="BE885" i="3" s="1"/>
  <c r="BD917" i="3"/>
  <c r="BE917" i="3" s="1"/>
  <c r="BD949" i="3"/>
  <c r="BE949" i="3" s="1"/>
  <c r="BD981" i="3"/>
  <c r="BE981" i="3" s="1"/>
  <c r="BD104" i="3"/>
  <c r="BE104" i="3" s="1"/>
  <c r="BD30" i="3"/>
  <c r="BE30" i="3" s="1"/>
  <c r="BD62" i="3"/>
  <c r="BE62" i="3" s="1"/>
  <c r="BD94" i="3"/>
  <c r="BE94" i="3" s="1"/>
  <c r="BD126" i="3"/>
  <c r="BE126" i="3" s="1"/>
  <c r="BD158" i="3"/>
  <c r="BE158" i="3" s="1"/>
  <c r="BD190" i="3"/>
  <c r="BE190" i="3" s="1"/>
  <c r="BD222" i="3"/>
  <c r="BE222" i="3" s="1"/>
  <c r="BD254" i="3"/>
  <c r="BE254" i="3" s="1"/>
  <c r="BD288" i="3"/>
  <c r="BE288" i="3" s="1"/>
  <c r="AL545" i="3"/>
  <c r="AM545" i="3" s="1"/>
  <c r="BD752" i="3"/>
  <c r="BE752" i="3" s="1"/>
  <c r="AL993" i="3"/>
  <c r="AM993" i="3" s="1"/>
  <c r="BD233" i="3"/>
  <c r="BE233" i="3" s="1"/>
  <c r="BD433" i="3"/>
  <c r="BE433" i="3" s="1"/>
  <c r="BD681" i="3"/>
  <c r="BE681" i="3" s="1"/>
  <c r="BD913" i="3"/>
  <c r="BE913" i="3" s="1"/>
  <c r="AL187" i="3"/>
  <c r="AM187" i="3" s="1"/>
  <c r="BD1002" i="3"/>
  <c r="BE1002" i="3" s="1"/>
  <c r="AL236" i="3"/>
  <c r="AM236" i="3" s="1"/>
  <c r="BD443" i="3"/>
  <c r="BE443" i="3" s="1"/>
  <c r="BD611" i="3"/>
  <c r="BE611" i="3" s="1"/>
  <c r="BD699" i="3"/>
  <c r="BE699" i="3" s="1"/>
  <c r="AL780" i="3"/>
  <c r="AM780" i="3" s="1"/>
  <c r="BD867" i="3"/>
  <c r="BE867" i="3" s="1"/>
  <c r="BD955" i="3"/>
  <c r="BE955" i="3" s="1"/>
  <c r="AL233" i="3"/>
  <c r="AM233" i="3" s="1"/>
  <c r="BD258" i="3"/>
  <c r="BE258" i="3" s="1"/>
  <c r="BD498" i="3"/>
  <c r="BE498" i="3" s="1"/>
  <c r="AL739" i="3"/>
  <c r="AM739" i="3" s="1"/>
  <c r="BD44" i="3"/>
  <c r="BE44" i="3" s="1"/>
  <c r="BD132" i="3"/>
  <c r="BE132" i="3" s="1"/>
  <c r="AL213" i="3"/>
  <c r="AM213" i="3" s="1"/>
  <c r="BD300" i="3"/>
  <c r="BE300" i="3" s="1"/>
  <c r="BD388" i="3"/>
  <c r="BE388" i="3" s="1"/>
  <c r="AL469" i="3"/>
  <c r="AM469" i="3" s="1"/>
  <c r="BD556" i="3"/>
  <c r="BE556" i="3" s="1"/>
  <c r="BD644" i="3"/>
  <c r="BE644" i="3" s="1"/>
  <c r="AL725" i="3"/>
  <c r="AM725" i="3" s="1"/>
  <c r="BD812" i="3"/>
  <c r="BE812" i="3" s="1"/>
  <c r="BD900" i="3"/>
  <c r="BE900" i="3" s="1"/>
  <c r="BD972" i="3"/>
  <c r="BE972" i="3" s="1"/>
  <c r="BD152" i="3"/>
  <c r="BE152" i="3" s="1"/>
  <c r="BD58" i="3"/>
  <c r="BE58" i="3" s="1"/>
  <c r="BD250" i="3"/>
  <c r="BE250" i="3" s="1"/>
  <c r="BD506" i="3"/>
  <c r="BE506" i="3" s="1"/>
  <c r="BD650" i="3"/>
  <c r="BE650" i="3" s="1"/>
  <c r="AL771" i="3"/>
  <c r="AM771" i="3" s="1"/>
  <c r="AL835" i="3"/>
  <c r="AM835" i="3" s="1"/>
  <c r="AL883" i="3"/>
  <c r="AM883" i="3" s="1"/>
  <c r="AL923" i="3"/>
  <c r="AM923" i="3" s="1"/>
  <c r="AL955" i="3"/>
  <c r="AM955" i="3" s="1"/>
  <c r="AL987" i="3"/>
  <c r="AM987" i="3" s="1"/>
  <c r="AL30" i="3"/>
  <c r="AM30" i="3" s="1"/>
  <c r="AL62" i="3"/>
  <c r="AM62" i="3" s="1"/>
  <c r="AL94" i="3"/>
  <c r="AM94" i="3" s="1"/>
  <c r="AL126" i="3"/>
  <c r="AM126" i="3" s="1"/>
  <c r="AL158" i="3"/>
  <c r="AM158" i="3" s="1"/>
  <c r="AL190" i="3"/>
  <c r="AM190" i="3" s="1"/>
  <c r="AL222" i="3"/>
  <c r="AM222" i="3" s="1"/>
  <c r="AL254" i="3"/>
  <c r="AM254" i="3" s="1"/>
  <c r="AL286" i="3"/>
  <c r="AM286" i="3" s="1"/>
  <c r="AL318" i="3"/>
  <c r="AM318" i="3" s="1"/>
  <c r="AL350" i="3"/>
  <c r="AM350" i="3" s="1"/>
  <c r="AL382" i="3"/>
  <c r="AM382" i="3" s="1"/>
  <c r="AL414" i="3"/>
  <c r="AM414" i="3" s="1"/>
  <c r="AL446" i="3"/>
  <c r="AM446" i="3" s="1"/>
  <c r="AL478" i="3"/>
  <c r="AM478" i="3" s="1"/>
  <c r="AL510" i="3"/>
  <c r="AM510" i="3" s="1"/>
  <c r="AL542" i="3"/>
  <c r="AM542" i="3" s="1"/>
  <c r="AL574" i="3"/>
  <c r="AM574" i="3" s="1"/>
  <c r="AL606" i="3"/>
  <c r="AM606" i="3" s="1"/>
  <c r="AL638" i="3"/>
  <c r="AM638" i="3" s="1"/>
  <c r="AL670" i="3"/>
  <c r="AM670" i="3" s="1"/>
  <c r="AL702" i="3"/>
  <c r="AM702" i="3" s="1"/>
  <c r="AL734" i="3"/>
  <c r="AM734" i="3" s="1"/>
  <c r="AL766" i="3"/>
  <c r="AM766" i="3" s="1"/>
  <c r="AL798" i="3"/>
  <c r="AM798" i="3" s="1"/>
  <c r="AL830" i="3"/>
  <c r="AM830" i="3" s="1"/>
  <c r="AL862" i="3"/>
  <c r="AM862" i="3" s="1"/>
  <c r="AL894" i="3"/>
  <c r="AM894" i="3" s="1"/>
  <c r="AL926" i="3"/>
  <c r="AM926" i="3" s="1"/>
  <c r="AL958" i="3"/>
  <c r="AM958" i="3" s="1"/>
  <c r="AL990" i="3"/>
  <c r="AM990" i="3" s="1"/>
  <c r="AL7" i="3"/>
  <c r="AM7" i="3" s="1"/>
  <c r="AL39" i="3"/>
  <c r="AM39" i="3" s="1"/>
  <c r="AL71" i="3"/>
  <c r="AM71" i="3" s="1"/>
  <c r="AL103" i="3"/>
  <c r="AM103" i="3" s="1"/>
  <c r="AL135" i="3"/>
  <c r="AM135" i="3" s="1"/>
  <c r="AL167" i="3"/>
  <c r="AM167" i="3" s="1"/>
  <c r="AL199" i="3"/>
  <c r="AM199" i="3" s="1"/>
  <c r="AL231" i="3"/>
  <c r="AM231" i="3" s="1"/>
  <c r="AL263" i="3"/>
  <c r="AM263" i="3" s="1"/>
  <c r="AL295" i="3"/>
  <c r="AM295" i="3" s="1"/>
  <c r="AL327" i="3"/>
  <c r="AM327" i="3" s="1"/>
  <c r="AL359" i="3"/>
  <c r="AM359" i="3" s="1"/>
  <c r="AL391" i="3"/>
  <c r="AM391" i="3" s="1"/>
  <c r="AL423" i="3"/>
  <c r="AM423" i="3" s="1"/>
  <c r="AL455" i="3"/>
  <c r="AM455" i="3" s="1"/>
  <c r="AL487" i="3"/>
  <c r="AM487" i="3" s="1"/>
  <c r="AL519" i="3"/>
  <c r="AM519" i="3" s="1"/>
  <c r="AL551" i="3"/>
  <c r="AM551" i="3" s="1"/>
  <c r="AL583" i="3"/>
  <c r="AM583" i="3" s="1"/>
  <c r="AL615" i="3"/>
  <c r="AM615" i="3" s="1"/>
  <c r="AL647" i="3"/>
  <c r="AM647" i="3" s="1"/>
  <c r="AL679" i="3"/>
  <c r="AM679" i="3" s="1"/>
  <c r="AL711" i="3"/>
  <c r="AM711" i="3" s="1"/>
  <c r="AL743" i="3"/>
  <c r="AM743" i="3" s="1"/>
  <c r="AL775" i="3"/>
  <c r="AM775" i="3" s="1"/>
  <c r="AL807" i="3"/>
  <c r="AM807" i="3" s="1"/>
  <c r="AL839" i="3"/>
  <c r="AM839" i="3" s="1"/>
  <c r="AL871" i="3"/>
  <c r="AM871" i="3" s="1"/>
  <c r="AL903" i="3"/>
  <c r="AM903" i="3" s="1"/>
  <c r="AL935" i="3"/>
  <c r="AM935" i="3" s="1"/>
  <c r="AL967" i="3"/>
  <c r="AM967" i="3" s="1"/>
  <c r="AL999" i="3"/>
  <c r="AM999" i="3" s="1"/>
  <c r="AL16" i="3"/>
  <c r="AM16" i="3" s="1"/>
  <c r="AL48" i="3"/>
  <c r="AM48" i="3" s="1"/>
  <c r="AL80" i="3"/>
  <c r="AM80" i="3" s="1"/>
  <c r="AL112" i="3"/>
  <c r="AM112" i="3" s="1"/>
  <c r="AL144" i="3"/>
  <c r="AM144" i="3" s="1"/>
  <c r="AL176" i="3"/>
  <c r="AM176" i="3" s="1"/>
  <c r="AL208" i="3"/>
  <c r="AM208" i="3" s="1"/>
  <c r="AL240" i="3"/>
  <c r="AM240" i="3" s="1"/>
  <c r="AL272" i="3"/>
  <c r="AM272" i="3" s="1"/>
  <c r="AL304" i="3"/>
  <c r="AM304" i="3" s="1"/>
  <c r="AL336" i="3"/>
  <c r="AM336" i="3" s="1"/>
  <c r="AL368" i="3"/>
  <c r="AM368" i="3" s="1"/>
  <c r="AL400" i="3"/>
  <c r="AM400" i="3" s="1"/>
  <c r="AL432" i="3"/>
  <c r="AM432" i="3" s="1"/>
  <c r="AL464" i="3"/>
  <c r="AM464" i="3" s="1"/>
  <c r="AL496" i="3"/>
  <c r="AM496" i="3" s="1"/>
  <c r="AL528" i="3"/>
  <c r="AM528" i="3" s="1"/>
  <c r="AL560" i="3"/>
  <c r="AM560" i="3" s="1"/>
  <c r="AL592" i="3"/>
  <c r="AM592" i="3" s="1"/>
  <c r="AL624" i="3"/>
  <c r="AM624" i="3" s="1"/>
  <c r="AL656" i="3"/>
  <c r="AM656" i="3" s="1"/>
  <c r="AL688" i="3"/>
  <c r="AM688" i="3" s="1"/>
  <c r="AL720" i="3"/>
  <c r="AM720" i="3" s="1"/>
  <c r="AL752" i="3"/>
  <c r="AM752" i="3" s="1"/>
  <c r="AL784" i="3"/>
  <c r="AM784" i="3" s="1"/>
  <c r="AL816" i="3"/>
  <c r="AM816" i="3" s="1"/>
  <c r="AL848" i="3"/>
  <c r="AM848" i="3" s="1"/>
  <c r="AL880" i="3"/>
  <c r="AM880" i="3" s="1"/>
  <c r="AL912" i="3"/>
  <c r="AM912" i="3" s="1"/>
  <c r="AL944" i="3"/>
  <c r="AM944" i="3" s="1"/>
  <c r="AL976" i="3"/>
  <c r="AM976" i="3" s="1"/>
  <c r="AL4" i="3"/>
  <c r="AM4" i="3" s="1"/>
  <c r="AL824" i="3"/>
  <c r="AM824" i="3" s="1"/>
  <c r="AL888" i="3"/>
  <c r="AM888" i="3" s="1"/>
  <c r="AL984" i="3"/>
  <c r="AM984" i="3" s="1"/>
  <c r="BD656" i="3"/>
  <c r="BE656" i="3" s="1"/>
  <c r="AL570" i="3"/>
  <c r="AM570" i="3" s="1"/>
  <c r="BD562" i="3"/>
  <c r="BE562" i="3" s="1"/>
  <c r="BD571" i="3"/>
  <c r="BE571" i="3" s="1"/>
  <c r="BD995" i="3"/>
  <c r="BE995" i="3" s="1"/>
  <c r="AL355" i="3"/>
  <c r="AM355" i="3" s="1"/>
  <c r="AL85" i="3"/>
  <c r="AM85" i="3" s="1"/>
  <c r="AL341" i="3"/>
  <c r="AM341" i="3" s="1"/>
  <c r="AL597" i="3"/>
  <c r="AM597" i="3" s="1"/>
  <c r="AL853" i="3"/>
  <c r="AM853" i="3" s="1"/>
  <c r="BD24" i="3"/>
  <c r="BE24" i="3" s="1"/>
  <c r="BD410" i="3"/>
  <c r="BE410" i="3" s="1"/>
  <c r="AL723" i="3"/>
  <c r="AM723" i="3" s="1"/>
  <c r="AL907" i="3"/>
  <c r="AM907" i="3" s="1"/>
  <c r="AL971" i="3"/>
  <c r="AM971" i="3" s="1"/>
  <c r="AL78" i="3"/>
  <c r="AM78" i="3" s="1"/>
  <c r="AL174" i="3"/>
  <c r="AM174" i="3" s="1"/>
  <c r="AL238" i="3"/>
  <c r="AM238" i="3" s="1"/>
  <c r="AL334" i="3"/>
  <c r="AM334" i="3" s="1"/>
  <c r="AL430" i="3"/>
  <c r="AM430" i="3" s="1"/>
  <c r="AL494" i="3"/>
  <c r="AM494" i="3" s="1"/>
  <c r="AL590" i="3"/>
  <c r="AM590" i="3" s="1"/>
  <c r="AL654" i="3"/>
  <c r="AM654" i="3" s="1"/>
  <c r="AL750" i="3"/>
  <c r="AM750" i="3" s="1"/>
  <c r="AL814" i="3"/>
  <c r="AM814" i="3" s="1"/>
  <c r="AL910" i="3"/>
  <c r="AM910" i="3" s="1"/>
  <c r="AL974" i="3"/>
  <c r="AM974" i="3" s="1"/>
  <c r="AL55" i="3"/>
  <c r="AM55" i="3" s="1"/>
  <c r="AL297" i="3"/>
  <c r="AM297" i="3" s="1"/>
  <c r="BD568" i="3"/>
  <c r="BE568" i="3" s="1"/>
  <c r="AL801" i="3"/>
  <c r="AM801" i="3" s="1"/>
  <c r="BD9" i="3"/>
  <c r="BE9" i="3" s="1"/>
  <c r="AL250" i="3"/>
  <c r="AM250" i="3" s="1"/>
  <c r="BD489" i="3"/>
  <c r="BE489" i="3" s="1"/>
  <c r="BD689" i="3"/>
  <c r="BE689" i="3" s="1"/>
  <c r="BD937" i="3"/>
  <c r="BE937" i="3" s="1"/>
  <c r="BD314" i="3"/>
  <c r="BE314" i="3" s="1"/>
  <c r="AL12" i="3"/>
  <c r="AM12" i="3" s="1"/>
  <c r="BD259" i="3"/>
  <c r="BE259" i="3" s="1"/>
  <c r="AL492" i="3"/>
  <c r="AM492" i="3" s="1"/>
  <c r="AL620" i="3"/>
  <c r="AM620" i="3" s="1"/>
  <c r="BD707" i="3"/>
  <c r="BE707" i="3" s="1"/>
  <c r="BD795" i="3"/>
  <c r="BE795" i="3" s="1"/>
  <c r="AL876" i="3"/>
  <c r="AM876" i="3" s="1"/>
  <c r="BD963" i="3"/>
  <c r="BE963" i="3" s="1"/>
  <c r="BD10" i="3"/>
  <c r="BE10" i="3" s="1"/>
  <c r="AL275" i="3"/>
  <c r="AM275" i="3" s="1"/>
  <c r="BD522" i="3"/>
  <c r="BE522" i="3" s="1"/>
  <c r="BD794" i="3"/>
  <c r="BE794" i="3" s="1"/>
  <c r="AL53" i="3"/>
  <c r="AM53" i="3" s="1"/>
  <c r="BD140" i="3"/>
  <c r="BE140" i="3" s="1"/>
  <c r="BD228" i="3"/>
  <c r="BE228" i="3" s="1"/>
  <c r="AL309" i="3"/>
  <c r="AM309" i="3" s="1"/>
  <c r="BD396" i="3"/>
  <c r="BE396" i="3" s="1"/>
  <c r="BD484" i="3"/>
  <c r="BE484" i="3" s="1"/>
  <c r="AL565" i="3"/>
  <c r="AM565" i="3" s="1"/>
  <c r="BD652" i="3"/>
  <c r="BE652" i="3" s="1"/>
  <c r="BD740" i="3"/>
  <c r="BE740" i="3" s="1"/>
  <c r="AL821" i="3"/>
  <c r="AM821" i="3" s="1"/>
  <c r="BD908" i="3"/>
  <c r="BE908" i="3" s="1"/>
  <c r="AL981" i="3"/>
  <c r="AM981" i="3" s="1"/>
  <c r="AL177" i="3"/>
  <c r="AM177" i="3" s="1"/>
  <c r="AL75" i="3"/>
  <c r="AM75" i="3" s="1"/>
  <c r="AL291" i="3"/>
  <c r="AM291" i="3" s="1"/>
  <c r="AL531" i="3"/>
  <c r="AM531" i="3" s="1"/>
  <c r="BD674" i="3"/>
  <c r="BE674" i="3" s="1"/>
  <c r="BD770" i="3"/>
  <c r="BE770" i="3" s="1"/>
  <c r="BD834" i="3"/>
  <c r="BE834" i="3" s="1"/>
  <c r="BD882" i="3"/>
  <c r="BE882" i="3" s="1"/>
  <c r="BD922" i="3"/>
  <c r="BE922" i="3" s="1"/>
  <c r="BD954" i="3"/>
  <c r="BE954" i="3" s="1"/>
  <c r="BD986" i="3"/>
  <c r="BE986" i="3" s="1"/>
  <c r="BD29" i="3"/>
  <c r="BE29" i="3" s="1"/>
  <c r="BD61" i="3"/>
  <c r="BE61" i="3" s="1"/>
  <c r="BD93" i="3"/>
  <c r="BE93" i="3" s="1"/>
  <c r="BD125" i="3"/>
  <c r="BE125" i="3" s="1"/>
  <c r="BD157" i="3"/>
  <c r="BE157" i="3" s="1"/>
  <c r="BD189" i="3"/>
  <c r="BE189" i="3" s="1"/>
  <c r="BD221" i="3"/>
  <c r="BE221" i="3" s="1"/>
  <c r="BD253" i="3"/>
  <c r="BE253" i="3" s="1"/>
  <c r="BD285" i="3"/>
  <c r="BE285" i="3" s="1"/>
  <c r="BD317" i="3"/>
  <c r="BE317" i="3" s="1"/>
  <c r="BD349" i="3"/>
  <c r="BE349" i="3" s="1"/>
  <c r="BD381" i="3"/>
  <c r="BE381" i="3" s="1"/>
  <c r="BD413" i="3"/>
  <c r="BE413" i="3" s="1"/>
  <c r="BD445" i="3"/>
  <c r="BE445" i="3" s="1"/>
  <c r="BD477" i="3"/>
  <c r="BE477" i="3" s="1"/>
  <c r="BD509" i="3"/>
  <c r="BE509" i="3" s="1"/>
  <c r="BD541" i="3"/>
  <c r="BE541" i="3" s="1"/>
  <c r="BD573" i="3"/>
  <c r="BE573" i="3" s="1"/>
  <c r="BD605" i="3"/>
  <c r="BE605" i="3" s="1"/>
  <c r="BD637" i="3"/>
  <c r="BE637" i="3" s="1"/>
  <c r="BD669" i="3"/>
  <c r="BE669" i="3" s="1"/>
  <c r="BD701" i="3"/>
  <c r="BE701" i="3" s="1"/>
  <c r="BD733" i="3"/>
  <c r="BE733" i="3" s="1"/>
  <c r="BD765" i="3"/>
  <c r="BE765" i="3" s="1"/>
  <c r="BD797" i="3"/>
  <c r="BE797" i="3" s="1"/>
  <c r="BD829" i="3"/>
  <c r="BE829" i="3" s="1"/>
  <c r="BD861" i="3"/>
  <c r="BE861" i="3" s="1"/>
  <c r="BD893" i="3"/>
  <c r="BE893" i="3" s="1"/>
  <c r="BD925" i="3"/>
  <c r="BE925" i="3" s="1"/>
  <c r="BD957" i="3"/>
  <c r="BE957" i="3" s="1"/>
  <c r="BD989" i="3"/>
  <c r="BE989" i="3" s="1"/>
  <c r="BD6" i="3"/>
  <c r="BE6" i="3" s="1"/>
  <c r="BD38" i="3"/>
  <c r="BE38" i="3" s="1"/>
  <c r="BD70" i="3"/>
  <c r="BE70" i="3" s="1"/>
  <c r="BD102" i="3"/>
  <c r="BE102" i="3" s="1"/>
  <c r="BD134" i="3"/>
  <c r="BE134" i="3" s="1"/>
  <c r="BD166" i="3"/>
  <c r="BE166" i="3" s="1"/>
  <c r="BD198" i="3"/>
  <c r="BE198" i="3" s="1"/>
  <c r="BD230" i="3"/>
  <c r="BE230" i="3" s="1"/>
  <c r="BD262" i="3"/>
  <c r="BE262" i="3" s="1"/>
  <c r="BD294" i="3"/>
  <c r="BE294" i="3" s="1"/>
  <c r="BD326" i="3"/>
  <c r="BE326" i="3" s="1"/>
  <c r="BD358" i="3"/>
  <c r="BE358" i="3" s="1"/>
  <c r="BD390" i="3"/>
  <c r="BE390" i="3" s="1"/>
  <c r="BD422" i="3"/>
  <c r="BE422" i="3" s="1"/>
  <c r="BD454" i="3"/>
  <c r="BE454" i="3" s="1"/>
  <c r="BD486" i="3"/>
  <c r="BE486" i="3" s="1"/>
  <c r="BD518" i="3"/>
  <c r="BE518" i="3" s="1"/>
  <c r="BD550" i="3"/>
  <c r="BE550" i="3" s="1"/>
  <c r="BD582" i="3"/>
  <c r="BE582" i="3" s="1"/>
  <c r="BD614" i="3"/>
  <c r="BE614" i="3" s="1"/>
  <c r="BD646" i="3"/>
  <c r="BE646" i="3" s="1"/>
  <c r="BD678" i="3"/>
  <c r="BE678" i="3" s="1"/>
  <c r="BD710" i="3"/>
  <c r="BE710" i="3" s="1"/>
  <c r="BD742" i="3"/>
  <c r="BE742" i="3" s="1"/>
  <c r="BD774" i="3"/>
  <c r="BE774" i="3" s="1"/>
  <c r="BD806" i="3"/>
  <c r="BE806" i="3" s="1"/>
  <c r="BD838" i="3"/>
  <c r="BE838" i="3" s="1"/>
  <c r="BD870" i="3"/>
  <c r="BE870" i="3" s="1"/>
  <c r="BD902" i="3"/>
  <c r="BE902" i="3" s="1"/>
  <c r="BD934" i="3"/>
  <c r="BE934" i="3" s="1"/>
  <c r="BD966" i="3"/>
  <c r="BE966" i="3" s="1"/>
  <c r="BD998" i="3"/>
  <c r="BE998" i="3" s="1"/>
  <c r="BD15" i="3"/>
  <c r="BE15" i="3" s="1"/>
  <c r="BD47" i="3"/>
  <c r="BE47" i="3" s="1"/>
  <c r="BD79" i="3"/>
  <c r="BE79" i="3" s="1"/>
  <c r="BD111" i="3"/>
  <c r="BE111" i="3" s="1"/>
  <c r="BD143" i="3"/>
  <c r="BE143" i="3" s="1"/>
  <c r="BD175" i="3"/>
  <c r="BE175" i="3" s="1"/>
  <c r="BD207" i="3"/>
  <c r="BE207" i="3" s="1"/>
  <c r="BD239" i="3"/>
  <c r="BE239" i="3" s="1"/>
  <c r="BD271" i="3"/>
  <c r="BE271" i="3" s="1"/>
  <c r="BD303" i="3"/>
  <c r="BE303" i="3" s="1"/>
  <c r="BD335" i="3"/>
  <c r="BE335" i="3" s="1"/>
  <c r="BD367" i="3"/>
  <c r="BE367" i="3" s="1"/>
  <c r="BD399" i="3"/>
  <c r="BE399" i="3" s="1"/>
  <c r="BD431" i="3"/>
  <c r="BE431" i="3" s="1"/>
  <c r="BD463" i="3"/>
  <c r="BE463" i="3" s="1"/>
  <c r="BD495" i="3"/>
  <c r="BE495" i="3" s="1"/>
  <c r="BD527" i="3"/>
  <c r="BE527" i="3" s="1"/>
  <c r="BD559" i="3"/>
  <c r="BE559" i="3" s="1"/>
  <c r="BD591" i="3"/>
  <c r="BE591" i="3" s="1"/>
  <c r="BD623" i="3"/>
  <c r="BE623" i="3" s="1"/>
  <c r="BD655" i="3"/>
  <c r="BE655" i="3" s="1"/>
  <c r="BD687" i="3"/>
  <c r="BE687" i="3" s="1"/>
  <c r="BD719" i="3"/>
  <c r="BE719" i="3" s="1"/>
  <c r="BD751" i="3"/>
  <c r="BE751" i="3" s="1"/>
  <c r="BD783" i="3"/>
  <c r="BE783" i="3" s="1"/>
  <c r="BD815" i="3"/>
  <c r="BE815" i="3" s="1"/>
  <c r="BD847" i="3"/>
  <c r="BE847" i="3" s="1"/>
  <c r="BD879" i="3"/>
  <c r="BE879" i="3" s="1"/>
  <c r="BD911" i="3"/>
  <c r="BE911" i="3" s="1"/>
  <c r="BD943" i="3"/>
  <c r="BE943" i="3" s="1"/>
  <c r="BD975" i="3"/>
  <c r="BE975" i="3" s="1"/>
  <c r="BD3" i="3"/>
  <c r="BE3" i="3" s="1"/>
  <c r="AL792" i="3"/>
  <c r="AM792" i="3" s="1"/>
  <c r="AL920" i="3"/>
  <c r="AM920" i="3" s="1"/>
  <c r="AL90" i="3"/>
  <c r="AM90" i="3" s="1"/>
  <c r="BD337" i="3"/>
  <c r="BE337" i="3" s="1"/>
  <c r="AL81" i="3"/>
  <c r="AM81" i="3" s="1"/>
  <c r="BD347" i="3"/>
  <c r="BE347" i="3" s="1"/>
  <c r="BD827" i="3"/>
  <c r="BE827" i="3" s="1"/>
  <c r="BD122" i="3"/>
  <c r="BE122" i="3" s="1"/>
  <c r="BD172" i="3"/>
  <c r="BE172" i="3" s="1"/>
  <c r="BD376" i="3"/>
  <c r="BE376" i="3" s="1"/>
  <c r="AL577" i="3"/>
  <c r="AM577" i="3" s="1"/>
  <c r="BD824" i="3"/>
  <c r="BE824" i="3" s="1"/>
  <c r="AL58" i="3"/>
  <c r="AM58" i="3" s="1"/>
  <c r="BD265" i="3"/>
  <c r="BE265" i="3" s="1"/>
  <c r="AL506" i="3"/>
  <c r="AM506" i="3" s="1"/>
  <c r="BD745" i="3"/>
  <c r="BE745" i="3" s="1"/>
  <c r="BD945" i="3"/>
  <c r="BE945" i="3" s="1"/>
  <c r="BD370" i="3"/>
  <c r="BE370" i="3" s="1"/>
  <c r="BD67" i="3"/>
  <c r="BE67" i="3" s="1"/>
  <c r="AL268" i="3"/>
  <c r="AM268" i="3" s="1"/>
  <c r="BD515" i="3"/>
  <c r="BE515" i="3" s="1"/>
  <c r="BD635" i="3"/>
  <c r="BE635" i="3" s="1"/>
  <c r="AL716" i="3"/>
  <c r="AM716" i="3" s="1"/>
  <c r="BD803" i="3"/>
  <c r="BE803" i="3" s="1"/>
  <c r="BD891" i="3"/>
  <c r="BE891" i="3" s="1"/>
  <c r="AL972" i="3"/>
  <c r="AM972" i="3" s="1"/>
  <c r="BD42" i="3"/>
  <c r="BE42" i="3" s="1"/>
  <c r="BD322" i="3"/>
  <c r="BE322" i="3" s="1"/>
  <c r="AL547" i="3"/>
  <c r="AM547" i="3" s="1"/>
  <c r="BD826" i="3"/>
  <c r="BE826" i="3" s="1"/>
  <c r="BD68" i="3"/>
  <c r="BE68" i="3" s="1"/>
  <c r="AL149" i="3"/>
  <c r="AM149" i="3" s="1"/>
  <c r="BD236" i="3"/>
  <c r="BE236" i="3" s="1"/>
  <c r="BD324" i="3"/>
  <c r="BE324" i="3" s="1"/>
  <c r="AL405" i="3"/>
  <c r="AM405" i="3" s="1"/>
  <c r="BD492" i="3"/>
  <c r="BE492" i="3" s="1"/>
  <c r="BD580" i="3"/>
  <c r="BE580" i="3" s="1"/>
  <c r="AL661" i="3"/>
  <c r="AM661" i="3" s="1"/>
  <c r="BD748" i="3"/>
  <c r="BE748" i="3" s="1"/>
  <c r="BD836" i="3"/>
  <c r="BE836" i="3" s="1"/>
  <c r="AL917" i="3"/>
  <c r="AM917" i="3" s="1"/>
  <c r="BD988" i="3"/>
  <c r="BE988" i="3" s="1"/>
  <c r="BD200" i="3"/>
  <c r="BE200" i="3" s="1"/>
  <c r="BD98" i="3"/>
  <c r="BE98" i="3" s="1"/>
  <c r="BD362" i="3"/>
  <c r="BE362" i="3" s="1"/>
  <c r="BD554" i="3"/>
  <c r="BE554" i="3" s="1"/>
  <c r="AL699" i="3"/>
  <c r="AM699" i="3" s="1"/>
  <c r="AL787" i="3"/>
  <c r="AM787" i="3" s="1"/>
  <c r="AL851" i="3"/>
  <c r="AM851" i="3" s="1"/>
  <c r="AL899" i="3"/>
  <c r="AM899" i="3" s="1"/>
  <c r="AL931" i="3"/>
  <c r="AM931" i="3" s="1"/>
  <c r="AL963" i="3"/>
  <c r="AM963" i="3" s="1"/>
  <c r="AL6" i="3"/>
  <c r="AM6" i="3" s="1"/>
  <c r="AL38" i="3"/>
  <c r="AM38" i="3" s="1"/>
  <c r="AL70" i="3"/>
  <c r="AM70" i="3" s="1"/>
  <c r="AL102" i="3"/>
  <c r="AM102" i="3" s="1"/>
  <c r="AL134" i="3"/>
  <c r="AM134" i="3" s="1"/>
  <c r="AL166" i="3"/>
  <c r="AM166" i="3" s="1"/>
  <c r="AL198" i="3"/>
  <c r="AM198" i="3" s="1"/>
  <c r="AL230" i="3"/>
  <c r="AM230" i="3" s="1"/>
  <c r="AL262" i="3"/>
  <c r="AM262" i="3" s="1"/>
  <c r="AL294" i="3"/>
  <c r="AM294" i="3" s="1"/>
  <c r="AL326" i="3"/>
  <c r="AM326" i="3" s="1"/>
  <c r="AL358" i="3"/>
  <c r="AM358" i="3" s="1"/>
  <c r="AL390" i="3"/>
  <c r="AM390" i="3" s="1"/>
  <c r="AL422" i="3"/>
  <c r="AM422" i="3" s="1"/>
  <c r="AL454" i="3"/>
  <c r="AM454" i="3" s="1"/>
  <c r="AL486" i="3"/>
  <c r="AM486" i="3" s="1"/>
  <c r="AL518" i="3"/>
  <c r="AM518" i="3" s="1"/>
  <c r="AL550" i="3"/>
  <c r="AM550" i="3" s="1"/>
  <c r="AL582" i="3"/>
  <c r="AM582" i="3" s="1"/>
  <c r="AL614" i="3"/>
  <c r="AM614" i="3" s="1"/>
  <c r="AL646" i="3"/>
  <c r="AM646" i="3" s="1"/>
  <c r="AL678" i="3"/>
  <c r="AM678" i="3" s="1"/>
  <c r="AL710" i="3"/>
  <c r="AM710" i="3" s="1"/>
  <c r="AL742" i="3"/>
  <c r="AM742" i="3" s="1"/>
  <c r="AL774" i="3"/>
  <c r="AM774" i="3" s="1"/>
  <c r="AL806" i="3"/>
  <c r="AM806" i="3" s="1"/>
  <c r="AL838" i="3"/>
  <c r="AM838" i="3" s="1"/>
  <c r="AL870" i="3"/>
  <c r="AM870" i="3" s="1"/>
  <c r="AL902" i="3"/>
  <c r="AM902" i="3" s="1"/>
  <c r="AL934" i="3"/>
  <c r="AM934" i="3" s="1"/>
  <c r="AL966" i="3"/>
  <c r="AM966" i="3" s="1"/>
  <c r="AL998" i="3"/>
  <c r="AM998" i="3" s="1"/>
  <c r="AL15" i="3"/>
  <c r="AM15" i="3" s="1"/>
  <c r="AL47" i="3"/>
  <c r="AM47" i="3" s="1"/>
  <c r="AL79" i="3"/>
  <c r="AM79" i="3" s="1"/>
  <c r="AL111" i="3"/>
  <c r="AM111" i="3" s="1"/>
  <c r="AL143" i="3"/>
  <c r="AM143" i="3" s="1"/>
  <c r="AL175" i="3"/>
  <c r="AM175" i="3" s="1"/>
  <c r="AL207" i="3"/>
  <c r="AM207" i="3" s="1"/>
  <c r="AL239" i="3"/>
  <c r="AM239" i="3" s="1"/>
  <c r="AL271" i="3"/>
  <c r="AM271" i="3" s="1"/>
  <c r="AL303" i="3"/>
  <c r="AM303" i="3" s="1"/>
  <c r="AL335" i="3"/>
  <c r="AM335" i="3" s="1"/>
  <c r="AL367" i="3"/>
  <c r="AM367" i="3" s="1"/>
  <c r="AL399" i="3"/>
  <c r="AM399" i="3" s="1"/>
  <c r="AL431" i="3"/>
  <c r="AM431" i="3" s="1"/>
  <c r="AL463" i="3"/>
  <c r="AM463" i="3" s="1"/>
  <c r="AL495" i="3"/>
  <c r="AM495" i="3" s="1"/>
  <c r="AL527" i="3"/>
  <c r="AM527" i="3" s="1"/>
  <c r="AL559" i="3"/>
  <c r="AM559" i="3" s="1"/>
  <c r="AL591" i="3"/>
  <c r="AM591" i="3" s="1"/>
  <c r="AL623" i="3"/>
  <c r="AM623" i="3" s="1"/>
  <c r="AL655" i="3"/>
  <c r="AM655" i="3" s="1"/>
  <c r="AL687" i="3"/>
  <c r="AM687" i="3" s="1"/>
  <c r="AL719" i="3"/>
  <c r="AM719" i="3" s="1"/>
  <c r="AL751" i="3"/>
  <c r="AM751" i="3" s="1"/>
  <c r="AL783" i="3"/>
  <c r="AM783" i="3" s="1"/>
  <c r="AL815" i="3"/>
  <c r="AM815" i="3" s="1"/>
  <c r="AL847" i="3"/>
  <c r="AM847" i="3" s="1"/>
  <c r="AL879" i="3"/>
  <c r="AM879" i="3" s="1"/>
  <c r="AL911" i="3"/>
  <c r="AM911" i="3" s="1"/>
  <c r="AL943" i="3"/>
  <c r="AM943" i="3" s="1"/>
  <c r="AL975" i="3"/>
  <c r="AM975" i="3" s="1"/>
  <c r="AL49" i="3"/>
  <c r="AM49" i="3" s="1"/>
  <c r="AL24" i="3"/>
  <c r="AM24" i="3" s="1"/>
  <c r="AL56" i="3"/>
  <c r="AM56" i="3" s="1"/>
  <c r="AL88" i="3"/>
  <c r="AM88" i="3" s="1"/>
  <c r="AL120" i="3"/>
  <c r="AM120" i="3" s="1"/>
  <c r="AL152" i="3"/>
  <c r="AM152" i="3" s="1"/>
  <c r="AL184" i="3"/>
  <c r="AM184" i="3" s="1"/>
  <c r="AL216" i="3"/>
  <c r="AM216" i="3" s="1"/>
  <c r="AL248" i="3"/>
  <c r="AM248" i="3" s="1"/>
  <c r="AL280" i="3"/>
  <c r="AM280" i="3" s="1"/>
  <c r="AL312" i="3"/>
  <c r="AM312" i="3" s="1"/>
  <c r="AL344" i="3"/>
  <c r="AM344" i="3" s="1"/>
  <c r="AL376" i="3"/>
  <c r="AM376" i="3" s="1"/>
  <c r="AL408" i="3"/>
  <c r="AM408" i="3" s="1"/>
  <c r="AL440" i="3"/>
  <c r="AM440" i="3" s="1"/>
  <c r="AL472" i="3"/>
  <c r="AM472" i="3" s="1"/>
  <c r="AL504" i="3"/>
  <c r="AM504" i="3" s="1"/>
  <c r="AL536" i="3"/>
  <c r="AM536" i="3" s="1"/>
  <c r="AL568" i="3"/>
  <c r="AM568" i="3" s="1"/>
  <c r="AL600" i="3"/>
  <c r="AM600" i="3" s="1"/>
  <c r="AL632" i="3"/>
  <c r="AM632" i="3" s="1"/>
  <c r="AL664" i="3"/>
  <c r="AM664" i="3" s="1"/>
  <c r="AL696" i="3"/>
  <c r="AM696" i="3" s="1"/>
  <c r="AL728" i="3"/>
  <c r="AM728" i="3" s="1"/>
  <c r="AL760" i="3"/>
  <c r="AM760" i="3" s="1"/>
  <c r="AL856" i="3"/>
  <c r="AM856" i="3" s="1"/>
  <c r="AL952" i="3"/>
  <c r="AM952" i="3" s="1"/>
  <c r="BD888" i="3"/>
  <c r="BE888" i="3" s="1"/>
  <c r="BD739" i="3"/>
  <c r="BE739" i="3" s="1"/>
  <c r="BD4" i="3"/>
  <c r="BE4" i="3" s="1"/>
  <c r="BD428" i="3"/>
  <c r="BE428" i="3" s="1"/>
  <c r="BD772" i="3"/>
  <c r="BE772" i="3" s="1"/>
  <c r="BD138" i="3"/>
  <c r="BE138" i="3" s="1"/>
  <c r="AL859" i="3"/>
  <c r="AM859" i="3" s="1"/>
  <c r="AL14" i="3"/>
  <c r="AM14" i="3" s="1"/>
  <c r="AL142" i="3"/>
  <c r="AM142" i="3" s="1"/>
  <c r="AL270" i="3"/>
  <c r="AM270" i="3" s="1"/>
  <c r="AL398" i="3"/>
  <c r="AM398" i="3" s="1"/>
  <c r="AL558" i="3"/>
  <c r="AM558" i="3" s="1"/>
  <c r="AL718" i="3"/>
  <c r="AM718" i="3" s="1"/>
  <c r="AL878" i="3"/>
  <c r="AM878" i="3" s="1"/>
  <c r="BD400" i="3"/>
  <c r="BE400" i="3" s="1"/>
  <c r="BD632" i="3"/>
  <c r="BE632" i="3" s="1"/>
  <c r="AL833" i="3"/>
  <c r="AM833" i="3" s="1"/>
  <c r="BD81" i="3"/>
  <c r="BE81" i="3" s="1"/>
  <c r="AL314" i="3"/>
  <c r="AM314" i="3" s="1"/>
  <c r="BD521" i="3"/>
  <c r="BE521" i="3" s="1"/>
  <c r="AL762" i="3"/>
  <c r="AM762" i="3" s="1"/>
  <c r="BD1001" i="3"/>
  <c r="BE1001" i="3" s="1"/>
  <c r="BD394" i="3"/>
  <c r="BE394" i="3" s="1"/>
  <c r="BD91" i="3"/>
  <c r="BE91" i="3" s="1"/>
  <c r="BD323" i="3"/>
  <c r="BE323" i="3" s="1"/>
  <c r="AL524" i="3"/>
  <c r="AM524" i="3" s="1"/>
  <c r="BD643" i="3"/>
  <c r="BE643" i="3" s="1"/>
  <c r="BD731" i="3"/>
  <c r="BE731" i="3" s="1"/>
  <c r="AL812" i="3"/>
  <c r="AM812" i="3" s="1"/>
  <c r="BD899" i="3"/>
  <c r="BE899" i="3" s="1"/>
  <c r="BD987" i="3"/>
  <c r="BE987" i="3" s="1"/>
  <c r="AL67" i="3"/>
  <c r="AM67" i="3" s="1"/>
  <c r="BD338" i="3"/>
  <c r="BE338" i="3" s="1"/>
  <c r="BD594" i="3"/>
  <c r="BE594" i="3" s="1"/>
  <c r="AL875" i="3"/>
  <c r="AM875" i="3" s="1"/>
  <c r="BD76" i="3"/>
  <c r="BE76" i="3" s="1"/>
  <c r="BD164" i="3"/>
  <c r="BE164" i="3" s="1"/>
  <c r="AL245" i="3"/>
  <c r="AM245" i="3" s="1"/>
  <c r="BD332" i="3"/>
  <c r="BE332" i="3" s="1"/>
  <c r="BD420" i="3"/>
  <c r="BE420" i="3" s="1"/>
  <c r="AL501" i="3"/>
  <c r="AM501" i="3" s="1"/>
  <c r="BD588" i="3"/>
  <c r="BE588" i="3" s="1"/>
  <c r="BD676" i="3"/>
  <c r="BE676" i="3" s="1"/>
  <c r="AL757" i="3"/>
  <c r="AM757" i="3" s="1"/>
  <c r="BD844" i="3"/>
  <c r="BE844" i="3" s="1"/>
  <c r="BD932" i="3"/>
  <c r="BE932" i="3" s="1"/>
  <c r="BD996" i="3"/>
  <c r="BE996" i="3" s="1"/>
  <c r="BD224" i="3"/>
  <c r="BE224" i="3" s="1"/>
  <c r="BD114" i="3"/>
  <c r="BE114" i="3" s="1"/>
  <c r="BD386" i="3"/>
  <c r="BE386" i="3" s="1"/>
  <c r="BD578" i="3"/>
  <c r="BE578" i="3" s="1"/>
  <c r="BD698" i="3"/>
  <c r="BE698" i="3" s="1"/>
  <c r="BD786" i="3"/>
  <c r="BE786" i="3" s="1"/>
  <c r="BD850" i="3"/>
  <c r="BE850" i="3" s="1"/>
  <c r="BD898" i="3"/>
  <c r="BE898" i="3" s="1"/>
  <c r="BD930" i="3"/>
  <c r="BE930" i="3" s="1"/>
  <c r="BD962" i="3"/>
  <c r="BE962" i="3" s="1"/>
  <c r="BD5" i="3"/>
  <c r="BE5" i="3" s="1"/>
  <c r="BD37" i="3"/>
  <c r="BE37" i="3" s="1"/>
  <c r="BD69" i="3"/>
  <c r="BE69" i="3" s="1"/>
  <c r="BD101" i="3"/>
  <c r="BE101" i="3" s="1"/>
  <c r="BD133" i="3"/>
  <c r="BE133" i="3" s="1"/>
  <c r="BD165" i="3"/>
  <c r="BE165" i="3" s="1"/>
  <c r="BD197" i="3"/>
  <c r="BE197" i="3" s="1"/>
  <c r="BD229" i="3"/>
  <c r="BE229" i="3" s="1"/>
  <c r="BD261" i="3"/>
  <c r="BE261" i="3" s="1"/>
  <c r="BD293" i="3"/>
  <c r="BE293" i="3" s="1"/>
  <c r="BD325" i="3"/>
  <c r="BE325" i="3" s="1"/>
  <c r="BD357" i="3"/>
  <c r="BE357" i="3" s="1"/>
  <c r="BD389" i="3"/>
  <c r="BE389" i="3" s="1"/>
  <c r="BD421" i="3"/>
  <c r="BE421" i="3" s="1"/>
  <c r="BD453" i="3"/>
  <c r="BE453" i="3" s="1"/>
  <c r="BD485" i="3"/>
  <c r="BE485" i="3" s="1"/>
  <c r="BD517" i="3"/>
  <c r="BE517" i="3" s="1"/>
  <c r="BD549" i="3"/>
  <c r="BE549" i="3" s="1"/>
  <c r="BD581" i="3"/>
  <c r="BE581" i="3" s="1"/>
  <c r="BD613" i="3"/>
  <c r="BE613" i="3" s="1"/>
  <c r="BD645" i="3"/>
  <c r="BE645" i="3" s="1"/>
  <c r="BD677" i="3"/>
  <c r="BE677" i="3" s="1"/>
  <c r="BD709" i="3"/>
  <c r="BE709" i="3" s="1"/>
  <c r="BD741" i="3"/>
  <c r="BE741" i="3" s="1"/>
  <c r="BD773" i="3"/>
  <c r="BE773" i="3" s="1"/>
  <c r="BD805" i="3"/>
  <c r="BE805" i="3" s="1"/>
  <c r="BD837" i="3"/>
  <c r="BE837" i="3" s="1"/>
  <c r="BD869" i="3"/>
  <c r="BE869" i="3" s="1"/>
  <c r="BD901" i="3"/>
  <c r="BE901" i="3" s="1"/>
  <c r="BD933" i="3"/>
  <c r="BE933" i="3" s="1"/>
  <c r="BD965" i="3"/>
  <c r="BE965" i="3" s="1"/>
  <c r="BD997" i="3"/>
  <c r="BE997" i="3" s="1"/>
  <c r="BD14" i="3"/>
  <c r="BE14" i="3" s="1"/>
  <c r="BD46" i="3"/>
  <c r="BE46" i="3" s="1"/>
  <c r="BD78" i="3"/>
  <c r="BE78" i="3" s="1"/>
  <c r="BD110" i="3"/>
  <c r="BE110" i="3" s="1"/>
  <c r="BD142" i="3"/>
  <c r="BE142" i="3" s="1"/>
  <c r="BD174" i="3"/>
  <c r="BE174" i="3" s="1"/>
  <c r="BD206" i="3"/>
  <c r="BE206" i="3" s="1"/>
  <c r="BD238" i="3"/>
  <c r="BE238" i="3" s="1"/>
  <c r="BD270" i="3"/>
  <c r="BE270" i="3" s="1"/>
  <c r="BD302" i="3"/>
  <c r="BE302" i="3" s="1"/>
  <c r="BD334" i="3"/>
  <c r="BE334" i="3" s="1"/>
  <c r="BD366" i="3"/>
  <c r="BE366" i="3" s="1"/>
  <c r="BD398" i="3"/>
  <c r="BE398" i="3" s="1"/>
  <c r="BD430" i="3"/>
  <c r="BE430" i="3" s="1"/>
  <c r="BD462" i="3"/>
  <c r="BE462" i="3" s="1"/>
  <c r="BD494" i="3"/>
  <c r="BE494" i="3" s="1"/>
  <c r="BD526" i="3"/>
  <c r="BE526" i="3" s="1"/>
  <c r="BD558" i="3"/>
  <c r="BE558" i="3" s="1"/>
  <c r="BD590" i="3"/>
  <c r="BE590" i="3" s="1"/>
  <c r="BD622" i="3"/>
  <c r="BE622" i="3" s="1"/>
  <c r="BD654" i="3"/>
  <c r="BE654" i="3" s="1"/>
  <c r="BD686" i="3"/>
  <c r="BE686" i="3" s="1"/>
  <c r="BD718" i="3"/>
  <c r="BE718" i="3" s="1"/>
  <c r="BD750" i="3"/>
  <c r="BE750" i="3" s="1"/>
  <c r="BD782" i="3"/>
  <c r="BE782" i="3" s="1"/>
  <c r="BD814" i="3"/>
  <c r="BE814" i="3" s="1"/>
  <c r="BD846" i="3"/>
  <c r="BE846" i="3" s="1"/>
  <c r="BD878" i="3"/>
  <c r="BE878" i="3" s="1"/>
  <c r="BD910" i="3"/>
  <c r="BE910" i="3" s="1"/>
  <c r="BD942" i="3"/>
  <c r="BE942" i="3" s="1"/>
  <c r="BD974" i="3"/>
  <c r="BE974" i="3" s="1"/>
  <c r="BD48" i="3"/>
  <c r="BE48" i="3" s="1"/>
  <c r="BD23" i="3"/>
  <c r="BE23" i="3" s="1"/>
  <c r="BD55" i="3"/>
  <c r="BE55" i="3" s="1"/>
  <c r="BD87" i="3"/>
  <c r="BE87" i="3" s="1"/>
  <c r="BD119" i="3"/>
  <c r="BE119" i="3" s="1"/>
  <c r="BD151" i="3"/>
  <c r="BE151" i="3" s="1"/>
  <c r="BD183" i="3"/>
  <c r="BE183" i="3" s="1"/>
  <c r="BD215" i="3"/>
  <c r="BE215" i="3" s="1"/>
  <c r="BD247" i="3"/>
  <c r="BE247" i="3" s="1"/>
  <c r="BD279" i="3"/>
  <c r="BE279" i="3" s="1"/>
  <c r="BD311" i="3"/>
  <c r="BE311" i="3" s="1"/>
  <c r="BD343" i="3"/>
  <c r="BE343" i="3" s="1"/>
  <c r="BD375" i="3"/>
  <c r="BE375" i="3" s="1"/>
  <c r="BD407" i="3"/>
  <c r="BE407" i="3" s="1"/>
  <c r="BD439" i="3"/>
  <c r="BE439" i="3" s="1"/>
  <c r="BD471" i="3"/>
  <c r="BE471" i="3" s="1"/>
  <c r="BD503" i="3"/>
  <c r="BE503" i="3" s="1"/>
  <c r="BD535" i="3"/>
  <c r="BE535" i="3" s="1"/>
  <c r="BD567" i="3"/>
  <c r="BE567" i="3" s="1"/>
  <c r="BD599" i="3"/>
  <c r="BE599" i="3" s="1"/>
  <c r="BD631" i="3"/>
  <c r="BE631" i="3" s="1"/>
  <c r="BD663" i="3"/>
  <c r="BE663" i="3" s="1"/>
  <c r="BD695" i="3"/>
  <c r="BE695" i="3" s="1"/>
  <c r="BD727" i="3"/>
  <c r="BE727" i="3" s="1"/>
  <c r="BD759" i="3"/>
  <c r="BE759" i="3" s="1"/>
  <c r="BD791" i="3"/>
  <c r="BE791" i="3" s="1"/>
  <c r="BD823" i="3"/>
  <c r="BE823" i="3" s="1"/>
  <c r="BD855" i="3"/>
  <c r="BE855" i="3" s="1"/>
  <c r="BD887" i="3"/>
  <c r="BE887" i="3" s="1"/>
  <c r="BD919" i="3"/>
  <c r="BE919" i="3" s="1"/>
  <c r="BD951" i="3"/>
  <c r="BE951" i="3" s="1"/>
  <c r="BD983" i="3"/>
  <c r="BE983" i="3" s="1"/>
  <c r="BD408" i="3"/>
  <c r="BE408" i="3" s="1"/>
  <c r="BD777" i="3"/>
  <c r="BE777" i="3" s="1"/>
  <c r="BD99" i="3"/>
  <c r="BE99" i="3" s="1"/>
  <c r="AL652" i="3"/>
  <c r="AM652" i="3" s="1"/>
  <c r="AL908" i="3"/>
  <c r="AM908" i="3" s="1"/>
  <c r="BD618" i="3"/>
  <c r="BE618" i="3" s="1"/>
  <c r="BD260" i="3"/>
  <c r="BE260" i="3" s="1"/>
  <c r="BD516" i="3"/>
  <c r="BE516" i="3" s="1"/>
  <c r="BD684" i="3"/>
  <c r="BE684" i="3" s="1"/>
  <c r="BD940" i="3"/>
  <c r="BE940" i="3" s="1"/>
  <c r="BD256" i="3"/>
  <c r="BE256" i="3" s="1"/>
  <c r="AL603" i="3"/>
  <c r="AM603" i="3" s="1"/>
  <c r="AL803" i="3"/>
  <c r="AM803" i="3" s="1"/>
  <c r="AL939" i="3"/>
  <c r="AM939" i="3" s="1"/>
  <c r="AL46" i="3"/>
  <c r="AM46" i="3" s="1"/>
  <c r="AL110" i="3"/>
  <c r="AM110" i="3" s="1"/>
  <c r="AL206" i="3"/>
  <c r="AM206" i="3" s="1"/>
  <c r="AL302" i="3"/>
  <c r="AM302" i="3" s="1"/>
  <c r="AL366" i="3"/>
  <c r="AM366" i="3" s="1"/>
  <c r="AL462" i="3"/>
  <c r="AM462" i="3" s="1"/>
  <c r="AL526" i="3"/>
  <c r="AM526" i="3" s="1"/>
  <c r="AL622" i="3"/>
  <c r="AM622" i="3" s="1"/>
  <c r="AL686" i="3"/>
  <c r="AM686" i="3" s="1"/>
  <c r="AL782" i="3"/>
  <c r="AM782" i="3" s="1"/>
  <c r="AL846" i="3"/>
  <c r="AM846" i="3" s="1"/>
  <c r="AL942" i="3"/>
  <c r="AM942" i="3" s="1"/>
  <c r="AL33" i="3"/>
  <c r="AM33" i="3" s="1"/>
  <c r="AL502" i="3"/>
  <c r="AM502" i="3" s="1"/>
  <c r="AL151" i="3"/>
  <c r="AM151" i="3" s="1"/>
  <c r="AL535" i="3"/>
  <c r="AM535" i="3" s="1"/>
  <c r="BD862" i="3"/>
  <c r="BE862" i="3" s="1"/>
  <c r="AL200" i="3"/>
  <c r="AM200" i="3" s="1"/>
  <c r="AL544" i="3"/>
  <c r="AM544" i="3" s="1"/>
  <c r="BD871" i="3"/>
  <c r="BE871" i="3" s="1"/>
  <c r="AL904" i="3"/>
  <c r="AM904" i="3" s="1"/>
  <c r="BD458" i="3"/>
  <c r="BE458" i="3" s="1"/>
  <c r="AL22" i="3"/>
  <c r="AM22" i="3" s="1"/>
  <c r="AL278" i="3"/>
  <c r="AM278" i="3" s="1"/>
  <c r="AL534" i="3"/>
  <c r="AM534" i="3" s="1"/>
  <c r="AL790" i="3"/>
  <c r="AM790" i="3" s="1"/>
  <c r="AL23" i="3"/>
  <c r="AM23" i="3" s="1"/>
  <c r="AL159" i="3"/>
  <c r="AM159" i="3" s="1"/>
  <c r="AL287" i="3"/>
  <c r="AM287" i="3" s="1"/>
  <c r="AL375" i="3"/>
  <c r="AM375" i="3" s="1"/>
  <c r="BD446" i="3"/>
  <c r="BE446" i="3" s="1"/>
  <c r="AL543" i="3"/>
  <c r="AM543" i="3" s="1"/>
  <c r="AL631" i="3"/>
  <c r="AM631" i="3" s="1"/>
  <c r="BD702" i="3"/>
  <c r="BE702" i="3" s="1"/>
  <c r="AL799" i="3"/>
  <c r="AM799" i="3" s="1"/>
  <c r="AL887" i="3"/>
  <c r="AM887" i="3" s="1"/>
  <c r="BD958" i="3"/>
  <c r="BE958" i="3" s="1"/>
  <c r="AL40" i="3"/>
  <c r="AM40" i="3" s="1"/>
  <c r="AL128" i="3"/>
  <c r="AM128" i="3" s="1"/>
  <c r="BD199" i="3"/>
  <c r="BE199" i="3" s="1"/>
  <c r="AL296" i="3"/>
  <c r="AM296" i="3" s="1"/>
  <c r="AL384" i="3"/>
  <c r="AM384" i="3" s="1"/>
  <c r="BD455" i="3"/>
  <c r="BE455" i="3" s="1"/>
  <c r="AL552" i="3"/>
  <c r="AM552" i="3" s="1"/>
  <c r="AL640" i="3"/>
  <c r="AM640" i="3" s="1"/>
  <c r="BD711" i="3"/>
  <c r="BE711" i="3" s="1"/>
  <c r="AL808" i="3"/>
  <c r="AM808" i="3" s="1"/>
  <c r="AL896" i="3"/>
  <c r="AM896" i="3" s="1"/>
  <c r="BD967" i="3"/>
  <c r="BE967" i="3" s="1"/>
  <c r="AL627" i="3"/>
  <c r="AM627" i="3" s="1"/>
  <c r="AL54" i="3"/>
  <c r="AM54" i="3" s="1"/>
  <c r="AL310" i="3"/>
  <c r="AM310" i="3" s="1"/>
  <c r="AL566" i="3"/>
  <c r="AM566" i="3" s="1"/>
  <c r="AL822" i="3"/>
  <c r="AM822" i="3" s="1"/>
  <c r="AL31" i="3"/>
  <c r="AM31" i="3" s="1"/>
  <c r="AL183" i="3"/>
  <c r="AM183" i="3" s="1"/>
  <c r="BD286" i="3"/>
  <c r="BE286" i="3" s="1"/>
  <c r="AL383" i="3"/>
  <c r="AM383" i="3" s="1"/>
  <c r="AL471" i="3"/>
  <c r="AM471" i="3" s="1"/>
  <c r="BD542" i="3"/>
  <c r="BE542" i="3" s="1"/>
  <c r="AL639" i="3"/>
  <c r="AM639" i="3" s="1"/>
  <c r="AL727" i="3"/>
  <c r="AM727" i="3" s="1"/>
  <c r="BD798" i="3"/>
  <c r="BE798" i="3" s="1"/>
  <c r="AL895" i="3"/>
  <c r="AM895" i="3" s="1"/>
  <c r="AL983" i="3"/>
  <c r="AM983" i="3" s="1"/>
  <c r="BD39" i="3"/>
  <c r="BE39" i="3" s="1"/>
  <c r="AL136" i="3"/>
  <c r="AM136" i="3" s="1"/>
  <c r="AL224" i="3"/>
  <c r="AM224" i="3" s="1"/>
  <c r="BD295" i="3"/>
  <c r="BE295" i="3" s="1"/>
  <c r="AL392" i="3"/>
  <c r="AM392" i="3" s="1"/>
  <c r="AL480" i="3"/>
  <c r="AM480" i="3" s="1"/>
  <c r="AL736" i="3"/>
  <c r="AM736" i="3" s="1"/>
  <c r="AL747" i="3"/>
  <c r="AM747" i="3" s="1"/>
  <c r="AL86" i="3"/>
  <c r="AM86" i="3" s="1"/>
  <c r="AL342" i="3"/>
  <c r="AM342" i="3" s="1"/>
  <c r="AL598" i="3"/>
  <c r="AM598" i="3" s="1"/>
  <c r="AL854" i="3"/>
  <c r="AM854" i="3" s="1"/>
  <c r="AL63" i="3"/>
  <c r="AM63" i="3" s="1"/>
  <c r="AL191" i="3"/>
  <c r="AM191" i="3" s="1"/>
  <c r="AL311" i="3"/>
  <c r="AM311" i="3" s="1"/>
  <c r="BD382" i="3"/>
  <c r="BE382" i="3" s="1"/>
  <c r="AL479" i="3"/>
  <c r="AM479" i="3" s="1"/>
  <c r="AL567" i="3"/>
  <c r="AM567" i="3" s="1"/>
  <c r="BD638" i="3"/>
  <c r="BE638" i="3" s="1"/>
  <c r="AL735" i="3"/>
  <c r="AM735" i="3" s="1"/>
  <c r="AL823" i="3"/>
  <c r="AM823" i="3" s="1"/>
  <c r="BD894" i="3"/>
  <c r="BE894" i="3" s="1"/>
  <c r="AL991" i="3"/>
  <c r="AM991" i="3" s="1"/>
  <c r="AL64" i="3"/>
  <c r="AM64" i="3" s="1"/>
  <c r="BD135" i="3"/>
  <c r="BE135" i="3" s="1"/>
  <c r="AL232" i="3"/>
  <c r="AM232" i="3" s="1"/>
  <c r="AL320" i="3"/>
  <c r="AM320" i="3" s="1"/>
  <c r="BD391" i="3"/>
  <c r="BE391" i="3" s="1"/>
  <c r="AL488" i="3"/>
  <c r="AM488" i="3" s="1"/>
  <c r="AL576" i="3"/>
  <c r="AM576" i="3" s="1"/>
  <c r="BD647" i="3"/>
  <c r="BE647" i="3" s="1"/>
  <c r="AL744" i="3"/>
  <c r="AM744" i="3" s="1"/>
  <c r="AL832" i="3"/>
  <c r="AM832" i="3" s="1"/>
  <c r="BD903" i="3"/>
  <c r="BE903" i="3" s="1"/>
  <c r="AL1000" i="3"/>
  <c r="AM1000" i="3" s="1"/>
  <c r="AL328" i="3"/>
  <c r="AM328" i="3" s="1"/>
  <c r="BD487" i="3"/>
  <c r="BE487" i="3" s="1"/>
  <c r="AL584" i="3"/>
  <c r="AM584" i="3" s="1"/>
  <c r="BD743" i="3"/>
  <c r="BE743" i="3" s="1"/>
  <c r="AL840" i="3"/>
  <c r="AM840" i="3" s="1"/>
  <c r="BD999" i="3"/>
  <c r="BE999" i="3" s="1"/>
  <c r="AL867" i="3"/>
  <c r="AM867" i="3" s="1"/>
  <c r="AL406" i="3"/>
  <c r="AM406" i="3" s="1"/>
  <c r="AL662" i="3"/>
  <c r="AM662" i="3" s="1"/>
  <c r="AL918" i="3"/>
  <c r="AM918" i="3" s="1"/>
  <c r="AL95" i="3"/>
  <c r="AM95" i="3" s="1"/>
  <c r="AL223" i="3"/>
  <c r="AM223" i="3" s="1"/>
  <c r="AL415" i="3"/>
  <c r="AM415" i="3" s="1"/>
  <c r="AL503" i="3"/>
  <c r="AM503" i="3" s="1"/>
  <c r="AL671" i="3"/>
  <c r="AM671" i="3" s="1"/>
  <c r="AL759" i="3"/>
  <c r="AM759" i="3" s="1"/>
  <c r="AL927" i="3"/>
  <c r="AM927" i="3" s="1"/>
  <c r="BD71" i="3"/>
  <c r="BE71" i="3" s="1"/>
  <c r="AL256" i="3"/>
  <c r="AM256" i="3" s="1"/>
  <c r="AL424" i="3"/>
  <c r="AM424" i="3" s="1"/>
  <c r="AL512" i="3"/>
  <c r="AM512" i="3" s="1"/>
  <c r="AL680" i="3"/>
  <c r="AM680" i="3" s="1"/>
  <c r="BD839" i="3"/>
  <c r="BE839" i="3" s="1"/>
  <c r="AL936" i="3"/>
  <c r="AM936" i="3" s="1"/>
  <c r="AL872" i="3"/>
  <c r="AM872" i="3" s="1"/>
  <c r="BD194" i="3"/>
  <c r="BE194" i="3" s="1"/>
  <c r="AL279" i="3"/>
  <c r="AM279" i="3" s="1"/>
  <c r="AL703" i="3"/>
  <c r="AM703" i="3" s="1"/>
  <c r="AL32" i="3"/>
  <c r="AM32" i="3" s="1"/>
  <c r="BD359" i="3"/>
  <c r="BE359" i="3" s="1"/>
  <c r="AL712" i="3"/>
  <c r="AM712" i="3" s="1"/>
  <c r="AL968" i="3"/>
  <c r="AM968" i="3" s="1"/>
  <c r="AL648" i="3"/>
  <c r="AM648" i="3" s="1"/>
  <c r="AL819" i="3"/>
  <c r="AM819" i="3" s="1"/>
  <c r="AL118" i="3"/>
  <c r="AM118" i="3" s="1"/>
  <c r="AL374" i="3"/>
  <c r="AM374" i="3" s="1"/>
  <c r="AL630" i="3"/>
  <c r="AM630" i="3" s="1"/>
  <c r="AL886" i="3"/>
  <c r="AM886" i="3" s="1"/>
  <c r="AL87" i="3"/>
  <c r="AM87" i="3" s="1"/>
  <c r="AL215" i="3"/>
  <c r="AM215" i="3" s="1"/>
  <c r="AL319" i="3"/>
  <c r="AM319" i="3" s="1"/>
  <c r="AL407" i="3"/>
  <c r="AM407" i="3" s="1"/>
  <c r="BD478" i="3"/>
  <c r="BE478" i="3" s="1"/>
  <c r="AL575" i="3"/>
  <c r="AM575" i="3" s="1"/>
  <c r="AL663" i="3"/>
  <c r="AM663" i="3" s="1"/>
  <c r="BD734" i="3"/>
  <c r="BE734" i="3" s="1"/>
  <c r="AL831" i="3"/>
  <c r="AM831" i="3" s="1"/>
  <c r="AL919" i="3"/>
  <c r="AM919" i="3" s="1"/>
  <c r="BD990" i="3"/>
  <c r="BE990" i="3" s="1"/>
  <c r="AL72" i="3"/>
  <c r="AM72" i="3" s="1"/>
  <c r="AL160" i="3"/>
  <c r="AM160" i="3" s="1"/>
  <c r="BD231" i="3"/>
  <c r="BE231" i="3" s="1"/>
  <c r="AL416" i="3"/>
  <c r="AM416" i="3" s="1"/>
  <c r="AL672" i="3"/>
  <c r="AM672" i="3" s="1"/>
  <c r="AL928" i="3"/>
  <c r="AM928" i="3" s="1"/>
  <c r="AL150" i="3"/>
  <c r="AM150" i="3" s="1"/>
  <c r="BD318" i="3"/>
  <c r="BE318" i="3" s="1"/>
  <c r="BD574" i="3"/>
  <c r="BE574" i="3" s="1"/>
  <c r="BD830" i="3"/>
  <c r="BE830" i="3" s="1"/>
  <c r="AL113" i="3"/>
  <c r="AM113" i="3" s="1"/>
  <c r="AL168" i="3"/>
  <c r="AM168" i="3" s="1"/>
  <c r="BD327" i="3"/>
  <c r="BE327" i="3" s="1"/>
  <c r="BD583" i="3"/>
  <c r="BE583" i="3" s="1"/>
  <c r="AL768" i="3"/>
  <c r="AM768" i="3" s="1"/>
  <c r="AL960" i="3"/>
  <c r="AM960" i="3" s="1"/>
  <c r="AL979" i="3"/>
  <c r="AM979" i="3" s="1"/>
  <c r="AL105" i="3"/>
  <c r="AM105" i="3" s="1"/>
  <c r="AL447" i="3"/>
  <c r="AM447" i="3" s="1"/>
  <c r="AL791" i="3"/>
  <c r="AM791" i="3" s="1"/>
  <c r="BD103" i="3"/>
  <c r="BE103" i="3" s="1"/>
  <c r="AL456" i="3"/>
  <c r="AM456" i="3" s="1"/>
  <c r="AL800" i="3"/>
  <c r="AM800" i="3" s="1"/>
  <c r="BD807" i="3"/>
  <c r="BE807" i="3" s="1"/>
  <c r="AL915" i="3"/>
  <c r="AM915" i="3" s="1"/>
  <c r="AL182" i="3"/>
  <c r="AM182" i="3" s="1"/>
  <c r="AL438" i="3"/>
  <c r="AM438" i="3" s="1"/>
  <c r="AL694" i="3"/>
  <c r="AM694" i="3" s="1"/>
  <c r="AL950" i="3"/>
  <c r="AM950" i="3" s="1"/>
  <c r="AL119" i="3"/>
  <c r="AM119" i="3" s="1"/>
  <c r="AL247" i="3"/>
  <c r="AM247" i="3" s="1"/>
  <c r="AL343" i="3"/>
  <c r="AM343" i="3" s="1"/>
  <c r="BD414" i="3"/>
  <c r="BE414" i="3" s="1"/>
  <c r="AL511" i="3"/>
  <c r="AM511" i="3" s="1"/>
  <c r="AL599" i="3"/>
  <c r="AM599" i="3" s="1"/>
  <c r="BD670" i="3"/>
  <c r="BE670" i="3" s="1"/>
  <c r="AL767" i="3"/>
  <c r="AM767" i="3" s="1"/>
  <c r="AL855" i="3"/>
  <c r="AM855" i="3" s="1"/>
  <c r="BD926" i="3"/>
  <c r="BE926" i="3" s="1"/>
  <c r="AL8" i="3"/>
  <c r="AM8" i="3" s="1"/>
  <c r="AL96" i="3"/>
  <c r="AM96" i="3" s="1"/>
  <c r="BD167" i="3"/>
  <c r="BE167" i="3" s="1"/>
  <c r="AL264" i="3"/>
  <c r="AM264" i="3" s="1"/>
  <c r="AL352" i="3"/>
  <c r="AM352" i="3" s="1"/>
  <c r="BD423" i="3"/>
  <c r="BE423" i="3" s="1"/>
  <c r="AL520" i="3"/>
  <c r="AM520" i="3" s="1"/>
  <c r="AL608" i="3"/>
  <c r="AM608" i="3" s="1"/>
  <c r="BD679" i="3"/>
  <c r="BE679" i="3" s="1"/>
  <c r="AL776" i="3"/>
  <c r="AM776" i="3" s="1"/>
  <c r="AL864" i="3"/>
  <c r="AM864" i="3" s="1"/>
  <c r="BD935" i="3"/>
  <c r="BE935" i="3" s="1"/>
  <c r="AL947" i="3"/>
  <c r="AM947" i="3" s="1"/>
  <c r="AL214" i="3"/>
  <c r="AM214" i="3" s="1"/>
  <c r="AL470" i="3"/>
  <c r="AM470" i="3" s="1"/>
  <c r="AL726" i="3"/>
  <c r="AM726" i="3" s="1"/>
  <c r="AL982" i="3"/>
  <c r="AM982" i="3" s="1"/>
  <c r="AL127" i="3"/>
  <c r="AM127" i="3" s="1"/>
  <c r="AL255" i="3"/>
  <c r="AM255" i="3" s="1"/>
  <c r="AL351" i="3"/>
  <c r="AM351" i="3" s="1"/>
  <c r="AL439" i="3"/>
  <c r="AM439" i="3" s="1"/>
  <c r="BD510" i="3"/>
  <c r="BE510" i="3" s="1"/>
  <c r="AL607" i="3"/>
  <c r="AM607" i="3" s="1"/>
  <c r="AL695" i="3"/>
  <c r="AM695" i="3" s="1"/>
  <c r="BD766" i="3"/>
  <c r="BE766" i="3" s="1"/>
  <c r="AL863" i="3"/>
  <c r="AM863" i="3" s="1"/>
  <c r="AL951" i="3"/>
  <c r="AM951" i="3" s="1"/>
  <c r="BD7" i="3"/>
  <c r="BE7" i="3" s="1"/>
  <c r="AL104" i="3"/>
  <c r="AM104" i="3" s="1"/>
  <c r="AL192" i="3"/>
  <c r="AM192" i="3" s="1"/>
  <c r="BD263" i="3"/>
  <c r="BE263" i="3" s="1"/>
  <c r="AL360" i="3"/>
  <c r="AM360" i="3" s="1"/>
  <c r="AL448" i="3"/>
  <c r="AM448" i="3" s="1"/>
  <c r="BD519" i="3"/>
  <c r="BE519" i="3" s="1"/>
  <c r="AL616" i="3"/>
  <c r="AM616" i="3" s="1"/>
  <c r="AL704" i="3"/>
  <c r="AM704" i="3" s="1"/>
  <c r="BD775" i="3"/>
  <c r="BE775" i="3" s="1"/>
  <c r="AL246" i="3"/>
  <c r="AM246" i="3" s="1"/>
  <c r="AL758" i="3"/>
  <c r="AM758" i="3" s="1"/>
  <c r="BD350" i="3"/>
  <c r="BE350" i="3" s="1"/>
  <c r="BD606" i="3"/>
  <c r="BE606" i="3" s="1"/>
  <c r="AL959" i="3"/>
  <c r="AM959" i="3" s="1"/>
  <c r="AL288" i="3"/>
  <c r="AM288" i="3" s="1"/>
  <c r="BD615" i="3"/>
  <c r="BE615" i="3" s="1"/>
  <c r="BD551" i="3"/>
  <c r="BE551" i="3" s="1"/>
  <c r="AL992" i="3"/>
  <c r="AM992" i="3" s="1"/>
  <c r="J225" i="3"/>
  <c r="J73" i="3"/>
  <c r="J115" i="3"/>
  <c r="J251" i="3"/>
  <c r="J67" i="3"/>
  <c r="J137" i="3"/>
  <c r="J187" i="3"/>
  <c r="J59" i="3"/>
  <c r="J249" i="3"/>
  <c r="J313" i="3"/>
  <c r="J377" i="3"/>
  <c r="J441" i="3"/>
  <c r="J505" i="3"/>
  <c r="J569" i="3"/>
  <c r="J633" i="3"/>
  <c r="J697" i="3"/>
  <c r="J761" i="3"/>
  <c r="J825" i="3"/>
  <c r="J889" i="3"/>
  <c r="J82" i="3"/>
  <c r="J146" i="3"/>
  <c r="J210" i="3"/>
  <c r="J274" i="3"/>
  <c r="J338" i="3"/>
  <c r="J4" i="3"/>
  <c r="J68" i="3"/>
  <c r="J132" i="3"/>
  <c r="J196" i="3"/>
  <c r="J260" i="3"/>
  <c r="J13" i="3"/>
  <c r="J205" i="3"/>
  <c r="J269" i="3"/>
  <c r="J333" i="3"/>
  <c r="J397" i="3"/>
  <c r="J461" i="3"/>
  <c r="J525" i="3"/>
  <c r="J589" i="3"/>
  <c r="J653" i="3"/>
  <c r="J14" i="3"/>
  <c r="J78" i="3"/>
  <c r="J142" i="3"/>
  <c r="J206" i="3"/>
  <c r="J270" i="3"/>
  <c r="J267" i="3"/>
  <c r="J15" i="3"/>
  <c r="J79" i="3"/>
  <c r="J143" i="3"/>
  <c r="J207" i="3"/>
  <c r="J271" i="3"/>
  <c r="J29" i="3"/>
  <c r="J16" i="3"/>
  <c r="J80" i="3"/>
  <c r="J144" i="3"/>
  <c r="J208" i="3"/>
  <c r="J272" i="3"/>
  <c r="J336" i="3"/>
  <c r="J969" i="3"/>
  <c r="J378" i="3"/>
  <c r="J442" i="3"/>
  <c r="J506" i="3"/>
  <c r="J570" i="3"/>
  <c r="J634" i="3"/>
  <c r="J698" i="3"/>
  <c r="J762" i="3"/>
  <c r="J826" i="3"/>
  <c r="J890" i="3"/>
  <c r="J954" i="3"/>
  <c r="J339" i="3"/>
  <c r="J403" i="3"/>
  <c r="J467" i="3"/>
  <c r="J531" i="3"/>
  <c r="J595" i="3"/>
  <c r="J659" i="3"/>
  <c r="J723" i="3"/>
  <c r="J787" i="3"/>
  <c r="J851" i="3"/>
  <c r="J915" i="3"/>
  <c r="J979" i="3"/>
  <c r="J356" i="3"/>
  <c r="J420" i="3"/>
  <c r="J484" i="3"/>
  <c r="J548" i="3"/>
  <c r="J612" i="3"/>
  <c r="J676" i="3"/>
  <c r="J740" i="3"/>
  <c r="J9" i="3"/>
  <c r="J121" i="3"/>
  <c r="J147" i="3"/>
  <c r="J17" i="3"/>
  <c r="J107" i="3"/>
  <c r="J177" i="3"/>
  <c r="J219" i="3"/>
  <c r="J91" i="3"/>
  <c r="J257" i="3"/>
  <c r="J321" i="3"/>
  <c r="J385" i="3"/>
  <c r="J449" i="3"/>
  <c r="J513" i="3"/>
  <c r="J577" i="3"/>
  <c r="J641" i="3"/>
  <c r="J705" i="3"/>
  <c r="J769" i="3"/>
  <c r="J833" i="3"/>
  <c r="J897" i="3"/>
  <c r="J90" i="3"/>
  <c r="J154" i="3"/>
  <c r="J218" i="3"/>
  <c r="J282" i="3"/>
  <c r="J346" i="3"/>
  <c r="J12" i="3"/>
  <c r="J76" i="3"/>
  <c r="J140" i="3"/>
  <c r="J204" i="3"/>
  <c r="J268" i="3"/>
  <c r="J53" i="3"/>
  <c r="J213" i="3"/>
  <c r="J277" i="3"/>
  <c r="J341" i="3"/>
  <c r="J405" i="3"/>
  <c r="J469" i="3"/>
  <c r="J533" i="3"/>
  <c r="J597" i="3"/>
  <c r="J661" i="3"/>
  <c r="J22" i="3"/>
  <c r="J86" i="3"/>
  <c r="J150" i="3"/>
  <c r="J214" i="3"/>
  <c r="J278" i="3"/>
  <c r="J21" i="3"/>
  <c r="J23" i="3"/>
  <c r="J87" i="3"/>
  <c r="J151" i="3"/>
  <c r="J215" i="3"/>
  <c r="J279" i="3"/>
  <c r="J61" i="3"/>
  <c r="J24" i="3"/>
  <c r="J88" i="3"/>
  <c r="J152" i="3"/>
  <c r="J216" i="3"/>
  <c r="J280" i="3"/>
  <c r="J913" i="3"/>
  <c r="J977" i="3"/>
  <c r="J386" i="3"/>
  <c r="J450" i="3"/>
  <c r="J514" i="3"/>
  <c r="J89" i="3"/>
  <c r="J153" i="3"/>
  <c r="J179" i="3"/>
  <c r="J57" i="3"/>
  <c r="J139" i="3"/>
  <c r="J209" i="3"/>
  <c r="J49" i="3"/>
  <c r="J131" i="3"/>
  <c r="J265" i="3"/>
  <c r="J329" i="3"/>
  <c r="J393" i="3"/>
  <c r="J457" i="3"/>
  <c r="J521" i="3"/>
  <c r="J585" i="3"/>
  <c r="J649" i="3"/>
  <c r="J713" i="3"/>
  <c r="J777" i="3"/>
  <c r="J841" i="3"/>
  <c r="J905" i="3"/>
  <c r="J98" i="3"/>
  <c r="J162" i="3"/>
  <c r="J226" i="3"/>
  <c r="J290" i="3"/>
  <c r="J235" i="3"/>
  <c r="J20" i="3"/>
  <c r="J84" i="3"/>
  <c r="J148" i="3"/>
  <c r="J212" i="3"/>
  <c r="J276" i="3"/>
  <c r="J93" i="3"/>
  <c r="J221" i="3"/>
  <c r="J285" i="3"/>
  <c r="J349" i="3"/>
  <c r="J413" i="3"/>
  <c r="J477" i="3"/>
  <c r="J541" i="3"/>
  <c r="J605" i="3"/>
  <c r="J259" i="3"/>
  <c r="J30" i="3"/>
  <c r="J94" i="3"/>
  <c r="J158" i="3"/>
  <c r="J222" i="3"/>
  <c r="J286" i="3"/>
  <c r="J45" i="3"/>
  <c r="J31" i="3"/>
  <c r="J95" i="3"/>
  <c r="J159" i="3"/>
  <c r="J223" i="3"/>
  <c r="J287" i="3"/>
  <c r="J77" i="3"/>
  <c r="J32" i="3"/>
  <c r="J96" i="3"/>
  <c r="J160" i="3"/>
  <c r="J224" i="3"/>
  <c r="J288" i="3"/>
  <c r="J921" i="3"/>
  <c r="J985" i="3"/>
  <c r="J394" i="3"/>
  <c r="J458" i="3"/>
  <c r="J201" i="3"/>
  <c r="J185" i="3"/>
  <c r="J203" i="3"/>
  <c r="J81" i="3"/>
  <c r="J163" i="3"/>
  <c r="J11" i="3"/>
  <c r="J105" i="3"/>
  <c r="J171" i="3"/>
  <c r="J273" i="3"/>
  <c r="J337" i="3"/>
  <c r="J401" i="3"/>
  <c r="J465" i="3"/>
  <c r="J529" i="3"/>
  <c r="J593" i="3"/>
  <c r="J657" i="3"/>
  <c r="J721" i="3"/>
  <c r="J785" i="3"/>
  <c r="J849" i="3"/>
  <c r="J42" i="3"/>
  <c r="J106" i="3"/>
  <c r="J170" i="3"/>
  <c r="J234" i="3"/>
  <c r="J298" i="3"/>
  <c r="J283" i="3"/>
  <c r="J28" i="3"/>
  <c r="J92" i="3"/>
  <c r="J156" i="3"/>
  <c r="J220" i="3"/>
  <c r="J284" i="3"/>
  <c r="J133" i="3"/>
  <c r="J229" i="3"/>
  <c r="J293" i="3"/>
  <c r="J357" i="3"/>
  <c r="J421" i="3"/>
  <c r="J485" i="3"/>
  <c r="J549" i="3"/>
  <c r="J613" i="3"/>
  <c r="J5" i="3"/>
  <c r="J38" i="3"/>
  <c r="J102" i="3"/>
  <c r="J166" i="3"/>
  <c r="J230" i="3"/>
  <c r="J294" i="3"/>
  <c r="J85" i="3"/>
  <c r="J39" i="3"/>
  <c r="J103" i="3"/>
  <c r="J167" i="3"/>
  <c r="J231" i="3"/>
  <c r="J295" i="3"/>
  <c r="J101" i="3"/>
  <c r="J40" i="3"/>
  <c r="J104" i="3"/>
  <c r="J168" i="3"/>
  <c r="J232" i="3"/>
  <c r="J296" i="3"/>
  <c r="J929" i="3"/>
  <c r="J993" i="3"/>
  <c r="J402" i="3"/>
  <c r="J466" i="3"/>
  <c r="J530" i="3"/>
  <c r="J594" i="3"/>
  <c r="J658" i="3"/>
  <c r="J722" i="3"/>
  <c r="J786" i="3"/>
  <c r="J850" i="3"/>
  <c r="J26" i="3"/>
  <c r="J18" i="3"/>
  <c r="J41" i="3"/>
  <c r="J129" i="3"/>
  <c r="J211" i="3"/>
  <c r="J43" i="3"/>
  <c r="J145" i="3"/>
  <c r="J195" i="3"/>
  <c r="J281" i="3"/>
  <c r="J345" i="3"/>
  <c r="J409" i="3"/>
  <c r="J473" i="3"/>
  <c r="J537" i="3"/>
  <c r="J601" i="3"/>
  <c r="J665" i="3"/>
  <c r="J729" i="3"/>
  <c r="J793" i="3"/>
  <c r="J857" i="3"/>
  <c r="J50" i="3"/>
  <c r="J114" i="3"/>
  <c r="J178" i="3"/>
  <c r="J242" i="3"/>
  <c r="J306" i="3"/>
  <c r="J291" i="3"/>
  <c r="J36" i="3"/>
  <c r="J100" i="3"/>
  <c r="J164" i="3"/>
  <c r="J228" i="3"/>
  <c r="J292" i="3"/>
  <c r="J157" i="3"/>
  <c r="J237" i="3"/>
  <c r="J301" i="3"/>
  <c r="J365" i="3"/>
  <c r="J429" i="3"/>
  <c r="J493" i="3"/>
  <c r="J557" i="3"/>
  <c r="J621" i="3"/>
  <c r="J37" i="3"/>
  <c r="J46" i="3"/>
  <c r="J110" i="3"/>
  <c r="J174" i="3"/>
  <c r="J238" i="3"/>
  <c r="J302" i="3"/>
  <c r="J109" i="3"/>
  <c r="J47" i="3"/>
  <c r="J111" i="3"/>
  <c r="J175" i="3"/>
  <c r="J239" i="3"/>
  <c r="J303" i="3"/>
  <c r="J125" i="3"/>
  <c r="J48" i="3"/>
  <c r="J112" i="3"/>
  <c r="J176" i="3"/>
  <c r="J240" i="3"/>
  <c r="J304" i="3"/>
  <c r="J937" i="3"/>
  <c r="J1001" i="3"/>
  <c r="J410" i="3"/>
  <c r="J474" i="3"/>
  <c r="J538" i="3"/>
  <c r="J602" i="3"/>
  <c r="J666" i="3"/>
  <c r="J730" i="3"/>
  <c r="J794" i="3"/>
  <c r="J858" i="3"/>
  <c r="J922" i="3"/>
  <c r="J986" i="3"/>
  <c r="J371" i="3"/>
  <c r="J435" i="3"/>
  <c r="J499" i="3"/>
  <c r="J563" i="3"/>
  <c r="J627" i="3"/>
  <c r="J691" i="3"/>
  <c r="J755" i="3"/>
  <c r="J819" i="3"/>
  <c r="J883" i="3"/>
  <c r="J947" i="3"/>
  <c r="J324" i="3"/>
  <c r="J388" i="3"/>
  <c r="J452" i="3"/>
  <c r="J516" i="3"/>
  <c r="J580" i="3"/>
  <c r="J644" i="3"/>
  <c r="J708" i="3"/>
  <c r="J772" i="3"/>
  <c r="J34" i="3"/>
  <c r="J27" i="3"/>
  <c r="J113" i="3"/>
  <c r="J161" i="3"/>
  <c r="J25" i="3"/>
  <c r="J75" i="3"/>
  <c r="J193" i="3"/>
  <c r="J227" i="3"/>
  <c r="J289" i="3"/>
  <c r="J353" i="3"/>
  <c r="J417" i="3"/>
  <c r="J481" i="3"/>
  <c r="J545" i="3"/>
  <c r="J609" i="3"/>
  <c r="J673" i="3"/>
  <c r="J737" i="3"/>
  <c r="J801" i="3"/>
  <c r="J865" i="3"/>
  <c r="J58" i="3"/>
  <c r="J122" i="3"/>
  <c r="J186" i="3"/>
  <c r="J250" i="3"/>
  <c r="J314" i="3"/>
  <c r="J299" i="3"/>
  <c r="J44" i="3"/>
  <c r="J108" i="3"/>
  <c r="J172" i="3"/>
  <c r="J236" i="3"/>
  <c r="J300" i="3"/>
  <c r="J165" i="3"/>
  <c r="J245" i="3"/>
  <c r="J309" i="3"/>
  <c r="J373" i="3"/>
  <c r="J437" i="3"/>
  <c r="J501" i="3"/>
  <c r="J565" i="3"/>
  <c r="J629" i="3"/>
  <c r="J69" i="3"/>
  <c r="J54" i="3"/>
  <c r="J118" i="3"/>
  <c r="J182" i="3"/>
  <c r="J246" i="3"/>
  <c r="J310" i="3"/>
  <c r="J141" i="3"/>
  <c r="J55" i="3"/>
  <c r="J119" i="3"/>
  <c r="J183" i="3"/>
  <c r="J247" i="3"/>
  <c r="J311" i="3"/>
  <c r="J149" i="3"/>
  <c r="J56" i="3"/>
  <c r="J120" i="3"/>
  <c r="J184" i="3"/>
  <c r="J248" i="3"/>
  <c r="J312" i="3"/>
  <c r="J945" i="3"/>
  <c r="J354" i="3"/>
  <c r="J418" i="3"/>
  <c r="J482" i="3"/>
  <c r="J546" i="3"/>
  <c r="J610" i="3"/>
  <c r="J674" i="3"/>
  <c r="J738" i="3"/>
  <c r="J802" i="3"/>
  <c r="J866" i="3"/>
  <c r="J323" i="3"/>
  <c r="J65" i="3"/>
  <c r="J297" i="3"/>
  <c r="J553" i="3"/>
  <c r="J809" i="3"/>
  <c r="J194" i="3"/>
  <c r="J52" i="3"/>
  <c r="J308" i="3"/>
  <c r="J381" i="3"/>
  <c r="J637" i="3"/>
  <c r="J190" i="3"/>
  <c r="J63" i="3"/>
  <c r="J319" i="3"/>
  <c r="J192" i="3"/>
  <c r="J362" i="3"/>
  <c r="J562" i="3"/>
  <c r="J690" i="3"/>
  <c r="J818" i="3"/>
  <c r="J930" i="3"/>
  <c r="J331" i="3"/>
  <c r="J419" i="3"/>
  <c r="J507" i="3"/>
  <c r="J587" i="3"/>
  <c r="J675" i="3"/>
  <c r="J763" i="3"/>
  <c r="J843" i="3"/>
  <c r="J931" i="3"/>
  <c r="J332" i="3"/>
  <c r="J412" i="3"/>
  <c r="J500" i="3"/>
  <c r="J588" i="3"/>
  <c r="J668" i="3"/>
  <c r="J756" i="3"/>
  <c r="J828" i="3"/>
  <c r="J892" i="3"/>
  <c r="J956" i="3"/>
  <c r="J685" i="3"/>
  <c r="J749" i="3"/>
  <c r="J813" i="3"/>
  <c r="J877" i="3"/>
  <c r="J941" i="3"/>
  <c r="J326" i="3"/>
  <c r="J390" i="3"/>
  <c r="J454" i="3"/>
  <c r="J518" i="3"/>
  <c r="J582" i="3"/>
  <c r="J646" i="3"/>
  <c r="J710" i="3"/>
  <c r="J774" i="3"/>
  <c r="J838" i="3"/>
  <c r="J902" i="3"/>
  <c r="J966" i="3"/>
  <c r="J351" i="3"/>
  <c r="J415" i="3"/>
  <c r="J479" i="3"/>
  <c r="J543" i="3"/>
  <c r="J607" i="3"/>
  <c r="J671" i="3"/>
  <c r="J735" i="3"/>
  <c r="J799" i="3"/>
  <c r="J863" i="3"/>
  <c r="J927" i="3"/>
  <c r="J991" i="3"/>
  <c r="J392" i="3"/>
  <c r="J456" i="3"/>
  <c r="J520" i="3"/>
  <c r="J584" i="3"/>
  <c r="J648" i="3"/>
  <c r="J712" i="3"/>
  <c r="J776" i="3"/>
  <c r="J840" i="3"/>
  <c r="J904" i="3"/>
  <c r="J968" i="3"/>
  <c r="J173" i="3"/>
  <c r="J426" i="3"/>
  <c r="J586" i="3"/>
  <c r="J714" i="3"/>
  <c r="J842" i="3"/>
  <c r="J946" i="3"/>
  <c r="J355" i="3"/>
  <c r="J443" i="3"/>
  <c r="J523" i="3"/>
  <c r="J611" i="3"/>
  <c r="J699" i="3"/>
  <c r="J779" i="3"/>
  <c r="J867" i="3"/>
  <c r="J955" i="3"/>
  <c r="J436" i="3"/>
  <c r="J524" i="3"/>
  <c r="J604" i="3"/>
  <c r="J780" i="3"/>
  <c r="J908" i="3"/>
  <c r="J701" i="3"/>
  <c r="J829" i="3"/>
  <c r="J957" i="3"/>
  <c r="J342" i="3"/>
  <c r="J33" i="3"/>
  <c r="J97" i="3"/>
  <c r="J305" i="3"/>
  <c r="J561" i="3"/>
  <c r="J817" i="3"/>
  <c r="J202" i="3"/>
  <c r="J60" i="3"/>
  <c r="J316" i="3"/>
  <c r="J389" i="3"/>
  <c r="J645" i="3"/>
  <c r="J198" i="3"/>
  <c r="J71" i="3"/>
  <c r="J275" i="3"/>
  <c r="J200" i="3"/>
  <c r="J370" i="3"/>
  <c r="J578" i="3"/>
  <c r="J706" i="3"/>
  <c r="J834" i="3"/>
  <c r="J938" i="3"/>
  <c r="J347" i="3"/>
  <c r="J427" i="3"/>
  <c r="J515" i="3"/>
  <c r="J603" i="3"/>
  <c r="J683" i="3"/>
  <c r="J771" i="3"/>
  <c r="J859" i="3"/>
  <c r="J939" i="3"/>
  <c r="J340" i="3"/>
  <c r="J428" i="3"/>
  <c r="J508" i="3"/>
  <c r="J596" i="3"/>
  <c r="J684" i="3"/>
  <c r="J764" i="3"/>
  <c r="J836" i="3"/>
  <c r="J900" i="3"/>
  <c r="J964" i="3"/>
  <c r="J693" i="3"/>
  <c r="J757" i="3"/>
  <c r="J821" i="3"/>
  <c r="J885" i="3"/>
  <c r="J949" i="3"/>
  <c r="J334" i="3"/>
  <c r="J398" i="3"/>
  <c r="J462" i="3"/>
  <c r="J526" i="3"/>
  <c r="J590" i="3"/>
  <c r="J654" i="3"/>
  <c r="J718" i="3"/>
  <c r="J782" i="3"/>
  <c r="J846" i="3"/>
  <c r="J910" i="3"/>
  <c r="J974" i="3"/>
  <c r="J359" i="3"/>
  <c r="J423" i="3"/>
  <c r="J487" i="3"/>
  <c r="J551" i="3"/>
  <c r="J615" i="3"/>
  <c r="J679" i="3"/>
  <c r="J743" i="3"/>
  <c r="J807" i="3"/>
  <c r="J871" i="3"/>
  <c r="J935" i="3"/>
  <c r="J999" i="3"/>
  <c r="J400" i="3"/>
  <c r="J464" i="3"/>
  <c r="J528" i="3"/>
  <c r="J592" i="3"/>
  <c r="J656" i="3"/>
  <c r="J720" i="3"/>
  <c r="J784" i="3"/>
  <c r="J848" i="3"/>
  <c r="J912" i="3"/>
  <c r="J976" i="3"/>
  <c r="J256" i="3"/>
  <c r="J348" i="3"/>
  <c r="J692" i="3"/>
  <c r="J844" i="3"/>
  <c r="J972" i="3"/>
  <c r="J765" i="3"/>
  <c r="J893" i="3"/>
  <c r="J406" i="3"/>
  <c r="J51" i="3"/>
  <c r="J123" i="3"/>
  <c r="J361" i="3"/>
  <c r="J617" i="3"/>
  <c r="J873" i="3"/>
  <c r="J258" i="3"/>
  <c r="J116" i="3"/>
  <c r="J189" i="3"/>
  <c r="J445" i="3"/>
  <c r="J117" i="3"/>
  <c r="J254" i="3"/>
  <c r="J127" i="3"/>
  <c r="J83" i="3"/>
  <c r="J155" i="3"/>
  <c r="J369" i="3"/>
  <c r="J625" i="3"/>
  <c r="J881" i="3"/>
  <c r="J266" i="3"/>
  <c r="J124" i="3"/>
  <c r="J197" i="3"/>
  <c r="J453" i="3"/>
  <c r="J6" i="3"/>
  <c r="J262" i="3"/>
  <c r="J135" i="3"/>
  <c r="J8" i="3"/>
  <c r="J264" i="3"/>
  <c r="J434" i="3"/>
  <c r="J618" i="3"/>
  <c r="J746" i="3"/>
  <c r="J874" i="3"/>
  <c r="J962" i="3"/>
  <c r="J363" i="3"/>
  <c r="J451" i="3"/>
  <c r="J539" i="3"/>
  <c r="J619" i="3"/>
  <c r="J707" i="3"/>
  <c r="J795" i="3"/>
  <c r="J875" i="3"/>
  <c r="J963" i="3"/>
  <c r="J364" i="3"/>
  <c r="J444" i="3"/>
  <c r="J532" i="3"/>
  <c r="J620" i="3"/>
  <c r="J700" i="3"/>
  <c r="J788" i="3"/>
  <c r="J852" i="3"/>
  <c r="J916" i="3"/>
  <c r="J980" i="3"/>
  <c r="J709" i="3"/>
  <c r="J773" i="3"/>
  <c r="J837" i="3"/>
  <c r="J901" i="3"/>
  <c r="J965" i="3"/>
  <c r="J350" i="3"/>
  <c r="J414" i="3"/>
  <c r="J478" i="3"/>
  <c r="J542" i="3"/>
  <c r="J606" i="3"/>
  <c r="J670" i="3"/>
  <c r="J734" i="3"/>
  <c r="J798" i="3"/>
  <c r="J862" i="3"/>
  <c r="J926" i="3"/>
  <c r="J990" i="3"/>
  <c r="J375" i="3"/>
  <c r="J439" i="3"/>
  <c r="J503" i="3"/>
  <c r="J567" i="3"/>
  <c r="J631" i="3"/>
  <c r="J695" i="3"/>
  <c r="J759" i="3"/>
  <c r="J823" i="3"/>
  <c r="J887" i="3"/>
  <c r="J951" i="3"/>
  <c r="J352" i="3"/>
  <c r="J416" i="3"/>
  <c r="J480" i="3"/>
  <c r="J544" i="3"/>
  <c r="J608" i="3"/>
  <c r="J672" i="3"/>
  <c r="J736" i="3"/>
  <c r="J800" i="3"/>
  <c r="J864" i="3"/>
  <c r="J928" i="3"/>
  <c r="J992" i="3"/>
  <c r="J650" i="3"/>
  <c r="J733" i="3"/>
  <c r="J566" i="3"/>
  <c r="J950" i="3"/>
  <c r="J591" i="3"/>
  <c r="J783" i="3"/>
  <c r="J376" i="3"/>
  <c r="J632" i="3"/>
  <c r="J888" i="3"/>
  <c r="J35" i="3"/>
  <c r="J315" i="3"/>
  <c r="J325" i="3"/>
  <c r="J169" i="3"/>
  <c r="J10" i="3"/>
  <c r="J425" i="3"/>
  <c r="J681" i="3"/>
  <c r="J66" i="3"/>
  <c r="J322" i="3"/>
  <c r="J180" i="3"/>
  <c r="J253" i="3"/>
  <c r="J509" i="3"/>
  <c r="J62" i="3"/>
  <c r="J318" i="3"/>
  <c r="J191" i="3"/>
  <c r="J64" i="3"/>
  <c r="J320" i="3"/>
  <c r="J490" i="3"/>
  <c r="J626" i="3"/>
  <c r="J754" i="3"/>
  <c r="J882" i="3"/>
  <c r="J970" i="3"/>
  <c r="J379" i="3"/>
  <c r="J459" i="3"/>
  <c r="J547" i="3"/>
  <c r="J635" i="3"/>
  <c r="J715" i="3"/>
  <c r="J803" i="3"/>
  <c r="J891" i="3"/>
  <c r="J971" i="3"/>
  <c r="J372" i="3"/>
  <c r="J460" i="3"/>
  <c r="J540" i="3"/>
  <c r="J628" i="3"/>
  <c r="J716" i="3"/>
  <c r="J796" i="3"/>
  <c r="J860" i="3"/>
  <c r="J924" i="3"/>
  <c r="J988" i="3"/>
  <c r="J717" i="3"/>
  <c r="J781" i="3"/>
  <c r="J845" i="3"/>
  <c r="J909" i="3"/>
  <c r="J973" i="3"/>
  <c r="J358" i="3"/>
  <c r="J422" i="3"/>
  <c r="J486" i="3"/>
  <c r="J550" i="3"/>
  <c r="J614" i="3"/>
  <c r="J678" i="3"/>
  <c r="J742" i="3"/>
  <c r="J806" i="3"/>
  <c r="J870" i="3"/>
  <c r="J934" i="3"/>
  <c r="J998" i="3"/>
  <c r="J383" i="3"/>
  <c r="J447" i="3"/>
  <c r="J511" i="3"/>
  <c r="J575" i="3"/>
  <c r="J639" i="3"/>
  <c r="J703" i="3"/>
  <c r="J767" i="3"/>
  <c r="J831" i="3"/>
  <c r="J895" i="3"/>
  <c r="J959" i="3"/>
  <c r="J360" i="3"/>
  <c r="J424" i="3"/>
  <c r="J488" i="3"/>
  <c r="J552" i="3"/>
  <c r="J616" i="3"/>
  <c r="J680" i="3"/>
  <c r="J744" i="3"/>
  <c r="J808" i="3"/>
  <c r="J872" i="3"/>
  <c r="J936" i="3"/>
  <c r="J1000" i="3"/>
  <c r="J217" i="3"/>
  <c r="J745" i="3"/>
  <c r="J307" i="3"/>
  <c r="J317" i="3"/>
  <c r="J126" i="3"/>
  <c r="J255" i="3"/>
  <c r="J953" i="3"/>
  <c r="J778" i="3"/>
  <c r="J994" i="3"/>
  <c r="J483" i="3"/>
  <c r="J739" i="3"/>
  <c r="J907" i="3"/>
  <c r="J396" i="3"/>
  <c r="J564" i="3"/>
  <c r="J812" i="3"/>
  <c r="J669" i="3"/>
  <c r="J861" i="3"/>
  <c r="J989" i="3"/>
  <c r="J502" i="3"/>
  <c r="J630" i="3"/>
  <c r="J758" i="3"/>
  <c r="J335" i="3"/>
  <c r="J463" i="3"/>
  <c r="J719" i="3"/>
  <c r="J975" i="3"/>
  <c r="J568" i="3"/>
  <c r="J824" i="3"/>
  <c r="J497" i="3"/>
  <c r="J134" i="3"/>
  <c r="J136" i="3"/>
  <c r="J99" i="3"/>
  <c r="J19" i="3"/>
  <c r="J433" i="3"/>
  <c r="J689" i="3"/>
  <c r="J74" i="3"/>
  <c r="J330" i="3"/>
  <c r="J188" i="3"/>
  <c r="J261" i="3"/>
  <c r="J517" i="3"/>
  <c r="J70" i="3"/>
  <c r="J243" i="3"/>
  <c r="J199" i="3"/>
  <c r="J72" i="3"/>
  <c r="J328" i="3"/>
  <c r="J498" i="3"/>
  <c r="J642" i="3"/>
  <c r="J770" i="3"/>
  <c r="J898" i="3"/>
  <c r="J978" i="3"/>
  <c r="J387" i="3"/>
  <c r="J475" i="3"/>
  <c r="J555" i="3"/>
  <c r="J643" i="3"/>
  <c r="J731" i="3"/>
  <c r="J811" i="3"/>
  <c r="J899" i="3"/>
  <c r="J987" i="3"/>
  <c r="J380" i="3"/>
  <c r="J468" i="3"/>
  <c r="J556" i="3"/>
  <c r="J636" i="3"/>
  <c r="J724" i="3"/>
  <c r="J804" i="3"/>
  <c r="J868" i="3"/>
  <c r="J932" i="3"/>
  <c r="J996" i="3"/>
  <c r="J725" i="3"/>
  <c r="J789" i="3"/>
  <c r="J853" i="3"/>
  <c r="J917" i="3"/>
  <c r="J981" i="3"/>
  <c r="J366" i="3"/>
  <c r="J430" i="3"/>
  <c r="J494" i="3"/>
  <c r="J558" i="3"/>
  <c r="J622" i="3"/>
  <c r="J686" i="3"/>
  <c r="J750" i="3"/>
  <c r="J814" i="3"/>
  <c r="J878" i="3"/>
  <c r="J942" i="3"/>
  <c r="J327" i="3"/>
  <c r="J391" i="3"/>
  <c r="J455" i="3"/>
  <c r="J519" i="3"/>
  <c r="J583" i="3"/>
  <c r="J647" i="3"/>
  <c r="J711" i="3"/>
  <c r="J775" i="3"/>
  <c r="J839" i="3"/>
  <c r="J903" i="3"/>
  <c r="J967" i="3"/>
  <c r="J368" i="3"/>
  <c r="J432" i="3"/>
  <c r="J496" i="3"/>
  <c r="J560" i="3"/>
  <c r="J624" i="3"/>
  <c r="J688" i="3"/>
  <c r="J752" i="3"/>
  <c r="J816" i="3"/>
  <c r="J880" i="3"/>
  <c r="J944" i="3"/>
  <c r="J233" i="3"/>
  <c r="J489" i="3"/>
  <c r="J130" i="3"/>
  <c r="J573" i="3"/>
  <c r="J181" i="3"/>
  <c r="J128" i="3"/>
  <c r="J522" i="3"/>
  <c r="J906" i="3"/>
  <c r="J395" i="3"/>
  <c r="J651" i="3"/>
  <c r="J827" i="3"/>
  <c r="J995" i="3"/>
  <c r="J476" i="3"/>
  <c r="J652" i="3"/>
  <c r="J732" i="3"/>
  <c r="J940" i="3"/>
  <c r="J797" i="3"/>
  <c r="J925" i="3"/>
  <c r="J438" i="3"/>
  <c r="J694" i="3"/>
  <c r="J886" i="3"/>
  <c r="J399" i="3"/>
  <c r="J655" i="3"/>
  <c r="J911" i="3"/>
  <c r="J440" i="3"/>
  <c r="J696" i="3"/>
  <c r="J753" i="3"/>
  <c r="J581" i="3"/>
  <c r="J961" i="3"/>
  <c r="J244" i="3"/>
  <c r="J571" i="3"/>
  <c r="J876" i="3"/>
  <c r="J374" i="3"/>
  <c r="J822" i="3"/>
  <c r="J527" i="3"/>
  <c r="J847" i="3"/>
  <c r="J504" i="3"/>
  <c r="J760" i="3"/>
  <c r="J952" i="3"/>
  <c r="J241" i="3"/>
  <c r="J138" i="3"/>
  <c r="J252" i="3"/>
  <c r="J7" i="3"/>
  <c r="J263" i="3"/>
  <c r="J579" i="3"/>
  <c r="J572" i="3"/>
  <c r="J805" i="3"/>
  <c r="J534" i="3"/>
  <c r="J790" i="3"/>
  <c r="J367" i="3"/>
  <c r="J623" i="3"/>
  <c r="J879" i="3"/>
  <c r="J472" i="3"/>
  <c r="J728" i="3"/>
  <c r="J984" i="3"/>
  <c r="J948" i="3"/>
  <c r="J384" i="3"/>
  <c r="J554" i="3"/>
  <c r="J667" i="3"/>
  <c r="J660" i="3"/>
  <c r="J869" i="3"/>
  <c r="J574" i="3"/>
  <c r="J830" i="3"/>
  <c r="J407" i="3"/>
  <c r="J663" i="3"/>
  <c r="J919" i="3"/>
  <c r="J512" i="3"/>
  <c r="J768" i="3"/>
  <c r="J687" i="3"/>
  <c r="J943" i="3"/>
  <c r="J536" i="3"/>
  <c r="J792" i="3"/>
  <c r="J983" i="3"/>
  <c r="J832" i="3"/>
  <c r="J914" i="3"/>
  <c r="J382" i="3"/>
  <c r="J918" i="3"/>
  <c r="J495" i="3"/>
  <c r="J344" i="3"/>
  <c r="J856" i="3"/>
  <c r="J1002" i="3"/>
  <c r="J702" i="3"/>
  <c r="J535" i="3"/>
  <c r="J640" i="3"/>
  <c r="J682" i="3"/>
  <c r="J747" i="3"/>
  <c r="J748" i="3"/>
  <c r="J933" i="3"/>
  <c r="J598" i="3"/>
  <c r="J854" i="3"/>
  <c r="J431" i="3"/>
  <c r="J810" i="3"/>
  <c r="J835" i="3"/>
  <c r="J820" i="3"/>
  <c r="J997" i="3"/>
  <c r="J638" i="3"/>
  <c r="J894" i="3"/>
  <c r="J471" i="3"/>
  <c r="J727" i="3"/>
  <c r="J576" i="3"/>
  <c r="J923" i="3"/>
  <c r="J884" i="3"/>
  <c r="J662" i="3"/>
  <c r="J751" i="3"/>
  <c r="J600" i="3"/>
  <c r="J1003" i="3"/>
  <c r="J446" i="3"/>
  <c r="J958" i="3"/>
  <c r="J791" i="3"/>
  <c r="J896" i="3"/>
  <c r="J411" i="3"/>
  <c r="J404" i="3"/>
  <c r="J677" i="3"/>
  <c r="J470" i="3"/>
  <c r="J726" i="3"/>
  <c r="J982" i="3"/>
  <c r="J559" i="3"/>
  <c r="J815" i="3"/>
  <c r="J408" i="3"/>
  <c r="J664" i="3"/>
  <c r="J920" i="3"/>
  <c r="J491" i="3"/>
  <c r="J492" i="3"/>
  <c r="J741" i="3"/>
  <c r="J510" i="3"/>
  <c r="J766" i="3"/>
  <c r="J343" i="3"/>
  <c r="J599" i="3"/>
  <c r="J855" i="3"/>
  <c r="J448" i="3"/>
  <c r="J704" i="3"/>
  <c r="J960" i="3"/>
  <c r="AM257" i="3"/>
  <c r="AM537" i="3"/>
  <c r="AM793" i="3"/>
  <c r="AM818" i="3"/>
  <c r="AM259" i="3"/>
  <c r="AM683" i="3"/>
  <c r="AM226" i="3"/>
  <c r="AM1003" i="3"/>
  <c r="AM380" i="3"/>
  <c r="AM196" i="3"/>
  <c r="AM108" i="3"/>
  <c r="AM925" i="3"/>
  <c r="AM18" i="3"/>
  <c r="AM452" i="3"/>
  <c r="AM557" i="3"/>
  <c r="AM379" i="3"/>
  <c r="AM217" i="3"/>
  <c r="AM50" i="3"/>
  <c r="AM433" i="3"/>
  <c r="AM689" i="3"/>
  <c r="AM945" i="3"/>
  <c r="AM458" i="3"/>
  <c r="AM714" i="3"/>
  <c r="AM970" i="3"/>
  <c r="AM93" i="3"/>
  <c r="AM349" i="3"/>
  <c r="AM605" i="3"/>
  <c r="AM124" i="3"/>
  <c r="AM161" i="3"/>
  <c r="AM289" i="3"/>
  <c r="AM404" i="3"/>
  <c r="AM660" i="3"/>
  <c r="AM916" i="3"/>
  <c r="AM505" i="3"/>
  <c r="AM569" i="3"/>
  <c r="AM761" i="3"/>
  <c r="AM825" i="3"/>
  <c r="AM530" i="3"/>
  <c r="AM786" i="3"/>
  <c r="AM148" i="3"/>
  <c r="AM779" i="3"/>
  <c r="AM666" i="3"/>
  <c r="AM301" i="3"/>
  <c r="AM813" i="3"/>
  <c r="AM188" i="3"/>
  <c r="AM467" i="3"/>
  <c r="AM202" i="3"/>
  <c r="AM484" i="3"/>
  <c r="AM612" i="3"/>
  <c r="AM868" i="3"/>
  <c r="AM457" i="3"/>
  <c r="AM713" i="3"/>
  <c r="AM777" i="3"/>
  <c r="AM969" i="3"/>
  <c r="AM482" i="3"/>
  <c r="AM738" i="3"/>
  <c r="AM802" i="3"/>
  <c r="AM994" i="3"/>
  <c r="AM274" i="3"/>
  <c r="AM417" i="3"/>
  <c r="AM45" i="3"/>
  <c r="AM770" i="3"/>
  <c r="AM539" i="3"/>
  <c r="AM621" i="3"/>
  <c r="AM82" i="3"/>
  <c r="AM890" i="3"/>
  <c r="L983" i="3" l="1"/>
  <c r="K983" i="3" s="1"/>
  <c r="L663" i="3"/>
  <c r="K663" i="3" s="1"/>
  <c r="L790" i="3"/>
  <c r="K790" i="3" s="1"/>
  <c r="L233" i="3"/>
  <c r="K233" i="3" s="1"/>
  <c r="L496" i="3"/>
  <c r="K496" i="3" s="1"/>
  <c r="L811" i="3"/>
  <c r="K811" i="3" s="1"/>
  <c r="L770" i="3"/>
  <c r="K770" i="3" s="1"/>
  <c r="L517" i="3"/>
  <c r="K517" i="3" s="1"/>
  <c r="L812" i="3"/>
  <c r="M812" i="3" s="1"/>
  <c r="L953" i="3"/>
  <c r="K953" i="3" s="1"/>
  <c r="L575" i="3"/>
  <c r="K575" i="3" s="1"/>
  <c r="L742" i="3"/>
  <c r="K742" i="3" s="1"/>
  <c r="L909" i="3"/>
  <c r="K909" i="3" s="1"/>
  <c r="L715" i="3"/>
  <c r="M715" i="3" s="1"/>
  <c r="L626" i="3"/>
  <c r="K626" i="3" s="1"/>
  <c r="L253" i="3"/>
  <c r="K253" i="3" s="1"/>
  <c r="L736" i="3"/>
  <c r="M736" i="3" s="1"/>
  <c r="L887" i="3"/>
  <c r="M887" i="3" s="1"/>
  <c r="L542" i="3"/>
  <c r="K542" i="3" s="1"/>
  <c r="L709" i="3"/>
  <c r="M709" i="3" s="1"/>
  <c r="L451" i="3"/>
  <c r="M451" i="3" s="1"/>
  <c r="L881" i="3"/>
  <c r="M881" i="3" s="1"/>
  <c r="L528" i="3"/>
  <c r="M528" i="3" s="1"/>
  <c r="L846" i="3"/>
  <c r="M846" i="3" s="1"/>
  <c r="L334" i="3"/>
  <c r="K334" i="3" s="1"/>
  <c r="L859" i="3"/>
  <c r="M859" i="3" s="1"/>
  <c r="L834" i="3"/>
  <c r="K834" i="3" s="1"/>
  <c r="L645" i="3"/>
  <c r="K645" i="3" s="1"/>
  <c r="L604" i="3"/>
  <c r="K604" i="3" s="1"/>
  <c r="L523" i="3"/>
  <c r="M523" i="3" s="1"/>
  <c r="L173" i="3"/>
  <c r="K173" i="3" s="1"/>
  <c r="L520" i="3"/>
  <c r="M520" i="3" s="1"/>
  <c r="L671" i="3"/>
  <c r="M671" i="3" s="1"/>
  <c r="L838" i="3"/>
  <c r="K838" i="3" s="1"/>
  <c r="L828" i="3"/>
  <c r="M828" i="3" s="1"/>
  <c r="L843" i="3"/>
  <c r="K843" i="3" s="1"/>
  <c r="L818" i="3"/>
  <c r="M818" i="3" s="1"/>
  <c r="L637" i="3"/>
  <c r="K637" i="3" s="1"/>
  <c r="L482" i="3"/>
  <c r="M482" i="3" s="1"/>
  <c r="L56" i="3"/>
  <c r="K56" i="3" s="1"/>
  <c r="L310" i="3"/>
  <c r="K310" i="3" s="1"/>
  <c r="L501" i="3"/>
  <c r="M501" i="3" s="1"/>
  <c r="L172" i="3"/>
  <c r="K172" i="3" s="1"/>
  <c r="L58" i="3"/>
  <c r="M58" i="3" s="1"/>
  <c r="L417" i="3"/>
  <c r="K417" i="3" s="1"/>
  <c r="L452" i="3"/>
  <c r="M452" i="3" s="1"/>
  <c r="L627" i="3"/>
  <c r="K627" i="3" s="1"/>
  <c r="L301" i="3"/>
  <c r="K301" i="3" s="1"/>
  <c r="L729" i="3"/>
  <c r="M729" i="3" s="1"/>
  <c r="L195" i="3"/>
  <c r="K195" i="3" s="1"/>
  <c r="L295" i="3"/>
  <c r="K295" i="3" s="1"/>
  <c r="L166" i="3"/>
  <c r="M166" i="3" s="1"/>
  <c r="L357" i="3"/>
  <c r="K357" i="3" s="1"/>
  <c r="L28" i="3"/>
  <c r="M28" i="3" s="1"/>
  <c r="L273" i="3"/>
  <c r="K273" i="3" s="1"/>
  <c r="L201" i="3"/>
  <c r="K201" i="3" s="1"/>
  <c r="L96" i="3"/>
  <c r="M96" i="3" s="1"/>
  <c r="L541" i="3"/>
  <c r="M541" i="3" s="1"/>
  <c r="L212" i="3"/>
  <c r="K212" i="3" s="1"/>
  <c r="L457" i="3"/>
  <c r="M457" i="3" s="1"/>
  <c r="L57" i="3"/>
  <c r="K57" i="3" s="1"/>
  <c r="L913" i="3"/>
  <c r="K913" i="3" s="1"/>
  <c r="L215" i="3"/>
  <c r="M215" i="3" s="1"/>
  <c r="L86" i="3"/>
  <c r="M86" i="3" s="1"/>
  <c r="L277" i="3"/>
  <c r="M277" i="3" s="1"/>
  <c r="L346" i="3"/>
  <c r="K346" i="3" s="1"/>
  <c r="L91" i="3"/>
  <c r="M91" i="3" s="1"/>
  <c r="L915" i="3"/>
  <c r="K915" i="3" s="1"/>
  <c r="L15" i="3"/>
  <c r="K15" i="3" s="1"/>
  <c r="L260" i="3"/>
  <c r="M260" i="3" s="1"/>
  <c r="L505" i="3"/>
  <c r="K505" i="3" s="1"/>
  <c r="L67" i="3"/>
  <c r="M67" i="3" s="1"/>
  <c r="L599" i="3"/>
  <c r="K599" i="3" s="1"/>
  <c r="L664" i="3"/>
  <c r="K664" i="3" s="1"/>
  <c r="L404" i="3"/>
  <c r="K404" i="3" s="1"/>
  <c r="L751" i="3"/>
  <c r="K751" i="3" s="1"/>
  <c r="L638" i="3"/>
  <c r="M638" i="3" s="1"/>
  <c r="L933" i="3"/>
  <c r="K933" i="3" s="1"/>
  <c r="L856" i="3"/>
  <c r="K856" i="3" s="1"/>
  <c r="L792" i="3"/>
  <c r="K792" i="3" s="1"/>
  <c r="L407" i="3"/>
  <c r="K407" i="3" s="1"/>
  <c r="L948" i="3"/>
  <c r="K948" i="3" s="1"/>
  <c r="L534" i="3"/>
  <c r="K534" i="3" s="1"/>
  <c r="L241" i="3"/>
  <c r="K241" i="3" s="1"/>
  <c r="L876" i="3"/>
  <c r="M876" i="3" s="1"/>
  <c r="L911" i="3"/>
  <c r="K911" i="3" s="1"/>
  <c r="L940" i="3"/>
  <c r="K940" i="3" s="1"/>
  <c r="L906" i="3"/>
  <c r="K906" i="3" s="1"/>
  <c r="L944" i="3"/>
  <c r="K944" i="3" s="1"/>
  <c r="L432" i="3"/>
  <c r="K432" i="3" s="1"/>
  <c r="L583" i="3"/>
  <c r="K583" i="3" s="1"/>
  <c r="L750" i="3"/>
  <c r="K750" i="3" s="1"/>
  <c r="L917" i="3"/>
  <c r="M917" i="3" s="1"/>
  <c r="L724" i="3"/>
  <c r="K724" i="3" s="1"/>
  <c r="L731" i="3"/>
  <c r="K731" i="3" s="1"/>
  <c r="L343" i="3"/>
  <c r="K343" i="3" s="1"/>
  <c r="L408" i="3"/>
  <c r="K408" i="3" s="1"/>
  <c r="L411" i="3"/>
  <c r="K411" i="3" s="1"/>
  <c r="L662" i="3"/>
  <c r="M662" i="3" s="1"/>
  <c r="L997" i="3"/>
  <c r="K997" i="3" s="1"/>
  <c r="L748" i="3"/>
  <c r="K748" i="3" s="1"/>
  <c r="L344" i="3"/>
  <c r="K344" i="3" s="1"/>
  <c r="L536" i="3"/>
  <c r="K536" i="3" s="1"/>
  <c r="L830" i="3"/>
  <c r="K830" i="3" s="1"/>
  <c r="L984" i="3"/>
  <c r="K984" i="3" s="1"/>
  <c r="L805" i="3"/>
  <c r="K805" i="3" s="1"/>
  <c r="L952" i="3"/>
  <c r="M952" i="3" s="1"/>
  <c r="L571" i="3"/>
  <c r="K571" i="3" s="1"/>
  <c r="L655" i="3"/>
  <c r="K655" i="3" s="1"/>
  <c r="L732" i="3"/>
  <c r="K732" i="3" s="1"/>
  <c r="L522" i="3"/>
  <c r="K522" i="3" s="1"/>
  <c r="L880" i="3"/>
  <c r="K880" i="3" s="1"/>
  <c r="L368" i="3"/>
  <c r="K368" i="3" s="1"/>
  <c r="L519" i="3"/>
  <c r="K519" i="3" s="1"/>
  <c r="L686" i="3"/>
  <c r="M686" i="3" s="1"/>
  <c r="L853" i="3"/>
  <c r="K853" i="3" s="1"/>
  <c r="L636" i="3"/>
  <c r="K636" i="3" s="1"/>
  <c r="L643" i="3"/>
  <c r="K643" i="3" s="1"/>
  <c r="L498" i="3"/>
  <c r="K498" i="3" s="1"/>
  <c r="L766" i="3"/>
  <c r="K766" i="3" s="1"/>
  <c r="L815" i="3"/>
  <c r="K815" i="3" s="1"/>
  <c r="L896" i="3"/>
  <c r="K896" i="3" s="1"/>
  <c r="L884" i="3"/>
  <c r="M884" i="3" s="1"/>
  <c r="L820" i="3"/>
  <c r="K820" i="3" s="1"/>
  <c r="L747" i="3"/>
  <c r="K747" i="3" s="1"/>
  <c r="L495" i="3"/>
  <c r="K495" i="3" s="1"/>
  <c r="L943" i="3"/>
  <c r="K943" i="3" s="1"/>
  <c r="L574" i="3"/>
  <c r="K574" i="3" s="1"/>
  <c r="L682" i="3"/>
  <c r="K682" i="3" s="1"/>
  <c r="L918" i="3"/>
  <c r="M918" i="3" s="1"/>
  <c r="L687" i="3"/>
  <c r="K687" i="3" s="1"/>
  <c r="L472" i="3"/>
  <c r="K472" i="3" s="1"/>
  <c r="L579" i="3"/>
  <c r="K579" i="3" s="1"/>
  <c r="L504" i="3"/>
  <c r="K504" i="3" s="1"/>
  <c r="L886" i="3"/>
  <c r="K886" i="3" s="1"/>
  <c r="L752" i="3"/>
  <c r="K752" i="3" s="1"/>
  <c r="L903" i="3"/>
  <c r="K903" i="3" s="1"/>
  <c r="L391" i="3"/>
  <c r="K391" i="3" s="1"/>
  <c r="L725" i="3"/>
  <c r="K725" i="3" s="1"/>
  <c r="L468" i="3"/>
  <c r="K468" i="3" s="1"/>
  <c r="L74" i="3"/>
  <c r="K74" i="3" s="1"/>
  <c r="L908" i="3"/>
  <c r="K908" i="3" s="1"/>
  <c r="L545" i="3"/>
  <c r="K545" i="3" s="1"/>
  <c r="L203" i="3"/>
  <c r="K203" i="3" s="1"/>
  <c r="L259" i="3"/>
  <c r="K259" i="3" s="1"/>
  <c r="L642" i="3"/>
  <c r="K642" i="3" s="1"/>
  <c r="L261" i="3"/>
  <c r="K261" i="3" s="1"/>
  <c r="L136" i="3"/>
  <c r="K136" i="3" s="1"/>
  <c r="L335" i="3"/>
  <c r="K335" i="3" s="1"/>
  <c r="L564" i="3"/>
  <c r="K564" i="3" s="1"/>
  <c r="L255" i="3"/>
  <c r="M255" i="3" s="1"/>
  <c r="L872" i="3"/>
  <c r="K872" i="3" s="1"/>
  <c r="L360" i="3"/>
  <c r="K360" i="3" s="1"/>
  <c r="L511" i="3"/>
  <c r="K511" i="3" s="1"/>
  <c r="L678" i="3"/>
  <c r="K678" i="3" s="1"/>
  <c r="L845" i="3"/>
  <c r="M845" i="3" s="1"/>
  <c r="L628" i="3"/>
  <c r="M628" i="3" s="1"/>
  <c r="L635" i="3"/>
  <c r="K635" i="3" s="1"/>
  <c r="L490" i="3"/>
  <c r="M490" i="3" s="1"/>
  <c r="L180" i="3"/>
  <c r="M180" i="3" s="1"/>
  <c r="L315" i="3"/>
  <c r="M315" i="3" s="1"/>
  <c r="L566" i="3"/>
  <c r="K566" i="3" s="1"/>
  <c r="L672" i="3"/>
  <c r="M672" i="3" s="1"/>
  <c r="L823" i="3"/>
  <c r="M823" i="3" s="1"/>
  <c r="L990" i="3"/>
  <c r="M990" i="3" s="1"/>
  <c r="L478" i="3"/>
  <c r="M478" i="3" s="1"/>
  <c r="L980" i="3"/>
  <c r="M980" i="3" s="1"/>
  <c r="L364" i="3"/>
  <c r="M364" i="3" s="1"/>
  <c r="L363" i="3"/>
  <c r="M363" i="3" s="1"/>
  <c r="L135" i="3"/>
  <c r="M135" i="3" s="1"/>
  <c r="L625" i="3"/>
  <c r="M625" i="3" s="1"/>
  <c r="L189" i="3"/>
  <c r="M189" i="3" s="1"/>
  <c r="L406" i="3"/>
  <c r="M406" i="3" s="1"/>
  <c r="L976" i="3"/>
  <c r="M976" i="3" s="1"/>
  <c r="L464" i="3"/>
  <c r="M464" i="3" s="1"/>
  <c r="L615" i="3"/>
  <c r="M615" i="3" s="1"/>
  <c r="L782" i="3"/>
  <c r="M782" i="3" s="1"/>
  <c r="L949" i="3"/>
  <c r="M949" i="3" s="1"/>
  <c r="L764" i="3"/>
  <c r="M764" i="3" s="1"/>
  <c r="L771" i="3"/>
  <c r="M771" i="3" s="1"/>
  <c r="L706" i="3"/>
  <c r="M706" i="3" s="1"/>
  <c r="L389" i="3"/>
  <c r="M389" i="3" s="1"/>
  <c r="L33" i="3"/>
  <c r="M33" i="3" s="1"/>
  <c r="L524" i="3"/>
  <c r="M524" i="3" s="1"/>
  <c r="L443" i="3"/>
  <c r="M443" i="3" s="1"/>
  <c r="L968" i="3"/>
  <c r="M968" i="3" s="1"/>
  <c r="L456" i="3"/>
  <c r="M456" i="3" s="1"/>
  <c r="L607" i="3"/>
  <c r="M607" i="3" s="1"/>
  <c r="L774" i="3"/>
  <c r="M774" i="3" s="1"/>
  <c r="L941" i="3"/>
  <c r="M941" i="3" s="1"/>
  <c r="L756" i="3"/>
  <c r="M756" i="3" s="1"/>
  <c r="L763" i="3"/>
  <c r="M763" i="3" s="1"/>
  <c r="L690" i="3"/>
  <c r="M690" i="3" s="1"/>
  <c r="L381" i="3"/>
  <c r="M381" i="3" s="1"/>
  <c r="L323" i="3"/>
  <c r="M323" i="3" s="1"/>
  <c r="L418" i="3"/>
  <c r="M418" i="3" s="1"/>
  <c r="L149" i="3"/>
  <c r="M149" i="3" s="1"/>
  <c r="L246" i="3"/>
  <c r="M246" i="3" s="1"/>
  <c r="L437" i="3"/>
  <c r="M437" i="3" s="1"/>
  <c r="L108" i="3"/>
  <c r="M108" i="3" s="1"/>
  <c r="L865" i="3"/>
  <c r="M865" i="3" s="1"/>
  <c r="L353" i="3"/>
  <c r="M353" i="3" s="1"/>
  <c r="L27" i="3"/>
  <c r="M27" i="3" s="1"/>
  <c r="L388" i="3"/>
  <c r="M388" i="3" s="1"/>
  <c r="L563" i="3"/>
  <c r="M563" i="3" s="1"/>
  <c r="L730" i="3"/>
  <c r="M730" i="3" s="1"/>
  <c r="L304" i="3"/>
  <c r="M304" i="3" s="1"/>
  <c r="L175" i="3"/>
  <c r="M175" i="3" s="1"/>
  <c r="L46" i="3"/>
  <c r="M46" i="3" s="1"/>
  <c r="L237" i="3"/>
  <c r="M237" i="3" s="1"/>
  <c r="L306" i="3"/>
  <c r="M306" i="3" s="1"/>
  <c r="L665" i="3"/>
  <c r="M665" i="3" s="1"/>
  <c r="L145" i="3"/>
  <c r="M145" i="3" s="1"/>
  <c r="L786" i="3"/>
  <c r="M786" i="3" s="1"/>
  <c r="L929" i="3"/>
  <c r="M929" i="3" s="1"/>
  <c r="L231" i="3"/>
  <c r="M231" i="3" s="1"/>
  <c r="L102" i="3"/>
  <c r="M102" i="3" s="1"/>
  <c r="L293" i="3"/>
  <c r="M293" i="3" s="1"/>
  <c r="L283" i="3"/>
  <c r="M283" i="3" s="1"/>
  <c r="L721" i="3"/>
  <c r="M721" i="3" s="1"/>
  <c r="L171" i="3"/>
  <c r="M171" i="3" s="1"/>
  <c r="L458" i="3"/>
  <c r="M458" i="3" s="1"/>
  <c r="L32" i="3"/>
  <c r="M32" i="3" s="1"/>
  <c r="L286" i="3"/>
  <c r="M286" i="3" s="1"/>
  <c r="L477" i="3"/>
  <c r="M477" i="3" s="1"/>
  <c r="L148" i="3"/>
  <c r="M148" i="3" s="1"/>
  <c r="L905" i="3"/>
  <c r="M905" i="3" s="1"/>
  <c r="L393" i="3"/>
  <c r="M393" i="3" s="1"/>
  <c r="L179" i="3"/>
  <c r="M179" i="3" s="1"/>
  <c r="L280" i="3"/>
  <c r="M280" i="3" s="1"/>
  <c r="L151" i="3"/>
  <c r="M151" i="3" s="1"/>
  <c r="L22" i="3"/>
  <c r="M22" i="3" s="1"/>
  <c r="L213" i="3"/>
  <c r="M213" i="3" s="1"/>
  <c r="L282" i="3"/>
  <c r="M282" i="3" s="1"/>
  <c r="L641" i="3"/>
  <c r="M641" i="3" s="1"/>
  <c r="L219" i="3"/>
  <c r="M219" i="3" s="1"/>
  <c r="L676" i="3"/>
  <c r="M676" i="3" s="1"/>
  <c r="L851" i="3"/>
  <c r="M851" i="3" s="1"/>
  <c r="L339" i="3"/>
  <c r="M339" i="3" s="1"/>
  <c r="L506" i="3"/>
  <c r="M506" i="3" s="1"/>
  <c r="L80" i="3"/>
  <c r="M80" i="3" s="1"/>
  <c r="L267" i="3"/>
  <c r="M267" i="3" s="1"/>
  <c r="L525" i="3"/>
  <c r="M525" i="3" s="1"/>
  <c r="L196" i="3"/>
  <c r="M196" i="3" s="1"/>
  <c r="L82" i="3"/>
  <c r="M82" i="3" s="1"/>
  <c r="L441" i="3"/>
  <c r="M441" i="3" s="1"/>
  <c r="L251" i="3"/>
  <c r="M251" i="3" s="1"/>
  <c r="L188" i="3"/>
  <c r="K188" i="3" s="1"/>
  <c r="L134" i="3"/>
  <c r="K134" i="3" s="1"/>
  <c r="L758" i="3"/>
  <c r="K758" i="3" s="1"/>
  <c r="L396" i="3"/>
  <c r="M396" i="3" s="1"/>
  <c r="L126" i="3"/>
  <c r="K126" i="3" s="1"/>
  <c r="L808" i="3"/>
  <c r="K808" i="3" s="1"/>
  <c r="L959" i="3"/>
  <c r="K959" i="3" s="1"/>
  <c r="L447" i="3"/>
  <c r="K447" i="3" s="1"/>
  <c r="L614" i="3"/>
  <c r="K614" i="3" s="1"/>
  <c r="L781" i="3"/>
  <c r="K781" i="3" s="1"/>
  <c r="L540" i="3"/>
  <c r="K540" i="3" s="1"/>
  <c r="L547" i="3"/>
  <c r="M547" i="3" s="1"/>
  <c r="L320" i="3"/>
  <c r="K320" i="3" s="1"/>
  <c r="L322" i="3"/>
  <c r="K322" i="3" s="1"/>
  <c r="L35" i="3"/>
  <c r="K35" i="3" s="1"/>
  <c r="L733" i="3"/>
  <c r="K733" i="3" s="1"/>
  <c r="L608" i="3"/>
  <c r="M608" i="3" s="1"/>
  <c r="L759" i="3"/>
  <c r="M759" i="3" s="1"/>
  <c r="L926" i="3"/>
  <c r="M926" i="3" s="1"/>
  <c r="L414" i="3"/>
  <c r="M414" i="3" s="1"/>
  <c r="L916" i="3"/>
  <c r="M916" i="3" s="1"/>
  <c r="L963" i="3"/>
  <c r="M963" i="3" s="1"/>
  <c r="L962" i="3"/>
  <c r="M962" i="3" s="1"/>
  <c r="L262" i="3"/>
  <c r="M262" i="3" s="1"/>
  <c r="L369" i="3"/>
  <c r="M369" i="3" s="1"/>
  <c r="L116" i="3"/>
  <c r="M116" i="3" s="1"/>
  <c r="L893" i="3"/>
  <c r="M893" i="3" s="1"/>
  <c r="L912" i="3"/>
  <c r="M912" i="3" s="1"/>
  <c r="L400" i="3"/>
  <c r="M400" i="3" s="1"/>
  <c r="L551" i="3"/>
  <c r="M551" i="3" s="1"/>
  <c r="L718" i="3"/>
  <c r="M718" i="3" s="1"/>
  <c r="L885" i="3"/>
  <c r="M885" i="3" s="1"/>
  <c r="L684" i="3"/>
  <c r="M684" i="3" s="1"/>
  <c r="L683" i="3"/>
  <c r="M683" i="3" s="1"/>
  <c r="L578" i="3"/>
  <c r="M578" i="3" s="1"/>
  <c r="L316" i="3"/>
  <c r="M316" i="3" s="1"/>
  <c r="L342" i="3"/>
  <c r="M342" i="3" s="1"/>
  <c r="L436" i="3"/>
  <c r="M436" i="3" s="1"/>
  <c r="L355" i="3"/>
  <c r="M355" i="3" s="1"/>
  <c r="L904" i="3"/>
  <c r="M904" i="3" s="1"/>
  <c r="L392" i="3"/>
  <c r="M392" i="3" s="1"/>
  <c r="L543" i="3"/>
  <c r="M543" i="3" s="1"/>
  <c r="L710" i="3"/>
  <c r="M710" i="3" s="1"/>
  <c r="L877" i="3"/>
  <c r="M877" i="3" s="1"/>
  <c r="L668" i="3"/>
  <c r="M668" i="3" s="1"/>
  <c r="L675" i="3"/>
  <c r="M675" i="3" s="1"/>
  <c r="L562" i="3"/>
  <c r="M562" i="3" s="1"/>
  <c r="L308" i="3"/>
  <c r="M308" i="3" s="1"/>
  <c r="L866" i="3"/>
  <c r="M866" i="3" s="1"/>
  <c r="L354" i="3"/>
  <c r="M354" i="3" s="1"/>
  <c r="L311" i="3"/>
  <c r="M311" i="3" s="1"/>
  <c r="L182" i="3"/>
  <c r="M182" i="3" s="1"/>
  <c r="L373" i="3"/>
  <c r="M373" i="3" s="1"/>
  <c r="L44" i="3"/>
  <c r="M44" i="3" s="1"/>
  <c r="L801" i="3"/>
  <c r="M801" i="3" s="1"/>
  <c r="L289" i="3"/>
  <c r="M289" i="3" s="1"/>
  <c r="L34" i="3"/>
  <c r="M34" i="3" s="1"/>
  <c r="L324" i="3"/>
  <c r="M324" i="3" s="1"/>
  <c r="L499" i="3"/>
  <c r="M499" i="3" s="1"/>
  <c r="L666" i="3"/>
  <c r="M666" i="3" s="1"/>
  <c r="L240" i="3"/>
  <c r="M240" i="3" s="1"/>
  <c r="L111" i="3"/>
  <c r="M111" i="3" s="1"/>
  <c r="L37" i="3"/>
  <c r="M37" i="3" s="1"/>
  <c r="L157" i="3"/>
  <c r="M157" i="3" s="1"/>
  <c r="L242" i="3"/>
  <c r="M242" i="3" s="1"/>
  <c r="L601" i="3"/>
  <c r="M601" i="3" s="1"/>
  <c r="L43" i="3"/>
  <c r="M43" i="3" s="1"/>
  <c r="L722" i="3"/>
  <c r="M722" i="3" s="1"/>
  <c r="L296" i="3"/>
  <c r="M296" i="3" s="1"/>
  <c r="L167" i="3"/>
  <c r="M167" i="3" s="1"/>
  <c r="L38" i="3"/>
  <c r="M38" i="3" s="1"/>
  <c r="L229" i="3"/>
  <c r="M229" i="3" s="1"/>
  <c r="L298" i="3"/>
  <c r="M298" i="3" s="1"/>
  <c r="L657" i="3"/>
  <c r="M657" i="3" s="1"/>
  <c r="L105" i="3"/>
  <c r="M105" i="3" s="1"/>
  <c r="L394" i="3"/>
  <c r="M394" i="3" s="1"/>
  <c r="L77" i="3"/>
  <c r="M77" i="3" s="1"/>
  <c r="L222" i="3"/>
  <c r="M222" i="3" s="1"/>
  <c r="L413" i="3"/>
  <c r="M413" i="3" s="1"/>
  <c r="L84" i="3"/>
  <c r="M84" i="3" s="1"/>
  <c r="L841" i="3"/>
  <c r="M841" i="3" s="1"/>
  <c r="L329" i="3"/>
  <c r="M329" i="3" s="1"/>
  <c r="L153" i="3"/>
  <c r="M153" i="3" s="1"/>
  <c r="L216" i="3"/>
  <c r="M216" i="3" s="1"/>
  <c r="L87" i="3"/>
  <c r="M87" i="3" s="1"/>
  <c r="L661" i="3"/>
  <c r="M661" i="3" s="1"/>
  <c r="L53" i="3"/>
  <c r="M53" i="3" s="1"/>
  <c r="L218" i="3"/>
  <c r="M218" i="3" s="1"/>
  <c r="L577" i="3"/>
  <c r="M577" i="3" s="1"/>
  <c r="L177" i="3"/>
  <c r="M177" i="3" s="1"/>
  <c r="L612" i="3"/>
  <c r="M612" i="3" s="1"/>
  <c r="L787" i="3"/>
  <c r="M787" i="3" s="1"/>
  <c r="L954" i="3"/>
  <c r="M954" i="3" s="1"/>
  <c r="L442" i="3"/>
  <c r="M442" i="3" s="1"/>
  <c r="L16" i="3"/>
  <c r="M16" i="3" s="1"/>
  <c r="L270" i="3"/>
  <c r="M270" i="3" s="1"/>
  <c r="L461" i="3"/>
  <c r="M461" i="3" s="1"/>
  <c r="L132" i="3"/>
  <c r="M132" i="3" s="1"/>
  <c r="L889" i="3"/>
  <c r="M889" i="3" s="1"/>
  <c r="L377" i="3"/>
  <c r="M377" i="3" s="1"/>
  <c r="L115" i="3"/>
  <c r="M115" i="3" s="1"/>
  <c r="L728" i="3"/>
  <c r="K728" i="3" s="1"/>
  <c r="L572" i="3"/>
  <c r="K572" i="3" s="1"/>
  <c r="L760" i="3"/>
  <c r="M760" i="3" s="1"/>
  <c r="L244" i="3"/>
  <c r="K244" i="3" s="1"/>
  <c r="L399" i="3"/>
  <c r="K399" i="3" s="1"/>
  <c r="L652" i="3"/>
  <c r="K652" i="3" s="1"/>
  <c r="L128" i="3"/>
  <c r="K128" i="3" s="1"/>
  <c r="L816" i="3"/>
  <c r="K816" i="3" s="1"/>
  <c r="L967" i="3"/>
  <c r="K967" i="3" s="1"/>
  <c r="L455" i="3"/>
  <c r="K455" i="3" s="1"/>
  <c r="L622" i="3"/>
  <c r="M622" i="3" s="1"/>
  <c r="L789" i="3"/>
  <c r="K789" i="3" s="1"/>
  <c r="L556" i="3"/>
  <c r="K556" i="3" s="1"/>
  <c r="L555" i="3"/>
  <c r="K555" i="3" s="1"/>
  <c r="L328" i="3"/>
  <c r="K328" i="3" s="1"/>
  <c r="L330" i="3"/>
  <c r="K330" i="3" s="1"/>
  <c r="L497" i="3"/>
  <c r="K497" i="3" s="1"/>
  <c r="L630" i="3"/>
  <c r="K630" i="3" s="1"/>
  <c r="L907" i="3"/>
  <c r="M907" i="3" s="1"/>
  <c r="L317" i="3"/>
  <c r="K317" i="3" s="1"/>
  <c r="L744" i="3"/>
  <c r="M744" i="3" s="1"/>
  <c r="L895" i="3"/>
  <c r="M895" i="3" s="1"/>
  <c r="L383" i="3"/>
  <c r="M383" i="3" s="1"/>
  <c r="L550" i="3"/>
  <c r="M550" i="3" s="1"/>
  <c r="L717" i="3"/>
  <c r="M717" i="3" s="1"/>
  <c r="L460" i="3"/>
  <c r="M460" i="3" s="1"/>
  <c r="L459" i="3"/>
  <c r="M459" i="3" s="1"/>
  <c r="L64" i="3"/>
  <c r="M64" i="3" s="1"/>
  <c r="L66" i="3"/>
  <c r="M66" i="3" s="1"/>
  <c r="L888" i="3"/>
  <c r="M888" i="3" s="1"/>
  <c r="L650" i="3"/>
  <c r="M650" i="3" s="1"/>
  <c r="L544" i="3"/>
  <c r="M544" i="3" s="1"/>
  <c r="L695" i="3"/>
  <c r="M695" i="3" s="1"/>
  <c r="L862" i="3"/>
  <c r="M862" i="3" s="1"/>
  <c r="L350" i="3"/>
  <c r="M350" i="3" s="1"/>
  <c r="L852" i="3"/>
  <c r="M852" i="3" s="1"/>
  <c r="L875" i="3"/>
  <c r="M875" i="3" s="1"/>
  <c r="L874" i="3"/>
  <c r="M874" i="3" s="1"/>
  <c r="L6" i="3"/>
  <c r="M6" i="3" s="1"/>
  <c r="L155" i="3"/>
  <c r="M155" i="3" s="1"/>
  <c r="L258" i="3"/>
  <c r="M258" i="3" s="1"/>
  <c r="L765" i="3"/>
  <c r="M765" i="3" s="1"/>
  <c r="L848" i="3"/>
  <c r="M848" i="3" s="1"/>
  <c r="L999" i="3"/>
  <c r="M999" i="3" s="1"/>
  <c r="L487" i="3"/>
  <c r="M487" i="3" s="1"/>
  <c r="L654" i="3"/>
  <c r="M654" i="3" s="1"/>
  <c r="L821" i="3"/>
  <c r="M821" i="3" s="1"/>
  <c r="L596" i="3"/>
  <c r="M596" i="3" s="1"/>
  <c r="L603" i="3"/>
  <c r="M603" i="3" s="1"/>
  <c r="L370" i="3"/>
  <c r="M370" i="3" s="1"/>
  <c r="L60" i="3"/>
  <c r="M60" i="3" s="1"/>
  <c r="L957" i="3"/>
  <c r="M957" i="3" s="1"/>
  <c r="L955" i="3"/>
  <c r="M955" i="3" s="1"/>
  <c r="L946" i="3"/>
  <c r="M946" i="3" s="1"/>
  <c r="L840" i="3"/>
  <c r="M840" i="3" s="1"/>
  <c r="L991" i="3"/>
  <c r="M991" i="3" s="1"/>
  <c r="L479" i="3"/>
  <c r="M479" i="3" s="1"/>
  <c r="L646" i="3"/>
  <c r="M646" i="3" s="1"/>
  <c r="L813" i="3"/>
  <c r="M813" i="3" s="1"/>
  <c r="L588" i="3"/>
  <c r="M588" i="3" s="1"/>
  <c r="L587" i="3"/>
  <c r="M587" i="3" s="1"/>
  <c r="L362" i="3"/>
  <c r="M362" i="3" s="1"/>
  <c r="L52" i="3"/>
  <c r="M52" i="3" s="1"/>
  <c r="L802" i="3"/>
  <c r="M802" i="3" s="1"/>
  <c r="L945" i="3"/>
  <c r="M945" i="3" s="1"/>
  <c r="L247" i="3"/>
  <c r="M247" i="3" s="1"/>
  <c r="L118" i="3"/>
  <c r="M118" i="3" s="1"/>
  <c r="L309" i="3"/>
  <c r="M309" i="3" s="1"/>
  <c r="L299" i="3"/>
  <c r="M299" i="3" s="1"/>
  <c r="L737" i="3"/>
  <c r="M737" i="3" s="1"/>
  <c r="L227" i="3"/>
  <c r="M227" i="3" s="1"/>
  <c r="L772" i="3"/>
  <c r="M772" i="3" s="1"/>
  <c r="L947" i="3"/>
  <c r="M947" i="3" s="1"/>
  <c r="L435" i="3"/>
  <c r="M435" i="3" s="1"/>
  <c r="L602" i="3"/>
  <c r="M602" i="3" s="1"/>
  <c r="L176" i="3"/>
  <c r="M176" i="3" s="1"/>
  <c r="L47" i="3"/>
  <c r="M47" i="3" s="1"/>
  <c r="L621" i="3"/>
  <c r="M621" i="3" s="1"/>
  <c r="L292" i="3"/>
  <c r="M292" i="3" s="1"/>
  <c r="L178" i="3"/>
  <c r="M178" i="3" s="1"/>
  <c r="L537" i="3"/>
  <c r="M537" i="3" s="1"/>
  <c r="L211" i="3"/>
  <c r="M211" i="3" s="1"/>
  <c r="L658" i="3"/>
  <c r="M658" i="3" s="1"/>
  <c r="L232" i="3"/>
  <c r="M232" i="3" s="1"/>
  <c r="L103" i="3"/>
  <c r="M103" i="3" s="1"/>
  <c r="L5" i="3"/>
  <c r="M5" i="3" s="1"/>
  <c r="L133" i="3"/>
  <c r="M133" i="3" s="1"/>
  <c r="L234" i="3"/>
  <c r="M234" i="3" s="1"/>
  <c r="L593" i="3"/>
  <c r="M593" i="3" s="1"/>
  <c r="L11" i="3"/>
  <c r="M11" i="3" s="1"/>
  <c r="L985" i="3"/>
  <c r="M985" i="3" s="1"/>
  <c r="L287" i="3"/>
  <c r="M287" i="3" s="1"/>
  <c r="L158" i="3"/>
  <c r="M158" i="3" s="1"/>
  <c r="L349" i="3"/>
  <c r="M349" i="3" s="1"/>
  <c r="L20" i="3"/>
  <c r="M20" i="3" s="1"/>
  <c r="L777" i="3"/>
  <c r="M777" i="3" s="1"/>
  <c r="L265" i="3"/>
  <c r="M265" i="3" s="1"/>
  <c r="L89" i="3"/>
  <c r="M89" i="3" s="1"/>
  <c r="L152" i="3"/>
  <c r="M152" i="3" s="1"/>
  <c r="L23" i="3"/>
  <c r="M23" i="3" s="1"/>
  <c r="L597" i="3"/>
  <c r="M597" i="3" s="1"/>
  <c r="L268" i="3"/>
  <c r="M268" i="3" s="1"/>
  <c r="L154" i="3"/>
  <c r="M154" i="3" s="1"/>
  <c r="L513" i="3"/>
  <c r="M513" i="3" s="1"/>
  <c r="L107" i="3"/>
  <c r="M107" i="3" s="1"/>
  <c r="L548" i="3"/>
  <c r="M548" i="3" s="1"/>
  <c r="L723" i="3"/>
  <c r="M723" i="3" s="1"/>
  <c r="L890" i="3"/>
  <c r="M890" i="3" s="1"/>
  <c r="L378" i="3"/>
  <c r="M378" i="3" s="1"/>
  <c r="L29" i="3"/>
  <c r="M29" i="3" s="1"/>
  <c r="L206" i="3"/>
  <c r="M206" i="3" s="1"/>
  <c r="L397" i="3"/>
  <c r="M397" i="3" s="1"/>
  <c r="L68" i="3"/>
  <c r="M68" i="3" s="1"/>
  <c r="L825" i="3"/>
  <c r="M825" i="3" s="1"/>
  <c r="L313" i="3"/>
  <c r="M313" i="3" s="1"/>
  <c r="L73" i="3"/>
  <c r="M73" i="3" s="1"/>
  <c r="L502" i="3"/>
  <c r="K502" i="3" s="1"/>
  <c r="L739" i="3"/>
  <c r="K739" i="3" s="1"/>
  <c r="L307" i="3"/>
  <c r="K307" i="3" s="1"/>
  <c r="L680" i="3"/>
  <c r="K680" i="3" s="1"/>
  <c r="L831" i="3"/>
  <c r="M831" i="3" s="1"/>
  <c r="L998" i="3"/>
  <c r="K998" i="3" s="1"/>
  <c r="L988" i="3"/>
  <c r="K988" i="3" s="1"/>
  <c r="L372" i="3"/>
  <c r="K372" i="3" s="1"/>
  <c r="L379" i="3"/>
  <c r="K379" i="3" s="1"/>
  <c r="L191" i="3"/>
  <c r="K191" i="3" s="1"/>
  <c r="L681" i="3"/>
  <c r="K681" i="3" s="1"/>
  <c r="L632" i="3"/>
  <c r="M632" i="3" s="1"/>
  <c r="L480" i="3"/>
  <c r="K480" i="3" s="1"/>
  <c r="L798" i="3"/>
  <c r="K798" i="3" s="1"/>
  <c r="L746" i="3"/>
  <c r="M746" i="3" s="1"/>
  <c r="L453" i="3"/>
  <c r="K453" i="3" s="1"/>
  <c r="L873" i="3"/>
  <c r="K873" i="3" s="1"/>
  <c r="L972" i="3"/>
  <c r="K972" i="3" s="1"/>
  <c r="L784" i="3"/>
  <c r="K784" i="3" s="1"/>
  <c r="L423" i="3"/>
  <c r="K423" i="3" s="1"/>
  <c r="L590" i="3"/>
  <c r="M590" i="3" s="1"/>
  <c r="L757" i="3"/>
  <c r="K757" i="3" s="1"/>
  <c r="L508" i="3"/>
  <c r="K508" i="3" s="1"/>
  <c r="L515" i="3"/>
  <c r="K515" i="3" s="1"/>
  <c r="L202" i="3"/>
  <c r="K202" i="3" s="1"/>
  <c r="L829" i="3"/>
  <c r="K829" i="3" s="1"/>
  <c r="L867" i="3"/>
  <c r="K867" i="3" s="1"/>
  <c r="L842" i="3"/>
  <c r="M842" i="3" s="1"/>
  <c r="L776" i="3"/>
  <c r="K776" i="3" s="1"/>
  <c r="L927" i="3"/>
  <c r="K927" i="3" s="1"/>
  <c r="L415" i="3"/>
  <c r="K415" i="3" s="1"/>
  <c r="L582" i="3"/>
  <c r="K582" i="3" s="1"/>
  <c r="L749" i="3"/>
  <c r="K749" i="3" s="1"/>
  <c r="L500" i="3"/>
  <c r="M500" i="3" s="1"/>
  <c r="L507" i="3"/>
  <c r="M507" i="3" s="1"/>
  <c r="L192" i="3"/>
  <c r="M192" i="3" s="1"/>
  <c r="L194" i="3"/>
  <c r="M194" i="3" s="1"/>
  <c r="L738" i="3"/>
  <c r="M738" i="3" s="1"/>
  <c r="L312" i="3"/>
  <c r="M312" i="3" s="1"/>
  <c r="L183" i="3"/>
  <c r="M183" i="3" s="1"/>
  <c r="L54" i="3"/>
  <c r="M54" i="3" s="1"/>
  <c r="L245" i="3"/>
  <c r="M245" i="3" s="1"/>
  <c r="L314" i="3"/>
  <c r="M314" i="3" s="1"/>
  <c r="L673" i="3"/>
  <c r="M673" i="3" s="1"/>
  <c r="L193" i="3"/>
  <c r="M193" i="3" s="1"/>
  <c r="L708" i="3"/>
  <c r="M708" i="3" s="1"/>
  <c r="L883" i="3"/>
  <c r="M883" i="3" s="1"/>
  <c r="L371" i="3"/>
  <c r="M371" i="3" s="1"/>
  <c r="L538" i="3"/>
  <c r="M538" i="3" s="1"/>
  <c r="L112" i="3"/>
  <c r="M112" i="3" s="1"/>
  <c r="L109" i="3"/>
  <c r="M109" i="3" s="1"/>
  <c r="L557" i="3"/>
  <c r="M557" i="3" s="1"/>
  <c r="L228" i="3"/>
  <c r="M228" i="3" s="1"/>
  <c r="L114" i="3"/>
  <c r="M114" i="3" s="1"/>
  <c r="L473" i="3"/>
  <c r="M473" i="3" s="1"/>
  <c r="L129" i="3"/>
  <c r="M129" i="3" s="1"/>
  <c r="L594" i="3"/>
  <c r="M594" i="3" s="1"/>
  <c r="L168" i="3"/>
  <c r="M168" i="3" s="1"/>
  <c r="L39" i="3"/>
  <c r="M39" i="3" s="1"/>
  <c r="L613" i="3"/>
  <c r="M613" i="3" s="1"/>
  <c r="L284" i="3"/>
  <c r="M284" i="3" s="1"/>
  <c r="L170" i="3"/>
  <c r="M170" i="3" s="1"/>
  <c r="L529" i="3"/>
  <c r="M529" i="3" s="1"/>
  <c r="L163" i="3"/>
  <c r="M163" i="3" s="1"/>
  <c r="L921" i="3"/>
  <c r="M921" i="3" s="1"/>
  <c r="L223" i="3"/>
  <c r="M223" i="3" s="1"/>
  <c r="L94" i="3"/>
  <c r="M94" i="3" s="1"/>
  <c r="L285" i="3"/>
  <c r="M285" i="3" s="1"/>
  <c r="L235" i="3"/>
  <c r="M235" i="3" s="1"/>
  <c r="L713" i="3"/>
  <c r="M713" i="3" s="1"/>
  <c r="L131" i="3"/>
  <c r="M131" i="3" s="1"/>
  <c r="L514" i="3"/>
  <c r="M514" i="3" s="1"/>
  <c r="L88" i="3"/>
  <c r="M88" i="3" s="1"/>
  <c r="L21" i="3"/>
  <c r="M21" i="3" s="1"/>
  <c r="L533" i="3"/>
  <c r="M533" i="3" s="1"/>
  <c r="L204" i="3"/>
  <c r="M204" i="3" s="1"/>
  <c r="L90" i="3"/>
  <c r="M90" i="3" s="1"/>
  <c r="L449" i="3"/>
  <c r="M449" i="3" s="1"/>
  <c r="L17" i="3"/>
  <c r="M17" i="3" s="1"/>
  <c r="L484" i="3"/>
  <c r="M484" i="3" s="1"/>
  <c r="L659" i="3"/>
  <c r="M659" i="3" s="1"/>
  <c r="L826" i="3"/>
  <c r="M826" i="3" s="1"/>
  <c r="L969" i="3"/>
  <c r="M969" i="3" s="1"/>
  <c r="L271" i="3"/>
  <c r="M271" i="3" s="1"/>
  <c r="L142" i="3"/>
  <c r="M142" i="3" s="1"/>
  <c r="L333" i="3"/>
  <c r="M333" i="3" s="1"/>
  <c r="L761" i="3"/>
  <c r="M761" i="3" s="1"/>
  <c r="L249" i="3"/>
  <c r="M249" i="3" s="1"/>
  <c r="L225" i="3"/>
  <c r="M225" i="3" s="1"/>
  <c r="L4" i="3"/>
  <c r="M4" i="3" s="1"/>
  <c r="L448" i="3"/>
  <c r="M448" i="3" s="1"/>
  <c r="L1003" i="3"/>
  <c r="K1003" i="3" s="1"/>
  <c r="L832" i="3"/>
  <c r="K832" i="3" s="1"/>
  <c r="L919" i="3"/>
  <c r="M919" i="3" s="1"/>
  <c r="L367" i="3"/>
  <c r="K367" i="3" s="1"/>
  <c r="L252" i="3"/>
  <c r="K252" i="3" s="1"/>
  <c r="L822" i="3"/>
  <c r="K822" i="3" s="1"/>
  <c r="L925" i="3"/>
  <c r="K925" i="3" s="1"/>
  <c r="L489" i="3"/>
  <c r="M489" i="3" s="1"/>
  <c r="L868" i="3"/>
  <c r="K868" i="3" s="1"/>
  <c r="L898" i="3"/>
  <c r="K898" i="3" s="1"/>
  <c r="L719" i="3"/>
  <c r="K719" i="3" s="1"/>
  <c r="L1000" i="3"/>
  <c r="K1000" i="3" s="1"/>
  <c r="L488" i="3"/>
  <c r="K488" i="3" s="1"/>
  <c r="L973" i="3"/>
  <c r="K973" i="3" s="1"/>
  <c r="L796" i="3"/>
  <c r="K796" i="3" s="1"/>
  <c r="L509" i="3"/>
  <c r="K509" i="3" s="1"/>
  <c r="L591" i="3"/>
  <c r="K591" i="3" s="1"/>
  <c r="L800" i="3"/>
  <c r="M800" i="3" s="1"/>
  <c r="L606" i="3"/>
  <c r="K606" i="3" s="1"/>
  <c r="L532" i="3"/>
  <c r="K532" i="3" s="1"/>
  <c r="L264" i="3"/>
  <c r="K264" i="3" s="1"/>
  <c r="L266" i="3"/>
  <c r="M266" i="3" s="1"/>
  <c r="L117" i="3"/>
  <c r="K117" i="3" s="1"/>
  <c r="L123" i="3"/>
  <c r="K123" i="3" s="1"/>
  <c r="L592" i="3"/>
  <c r="K592" i="3" s="1"/>
  <c r="L398" i="3"/>
  <c r="K398" i="3" s="1"/>
  <c r="L939" i="3"/>
  <c r="K939" i="3" s="1"/>
  <c r="L198" i="3"/>
  <c r="K198" i="3" s="1"/>
  <c r="L780" i="3"/>
  <c r="K780" i="3" s="1"/>
  <c r="L426" i="3"/>
  <c r="K426" i="3" s="1"/>
  <c r="L735" i="3"/>
  <c r="K735" i="3" s="1"/>
  <c r="L390" i="3"/>
  <c r="K390" i="3" s="1"/>
  <c r="L931" i="3"/>
  <c r="K931" i="3" s="1"/>
  <c r="L297" i="3"/>
  <c r="K297" i="3" s="1"/>
  <c r="L120" i="3"/>
  <c r="M120" i="3" s="1"/>
  <c r="L565" i="3"/>
  <c r="M565" i="3" s="1"/>
  <c r="L122" i="3"/>
  <c r="K122" i="3" s="1"/>
  <c r="L481" i="3"/>
  <c r="K481" i="3" s="1"/>
  <c r="L516" i="3"/>
  <c r="K516" i="3" s="1"/>
  <c r="L858" i="3"/>
  <c r="K858" i="3" s="1"/>
  <c r="L303" i="3"/>
  <c r="K303" i="3" s="1"/>
  <c r="L365" i="3"/>
  <c r="K365" i="3" s="1"/>
  <c r="L793" i="3"/>
  <c r="K793" i="3" s="1"/>
  <c r="L26" i="3"/>
  <c r="K26" i="3" s="1"/>
  <c r="L101" i="3"/>
  <c r="K101" i="3" s="1"/>
  <c r="L421" i="3"/>
  <c r="K421" i="3" s="1"/>
  <c r="L849" i="3"/>
  <c r="K849" i="3" s="1"/>
  <c r="L185" i="3"/>
  <c r="K185" i="3" s="1"/>
  <c r="L31" i="3"/>
  <c r="K31" i="3" s="1"/>
  <c r="L276" i="3"/>
  <c r="K276" i="3" s="1"/>
  <c r="L521" i="3"/>
  <c r="K521" i="3" s="1"/>
  <c r="L977" i="3"/>
  <c r="K977" i="3" s="1"/>
  <c r="L150" i="3"/>
  <c r="K150" i="3" s="1"/>
  <c r="L341" i="3"/>
  <c r="K341" i="3" s="1"/>
  <c r="L257" i="3"/>
  <c r="K257" i="3" s="1"/>
  <c r="L979" i="3"/>
  <c r="K979" i="3" s="1"/>
  <c r="L634" i="3"/>
  <c r="K634" i="3" s="1"/>
  <c r="L208" i="3"/>
  <c r="M208" i="3" s="1"/>
  <c r="L137" i="3"/>
  <c r="M137" i="3" s="1"/>
  <c r="L677" i="3"/>
  <c r="K677" i="3" s="1"/>
  <c r="L1002" i="3"/>
  <c r="K1002" i="3" s="1"/>
  <c r="L981" i="3"/>
  <c r="K981" i="3" s="1"/>
  <c r="L950" i="3"/>
  <c r="K950" i="3" s="1"/>
  <c r="L51" i="3"/>
  <c r="K51" i="3" s="1"/>
  <c r="L65" i="3"/>
  <c r="M65" i="3" s="1"/>
  <c r="L937" i="3"/>
  <c r="M937" i="3" s="1"/>
  <c r="L110" i="3"/>
  <c r="M110" i="3" s="1"/>
  <c r="L850" i="3"/>
  <c r="K850" i="3" s="1"/>
  <c r="L705" i="3"/>
  <c r="M705" i="3" s="1"/>
  <c r="L740" i="3"/>
  <c r="M740" i="3" s="1"/>
  <c r="L403" i="3"/>
  <c r="M403" i="3" s="1"/>
  <c r="L570" i="3"/>
  <c r="M570" i="3" s="1"/>
  <c r="L589" i="3"/>
  <c r="M589" i="3" s="1"/>
  <c r="L960" i="3"/>
  <c r="K960" i="3" s="1"/>
  <c r="L741" i="3"/>
  <c r="K741" i="3" s="1"/>
  <c r="L982" i="3"/>
  <c r="K982" i="3" s="1"/>
  <c r="L958" i="3"/>
  <c r="K958" i="3" s="1"/>
  <c r="L576" i="3"/>
  <c r="K576" i="3" s="1"/>
  <c r="L810" i="3"/>
  <c r="K810" i="3" s="1"/>
  <c r="L640" i="3"/>
  <c r="K640" i="3" s="1"/>
  <c r="L382" i="3"/>
  <c r="M382" i="3" s="1"/>
  <c r="L768" i="3"/>
  <c r="K768" i="3" s="1"/>
  <c r="L660" i="3"/>
  <c r="K660" i="3" s="1"/>
  <c r="L879" i="3"/>
  <c r="K879" i="3" s="1"/>
  <c r="L263" i="3"/>
  <c r="K263" i="3" s="1"/>
  <c r="L847" i="3"/>
  <c r="K847" i="3" s="1"/>
  <c r="L581" i="3"/>
  <c r="K581" i="3" s="1"/>
  <c r="L694" i="3"/>
  <c r="K694" i="3" s="1"/>
  <c r="L995" i="3"/>
  <c r="M995" i="3" s="1"/>
  <c r="L573" i="3"/>
  <c r="K573" i="3" s="1"/>
  <c r="L688" i="3"/>
  <c r="K688" i="3" s="1"/>
  <c r="L839" i="3"/>
  <c r="K839" i="3" s="1"/>
  <c r="L327" i="3"/>
  <c r="K327" i="3" s="1"/>
  <c r="L494" i="3"/>
  <c r="K494" i="3" s="1"/>
  <c r="L996" i="3"/>
  <c r="K996" i="3" s="1"/>
  <c r="L380" i="3"/>
  <c r="K380" i="3" s="1"/>
  <c r="L387" i="3"/>
  <c r="M387" i="3" s="1"/>
  <c r="L199" i="3"/>
  <c r="K199" i="3" s="1"/>
  <c r="L689" i="3"/>
  <c r="K689" i="3" s="1"/>
  <c r="L568" i="3"/>
  <c r="K568" i="3" s="1"/>
  <c r="L989" i="3"/>
  <c r="K989" i="3" s="1"/>
  <c r="L483" i="3"/>
  <c r="K483" i="3" s="1"/>
  <c r="L745" i="3"/>
  <c r="K745" i="3" s="1"/>
  <c r="L616" i="3"/>
  <c r="K616" i="3" s="1"/>
  <c r="L767" i="3"/>
  <c r="M767" i="3" s="1"/>
  <c r="L934" i="3"/>
  <c r="K934" i="3" s="1"/>
  <c r="L422" i="3"/>
  <c r="K422" i="3" s="1"/>
  <c r="L924" i="3"/>
  <c r="K924" i="3" s="1"/>
  <c r="L971" i="3"/>
  <c r="K971" i="3" s="1"/>
  <c r="L970" i="3"/>
  <c r="K970" i="3" s="1"/>
  <c r="L318" i="3"/>
  <c r="K318" i="3" s="1"/>
  <c r="L425" i="3"/>
  <c r="K425" i="3" s="1"/>
  <c r="L376" i="3"/>
  <c r="M376" i="3" s="1"/>
  <c r="L928" i="3"/>
  <c r="K928" i="3" s="1"/>
  <c r="L416" i="3"/>
  <c r="K416" i="3" s="1"/>
  <c r="L567" i="3"/>
  <c r="K567" i="3" s="1"/>
  <c r="L734" i="3"/>
  <c r="K734" i="3" s="1"/>
  <c r="L901" i="3"/>
  <c r="K901" i="3" s="1"/>
  <c r="L700" i="3"/>
  <c r="K700" i="3" s="1"/>
  <c r="L707" i="3"/>
  <c r="K707" i="3" s="1"/>
  <c r="L618" i="3"/>
  <c r="M618" i="3" s="1"/>
  <c r="L197" i="3"/>
  <c r="K197" i="3" s="1"/>
  <c r="L127" i="3"/>
  <c r="K127" i="3" s="1"/>
  <c r="L617" i="3"/>
  <c r="K617" i="3" s="1"/>
  <c r="L844" i="3"/>
  <c r="K844" i="3" s="1"/>
  <c r="L720" i="3"/>
  <c r="K720" i="3" s="1"/>
  <c r="L871" i="3"/>
  <c r="K871" i="3" s="1"/>
  <c r="L359" i="3"/>
  <c r="K359" i="3" s="1"/>
  <c r="L526" i="3"/>
  <c r="M526" i="3" s="1"/>
  <c r="L693" i="3"/>
  <c r="K693" i="3" s="1"/>
  <c r="L428" i="3"/>
  <c r="K428" i="3" s="1"/>
  <c r="L427" i="3"/>
  <c r="K427" i="3" s="1"/>
  <c r="L275" i="3"/>
  <c r="K275" i="3" s="1"/>
  <c r="L817" i="3"/>
  <c r="K817" i="3" s="1"/>
  <c r="L701" i="3"/>
  <c r="K701" i="3" s="1"/>
  <c r="L779" i="3"/>
  <c r="K779" i="3" s="1"/>
  <c r="L714" i="3"/>
  <c r="M714" i="3" s="1"/>
  <c r="L712" i="3"/>
  <c r="K712" i="3" s="1"/>
  <c r="L863" i="3"/>
  <c r="K863" i="3" s="1"/>
  <c r="L351" i="3"/>
  <c r="K351" i="3" s="1"/>
  <c r="L518" i="3"/>
  <c r="K518" i="3" s="1"/>
  <c r="L685" i="3"/>
  <c r="K685" i="3" s="1"/>
  <c r="L412" i="3"/>
  <c r="K412" i="3" s="1"/>
  <c r="L419" i="3"/>
  <c r="K419" i="3" s="1"/>
  <c r="L319" i="3"/>
  <c r="M319" i="3" s="1"/>
  <c r="L809" i="3"/>
  <c r="K809" i="3" s="1"/>
  <c r="L674" i="3"/>
  <c r="K674" i="3" s="1"/>
  <c r="L248" i="3"/>
  <c r="K248" i="3" s="1"/>
  <c r="L119" i="3"/>
  <c r="K119" i="3" s="1"/>
  <c r="L69" i="3"/>
  <c r="K69" i="3" s="1"/>
  <c r="L165" i="3"/>
  <c r="K165" i="3" s="1"/>
  <c r="L250" i="3"/>
  <c r="K250" i="3" s="1"/>
  <c r="L609" i="3"/>
  <c r="M609" i="3" s="1"/>
  <c r="L75" i="3"/>
  <c r="K75" i="3" s="1"/>
  <c r="L644" i="3"/>
  <c r="K644" i="3" s="1"/>
  <c r="L819" i="3"/>
  <c r="K819" i="3" s="1"/>
  <c r="L986" i="3"/>
  <c r="K986" i="3" s="1"/>
  <c r="L474" i="3"/>
  <c r="K474" i="3" s="1"/>
  <c r="L48" i="3"/>
  <c r="K48" i="3" s="1"/>
  <c r="L302" i="3"/>
  <c r="K302" i="3" s="1"/>
  <c r="L493" i="3"/>
  <c r="M493" i="3" s="1"/>
  <c r="L164" i="3"/>
  <c r="K164" i="3" s="1"/>
  <c r="L50" i="3"/>
  <c r="K50" i="3" s="1"/>
  <c r="L409" i="3"/>
  <c r="K409" i="3" s="1"/>
  <c r="L41" i="3"/>
  <c r="K41" i="3" s="1"/>
  <c r="L530" i="3"/>
  <c r="K530" i="3" s="1"/>
  <c r="L104" i="3"/>
  <c r="K104" i="3" s="1"/>
  <c r="L85" i="3"/>
  <c r="K85" i="3" s="1"/>
  <c r="L549" i="3"/>
  <c r="M549" i="3" s="1"/>
  <c r="L220" i="3"/>
  <c r="K220" i="3" s="1"/>
  <c r="L106" i="3"/>
  <c r="K106" i="3" s="1"/>
  <c r="L465" i="3"/>
  <c r="K465" i="3" s="1"/>
  <c r="L81" i="3"/>
  <c r="K81" i="3" s="1"/>
  <c r="L288" i="3"/>
  <c r="K288" i="3" s="1"/>
  <c r="L159" i="3"/>
  <c r="K159" i="3" s="1"/>
  <c r="L30" i="3"/>
  <c r="K30" i="3" s="1"/>
  <c r="L221" i="3"/>
  <c r="M221" i="3" s="1"/>
  <c r="L290" i="3"/>
  <c r="K290" i="3" s="1"/>
  <c r="L649" i="3"/>
  <c r="K649" i="3" s="1"/>
  <c r="L49" i="3"/>
  <c r="K49" i="3" s="1"/>
  <c r="L450" i="3"/>
  <c r="K450" i="3" s="1"/>
  <c r="L24" i="3"/>
  <c r="K24" i="3" s="1"/>
  <c r="L278" i="3"/>
  <c r="K278" i="3" s="1"/>
  <c r="L469" i="3"/>
  <c r="K469" i="3" s="1"/>
  <c r="L140" i="3"/>
  <c r="M140" i="3" s="1"/>
  <c r="L897" i="3"/>
  <c r="K897" i="3" s="1"/>
  <c r="L385" i="3"/>
  <c r="K385" i="3" s="1"/>
  <c r="L147" i="3"/>
  <c r="K147" i="3" s="1"/>
  <c r="L420" i="3"/>
  <c r="K420" i="3" s="1"/>
  <c r="L595" i="3"/>
  <c r="K595" i="3" s="1"/>
  <c r="L762" i="3"/>
  <c r="K762" i="3" s="1"/>
  <c r="L336" i="3"/>
  <c r="K336" i="3" s="1"/>
  <c r="L207" i="3"/>
  <c r="M207" i="3" s="1"/>
  <c r="L78" i="3"/>
  <c r="K78" i="3" s="1"/>
  <c r="L269" i="3"/>
  <c r="K269" i="3" s="1"/>
  <c r="L338" i="3"/>
  <c r="K338" i="3" s="1"/>
  <c r="L697" i="3"/>
  <c r="K697" i="3" s="1"/>
  <c r="L59" i="3"/>
  <c r="K59" i="3" s="1"/>
  <c r="L491" i="3"/>
  <c r="K491" i="3" s="1"/>
  <c r="L470" i="3"/>
  <c r="K470" i="3" s="1"/>
  <c r="L554" i="3"/>
  <c r="K554" i="3" s="1"/>
  <c r="L696" i="3"/>
  <c r="K696" i="3" s="1"/>
  <c r="L560" i="3"/>
  <c r="K560" i="3" s="1"/>
  <c r="L711" i="3"/>
  <c r="K711" i="3" s="1"/>
  <c r="L366" i="3"/>
  <c r="K366" i="3" s="1"/>
  <c r="L899" i="3"/>
  <c r="K899" i="3" s="1"/>
  <c r="L19" i="3"/>
  <c r="K19" i="3" s="1"/>
  <c r="L778" i="3"/>
  <c r="K778" i="3" s="1"/>
  <c r="L639" i="3"/>
  <c r="K639" i="3" s="1"/>
  <c r="L806" i="3"/>
  <c r="M806" i="3" s="1"/>
  <c r="L803" i="3"/>
  <c r="K803" i="3" s="1"/>
  <c r="L169" i="3"/>
  <c r="K169" i="3" s="1"/>
  <c r="L773" i="3"/>
  <c r="K773" i="3" s="1"/>
  <c r="L539" i="3"/>
  <c r="K539" i="3" s="1"/>
  <c r="L348" i="3"/>
  <c r="K348" i="3" s="1"/>
  <c r="L743" i="3"/>
  <c r="K743" i="3" s="1"/>
  <c r="L900" i="3"/>
  <c r="M900" i="3" s="1"/>
  <c r="L938" i="3"/>
  <c r="K938" i="3" s="1"/>
  <c r="L305" i="3"/>
  <c r="K305" i="3" s="1"/>
  <c r="L611" i="3"/>
  <c r="K611" i="3" s="1"/>
  <c r="L584" i="3"/>
  <c r="M584" i="3" s="1"/>
  <c r="L902" i="3"/>
  <c r="K902" i="3" s="1"/>
  <c r="L892" i="3"/>
  <c r="K892" i="3" s="1"/>
  <c r="L930" i="3"/>
  <c r="K930" i="3" s="1"/>
  <c r="L190" i="3"/>
  <c r="K190" i="3" s="1"/>
  <c r="L546" i="3"/>
  <c r="K546" i="3" s="1"/>
  <c r="L141" i="3"/>
  <c r="K141" i="3" s="1"/>
  <c r="L236" i="3"/>
  <c r="K236" i="3" s="1"/>
  <c r="L161" i="3"/>
  <c r="K161" i="3" s="1"/>
  <c r="L691" i="3"/>
  <c r="M691" i="3" s="1"/>
  <c r="L1001" i="3"/>
  <c r="M1001" i="3" s="1"/>
  <c r="L174" i="3"/>
  <c r="K174" i="3" s="1"/>
  <c r="L36" i="3"/>
  <c r="K36" i="3" s="1"/>
  <c r="L281" i="3"/>
  <c r="M281" i="3" s="1"/>
  <c r="L402" i="3"/>
  <c r="M402" i="3" s="1"/>
  <c r="L230" i="3"/>
  <c r="K230" i="3" s="1"/>
  <c r="L92" i="3"/>
  <c r="K92" i="3" s="1"/>
  <c r="L337" i="3"/>
  <c r="M337" i="3" s="1"/>
  <c r="L160" i="3"/>
  <c r="M160" i="3" s="1"/>
  <c r="L605" i="3"/>
  <c r="K605" i="3" s="1"/>
  <c r="L162" i="3"/>
  <c r="K162" i="3" s="1"/>
  <c r="L139" i="3"/>
  <c r="M139" i="3" s="1"/>
  <c r="L279" i="3"/>
  <c r="M279" i="3" s="1"/>
  <c r="L12" i="3"/>
  <c r="K12" i="3" s="1"/>
  <c r="L769" i="3"/>
  <c r="K769" i="3" s="1"/>
  <c r="L9" i="3"/>
  <c r="M9" i="3" s="1"/>
  <c r="L467" i="3"/>
  <c r="M467" i="3" s="1"/>
  <c r="L79" i="3"/>
  <c r="M79" i="3" s="1"/>
  <c r="L569" i="3"/>
  <c r="K569" i="3" s="1"/>
  <c r="L600" i="3"/>
  <c r="M600" i="3" s="1"/>
  <c r="L384" i="3"/>
  <c r="K384" i="3" s="1"/>
  <c r="L797" i="3"/>
  <c r="K797" i="3" s="1"/>
  <c r="L325" i="3"/>
  <c r="K325" i="3" s="1"/>
  <c r="L256" i="3"/>
  <c r="K256" i="3" s="1"/>
  <c r="L97" i="3"/>
  <c r="M97" i="3" s="1"/>
  <c r="L993" i="3"/>
  <c r="M993" i="3" s="1"/>
  <c r="L704" i="3"/>
  <c r="K704" i="3" s="1"/>
  <c r="L492" i="3"/>
  <c r="K492" i="3" s="1"/>
  <c r="L726" i="3"/>
  <c r="M726" i="3" s="1"/>
  <c r="L446" i="3"/>
  <c r="K446" i="3" s="1"/>
  <c r="L727" i="3"/>
  <c r="K727" i="3" s="1"/>
  <c r="L431" i="3"/>
  <c r="K431" i="3" s="1"/>
  <c r="L535" i="3"/>
  <c r="K535" i="3" s="1"/>
  <c r="L914" i="3"/>
  <c r="K914" i="3" s="1"/>
  <c r="L512" i="3"/>
  <c r="K512" i="3" s="1"/>
  <c r="L667" i="3"/>
  <c r="K667" i="3" s="1"/>
  <c r="L623" i="3"/>
  <c r="M623" i="3" s="1"/>
  <c r="L7" i="3"/>
  <c r="K7" i="3" s="1"/>
  <c r="L527" i="3"/>
  <c r="K527" i="3" s="1"/>
  <c r="L753" i="3"/>
  <c r="K753" i="3" s="1"/>
  <c r="L438" i="3"/>
  <c r="K438" i="3" s="1"/>
  <c r="L827" i="3"/>
  <c r="K827" i="3" s="1"/>
  <c r="L130" i="3"/>
  <c r="K130" i="3" s="1"/>
  <c r="L624" i="3"/>
  <c r="K624" i="3" s="1"/>
  <c r="L775" i="3"/>
  <c r="M775" i="3" s="1"/>
  <c r="L942" i="3"/>
  <c r="K942" i="3" s="1"/>
  <c r="L430" i="3"/>
  <c r="K430" i="3" s="1"/>
  <c r="L932" i="3"/>
  <c r="K932" i="3" s="1"/>
  <c r="L987" i="3"/>
  <c r="K987" i="3" s="1"/>
  <c r="L978" i="3"/>
  <c r="K978" i="3" s="1"/>
  <c r="L243" i="3"/>
  <c r="K243" i="3" s="1"/>
  <c r="L433" i="3"/>
  <c r="K433" i="3" s="1"/>
  <c r="L975" i="3"/>
  <c r="M975" i="3" s="1"/>
  <c r="L861" i="3"/>
  <c r="K861" i="3" s="1"/>
  <c r="L994" i="3"/>
  <c r="K994" i="3" s="1"/>
  <c r="L217" i="3"/>
  <c r="K217" i="3" s="1"/>
  <c r="L552" i="3"/>
  <c r="K552" i="3" s="1"/>
  <c r="L703" i="3"/>
  <c r="K703" i="3" s="1"/>
  <c r="L870" i="3"/>
  <c r="K870" i="3" s="1"/>
  <c r="L358" i="3"/>
  <c r="K358" i="3" s="1"/>
  <c r="L860" i="3"/>
  <c r="K860" i="3" s="1"/>
  <c r="L891" i="3"/>
  <c r="K891" i="3" s="1"/>
  <c r="L882" i="3"/>
  <c r="M882" i="3" s="1"/>
  <c r="L62" i="3"/>
  <c r="K62" i="3" s="1"/>
  <c r="L10" i="3"/>
  <c r="K10" i="3" s="1"/>
  <c r="L783" i="3"/>
  <c r="K783" i="3" s="1"/>
  <c r="L864" i="3"/>
  <c r="K864" i="3" s="1"/>
  <c r="L352" i="3"/>
  <c r="K352" i="3" s="1"/>
  <c r="L503" i="3"/>
  <c r="K503" i="3" s="1"/>
  <c r="L670" i="3"/>
  <c r="K670" i="3" s="1"/>
  <c r="L837" i="3"/>
  <c r="M837" i="3" s="1"/>
  <c r="L620" i="3"/>
  <c r="K620" i="3" s="1"/>
  <c r="L619" i="3"/>
  <c r="K619" i="3" s="1"/>
  <c r="L434" i="3"/>
  <c r="K434" i="3" s="1"/>
  <c r="L124" i="3"/>
  <c r="K124" i="3" s="1"/>
  <c r="L254" i="3"/>
  <c r="K254" i="3" s="1"/>
  <c r="L361" i="3"/>
  <c r="K361" i="3" s="1"/>
  <c r="L692" i="3"/>
  <c r="K692" i="3" s="1"/>
  <c r="L656" i="3"/>
  <c r="M656" i="3" s="1"/>
  <c r="L807" i="3"/>
  <c r="K807" i="3" s="1"/>
  <c r="L974" i="3"/>
  <c r="K974" i="3" s="1"/>
  <c r="L462" i="3"/>
  <c r="K462" i="3" s="1"/>
  <c r="L964" i="3"/>
  <c r="K964" i="3" s="1"/>
  <c r="L340" i="3"/>
  <c r="K340" i="3" s="1"/>
  <c r="L347" i="3"/>
  <c r="K347" i="3" s="1"/>
  <c r="L71" i="3"/>
  <c r="K71" i="3" s="1"/>
  <c r="L561" i="3"/>
  <c r="M561" i="3" s="1"/>
  <c r="L699" i="3"/>
  <c r="K699" i="3" s="1"/>
  <c r="L586" i="3"/>
  <c r="K586" i="3" s="1"/>
  <c r="L648" i="3"/>
  <c r="K648" i="3" s="1"/>
  <c r="L799" i="3"/>
  <c r="K799" i="3" s="1"/>
  <c r="L966" i="3"/>
  <c r="K966" i="3" s="1"/>
  <c r="L454" i="3"/>
  <c r="K454" i="3" s="1"/>
  <c r="L956" i="3"/>
  <c r="M956" i="3" s="1"/>
  <c r="L332" i="3"/>
  <c r="K332" i="3" s="1"/>
  <c r="L331" i="3"/>
  <c r="K331" i="3" s="1"/>
  <c r="L63" i="3"/>
  <c r="K63" i="3" s="1"/>
  <c r="L553" i="3"/>
  <c r="K553" i="3" s="1"/>
  <c r="L610" i="3"/>
  <c r="K610" i="3" s="1"/>
  <c r="L184" i="3"/>
  <c r="K184" i="3" s="1"/>
  <c r="L55" i="3"/>
  <c r="K55" i="3" s="1"/>
  <c r="L629" i="3"/>
  <c r="M629" i="3" s="1"/>
  <c r="L300" i="3"/>
  <c r="K300" i="3" s="1"/>
  <c r="L186" i="3"/>
  <c r="K186" i="3" s="1"/>
  <c r="L25" i="3"/>
  <c r="K25" i="3" s="1"/>
  <c r="L580" i="3"/>
  <c r="K580" i="3" s="1"/>
  <c r="L755" i="3"/>
  <c r="K755" i="3" s="1"/>
  <c r="L922" i="3"/>
  <c r="K922" i="3" s="1"/>
  <c r="L410" i="3"/>
  <c r="M410" i="3" s="1"/>
  <c r="L125" i="3"/>
  <c r="K125" i="3" s="1"/>
  <c r="L238" i="3"/>
  <c r="K238" i="3" s="1"/>
  <c r="L429" i="3"/>
  <c r="K429" i="3" s="1"/>
  <c r="L100" i="3"/>
  <c r="K100" i="3" s="1"/>
  <c r="L857" i="3"/>
  <c r="K857" i="3" s="1"/>
  <c r="L345" i="3"/>
  <c r="K345" i="3" s="1"/>
  <c r="L18" i="3"/>
  <c r="K18" i="3" s="1"/>
  <c r="L466" i="3"/>
  <c r="M466" i="3" s="1"/>
  <c r="L40" i="3"/>
  <c r="K40" i="3" s="1"/>
  <c r="L294" i="3"/>
  <c r="K294" i="3" s="1"/>
  <c r="L485" i="3"/>
  <c r="K485" i="3" s="1"/>
  <c r="L156" i="3"/>
  <c r="K156" i="3" s="1"/>
  <c r="L42" i="3"/>
  <c r="K42" i="3" s="1"/>
  <c r="L401" i="3"/>
  <c r="K401" i="3" s="1"/>
  <c r="L224" i="3"/>
  <c r="M224" i="3" s="1"/>
  <c r="L95" i="3"/>
  <c r="K95" i="3" s="1"/>
  <c r="L93" i="3"/>
  <c r="K93" i="3" s="1"/>
  <c r="L226" i="3"/>
  <c r="K226" i="3" s="1"/>
  <c r="L585" i="3"/>
  <c r="K585" i="3" s="1"/>
  <c r="L209" i="3"/>
  <c r="K209" i="3" s="1"/>
  <c r="L386" i="3"/>
  <c r="K386" i="3" s="1"/>
  <c r="L61" i="3"/>
  <c r="M61" i="3" s="1"/>
  <c r="L214" i="3"/>
  <c r="K214" i="3" s="1"/>
  <c r="L405" i="3"/>
  <c r="K405" i="3" s="1"/>
  <c r="L76" i="3"/>
  <c r="K76" i="3" s="1"/>
  <c r="L833" i="3"/>
  <c r="K833" i="3" s="1"/>
  <c r="L321" i="3"/>
  <c r="K321" i="3" s="1"/>
  <c r="L121" i="3"/>
  <c r="K121" i="3" s="1"/>
  <c r="L356" i="3"/>
  <c r="K356" i="3" s="1"/>
  <c r="L531" i="3"/>
  <c r="M531" i="3" s="1"/>
  <c r="L698" i="3"/>
  <c r="K698" i="3" s="1"/>
  <c r="L272" i="3"/>
  <c r="K272" i="3" s="1"/>
  <c r="L143" i="3"/>
  <c r="K143" i="3" s="1"/>
  <c r="L14" i="3"/>
  <c r="K14" i="3" s="1"/>
  <c r="L205" i="3"/>
  <c r="K205" i="3" s="1"/>
  <c r="L274" i="3"/>
  <c r="M274" i="3" s="1"/>
  <c r="L633" i="3"/>
  <c r="K633" i="3" s="1"/>
  <c r="L187" i="3"/>
  <c r="M187" i="3" s="1"/>
  <c r="L702" i="3"/>
  <c r="K702" i="3" s="1"/>
  <c r="L70" i="3"/>
  <c r="M70" i="3" s="1"/>
  <c r="L951" i="3"/>
  <c r="K951" i="3" s="1"/>
  <c r="L210" i="3"/>
  <c r="M210" i="3" s="1"/>
  <c r="L855" i="3"/>
  <c r="K855" i="3" s="1"/>
  <c r="L598" i="3"/>
  <c r="K598" i="3" s="1"/>
  <c r="L138" i="3"/>
  <c r="M138" i="3" s="1"/>
  <c r="L463" i="3"/>
  <c r="K463" i="3" s="1"/>
  <c r="L375" i="3"/>
  <c r="K375" i="3" s="1"/>
  <c r="L444" i="3"/>
  <c r="K444" i="3" s="1"/>
  <c r="L836" i="3"/>
  <c r="M836" i="3" s="1"/>
  <c r="L794" i="3"/>
  <c r="K794" i="3" s="1"/>
  <c r="L291" i="3"/>
  <c r="M291" i="3" s="1"/>
  <c r="L98" i="3"/>
  <c r="M98" i="3" s="1"/>
  <c r="L854" i="3"/>
  <c r="K854" i="3" s="1"/>
  <c r="L651" i="3"/>
  <c r="K651" i="3" s="1"/>
  <c r="L669" i="3"/>
  <c r="K669" i="3" s="1"/>
  <c r="L754" i="3"/>
  <c r="K754" i="3" s="1"/>
  <c r="L910" i="3"/>
  <c r="K910" i="3" s="1"/>
  <c r="L653" i="3"/>
  <c r="K653" i="3" s="1"/>
  <c r="L894" i="3"/>
  <c r="K894" i="3" s="1"/>
  <c r="L374" i="3"/>
  <c r="K374" i="3" s="1"/>
  <c r="L647" i="3"/>
  <c r="K647" i="3" s="1"/>
  <c r="L804" i="3"/>
  <c r="K804" i="3" s="1"/>
  <c r="L99" i="3"/>
  <c r="K99" i="3" s="1"/>
  <c r="L445" i="3"/>
  <c r="M445" i="3" s="1"/>
  <c r="L679" i="3"/>
  <c r="K679" i="3" s="1"/>
  <c r="L785" i="3"/>
  <c r="M785" i="3" s="1"/>
  <c r="L144" i="3"/>
  <c r="M144" i="3" s="1"/>
  <c r="L146" i="3"/>
  <c r="M146" i="3" s="1"/>
  <c r="L471" i="3"/>
  <c r="K471" i="3" s="1"/>
  <c r="L878" i="3"/>
  <c r="K878" i="3" s="1"/>
  <c r="L439" i="3"/>
  <c r="K439" i="3" s="1"/>
  <c r="L13" i="3"/>
  <c r="K13" i="3" s="1"/>
  <c r="L440" i="3"/>
  <c r="K440" i="3" s="1"/>
  <c r="L814" i="3"/>
  <c r="M814" i="3" s="1"/>
  <c r="L936" i="3"/>
  <c r="K936" i="3" s="1"/>
  <c r="L8" i="3"/>
  <c r="K8" i="3" s="1"/>
  <c r="L326" i="3"/>
  <c r="K326" i="3" s="1"/>
  <c r="L113" i="3"/>
  <c r="M113" i="3" s="1"/>
  <c r="L920" i="3"/>
  <c r="K920" i="3" s="1"/>
  <c r="L395" i="3"/>
  <c r="K395" i="3" s="1"/>
  <c r="L424" i="3"/>
  <c r="K424" i="3" s="1"/>
  <c r="L716" i="3"/>
  <c r="K716" i="3" s="1"/>
  <c r="L239" i="3"/>
  <c r="K239" i="3" s="1"/>
  <c r="L45" i="3"/>
  <c r="M45" i="3" s="1"/>
  <c r="L510" i="3"/>
  <c r="K510" i="3" s="1"/>
  <c r="L559" i="3"/>
  <c r="K559" i="3" s="1"/>
  <c r="L791" i="3"/>
  <c r="K791" i="3" s="1"/>
  <c r="L923" i="3"/>
  <c r="K923" i="3" s="1"/>
  <c r="L835" i="3"/>
  <c r="K835" i="3" s="1"/>
  <c r="L869" i="3"/>
  <c r="K869" i="3" s="1"/>
  <c r="L961" i="3"/>
  <c r="K961" i="3" s="1"/>
  <c r="L476" i="3"/>
  <c r="M476" i="3" s="1"/>
  <c r="L181" i="3"/>
  <c r="K181" i="3" s="1"/>
  <c r="L558" i="3"/>
  <c r="K558" i="3" s="1"/>
  <c r="L475" i="3"/>
  <c r="M475" i="3" s="1"/>
  <c r="L72" i="3"/>
  <c r="K72" i="3" s="1"/>
  <c r="L824" i="3"/>
  <c r="K824" i="3" s="1"/>
  <c r="L486" i="3"/>
  <c r="K486" i="3" s="1"/>
  <c r="L992" i="3"/>
  <c r="K992" i="3" s="1"/>
  <c r="L631" i="3"/>
  <c r="K631" i="3" s="1"/>
  <c r="L965" i="3"/>
  <c r="K965" i="3" s="1"/>
  <c r="L788" i="3"/>
  <c r="K788" i="3" s="1"/>
  <c r="L795" i="3"/>
  <c r="K795" i="3" s="1"/>
  <c r="L83" i="3"/>
  <c r="K83" i="3" s="1"/>
  <c r="L935" i="3"/>
  <c r="K935" i="3" s="1"/>
  <c r="L200" i="3"/>
  <c r="K200" i="3" s="1"/>
  <c r="AH32" i="3"/>
  <c r="AZ32" i="3"/>
  <c r="BI38" i="3"/>
  <c r="BI37" i="3"/>
  <c r="AQ38" i="3"/>
  <c r="AQ37" i="3"/>
  <c r="AZ3" i="3"/>
  <c r="BG3" i="3" s="1"/>
  <c r="AZ9" i="3"/>
  <c r="AZ8" i="3"/>
  <c r="AZ6" i="3"/>
  <c r="AZ4" i="3"/>
  <c r="AH9" i="3"/>
  <c r="AH4" i="3"/>
  <c r="AH3" i="3"/>
  <c r="AO3" i="3" s="1"/>
  <c r="AH8" i="3"/>
  <c r="AH6" i="3"/>
  <c r="K479" i="3" l="1"/>
  <c r="K675" i="3"/>
  <c r="K665" i="3"/>
  <c r="K245" i="3"/>
  <c r="K814" i="3"/>
  <c r="K160" i="3"/>
  <c r="K61" i="3"/>
  <c r="K837" i="3"/>
  <c r="K500" i="3"/>
  <c r="K68" i="3"/>
  <c r="K603" i="3"/>
  <c r="K436" i="3"/>
  <c r="K388" i="3"/>
  <c r="K138" i="3"/>
  <c r="K402" i="3"/>
  <c r="K224" i="3"/>
  <c r="K882" i="3"/>
  <c r="K107" i="3"/>
  <c r="K258" i="3"/>
  <c r="K442" i="3"/>
  <c r="K551" i="3"/>
  <c r="K418" i="3"/>
  <c r="K600" i="3"/>
  <c r="K1001" i="3"/>
  <c r="K466" i="3"/>
  <c r="K826" i="3"/>
  <c r="K265" i="3"/>
  <c r="K695" i="3"/>
  <c r="K661" i="3"/>
  <c r="K963" i="3"/>
  <c r="K607" i="3"/>
  <c r="K549" i="3"/>
  <c r="K565" i="3"/>
  <c r="K410" i="3"/>
  <c r="K21" i="3"/>
  <c r="K593" i="3"/>
  <c r="K717" i="3"/>
  <c r="K222" i="3"/>
  <c r="K196" i="3"/>
  <c r="K771" i="3"/>
  <c r="K609" i="3"/>
  <c r="K629" i="3"/>
  <c r="K223" i="3"/>
  <c r="K537" i="3"/>
  <c r="K167" i="3"/>
  <c r="K219" i="3"/>
  <c r="K189" i="3"/>
  <c r="K137" i="3"/>
  <c r="K956" i="3"/>
  <c r="K168" i="3"/>
  <c r="K947" i="3"/>
  <c r="K111" i="3"/>
  <c r="K393" i="3"/>
  <c r="K823" i="3"/>
  <c r="K467" i="3"/>
  <c r="K187" i="3"/>
  <c r="K561" i="3"/>
  <c r="K112" i="3"/>
  <c r="K945" i="3"/>
  <c r="K44" i="3"/>
  <c r="K721" i="3"/>
  <c r="K845" i="3"/>
  <c r="K715" i="3"/>
  <c r="K279" i="3"/>
  <c r="K531" i="3"/>
  <c r="K656" i="3"/>
  <c r="K812" i="3"/>
  <c r="K225" i="3"/>
  <c r="K659" i="3"/>
  <c r="K88" i="3"/>
  <c r="K921" i="3"/>
  <c r="K594" i="3"/>
  <c r="K538" i="3"/>
  <c r="K54" i="3"/>
  <c r="K397" i="3"/>
  <c r="K513" i="3"/>
  <c r="K777" i="3"/>
  <c r="K234" i="3"/>
  <c r="K178" i="3"/>
  <c r="K772" i="3"/>
  <c r="K802" i="3"/>
  <c r="K991" i="3"/>
  <c r="K596" i="3"/>
  <c r="K155" i="3"/>
  <c r="K544" i="3"/>
  <c r="K550" i="3"/>
  <c r="K115" i="3"/>
  <c r="K954" i="3"/>
  <c r="K87" i="3"/>
  <c r="K77" i="3"/>
  <c r="K296" i="3"/>
  <c r="K240" i="3"/>
  <c r="K373" i="3"/>
  <c r="K668" i="3"/>
  <c r="K342" i="3"/>
  <c r="K400" i="3"/>
  <c r="K916" i="3"/>
  <c r="K525" i="3"/>
  <c r="K641" i="3"/>
  <c r="K905" i="3"/>
  <c r="K283" i="3"/>
  <c r="K306" i="3"/>
  <c r="K27" i="3"/>
  <c r="K323" i="3"/>
  <c r="K456" i="3"/>
  <c r="K764" i="3"/>
  <c r="K625" i="3"/>
  <c r="K672" i="3"/>
  <c r="K767" i="3"/>
  <c r="K146" i="3"/>
  <c r="K740" i="3"/>
  <c r="K249" i="3"/>
  <c r="K484" i="3"/>
  <c r="K514" i="3"/>
  <c r="K163" i="3"/>
  <c r="K129" i="3"/>
  <c r="K371" i="3"/>
  <c r="K183" i="3"/>
  <c r="K206" i="3"/>
  <c r="K154" i="3"/>
  <c r="K20" i="3"/>
  <c r="K133" i="3"/>
  <c r="K292" i="3"/>
  <c r="K227" i="3"/>
  <c r="K52" i="3"/>
  <c r="K840" i="3"/>
  <c r="K821" i="3"/>
  <c r="K6" i="3"/>
  <c r="K650" i="3"/>
  <c r="K383" i="3"/>
  <c r="K207" i="3"/>
  <c r="K377" i="3"/>
  <c r="K787" i="3"/>
  <c r="K216" i="3"/>
  <c r="K394" i="3"/>
  <c r="K722" i="3"/>
  <c r="K666" i="3"/>
  <c r="K182" i="3"/>
  <c r="K877" i="3"/>
  <c r="K316" i="3"/>
  <c r="K912" i="3"/>
  <c r="K414" i="3"/>
  <c r="K547" i="3"/>
  <c r="K396" i="3"/>
  <c r="K686" i="3"/>
  <c r="K952" i="3"/>
  <c r="K662" i="3"/>
  <c r="K995" i="3"/>
  <c r="K267" i="3"/>
  <c r="K282" i="3"/>
  <c r="K148" i="3"/>
  <c r="K293" i="3"/>
  <c r="K237" i="3"/>
  <c r="K353" i="3"/>
  <c r="K381" i="3"/>
  <c r="K968" i="3"/>
  <c r="K949" i="3"/>
  <c r="K135" i="3"/>
  <c r="K260" i="3"/>
  <c r="K91" i="3"/>
  <c r="K457" i="3"/>
  <c r="K785" i="3"/>
  <c r="K729" i="3"/>
  <c r="K452" i="3"/>
  <c r="K482" i="3"/>
  <c r="K671" i="3"/>
  <c r="K859" i="3"/>
  <c r="K445" i="3"/>
  <c r="K887" i="3"/>
  <c r="K493" i="3"/>
  <c r="K210" i="3"/>
  <c r="K9" i="3"/>
  <c r="K139" i="3"/>
  <c r="K337" i="3"/>
  <c r="K281" i="3"/>
  <c r="K691" i="3"/>
  <c r="K120" i="3"/>
  <c r="K274" i="3"/>
  <c r="K975" i="3"/>
  <c r="K775" i="3"/>
  <c r="K623" i="3"/>
  <c r="K726" i="3"/>
  <c r="K761" i="3"/>
  <c r="K17" i="3"/>
  <c r="K131" i="3"/>
  <c r="K529" i="3"/>
  <c r="K473" i="3"/>
  <c r="K883" i="3"/>
  <c r="K312" i="3"/>
  <c r="K29" i="3"/>
  <c r="K268" i="3"/>
  <c r="K349" i="3"/>
  <c r="K5" i="3"/>
  <c r="K621" i="3"/>
  <c r="K737" i="3"/>
  <c r="K362" i="3"/>
  <c r="K946" i="3"/>
  <c r="K654" i="3"/>
  <c r="K874" i="3"/>
  <c r="K888" i="3"/>
  <c r="K895" i="3"/>
  <c r="K889" i="3"/>
  <c r="K612" i="3"/>
  <c r="K153" i="3"/>
  <c r="K105" i="3"/>
  <c r="K43" i="3"/>
  <c r="K499" i="3"/>
  <c r="K311" i="3"/>
  <c r="K710" i="3"/>
  <c r="K578" i="3"/>
  <c r="K893" i="3"/>
  <c r="K926" i="3"/>
  <c r="K80" i="3"/>
  <c r="K213" i="3"/>
  <c r="K477" i="3"/>
  <c r="K102" i="3"/>
  <c r="K46" i="3"/>
  <c r="K865" i="3"/>
  <c r="K690" i="3"/>
  <c r="K443" i="3"/>
  <c r="K782" i="3"/>
  <c r="K363" i="3"/>
  <c r="K315" i="3"/>
  <c r="K714" i="3"/>
  <c r="K589" i="3"/>
  <c r="K705" i="3"/>
  <c r="K98" i="3"/>
  <c r="K28" i="3"/>
  <c r="K291" i="3"/>
  <c r="K113" i="3"/>
  <c r="K65" i="3"/>
  <c r="K520" i="3"/>
  <c r="K836" i="3"/>
  <c r="K881" i="3"/>
  <c r="K736" i="3"/>
  <c r="K319" i="3"/>
  <c r="K333" i="3"/>
  <c r="K449" i="3"/>
  <c r="K713" i="3"/>
  <c r="K170" i="3"/>
  <c r="K114" i="3"/>
  <c r="K708" i="3"/>
  <c r="K738" i="3"/>
  <c r="K378" i="3"/>
  <c r="K597" i="3"/>
  <c r="K158" i="3"/>
  <c r="K103" i="3"/>
  <c r="K47" i="3"/>
  <c r="K299" i="3"/>
  <c r="K587" i="3"/>
  <c r="K955" i="3"/>
  <c r="K487" i="3"/>
  <c r="K875" i="3"/>
  <c r="K66" i="3"/>
  <c r="K744" i="3"/>
  <c r="K132" i="3"/>
  <c r="K177" i="3"/>
  <c r="K329" i="3"/>
  <c r="K657" i="3"/>
  <c r="K601" i="3"/>
  <c r="K324" i="3"/>
  <c r="K354" i="3"/>
  <c r="K543" i="3"/>
  <c r="K683" i="3"/>
  <c r="K116" i="3"/>
  <c r="K759" i="3"/>
  <c r="K506" i="3"/>
  <c r="K22" i="3"/>
  <c r="K286" i="3"/>
  <c r="K231" i="3"/>
  <c r="K175" i="3"/>
  <c r="K108" i="3"/>
  <c r="K763" i="3"/>
  <c r="K524" i="3"/>
  <c r="K615" i="3"/>
  <c r="K364" i="3"/>
  <c r="K180" i="3"/>
  <c r="K387" i="3"/>
  <c r="K584" i="3"/>
  <c r="K900" i="3"/>
  <c r="K266" i="3"/>
  <c r="K800" i="3"/>
  <c r="K806" i="3"/>
  <c r="K70" i="3"/>
  <c r="K489" i="3"/>
  <c r="K919" i="3"/>
  <c r="K448" i="3"/>
  <c r="K142" i="3"/>
  <c r="K90" i="3"/>
  <c r="K235" i="3"/>
  <c r="K284" i="3"/>
  <c r="K228" i="3"/>
  <c r="K193" i="3"/>
  <c r="K194" i="3"/>
  <c r="K73" i="3"/>
  <c r="K890" i="3"/>
  <c r="K23" i="3"/>
  <c r="K287" i="3"/>
  <c r="K232" i="3"/>
  <c r="K176" i="3"/>
  <c r="K309" i="3"/>
  <c r="K588" i="3"/>
  <c r="K957" i="3"/>
  <c r="K999" i="3"/>
  <c r="K852" i="3"/>
  <c r="K64" i="3"/>
  <c r="K461" i="3"/>
  <c r="K577" i="3"/>
  <c r="K841" i="3"/>
  <c r="K298" i="3"/>
  <c r="K242" i="3"/>
  <c r="K34" i="3"/>
  <c r="K866" i="3"/>
  <c r="K392" i="3"/>
  <c r="K684" i="3"/>
  <c r="K369" i="3"/>
  <c r="K608" i="3"/>
  <c r="K251" i="3"/>
  <c r="K339" i="3"/>
  <c r="K151" i="3"/>
  <c r="K32" i="3"/>
  <c r="K929" i="3"/>
  <c r="K304" i="3"/>
  <c r="K437" i="3"/>
  <c r="K756" i="3"/>
  <c r="K33" i="3"/>
  <c r="K464" i="3"/>
  <c r="K980" i="3"/>
  <c r="K490" i="3"/>
  <c r="K255" i="3"/>
  <c r="K917" i="3"/>
  <c r="K876" i="3"/>
  <c r="K638" i="3"/>
  <c r="K382" i="3"/>
  <c r="K144" i="3"/>
  <c r="K277" i="3"/>
  <c r="K541" i="3"/>
  <c r="K166" i="3"/>
  <c r="K110" i="3"/>
  <c r="K58" i="3"/>
  <c r="K818" i="3"/>
  <c r="K523" i="3"/>
  <c r="K846" i="3"/>
  <c r="K451" i="3"/>
  <c r="K79" i="3"/>
  <c r="K271" i="3"/>
  <c r="K204" i="3"/>
  <c r="K285" i="3"/>
  <c r="K613" i="3"/>
  <c r="K557" i="3"/>
  <c r="K673" i="3"/>
  <c r="K192" i="3"/>
  <c r="K842" i="3"/>
  <c r="K590" i="3"/>
  <c r="K746" i="3"/>
  <c r="K632" i="3"/>
  <c r="K831" i="3"/>
  <c r="K475" i="3"/>
  <c r="K476" i="3"/>
  <c r="K918" i="3"/>
  <c r="K313" i="3"/>
  <c r="K723" i="3"/>
  <c r="K152" i="3"/>
  <c r="K985" i="3"/>
  <c r="K658" i="3"/>
  <c r="K602" i="3"/>
  <c r="K118" i="3"/>
  <c r="K813" i="3"/>
  <c r="K60" i="3"/>
  <c r="K848" i="3"/>
  <c r="K350" i="3"/>
  <c r="K459" i="3"/>
  <c r="K907" i="3"/>
  <c r="K622" i="3"/>
  <c r="K760" i="3"/>
  <c r="K884" i="3"/>
  <c r="K221" i="3"/>
  <c r="K270" i="3"/>
  <c r="K218" i="3"/>
  <c r="K84" i="3"/>
  <c r="K229" i="3"/>
  <c r="K157" i="3"/>
  <c r="K289" i="3"/>
  <c r="K308" i="3"/>
  <c r="K904" i="3"/>
  <c r="K885" i="3"/>
  <c r="K262" i="3"/>
  <c r="K376" i="3"/>
  <c r="K441" i="3"/>
  <c r="K851" i="3"/>
  <c r="K280" i="3"/>
  <c r="K458" i="3"/>
  <c r="K786" i="3"/>
  <c r="K730" i="3"/>
  <c r="K246" i="3"/>
  <c r="K941" i="3"/>
  <c r="K389" i="3"/>
  <c r="K976" i="3"/>
  <c r="K478" i="3"/>
  <c r="K618" i="3"/>
  <c r="K570" i="3"/>
  <c r="K86" i="3"/>
  <c r="K45" i="3"/>
  <c r="K208" i="3"/>
  <c r="K140" i="3"/>
  <c r="K969" i="3"/>
  <c r="K533" i="3"/>
  <c r="K94" i="3"/>
  <c r="K39" i="3"/>
  <c r="K109" i="3"/>
  <c r="K314" i="3"/>
  <c r="K507" i="3"/>
  <c r="K825" i="3"/>
  <c r="K548" i="3"/>
  <c r="K89" i="3"/>
  <c r="K11" i="3"/>
  <c r="K211" i="3"/>
  <c r="K435" i="3"/>
  <c r="K247" i="3"/>
  <c r="K646" i="3"/>
  <c r="K370" i="3"/>
  <c r="K765" i="3"/>
  <c r="K862" i="3"/>
  <c r="K460" i="3"/>
  <c r="K16" i="3"/>
  <c r="K53" i="3"/>
  <c r="K413" i="3"/>
  <c r="K38" i="3"/>
  <c r="K37" i="3"/>
  <c r="K801" i="3"/>
  <c r="K562" i="3"/>
  <c r="K355" i="3"/>
  <c r="K718" i="3"/>
  <c r="K962" i="3"/>
  <c r="K82" i="3"/>
  <c r="K676" i="3"/>
  <c r="K179" i="3"/>
  <c r="K171" i="3"/>
  <c r="K145" i="3"/>
  <c r="K563" i="3"/>
  <c r="K149" i="3"/>
  <c r="K774" i="3"/>
  <c r="K706" i="3"/>
  <c r="K406" i="3"/>
  <c r="K990" i="3"/>
  <c r="K628" i="3"/>
  <c r="K67" i="3"/>
  <c r="K403" i="3"/>
  <c r="K215" i="3"/>
  <c r="K96" i="3"/>
  <c r="K993" i="3"/>
  <c r="K937" i="3"/>
  <c r="K501" i="3"/>
  <c r="K828" i="3"/>
  <c r="K97" i="3"/>
  <c r="K528" i="3"/>
  <c r="K709" i="3"/>
  <c r="K526" i="3"/>
  <c r="M13" i="3"/>
  <c r="M141" i="3"/>
  <c r="M649" i="3"/>
  <c r="M428" i="3"/>
  <c r="M606" i="3"/>
  <c r="M798" i="3"/>
  <c r="M35" i="3"/>
  <c r="M908" i="3"/>
  <c r="M732" i="3"/>
  <c r="M933" i="3"/>
  <c r="M637" i="3"/>
  <c r="M811" i="3"/>
  <c r="M795" i="3"/>
  <c r="M791" i="3"/>
  <c r="M920" i="3"/>
  <c r="M439" i="3"/>
  <c r="M99" i="3"/>
  <c r="M669" i="3"/>
  <c r="M375" i="3"/>
  <c r="M702" i="3"/>
  <c r="M698" i="3"/>
  <c r="M214" i="3"/>
  <c r="M18" i="3"/>
  <c r="M922" i="3"/>
  <c r="M184" i="3"/>
  <c r="M966" i="3"/>
  <c r="M340" i="3"/>
  <c r="M254" i="3"/>
  <c r="M352" i="3"/>
  <c r="M358" i="3"/>
  <c r="M433" i="3"/>
  <c r="M624" i="3"/>
  <c r="M667" i="3"/>
  <c r="M492" i="3"/>
  <c r="M546" i="3"/>
  <c r="M938" i="3"/>
  <c r="M696" i="3"/>
  <c r="M78" i="3"/>
  <c r="M897" i="3"/>
  <c r="M290" i="3"/>
  <c r="M220" i="3"/>
  <c r="M164" i="3"/>
  <c r="M75" i="3"/>
  <c r="M809" i="3"/>
  <c r="M712" i="3"/>
  <c r="M693" i="3"/>
  <c r="M197" i="3"/>
  <c r="M928" i="3"/>
  <c r="M934" i="3"/>
  <c r="M199" i="3"/>
  <c r="M573" i="3"/>
  <c r="M768" i="3"/>
  <c r="M960" i="3"/>
  <c r="M276" i="3"/>
  <c r="M365" i="3"/>
  <c r="M297" i="3"/>
  <c r="M398" i="3"/>
  <c r="M898" i="3"/>
  <c r="M832" i="3"/>
  <c r="M776" i="3"/>
  <c r="M480" i="3"/>
  <c r="M497" i="3"/>
  <c r="M967" i="3"/>
  <c r="M728" i="3"/>
  <c r="M322" i="3"/>
  <c r="M808" i="3"/>
  <c r="M335" i="3"/>
  <c r="M74" i="3"/>
  <c r="M579" i="3"/>
  <c r="M747" i="3"/>
  <c r="M636" i="3"/>
  <c r="M655" i="3"/>
  <c r="M748" i="3"/>
  <c r="M15" i="3"/>
  <c r="M57" i="3"/>
  <c r="M357" i="3"/>
  <c r="M417" i="3"/>
  <c r="M604" i="3"/>
  <c r="M909" i="3"/>
  <c r="M496" i="3"/>
  <c r="M72" i="3"/>
  <c r="M444" i="3"/>
  <c r="M55" i="3"/>
  <c r="M305" i="3"/>
  <c r="M644" i="3"/>
  <c r="M688" i="3"/>
  <c r="M793" i="3"/>
  <c r="M630" i="3"/>
  <c r="M959" i="3"/>
  <c r="M495" i="3"/>
  <c r="M724" i="3"/>
  <c r="M913" i="3"/>
  <c r="M788" i="3"/>
  <c r="M558" i="3"/>
  <c r="M559" i="3"/>
  <c r="M878" i="3"/>
  <c r="M804" i="3"/>
  <c r="M651" i="3"/>
  <c r="M463" i="3"/>
  <c r="M401" i="3"/>
  <c r="M345" i="3"/>
  <c r="M755" i="3"/>
  <c r="M610" i="3"/>
  <c r="M799" i="3"/>
  <c r="M964" i="3"/>
  <c r="M124" i="3"/>
  <c r="M864" i="3"/>
  <c r="M870" i="3"/>
  <c r="M243" i="3"/>
  <c r="M130" i="3"/>
  <c r="M512" i="3"/>
  <c r="M704" i="3"/>
  <c r="M569" i="3"/>
  <c r="M162" i="3"/>
  <c r="M36" i="3"/>
  <c r="M190" i="3"/>
  <c r="M639" i="3"/>
  <c r="M554" i="3"/>
  <c r="M634" i="3"/>
  <c r="M31" i="3"/>
  <c r="M303" i="3"/>
  <c r="M931" i="3"/>
  <c r="M592" i="3"/>
  <c r="M591" i="3"/>
  <c r="M868" i="3"/>
  <c r="M1003" i="3"/>
  <c r="M423" i="3"/>
  <c r="M680" i="3"/>
  <c r="M330" i="3"/>
  <c r="M816" i="3"/>
  <c r="M320" i="3"/>
  <c r="M126" i="3"/>
  <c r="M136" i="3"/>
  <c r="M468" i="3"/>
  <c r="M472" i="3"/>
  <c r="M820" i="3"/>
  <c r="M853" i="3"/>
  <c r="M571" i="3"/>
  <c r="M997" i="3"/>
  <c r="M750" i="3"/>
  <c r="M241" i="3"/>
  <c r="M751" i="3"/>
  <c r="M915" i="3"/>
  <c r="M843" i="3"/>
  <c r="M645" i="3"/>
  <c r="M742" i="3"/>
  <c r="M233" i="3"/>
  <c r="M923" i="3"/>
  <c r="M272" i="3"/>
  <c r="M361" i="3"/>
  <c r="M385" i="3"/>
  <c r="M127" i="3"/>
  <c r="M564" i="3"/>
  <c r="M344" i="3"/>
  <c r="M965" i="3"/>
  <c r="M181" i="3"/>
  <c r="M510" i="3"/>
  <c r="M326" i="3"/>
  <c r="M471" i="3"/>
  <c r="M647" i="3"/>
  <c r="M854" i="3"/>
  <c r="M633" i="3"/>
  <c r="M356" i="3"/>
  <c r="M386" i="3"/>
  <c r="M42" i="3"/>
  <c r="M857" i="3"/>
  <c r="M580" i="3"/>
  <c r="M553" i="3"/>
  <c r="M648" i="3"/>
  <c r="M462" i="3"/>
  <c r="M434" i="3"/>
  <c r="M783" i="3"/>
  <c r="M703" i="3"/>
  <c r="M978" i="3"/>
  <c r="M827" i="3"/>
  <c r="M914" i="3"/>
  <c r="M605" i="3"/>
  <c r="M174" i="3"/>
  <c r="M930" i="3"/>
  <c r="M743" i="3"/>
  <c r="M778" i="3"/>
  <c r="M470" i="3"/>
  <c r="M336" i="3"/>
  <c r="M469" i="3"/>
  <c r="M30" i="3"/>
  <c r="M85" i="3"/>
  <c r="M302" i="3"/>
  <c r="M250" i="3"/>
  <c r="M419" i="3"/>
  <c r="M779" i="3"/>
  <c r="M359" i="3"/>
  <c r="M707" i="3"/>
  <c r="M425" i="3"/>
  <c r="M616" i="3"/>
  <c r="M380" i="3"/>
  <c r="M694" i="3"/>
  <c r="M640" i="3"/>
  <c r="M51" i="3"/>
  <c r="M979" i="3"/>
  <c r="M185" i="3"/>
  <c r="M858" i="3"/>
  <c r="M390" i="3"/>
  <c r="M123" i="3"/>
  <c r="M509" i="3"/>
  <c r="M867" i="3"/>
  <c r="M784" i="3"/>
  <c r="M681" i="3"/>
  <c r="M307" i="3"/>
  <c r="M328" i="3"/>
  <c r="M128" i="3"/>
  <c r="M678" i="3"/>
  <c r="M261" i="3"/>
  <c r="M725" i="3"/>
  <c r="M687" i="3"/>
  <c r="M583" i="3"/>
  <c r="M534" i="3"/>
  <c r="M404" i="3"/>
  <c r="M212" i="3"/>
  <c r="M295" i="3"/>
  <c r="M172" i="3"/>
  <c r="M834" i="3"/>
  <c r="M542" i="3"/>
  <c r="M575" i="3"/>
  <c r="M790" i="3"/>
  <c r="M754" i="3"/>
  <c r="M95" i="3"/>
  <c r="M503" i="3"/>
  <c r="M384" i="3"/>
  <c r="M803" i="3"/>
  <c r="M50" i="3"/>
  <c r="M422" i="3"/>
  <c r="M521" i="3"/>
  <c r="M719" i="3"/>
  <c r="M998" i="3"/>
  <c r="M572" i="3"/>
  <c r="M631" i="3"/>
  <c r="M8" i="3"/>
  <c r="M374" i="3"/>
  <c r="M598" i="3"/>
  <c r="M121" i="3"/>
  <c r="M209" i="3"/>
  <c r="M156" i="3"/>
  <c r="M100" i="3"/>
  <c r="M25" i="3"/>
  <c r="M63" i="3"/>
  <c r="M586" i="3"/>
  <c r="M974" i="3"/>
  <c r="M619" i="3"/>
  <c r="M10" i="3"/>
  <c r="M552" i="3"/>
  <c r="M987" i="3"/>
  <c r="M438" i="3"/>
  <c r="M535" i="3"/>
  <c r="M892" i="3"/>
  <c r="M348" i="3"/>
  <c r="M19" i="3"/>
  <c r="M491" i="3"/>
  <c r="M762" i="3"/>
  <c r="M278" i="3"/>
  <c r="M159" i="3"/>
  <c r="M104" i="3"/>
  <c r="M48" i="3"/>
  <c r="M165" i="3"/>
  <c r="M412" i="3"/>
  <c r="M701" i="3"/>
  <c r="M871" i="3"/>
  <c r="M700" i="3"/>
  <c r="M318" i="3"/>
  <c r="M745" i="3"/>
  <c r="M996" i="3"/>
  <c r="M581" i="3"/>
  <c r="M810" i="3"/>
  <c r="M950" i="3"/>
  <c r="M257" i="3"/>
  <c r="M849" i="3"/>
  <c r="M516" i="3"/>
  <c r="M735" i="3"/>
  <c r="M117" i="3"/>
  <c r="M796" i="3"/>
  <c r="M925" i="3"/>
  <c r="M829" i="3"/>
  <c r="M972" i="3"/>
  <c r="M191" i="3"/>
  <c r="M739" i="3"/>
  <c r="M555" i="3"/>
  <c r="M652" i="3"/>
  <c r="M540" i="3"/>
  <c r="M758" i="3"/>
  <c r="M566" i="3"/>
  <c r="M511" i="3"/>
  <c r="M642" i="3"/>
  <c r="M391" i="3"/>
  <c r="M896" i="3"/>
  <c r="M519" i="3"/>
  <c r="M805" i="3"/>
  <c r="M411" i="3"/>
  <c r="M432" i="3"/>
  <c r="M948" i="3"/>
  <c r="M664" i="3"/>
  <c r="M346" i="3"/>
  <c r="M195" i="3"/>
  <c r="M838" i="3"/>
  <c r="M953" i="3"/>
  <c r="M663" i="3"/>
  <c r="M860" i="3"/>
  <c r="M106" i="3"/>
  <c r="M416" i="3"/>
  <c r="M741" i="3"/>
  <c r="M939" i="3"/>
  <c r="M757" i="3"/>
  <c r="M635" i="3"/>
  <c r="M643" i="3"/>
  <c r="M911" i="3"/>
  <c r="M992" i="3"/>
  <c r="M961" i="3"/>
  <c r="M239" i="3"/>
  <c r="M936" i="3"/>
  <c r="M894" i="3"/>
  <c r="M855" i="3"/>
  <c r="M205" i="3"/>
  <c r="M321" i="3"/>
  <c r="M585" i="3"/>
  <c r="M485" i="3"/>
  <c r="M429" i="3"/>
  <c r="M186" i="3"/>
  <c r="M331" i="3"/>
  <c r="M699" i="3"/>
  <c r="M807" i="3"/>
  <c r="M620" i="3"/>
  <c r="M62" i="3"/>
  <c r="M217" i="3"/>
  <c r="M932" i="3"/>
  <c r="M753" i="3"/>
  <c r="M431" i="3"/>
  <c r="M256" i="3"/>
  <c r="M902" i="3"/>
  <c r="M539" i="3"/>
  <c r="M899" i="3"/>
  <c r="M59" i="3"/>
  <c r="M595" i="3"/>
  <c r="M24" i="3"/>
  <c r="M288" i="3"/>
  <c r="M530" i="3"/>
  <c r="M474" i="3"/>
  <c r="M69" i="3"/>
  <c r="M685" i="3"/>
  <c r="M817" i="3"/>
  <c r="M720" i="3"/>
  <c r="M901" i="3"/>
  <c r="M970" i="3"/>
  <c r="M483" i="3"/>
  <c r="M494" i="3"/>
  <c r="M847" i="3"/>
  <c r="M576" i="3"/>
  <c r="M981" i="3"/>
  <c r="M341" i="3"/>
  <c r="M421" i="3"/>
  <c r="M481" i="3"/>
  <c r="M426" i="3"/>
  <c r="M973" i="3"/>
  <c r="M822" i="3"/>
  <c r="M749" i="3"/>
  <c r="M202" i="3"/>
  <c r="M873" i="3"/>
  <c r="M379" i="3"/>
  <c r="M502" i="3"/>
  <c r="M556" i="3"/>
  <c r="M399" i="3"/>
  <c r="M781" i="3"/>
  <c r="M134" i="3"/>
  <c r="M360" i="3"/>
  <c r="M259" i="3"/>
  <c r="M903" i="3"/>
  <c r="M682" i="3"/>
  <c r="M815" i="3"/>
  <c r="M368" i="3"/>
  <c r="M984" i="3"/>
  <c r="M408" i="3"/>
  <c r="M944" i="3"/>
  <c r="M407" i="3"/>
  <c r="M599" i="3"/>
  <c r="M310" i="3"/>
  <c r="M334" i="3"/>
  <c r="M983" i="3"/>
  <c r="M83" i="3"/>
  <c r="M454" i="3"/>
  <c r="M560" i="3"/>
  <c r="M674" i="3"/>
  <c r="M689" i="3"/>
  <c r="M927" i="3"/>
  <c r="M455" i="3"/>
  <c r="M504" i="3"/>
  <c r="M200" i="3"/>
  <c r="M486" i="3"/>
  <c r="M869" i="3"/>
  <c r="M716" i="3"/>
  <c r="M653" i="3"/>
  <c r="M794" i="3"/>
  <c r="M14" i="3"/>
  <c r="M833" i="3"/>
  <c r="M226" i="3"/>
  <c r="M294" i="3"/>
  <c r="M238" i="3"/>
  <c r="M300" i="3"/>
  <c r="M332" i="3"/>
  <c r="M994" i="3"/>
  <c r="M430" i="3"/>
  <c r="M527" i="3"/>
  <c r="M727" i="3"/>
  <c r="M325" i="3"/>
  <c r="M769" i="3"/>
  <c r="M92" i="3"/>
  <c r="M161" i="3"/>
  <c r="M773" i="3"/>
  <c r="M366" i="3"/>
  <c r="M697" i="3"/>
  <c r="M420" i="3"/>
  <c r="M450" i="3"/>
  <c r="M81" i="3"/>
  <c r="M41" i="3"/>
  <c r="M986" i="3"/>
  <c r="M119" i="3"/>
  <c r="M518" i="3"/>
  <c r="M275" i="3"/>
  <c r="M844" i="3"/>
  <c r="M734" i="3"/>
  <c r="M971" i="3"/>
  <c r="M989" i="3"/>
  <c r="M327" i="3"/>
  <c r="M263" i="3"/>
  <c r="M958" i="3"/>
  <c r="M1002" i="3"/>
  <c r="M150" i="3"/>
  <c r="M101" i="3"/>
  <c r="M122" i="3"/>
  <c r="M780" i="3"/>
  <c r="M264" i="3"/>
  <c r="M488" i="3"/>
  <c r="M252" i="3"/>
  <c r="M582" i="3"/>
  <c r="M515" i="3"/>
  <c r="M453" i="3"/>
  <c r="M372" i="3"/>
  <c r="M317" i="3"/>
  <c r="M789" i="3"/>
  <c r="M244" i="3"/>
  <c r="M614" i="3"/>
  <c r="M188" i="3"/>
  <c r="M872" i="3"/>
  <c r="M203" i="3"/>
  <c r="M752" i="3"/>
  <c r="M574" i="3"/>
  <c r="M766" i="3"/>
  <c r="M880" i="3"/>
  <c r="M830" i="3"/>
  <c r="M343" i="3"/>
  <c r="M906" i="3"/>
  <c r="M792" i="3"/>
  <c r="M201" i="3"/>
  <c r="M301" i="3"/>
  <c r="M56" i="3"/>
  <c r="M253" i="3"/>
  <c r="M517" i="3"/>
  <c r="M395" i="3"/>
  <c r="M405" i="3"/>
  <c r="M347" i="3"/>
  <c r="M269" i="3"/>
  <c r="M863" i="3"/>
  <c r="M660" i="3"/>
  <c r="M935" i="3"/>
  <c r="M824" i="3"/>
  <c r="M835" i="3"/>
  <c r="M424" i="3"/>
  <c r="M440" i="3"/>
  <c r="M679" i="3"/>
  <c r="M910" i="3"/>
  <c r="M951" i="3"/>
  <c r="M143" i="3"/>
  <c r="M76" i="3"/>
  <c r="M93" i="3"/>
  <c r="M40" i="3"/>
  <c r="M125" i="3"/>
  <c r="M71" i="3"/>
  <c r="M692" i="3"/>
  <c r="M670" i="3"/>
  <c r="M891" i="3"/>
  <c r="M861" i="3"/>
  <c r="M942" i="3"/>
  <c r="M7" i="3"/>
  <c r="M446" i="3"/>
  <c r="M797" i="3"/>
  <c r="M12" i="3"/>
  <c r="M230" i="3"/>
  <c r="M236" i="3"/>
  <c r="M611" i="3"/>
  <c r="M169" i="3"/>
  <c r="M711" i="3"/>
  <c r="M338" i="3"/>
  <c r="M147" i="3"/>
  <c r="M49" i="3"/>
  <c r="M465" i="3"/>
  <c r="M409" i="3"/>
  <c r="M819" i="3"/>
  <c r="M248" i="3"/>
  <c r="M351" i="3"/>
  <c r="M427" i="3"/>
  <c r="M617" i="3"/>
  <c r="M567" i="3"/>
  <c r="M924" i="3"/>
  <c r="M568" i="3"/>
  <c r="M839" i="3"/>
  <c r="M879" i="3"/>
  <c r="M982" i="3"/>
  <c r="M850" i="3"/>
  <c r="M677" i="3"/>
  <c r="M977" i="3"/>
  <c r="M26" i="3"/>
  <c r="M198" i="3"/>
  <c r="M532" i="3"/>
  <c r="M1000" i="3"/>
  <c r="M367" i="3"/>
  <c r="M415" i="3"/>
  <c r="M508" i="3"/>
  <c r="M988" i="3"/>
  <c r="M733" i="3"/>
  <c r="M447" i="3"/>
  <c r="M545" i="3"/>
  <c r="M886" i="3"/>
  <c r="M943" i="3"/>
  <c r="M498" i="3"/>
  <c r="M522" i="3"/>
  <c r="M536" i="3"/>
  <c r="M731" i="3"/>
  <c r="M940" i="3"/>
  <c r="M856" i="3"/>
  <c r="M505" i="3"/>
  <c r="M273" i="3"/>
  <c r="M627" i="3"/>
  <c r="M173" i="3"/>
  <c r="M626" i="3"/>
  <c r="M770" i="3"/>
  <c r="K4" i="3"/>
  <c r="AZ34" i="3"/>
  <c r="AZ37" i="3" s="1"/>
  <c r="AH34" i="3"/>
  <c r="AH36" i="3" s="1"/>
  <c r="BI39" i="3"/>
  <c r="AQ39" i="3"/>
  <c r="AZ5" i="3"/>
  <c r="AZ7" i="3" s="1"/>
  <c r="BH3" i="3" s="1"/>
  <c r="AH5" i="3"/>
  <c r="Q39" i="3" l="1"/>
  <c r="C9" i="3"/>
  <c r="C6" i="3"/>
  <c r="C3" i="3"/>
  <c r="O4" i="3" s="1"/>
  <c r="F3" i="3"/>
  <c r="F4" i="3"/>
  <c r="F6" i="3"/>
  <c r="F8" i="3"/>
  <c r="F13" i="3"/>
  <c r="F15" i="3" s="1"/>
  <c r="C4" i="3"/>
  <c r="F9" i="3"/>
  <c r="Q38" i="3"/>
  <c r="C8" i="3"/>
  <c r="AZ36" i="3"/>
  <c r="AH37" i="3"/>
  <c r="BI41" i="3"/>
  <c r="AQ41" i="3"/>
  <c r="BI42" i="3"/>
  <c r="AQ42" i="3"/>
  <c r="BJ3" i="3"/>
  <c r="AH7" i="3"/>
  <c r="Q43" i="3" l="1"/>
  <c r="Q40" i="3"/>
  <c r="Q44" i="3" s="1"/>
  <c r="Q48" i="3" s="1"/>
  <c r="F5" i="3"/>
  <c r="C5" i="3"/>
  <c r="C7" i="3" s="1"/>
  <c r="P4" i="3" s="1"/>
  <c r="F17" i="3"/>
  <c r="F18" i="3"/>
  <c r="BI45" i="3"/>
  <c r="BI43" i="3"/>
  <c r="BI47" i="3" s="1"/>
  <c r="AQ43" i="3"/>
  <c r="AQ47" i="3" s="1"/>
  <c r="BI46" i="3"/>
  <c r="BK3" i="3" s="1"/>
  <c r="AQ46" i="3"/>
  <c r="AQ45" i="3"/>
  <c r="AP3" i="3"/>
  <c r="W4" i="3" l="1"/>
  <c r="F7" i="3"/>
  <c r="Q42" i="3"/>
  <c r="Q46" i="3" s="1"/>
  <c r="AS3" i="3"/>
  <c r="AR3" i="3"/>
  <c r="AQ3" i="3"/>
  <c r="AO4" i="3"/>
  <c r="AP4" i="3" s="1"/>
  <c r="AS4" i="3" s="1"/>
  <c r="BG4" i="3"/>
  <c r="BH4" i="3" s="1"/>
  <c r="BK4" i="3" s="1"/>
  <c r="BI3" i="3"/>
  <c r="R4" i="3"/>
  <c r="Q4" i="3"/>
  <c r="O5" i="3"/>
  <c r="Q47" i="3" l="1"/>
  <c r="S4" i="3" s="1"/>
  <c r="BJ4" i="3"/>
  <c r="AR4" i="3"/>
  <c r="BI4" i="3"/>
  <c r="AO5" i="3"/>
  <c r="AP5" i="3" s="1"/>
  <c r="AS5" i="3" s="1"/>
  <c r="AQ4" i="3"/>
  <c r="P5" i="3"/>
  <c r="S5" i="3" l="1"/>
  <c r="W5" i="3"/>
  <c r="AR5" i="3"/>
  <c r="Q5" i="3"/>
  <c r="BG5" i="3"/>
  <c r="BH5" i="3" s="1"/>
  <c r="BK5" i="3" s="1"/>
  <c r="AQ5" i="3"/>
  <c r="R5" i="3"/>
  <c r="O6" i="3"/>
  <c r="BJ5" i="3" l="1"/>
  <c r="BI5" i="3"/>
  <c r="AO6" i="3"/>
  <c r="AP6" i="3" s="1"/>
  <c r="AS6" i="3" s="1"/>
  <c r="P6" i="3"/>
  <c r="S6" i="3" s="1"/>
  <c r="W6" i="3" l="1"/>
  <c r="AR6" i="3"/>
  <c r="Q6" i="3"/>
  <c r="BG6" i="3"/>
  <c r="BH6" i="3" s="1"/>
  <c r="BK6" i="3" s="1"/>
  <c r="AQ6" i="3"/>
  <c r="R6" i="3"/>
  <c r="O7" i="3"/>
  <c r="BJ6" i="3" l="1"/>
  <c r="BI6" i="3"/>
  <c r="AO7" i="3"/>
  <c r="AP7" i="3" s="1"/>
  <c r="AS7" i="3" s="1"/>
  <c r="P7" i="3"/>
  <c r="S7" i="3" s="1"/>
  <c r="W7" i="3" l="1"/>
  <c r="AR7" i="3"/>
  <c r="BG7" i="3"/>
  <c r="BH7" i="3" s="1"/>
  <c r="BK7" i="3" s="1"/>
  <c r="AQ7" i="3"/>
  <c r="R7" i="3"/>
  <c r="O8" i="3"/>
  <c r="Q7" i="3"/>
  <c r="BJ7" i="3" l="1"/>
  <c r="BI7" i="3"/>
  <c r="AO8" i="3"/>
  <c r="AP8" i="3" s="1"/>
  <c r="AS8" i="3" s="1"/>
  <c r="P8" i="3"/>
  <c r="S8" i="3" s="1"/>
  <c r="W8" i="3" l="1"/>
  <c r="AR8" i="3"/>
  <c r="Q8" i="3"/>
  <c r="BG8" i="3"/>
  <c r="BH8" i="3" s="1"/>
  <c r="BK8" i="3" s="1"/>
  <c r="AQ8" i="3"/>
  <c r="R8" i="3"/>
  <c r="O9" i="3"/>
  <c r="BJ8" i="3" l="1"/>
  <c r="AO9" i="3"/>
  <c r="AP9" i="3" s="1"/>
  <c r="AS9" i="3" s="1"/>
  <c r="P9" i="3"/>
  <c r="S9" i="3" s="1"/>
  <c r="W9" i="3" l="1"/>
  <c r="AR9" i="3"/>
  <c r="Q9" i="3"/>
  <c r="BG9" i="3"/>
  <c r="BH9" i="3" s="1"/>
  <c r="BK9" i="3" s="1"/>
  <c r="BI8" i="3"/>
  <c r="AQ9" i="3"/>
  <c r="R9" i="3"/>
  <c r="O10" i="3"/>
  <c r="BJ9" i="3" l="1"/>
  <c r="BI9" i="3"/>
  <c r="AO10" i="3"/>
  <c r="AP10" i="3" s="1"/>
  <c r="AS10" i="3" s="1"/>
  <c r="P10" i="3"/>
  <c r="S10" i="3" s="1"/>
  <c r="W10" i="3" l="1"/>
  <c r="AR10" i="3"/>
  <c r="Q10" i="3"/>
  <c r="BG10" i="3"/>
  <c r="BH10" i="3" s="1"/>
  <c r="BK10" i="3" s="1"/>
  <c r="AQ10" i="3"/>
  <c r="R10" i="3"/>
  <c r="O11" i="3"/>
  <c r="BJ10" i="3" l="1"/>
  <c r="BI10" i="3"/>
  <c r="AO11" i="3"/>
  <c r="AP11" i="3" s="1"/>
  <c r="AS11" i="3" s="1"/>
  <c r="P11" i="3"/>
  <c r="S11" i="3" s="1"/>
  <c r="W11" i="3" l="1"/>
  <c r="AR11" i="3"/>
  <c r="Q11" i="3"/>
  <c r="BG11" i="3"/>
  <c r="BH11" i="3" s="1"/>
  <c r="BK11" i="3" s="1"/>
  <c r="AQ11" i="3"/>
  <c r="R11" i="3"/>
  <c r="O12" i="3"/>
  <c r="BJ11" i="3" l="1"/>
  <c r="BI11" i="3"/>
  <c r="AO12" i="3"/>
  <c r="AP12" i="3" s="1"/>
  <c r="AS12" i="3" s="1"/>
  <c r="P12" i="3"/>
  <c r="S12" i="3" s="1"/>
  <c r="W12" i="3" l="1"/>
  <c r="AR12" i="3"/>
  <c r="Q12" i="3"/>
  <c r="BG12" i="3"/>
  <c r="BH12" i="3" s="1"/>
  <c r="BK12" i="3" s="1"/>
  <c r="R12" i="3"/>
  <c r="O13" i="3"/>
  <c r="BJ12" i="3" l="1"/>
  <c r="BI12" i="3"/>
  <c r="AO13" i="3"/>
  <c r="AP13" i="3" s="1"/>
  <c r="AS13" i="3" s="1"/>
  <c r="AQ12" i="3"/>
  <c r="P13" i="3"/>
  <c r="S13" i="3" s="1"/>
  <c r="W13" i="3" l="1"/>
  <c r="AR13" i="3"/>
  <c r="Q13" i="3"/>
  <c r="BG13" i="3"/>
  <c r="BH13" i="3" s="1"/>
  <c r="BK13" i="3" s="1"/>
  <c r="AQ13" i="3"/>
  <c r="R13" i="3"/>
  <c r="O14" i="3"/>
  <c r="BJ13" i="3" l="1"/>
  <c r="AO14" i="3"/>
  <c r="AP14" i="3" s="1"/>
  <c r="AS14" i="3" s="1"/>
  <c r="P14" i="3"/>
  <c r="S14" i="3" s="1"/>
  <c r="W14" i="3" l="1"/>
  <c r="AR14" i="3"/>
  <c r="Q14" i="3"/>
  <c r="BG14" i="3"/>
  <c r="BH14" i="3" s="1"/>
  <c r="BK14" i="3" s="1"/>
  <c r="BI13" i="3"/>
  <c r="AQ14" i="3"/>
  <c r="R14" i="3"/>
  <c r="O15" i="3"/>
  <c r="BJ14" i="3" l="1"/>
  <c r="AO15" i="3"/>
  <c r="AP15" i="3" s="1"/>
  <c r="AS15" i="3" s="1"/>
  <c r="P15" i="3"/>
  <c r="S15" i="3" s="1"/>
  <c r="W15" i="3" l="1"/>
  <c r="AR15" i="3"/>
  <c r="Q15" i="3"/>
  <c r="BG15" i="3"/>
  <c r="BH15" i="3" s="1"/>
  <c r="BK15" i="3" s="1"/>
  <c r="BI14" i="3"/>
  <c r="AQ15" i="3"/>
  <c r="R15" i="3"/>
  <c r="O16" i="3"/>
  <c r="BJ15" i="3" l="1"/>
  <c r="AO16" i="3"/>
  <c r="AP16" i="3" s="1"/>
  <c r="AS16" i="3" s="1"/>
  <c r="P16" i="3"/>
  <c r="S16" i="3" s="1"/>
  <c r="W16" i="3" l="1"/>
  <c r="AR16" i="3"/>
  <c r="Q16" i="3"/>
  <c r="BG16" i="3"/>
  <c r="BH16" i="3" s="1"/>
  <c r="BK16" i="3" s="1"/>
  <c r="BI15" i="3"/>
  <c r="AQ16" i="3"/>
  <c r="R16" i="3"/>
  <c r="O17" i="3"/>
  <c r="BJ16" i="3" l="1"/>
  <c r="AO17" i="3"/>
  <c r="AP17" i="3" s="1"/>
  <c r="AS17" i="3" s="1"/>
  <c r="P17" i="3"/>
  <c r="S17" i="3" s="1"/>
  <c r="W17" i="3" l="1"/>
  <c r="AR17" i="3"/>
  <c r="Q17" i="3"/>
  <c r="BG17" i="3"/>
  <c r="BH17" i="3" s="1"/>
  <c r="BK17" i="3" s="1"/>
  <c r="BI16" i="3"/>
  <c r="R17" i="3"/>
  <c r="O18" i="3"/>
  <c r="BJ17" i="3" l="1"/>
  <c r="BI17" i="3"/>
  <c r="AO18" i="3"/>
  <c r="AP18" i="3" s="1"/>
  <c r="AS18" i="3" s="1"/>
  <c r="AQ17" i="3"/>
  <c r="P18" i="3"/>
  <c r="S18" i="3" s="1"/>
  <c r="W18" i="3" l="1"/>
  <c r="AR18" i="3"/>
  <c r="Q18" i="3"/>
  <c r="BG18" i="3"/>
  <c r="BH18" i="3" s="1"/>
  <c r="BK18" i="3" s="1"/>
  <c r="AQ18" i="3"/>
  <c r="R18" i="3"/>
  <c r="O19" i="3"/>
  <c r="BJ18" i="3" l="1"/>
  <c r="BI18" i="3"/>
  <c r="AO19" i="3"/>
  <c r="AP19" i="3" s="1"/>
  <c r="AS19" i="3" s="1"/>
  <c r="P19" i="3"/>
  <c r="S19" i="3" s="1"/>
  <c r="W19" i="3" l="1"/>
  <c r="AR19" i="3"/>
  <c r="Q19" i="3"/>
  <c r="BG19" i="3"/>
  <c r="BH19" i="3" s="1"/>
  <c r="BK19" i="3" s="1"/>
  <c r="AQ19" i="3"/>
  <c r="R19" i="3"/>
  <c r="O20" i="3"/>
  <c r="BJ19" i="3" l="1"/>
  <c r="AO20" i="3"/>
  <c r="AP20" i="3" s="1"/>
  <c r="AS20" i="3" s="1"/>
  <c r="P20" i="3"/>
  <c r="S20" i="3" s="1"/>
  <c r="W20" i="3" l="1"/>
  <c r="AR20" i="3"/>
  <c r="Q20" i="3"/>
  <c r="BG20" i="3"/>
  <c r="BH20" i="3" s="1"/>
  <c r="BK20" i="3" s="1"/>
  <c r="BI19" i="3"/>
  <c r="AQ20" i="3"/>
  <c r="R20" i="3"/>
  <c r="O21" i="3"/>
  <c r="BJ20" i="3" l="1"/>
  <c r="AO21" i="3"/>
  <c r="AP21" i="3" s="1"/>
  <c r="AS21" i="3" s="1"/>
  <c r="P21" i="3"/>
  <c r="S21" i="3" s="1"/>
  <c r="W21" i="3" l="1"/>
  <c r="AR21" i="3"/>
  <c r="Q21" i="3"/>
  <c r="BG21" i="3"/>
  <c r="BH21" i="3" s="1"/>
  <c r="BK21" i="3" s="1"/>
  <c r="BI20" i="3"/>
  <c r="AQ21" i="3"/>
  <c r="R21" i="3"/>
  <c r="O22" i="3"/>
  <c r="BJ21" i="3" l="1"/>
  <c r="AO22" i="3"/>
  <c r="AP22" i="3" s="1"/>
  <c r="AS22" i="3" s="1"/>
  <c r="P22" i="3"/>
  <c r="S22" i="3" s="1"/>
  <c r="W22" i="3" l="1"/>
  <c r="AR22" i="3"/>
  <c r="Q22" i="3"/>
  <c r="BG22" i="3"/>
  <c r="BH22" i="3" s="1"/>
  <c r="BK22" i="3" s="1"/>
  <c r="BI21" i="3"/>
  <c r="AQ22" i="3"/>
  <c r="R22" i="3"/>
  <c r="O23" i="3"/>
  <c r="BJ22" i="3" l="1"/>
  <c r="AO23" i="3"/>
  <c r="AP23" i="3" s="1"/>
  <c r="AS23" i="3" s="1"/>
  <c r="P23" i="3"/>
  <c r="S23" i="3" s="1"/>
  <c r="W23" i="3" l="1"/>
  <c r="AR23" i="3"/>
  <c r="Q23" i="3"/>
  <c r="BG23" i="3"/>
  <c r="BH23" i="3" s="1"/>
  <c r="BK23" i="3" s="1"/>
  <c r="BI22" i="3"/>
  <c r="AQ23" i="3"/>
  <c r="R23" i="3"/>
  <c r="O24" i="3"/>
  <c r="BJ23" i="3" l="1"/>
  <c r="BI23" i="3"/>
  <c r="AO24" i="3"/>
  <c r="AP24" i="3" s="1"/>
  <c r="AS24" i="3" s="1"/>
  <c r="P24" i="3"/>
  <c r="S24" i="3" s="1"/>
  <c r="W24" i="3" l="1"/>
  <c r="AR24" i="3"/>
  <c r="Q24" i="3"/>
  <c r="BG24" i="3"/>
  <c r="BH24" i="3" s="1"/>
  <c r="BK24" i="3" s="1"/>
  <c r="AQ24" i="3"/>
  <c r="R24" i="3"/>
  <c r="O25" i="3"/>
  <c r="BJ24" i="3" l="1"/>
  <c r="BI24" i="3"/>
  <c r="AO25" i="3"/>
  <c r="AP25" i="3" s="1"/>
  <c r="AS25" i="3" s="1"/>
  <c r="P25" i="3"/>
  <c r="S25" i="3" s="1"/>
  <c r="W25" i="3" l="1"/>
  <c r="AR25" i="3"/>
  <c r="Q25" i="3"/>
  <c r="BG25" i="3"/>
  <c r="BH25" i="3" s="1"/>
  <c r="BK25" i="3" s="1"/>
  <c r="R25" i="3"/>
  <c r="O26" i="3"/>
  <c r="BJ25" i="3" l="1"/>
  <c r="BI25" i="3"/>
  <c r="AO26" i="3"/>
  <c r="AP26" i="3" s="1"/>
  <c r="AS26" i="3" s="1"/>
  <c r="AQ25" i="3"/>
  <c r="P26" i="3"/>
  <c r="S26" i="3" s="1"/>
  <c r="W26" i="3" l="1"/>
  <c r="AR26" i="3"/>
  <c r="Q26" i="3"/>
  <c r="BG26" i="3"/>
  <c r="BH26" i="3" s="1"/>
  <c r="BK26" i="3" s="1"/>
  <c r="AQ26" i="3"/>
  <c r="R26" i="3"/>
  <c r="O27" i="3"/>
  <c r="BJ26" i="3" l="1"/>
  <c r="BI26" i="3"/>
  <c r="AO27" i="3"/>
  <c r="AP27" i="3" s="1"/>
  <c r="AS27" i="3" s="1"/>
  <c r="P27" i="3"/>
  <c r="S27" i="3" s="1"/>
  <c r="W27" i="3" l="1"/>
  <c r="AR27" i="3"/>
  <c r="Q27" i="3"/>
  <c r="BG27" i="3"/>
  <c r="BH27" i="3" s="1"/>
  <c r="BK27" i="3" s="1"/>
  <c r="AQ27" i="3"/>
  <c r="R27" i="3"/>
  <c r="O28" i="3"/>
  <c r="BJ27" i="3" l="1"/>
  <c r="BI27" i="3"/>
  <c r="AO28" i="3"/>
  <c r="AP28" i="3" s="1"/>
  <c r="AS28" i="3" s="1"/>
  <c r="P28" i="3"/>
  <c r="S28" i="3" s="1"/>
  <c r="W28" i="3" l="1"/>
  <c r="AR28" i="3"/>
  <c r="Q28" i="3"/>
  <c r="BG28" i="3"/>
  <c r="BH28" i="3" s="1"/>
  <c r="BK28" i="3" s="1"/>
  <c r="AQ28" i="3"/>
  <c r="R28" i="3"/>
  <c r="O29" i="3"/>
  <c r="BJ28" i="3" l="1"/>
  <c r="AO29" i="3"/>
  <c r="AP29" i="3" s="1"/>
  <c r="AS29" i="3" s="1"/>
  <c r="P29" i="3"/>
  <c r="S29" i="3" s="1"/>
  <c r="W29" i="3" l="1"/>
  <c r="AR29" i="3"/>
  <c r="Q29" i="3"/>
  <c r="BG29" i="3"/>
  <c r="BH29" i="3" s="1"/>
  <c r="BK29" i="3" s="1"/>
  <c r="BI28" i="3"/>
  <c r="R29" i="3"/>
  <c r="O30" i="3"/>
  <c r="BJ29" i="3" l="1"/>
  <c r="AO30" i="3"/>
  <c r="AP30" i="3" s="1"/>
  <c r="AS30" i="3" s="1"/>
  <c r="AQ29" i="3"/>
  <c r="P30" i="3"/>
  <c r="S30" i="3" s="1"/>
  <c r="W30" i="3" l="1"/>
  <c r="AR30" i="3"/>
  <c r="Q30" i="3"/>
  <c r="BG30" i="3"/>
  <c r="BH30" i="3" s="1"/>
  <c r="BK30" i="3" s="1"/>
  <c r="BI29" i="3"/>
  <c r="AQ30" i="3"/>
  <c r="R30" i="3"/>
  <c r="O31" i="3"/>
  <c r="BJ30" i="3" l="1"/>
  <c r="AO31" i="3"/>
  <c r="AP31" i="3" s="1"/>
  <c r="AS31" i="3" s="1"/>
  <c r="P31" i="3"/>
  <c r="S31" i="3" s="1"/>
  <c r="W31" i="3" l="1"/>
  <c r="AR31" i="3"/>
  <c r="Q31" i="3"/>
  <c r="BG31" i="3"/>
  <c r="BH31" i="3" s="1"/>
  <c r="BK31" i="3" s="1"/>
  <c r="BI30" i="3"/>
  <c r="AQ31" i="3"/>
  <c r="R31" i="3"/>
  <c r="O32" i="3"/>
  <c r="BJ31" i="3" l="1"/>
  <c r="AO32" i="3"/>
  <c r="AP32" i="3" s="1"/>
  <c r="AS32" i="3" s="1"/>
  <c r="P32" i="3"/>
  <c r="S32" i="3" s="1"/>
  <c r="W32" i="3" l="1"/>
  <c r="AR32" i="3"/>
  <c r="Q32" i="3"/>
  <c r="BG32" i="3"/>
  <c r="BH32" i="3" s="1"/>
  <c r="BK32" i="3" s="1"/>
  <c r="BI31" i="3"/>
  <c r="AQ32" i="3"/>
  <c r="R32" i="3"/>
  <c r="O33" i="3"/>
  <c r="BJ32" i="3" l="1"/>
  <c r="BI32" i="3"/>
  <c r="AO33" i="3"/>
  <c r="AP33" i="3" s="1"/>
  <c r="AS33" i="3" s="1"/>
  <c r="P33" i="3"/>
  <c r="S33" i="3" s="1"/>
  <c r="R18" i="1"/>
  <c r="R14" i="1" s="1"/>
  <c r="R11" i="1"/>
  <c r="R15" i="1" s="1"/>
  <c r="R8" i="1"/>
  <c r="D20" i="1" l="1"/>
  <c r="W33" i="3"/>
  <c r="AR33" i="3"/>
  <c r="Q33" i="3"/>
  <c r="D18" i="1"/>
  <c r="BG33" i="3"/>
  <c r="BH33" i="3" s="1"/>
  <c r="BK33" i="3" s="1"/>
  <c r="R33" i="3"/>
  <c r="O34" i="3"/>
  <c r="R16" i="1"/>
  <c r="R17" i="1"/>
  <c r="BJ33" i="3" l="1"/>
  <c r="D11" i="1"/>
  <c r="D15" i="1" s="1"/>
  <c r="AO34" i="3"/>
  <c r="AR34" i="3" s="1"/>
  <c r="AQ33" i="3"/>
  <c r="P34" i="3"/>
  <c r="S34" i="3" s="1"/>
  <c r="D14" i="1"/>
  <c r="W34" i="3" l="1"/>
  <c r="AS34" i="3"/>
  <c r="AP34" i="3"/>
  <c r="Q34" i="3"/>
  <c r="D17" i="1"/>
  <c r="N2" i="1" s="1"/>
  <c r="BG34" i="3"/>
  <c r="BJ34" i="3" s="1"/>
  <c r="BI33" i="3"/>
  <c r="R34" i="3"/>
  <c r="O35" i="3"/>
  <c r="D16" i="1"/>
  <c r="R35" i="3" l="1"/>
  <c r="S35" i="3"/>
  <c r="W35" i="3"/>
  <c r="AR35" i="3"/>
  <c r="AT3" i="3" s="1"/>
  <c r="BK34" i="3"/>
  <c r="BH34" i="3"/>
  <c r="AS35" i="3"/>
  <c r="V2" i="1"/>
  <c r="H2" i="1"/>
  <c r="K2" i="1"/>
  <c r="AQ34" i="3"/>
  <c r="P35" i="3"/>
  <c r="S36" i="3" l="1"/>
  <c r="AT32" i="3"/>
  <c r="AT31" i="3"/>
  <c r="AT30" i="3"/>
  <c r="AT29" i="3"/>
  <c r="AT28" i="3"/>
  <c r="AT26" i="3"/>
  <c r="AT34" i="3"/>
  <c r="AT25" i="3"/>
  <c r="AT33" i="3"/>
  <c r="AT23" i="3"/>
  <c r="AT22" i="3"/>
  <c r="AT21" i="3"/>
  <c r="AT20" i="3"/>
  <c r="AT19" i="3"/>
  <c r="AT27" i="3"/>
  <c r="AT17" i="3"/>
  <c r="AT18" i="3"/>
  <c r="AT24" i="3"/>
  <c r="AT16" i="3"/>
  <c r="AT15" i="3"/>
  <c r="AT14" i="3"/>
  <c r="AT13" i="3"/>
  <c r="AT11" i="3"/>
  <c r="AT10" i="3"/>
  <c r="AT9" i="3"/>
  <c r="AT8" i="3"/>
  <c r="AT7" i="3"/>
  <c r="AT6" i="3"/>
  <c r="AT5" i="3"/>
  <c r="AT12" i="3"/>
  <c r="AT4" i="3"/>
  <c r="BJ35" i="3"/>
  <c r="BK35" i="3"/>
  <c r="R36" i="3"/>
  <c r="W36" i="3"/>
  <c r="BI34" i="3"/>
  <c r="Q35" i="3"/>
  <c r="T4" i="3" l="1"/>
  <c r="U4" i="3" s="1"/>
  <c r="T5" i="3"/>
  <c r="U5" i="3" s="1"/>
  <c r="T13" i="3"/>
  <c r="U13" i="3" s="1"/>
  <c r="T21" i="3"/>
  <c r="U21" i="3" s="1"/>
  <c r="T29" i="3"/>
  <c r="U29" i="3" s="1"/>
  <c r="T15" i="3"/>
  <c r="U15" i="3" s="1"/>
  <c r="T23" i="3"/>
  <c r="U23" i="3" s="1"/>
  <c r="T16" i="3"/>
  <c r="U16" i="3" s="1"/>
  <c r="T24" i="3"/>
  <c r="U24" i="3" s="1"/>
  <c r="T9" i="3"/>
  <c r="U9" i="3" s="1"/>
  <c r="T25" i="3"/>
  <c r="U25" i="3" s="1"/>
  <c r="T20" i="3"/>
  <c r="U20" i="3" s="1"/>
  <c r="T28" i="3"/>
  <c r="U28" i="3" s="1"/>
  <c r="T6" i="3"/>
  <c r="U6" i="3" s="1"/>
  <c r="T14" i="3"/>
  <c r="U14" i="3" s="1"/>
  <c r="T22" i="3"/>
  <c r="U22" i="3" s="1"/>
  <c r="T30" i="3"/>
  <c r="U30" i="3" s="1"/>
  <c r="T7" i="3"/>
  <c r="U7" i="3" s="1"/>
  <c r="T31" i="3"/>
  <c r="U31" i="3" s="1"/>
  <c r="T32" i="3"/>
  <c r="U32" i="3" s="1"/>
  <c r="T17" i="3"/>
  <c r="U17" i="3" s="1"/>
  <c r="T33" i="3"/>
  <c r="U33" i="3" s="1"/>
  <c r="T8" i="3"/>
  <c r="U8" i="3" s="1"/>
  <c r="T10" i="3"/>
  <c r="U10" i="3" s="1"/>
  <c r="T18" i="3"/>
  <c r="U18" i="3" s="1"/>
  <c r="T26" i="3"/>
  <c r="U26" i="3" s="1"/>
  <c r="T34" i="3"/>
  <c r="U34" i="3" s="1"/>
  <c r="T11" i="3"/>
  <c r="U11" i="3" s="1"/>
  <c r="T19" i="3"/>
  <c r="U19" i="3" s="1"/>
  <c r="T27" i="3"/>
  <c r="U27" i="3" s="1"/>
  <c r="T35" i="3"/>
  <c r="U35" i="3" s="1"/>
  <c r="T12" i="3"/>
  <c r="U12" i="3" s="1"/>
  <c r="BL3" i="3"/>
  <c r="BL4" i="3"/>
  <c r="BM4" i="3" s="1"/>
  <c r="BL5" i="3"/>
  <c r="BM5" i="3" s="1"/>
  <c r="BL6" i="3"/>
  <c r="BM6" i="3" s="1"/>
  <c r="BL7" i="3"/>
  <c r="BM7" i="3" s="1"/>
  <c r="BL8" i="3"/>
  <c r="BM8" i="3" s="1"/>
  <c r="BL9" i="3"/>
  <c r="BM9" i="3" s="1"/>
  <c r="BL10" i="3"/>
  <c r="BM10" i="3" s="1"/>
  <c r="BL11" i="3"/>
  <c r="BM11" i="3" s="1"/>
  <c r="BL12" i="3"/>
  <c r="BM12" i="3" s="1"/>
  <c r="BL13" i="3"/>
  <c r="BM13" i="3" s="1"/>
  <c r="BL14" i="3"/>
  <c r="BM14" i="3" s="1"/>
  <c r="BL15" i="3"/>
  <c r="BM15" i="3" s="1"/>
  <c r="BL16" i="3"/>
  <c r="BM16" i="3" s="1"/>
  <c r="BL17" i="3"/>
  <c r="BM17" i="3" s="1"/>
  <c r="BL18" i="3"/>
  <c r="BM18" i="3" s="1"/>
  <c r="BL19" i="3"/>
  <c r="BM19" i="3" s="1"/>
  <c r="BL20" i="3"/>
  <c r="BM20" i="3" s="1"/>
  <c r="BL21" i="3"/>
  <c r="BM21" i="3" s="1"/>
  <c r="BL22" i="3"/>
  <c r="BM22" i="3" s="1"/>
  <c r="BL23" i="3"/>
  <c r="BM23" i="3" s="1"/>
  <c r="BL24" i="3"/>
  <c r="BM24" i="3" s="1"/>
  <c r="BL25" i="3"/>
  <c r="BM25" i="3" s="1"/>
  <c r="BL26" i="3"/>
  <c r="BM26" i="3" s="1"/>
  <c r="BL27" i="3"/>
  <c r="BM27" i="3" s="1"/>
  <c r="BL28" i="3"/>
  <c r="BM28" i="3" s="1"/>
  <c r="BL29" i="3"/>
  <c r="BM29" i="3" s="1"/>
  <c r="BL30" i="3"/>
  <c r="BM30" i="3" s="1"/>
  <c r="BL31" i="3"/>
  <c r="BM31" i="3" s="1"/>
  <c r="BL32" i="3"/>
  <c r="BM32" i="3" s="1"/>
  <c r="BL33" i="3"/>
  <c r="BM33" i="3" s="1"/>
  <c r="BL34" i="3"/>
  <c r="BM34" i="3" s="1"/>
  <c r="AU4" i="3"/>
  <c r="AU5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X4" i="3"/>
  <c r="Y4" i="3" s="1"/>
  <c r="X5" i="3"/>
  <c r="Y5" i="3" s="1"/>
  <c r="X6" i="3"/>
  <c r="Y6" i="3" s="1"/>
  <c r="X7" i="3"/>
  <c r="Y7" i="3" s="1"/>
  <c r="X8" i="3"/>
  <c r="Y8" i="3" s="1"/>
  <c r="X9" i="3"/>
  <c r="Y9" i="3" s="1"/>
  <c r="X10" i="3"/>
  <c r="Y10" i="3" s="1"/>
  <c r="X11" i="3"/>
  <c r="Y11" i="3" s="1"/>
  <c r="X12" i="3"/>
  <c r="Y12" i="3" s="1"/>
  <c r="X13" i="3"/>
  <c r="Y13" i="3" s="1"/>
  <c r="X14" i="3"/>
  <c r="Y14" i="3" s="1"/>
  <c r="X15" i="3"/>
  <c r="Y15" i="3" s="1"/>
  <c r="X16" i="3"/>
  <c r="Y16" i="3" s="1"/>
  <c r="X17" i="3"/>
  <c r="Y17" i="3" s="1"/>
  <c r="X18" i="3"/>
  <c r="Y18" i="3" s="1"/>
  <c r="X19" i="3"/>
  <c r="Y19" i="3" s="1"/>
  <c r="X20" i="3"/>
  <c r="Y20" i="3" s="1"/>
  <c r="X21" i="3"/>
  <c r="Y21" i="3" s="1"/>
  <c r="X22" i="3"/>
  <c r="Y22" i="3" s="1"/>
  <c r="X23" i="3"/>
  <c r="Y23" i="3" s="1"/>
  <c r="X24" i="3"/>
  <c r="Y24" i="3" s="1"/>
  <c r="X25" i="3"/>
  <c r="Y25" i="3" s="1"/>
  <c r="X26" i="3"/>
  <c r="Y26" i="3" s="1"/>
  <c r="X27" i="3"/>
  <c r="Y27" i="3" s="1"/>
  <c r="X28" i="3"/>
  <c r="Y28" i="3" s="1"/>
  <c r="X29" i="3"/>
  <c r="Y29" i="3" s="1"/>
  <c r="X30" i="3"/>
  <c r="Y30" i="3" s="1"/>
  <c r="X31" i="3"/>
  <c r="Y31" i="3" s="1"/>
  <c r="X32" i="3"/>
  <c r="Y32" i="3" s="1"/>
  <c r="X33" i="3"/>
  <c r="Y33" i="3" s="1"/>
  <c r="X34" i="3"/>
  <c r="Y34" i="3" s="1"/>
  <c r="X35" i="3"/>
  <c r="Y35" i="3" s="1"/>
  <c r="U36" i="3" l="1"/>
  <c r="U40" i="3" s="1"/>
  <c r="U44" i="3" s="1"/>
  <c r="T36" i="3"/>
  <c r="AA7" i="3"/>
  <c r="BL35" i="3"/>
  <c r="BM3" i="3"/>
  <c r="AT35" i="3"/>
  <c r="AU3" i="3"/>
  <c r="AA5" i="3"/>
  <c r="X36" i="3"/>
  <c r="AA9" i="3" l="1"/>
  <c r="BO6" i="3"/>
  <c r="BO4" i="3"/>
  <c r="AW4" i="3"/>
  <c r="AW6" i="3"/>
  <c r="BO8" i="3" l="1"/>
  <c r="AW8" i="3"/>
</calcChain>
</file>

<file path=xl/sharedStrings.xml><?xml version="1.0" encoding="utf-8"?>
<sst xmlns="http://schemas.openxmlformats.org/spreadsheetml/2006/main" count="228" uniqueCount="74">
  <si>
    <t>Annual Demand</t>
  </si>
  <si>
    <t>Unit Cost</t>
  </si>
  <si>
    <t>Opportunity Cost</t>
  </si>
  <si>
    <t>Order Cost</t>
  </si>
  <si>
    <t>Cost</t>
  </si>
  <si>
    <t>Decision Variable</t>
  </si>
  <si>
    <t>Uncontrollable</t>
  </si>
  <si>
    <t>Parameter</t>
  </si>
  <si>
    <t>18% of unit value</t>
  </si>
  <si>
    <t>Economic Order Quantity (EOQ)</t>
  </si>
  <si>
    <t>Annual ordering Cost</t>
  </si>
  <si>
    <t>Optimal cut off point to odrer units</t>
  </si>
  <si>
    <t>Annual holding Cost</t>
  </si>
  <si>
    <t>Total Cost</t>
  </si>
  <si>
    <t>annual number of order</t>
  </si>
  <si>
    <t>Data table of total cost</t>
  </si>
  <si>
    <t>Order Quantity</t>
  </si>
  <si>
    <t>Total Inventory Cost</t>
  </si>
  <si>
    <t>Total cost</t>
  </si>
  <si>
    <t>Total Inventory cost</t>
  </si>
  <si>
    <t>Class left</t>
  </si>
  <si>
    <t>Class right</t>
  </si>
  <si>
    <t>Class midpoint</t>
  </si>
  <si>
    <t xml:space="preserve">Class Frequency </t>
  </si>
  <si>
    <t>min</t>
  </si>
  <si>
    <t>max</t>
  </si>
  <si>
    <t>range</t>
  </si>
  <si>
    <t>classses/Bins</t>
  </si>
  <si>
    <t>class width</t>
  </si>
  <si>
    <t>count</t>
  </si>
  <si>
    <t>mean</t>
  </si>
  <si>
    <t>a</t>
  </si>
  <si>
    <t>b</t>
  </si>
  <si>
    <t>c</t>
  </si>
  <si>
    <t>Simulation #</t>
  </si>
  <si>
    <t>r_B1</t>
  </si>
  <si>
    <t>c-a</t>
  </si>
  <si>
    <t>b-a</t>
  </si>
  <si>
    <t>b-c</t>
  </si>
  <si>
    <t>K</t>
  </si>
  <si>
    <t>Triangular random number generation:</t>
  </si>
  <si>
    <t>if  r &lt;= K,   x = a +  sqrt( rM )</t>
  </si>
  <si>
    <t>if  r &gt; K,  x = b -  sqrt( (1-r) N)</t>
  </si>
  <si>
    <t>M</t>
  </si>
  <si>
    <t>N</t>
  </si>
  <si>
    <t>Demand</t>
  </si>
  <si>
    <t>Min Total cost</t>
  </si>
  <si>
    <t>ordering quantity</t>
  </si>
  <si>
    <t>expected</t>
  </si>
  <si>
    <t>Minimum: 677</t>
  </si>
  <si>
    <t>Excel solver</t>
  </si>
  <si>
    <t>Confidence Interval</t>
  </si>
  <si>
    <t>significance level</t>
  </si>
  <si>
    <t>Standard deviation of sample</t>
  </si>
  <si>
    <t>Sample size</t>
  </si>
  <si>
    <t>confidence left</t>
  </si>
  <si>
    <t>confidence right</t>
  </si>
  <si>
    <t>Theoretical probability</t>
  </si>
  <si>
    <t>(Observed-Expected)^2/ Expected</t>
  </si>
  <si>
    <t>Chi-squared test statistic</t>
  </si>
  <si>
    <t>DF = number of bins - number of parameter estimated - 1</t>
  </si>
  <si>
    <t>p-value</t>
  </si>
  <si>
    <t>EOQ/2</t>
  </si>
  <si>
    <t>EOQ</t>
  </si>
  <si>
    <t>Annual number of order</t>
  </si>
  <si>
    <t>Normal</t>
  </si>
  <si>
    <t>Triangular</t>
  </si>
  <si>
    <t>Expected</t>
  </si>
  <si>
    <t>Actual EOQ</t>
  </si>
  <si>
    <t>Margin of error</t>
  </si>
  <si>
    <t>Result of triangular distribution</t>
  </si>
  <si>
    <t>Result of normal distribution</t>
  </si>
  <si>
    <t>Annual number of orders</t>
  </si>
  <si>
    <t>Economic Order Quantity (EOQ) Round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</si>
</sst>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0.0"/>
    <numFmt numFmtId="167" formatCode="0.000000"/>
    <numFmt numFmtId="168" formatCode="0.00000E+00"/>
    <numFmt numFmtId="169" formatCode="0.0000E+00"/>
  </numFmts>
  <fonts count="8">
    <font>
      <sz val="11"/>
      <color theme="1"/>
      <name val="Calibri"/>
      <family val="2"/>
      <charset val="129"/>
      <scheme val="minor"/>
    </font>
    <font>
      <b/>
      <sz val="18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0" borderId="1" xfId="0" applyBorder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/>
    <xf numFmtId="0" fontId="6" fillId="0" borderId="9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2" fillId="0" borderId="0" xfId="0" applyNumberFormat="1" applyFont="1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0" fillId="0" borderId="0" xfId="0" applyNumberFormat="1"/>
    <xf numFmtId="0" fontId="6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8" fontId="0" fillId="0" borderId="0" xfId="0" applyNumberFormat="1"/>
    <xf numFmtId="1" fontId="2" fillId="0" borderId="4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/>
    <xf numFmtId="1" fontId="0" fillId="0" borderId="1" xfId="0" applyNumberFormat="1" applyBorder="1"/>
    <xf numFmtId="166" fontId="0" fillId="0" borderId="1" xfId="0" applyNumberFormat="1" applyBorder="1"/>
    <xf numFmtId="0" fontId="0" fillId="4" borderId="0" xfId="0" applyFill="1"/>
    <xf numFmtId="0" fontId="0" fillId="5" borderId="1" xfId="0" applyFill="1" applyBorder="1"/>
    <xf numFmtId="0" fontId="0" fillId="4" borderId="1" xfId="0" applyFill="1" applyBorder="1"/>
    <xf numFmtId="165" fontId="2" fillId="4" borderId="0" xfId="0" applyNumberFormat="1" applyFont="1" applyFill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65" fontId="2" fillId="4" borderId="1" xfId="0" applyNumberFormat="1" applyFont="1" applyFill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/>
    <xf numFmtId="2" fontId="0" fillId="0" borderId="12" xfId="0" applyNumberFormat="1" applyBorder="1"/>
    <xf numFmtId="168" fontId="0" fillId="0" borderId="13" xfId="0" applyNumberFormat="1" applyBorder="1"/>
    <xf numFmtId="1" fontId="5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8" fontId="0" fillId="0" borderId="1" xfId="0" applyNumberFormat="1" applyBorder="1"/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169" fontId="0" fillId="0" borderId="1" xfId="0" applyNumberFormat="1" applyBorder="1"/>
    <xf numFmtId="1" fontId="2" fillId="4" borderId="11" xfId="0" applyNumberFormat="1" applyFont="1" applyFill="1" applyBorder="1" applyAlignment="1">
      <alignment horizontal="center" vertical="center"/>
    </xf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Quantity 672-682</a:t>
            </a:r>
          </a:p>
        </c:rich>
      </c:tx>
      <c:layout>
        <c:manualLayout>
          <c:xMode val="edge"/>
          <c:yMode val="edge"/>
          <c:x val="0.34983996837691911"/>
          <c:y val="3.6347830131134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564211388470059"/>
                  <c:y val="-6.020574445972849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0.0106x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- 14.401x + 1E+06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PART1!$J$3:$J$13</c:f>
              <c:numCache>
                <c:formatCode>General</c:formatCode>
                <c:ptCount val="11"/>
                <c:pt idx="0">
                  <c:v>672</c:v>
                </c:pt>
                <c:pt idx="1">
                  <c:v>673</c:v>
                </c:pt>
                <c:pt idx="2">
                  <c:v>674</c:v>
                </c:pt>
                <c:pt idx="3">
                  <c:v>675</c:v>
                </c:pt>
                <c:pt idx="4">
                  <c:v>676</c:v>
                </c:pt>
                <c:pt idx="5">
                  <c:v>677</c:v>
                </c:pt>
                <c:pt idx="6">
                  <c:v>678</c:v>
                </c:pt>
                <c:pt idx="7">
                  <c:v>679</c:v>
                </c:pt>
                <c:pt idx="8">
                  <c:v>680</c:v>
                </c:pt>
                <c:pt idx="9">
                  <c:v>681</c:v>
                </c:pt>
                <c:pt idx="10">
                  <c:v>682</c:v>
                </c:pt>
              </c:numCache>
            </c:numRef>
          </c:xVal>
          <c:yVal>
            <c:numRef>
              <c:f>PART1!$K$3:$K$13</c:f>
              <c:numCache>
                <c:formatCode>0</c:formatCode>
                <c:ptCount val="11"/>
                <c:pt idx="0">
                  <c:v>1209749.1142857142</c:v>
                </c:pt>
                <c:pt idx="1">
                  <c:v>1209749.0175334325</c:v>
                </c:pt>
                <c:pt idx="2">
                  <c:v>1209748.9424332345</c:v>
                </c:pt>
                <c:pt idx="3">
                  <c:v>1209748.888888889</c:v>
                </c:pt>
                <c:pt idx="4">
                  <c:v>1209748.8568047336</c:v>
                </c:pt>
                <c:pt idx="5">
                  <c:v>1209748.846085672</c:v>
                </c:pt>
                <c:pt idx="6">
                  <c:v>1209748.8566371682</c:v>
                </c:pt>
                <c:pt idx="7">
                  <c:v>1209748.8883652431</c:v>
                </c:pt>
                <c:pt idx="8">
                  <c:v>1209748.9411764706</c:v>
                </c:pt>
                <c:pt idx="9">
                  <c:v>1209749.0149779734</c:v>
                </c:pt>
                <c:pt idx="10">
                  <c:v>1209749.1096774193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02-4FE0-A222-B3FD4B7EA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964047"/>
        <c:axId val="541552223"/>
      </c:scatterChart>
      <c:valAx>
        <c:axId val="38996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52223"/>
        <c:crosses val="autoZero"/>
        <c:crossBetween val="midCat"/>
      </c:valAx>
      <c:valAx>
        <c:axId val="54155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6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</a:t>
            </a:r>
            <a:r>
              <a:rPr lang="en-US" baseline="0"/>
              <a:t> Quantity 577 - 777</a:t>
            </a:r>
            <a:endParaRPr lang="en-US"/>
          </a:p>
        </c:rich>
      </c:tx>
      <c:layout>
        <c:manualLayout>
          <c:xMode val="edge"/>
          <c:yMode val="edge"/>
          <c:x val="3.812495899346726E-2"/>
          <c:y val="3.70368972564352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7.7445209830622419E-2"/>
                  <c:y val="-0.104224889655445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PART1!$G$3:$G$13</c:f>
              <c:numCache>
                <c:formatCode>General</c:formatCode>
                <c:ptCount val="11"/>
                <c:pt idx="0">
                  <c:v>577</c:v>
                </c:pt>
                <c:pt idx="1">
                  <c:v>597</c:v>
                </c:pt>
                <c:pt idx="2">
                  <c:v>617</c:v>
                </c:pt>
                <c:pt idx="3">
                  <c:v>637</c:v>
                </c:pt>
                <c:pt idx="4">
                  <c:v>657</c:v>
                </c:pt>
                <c:pt idx="5">
                  <c:v>677</c:v>
                </c:pt>
                <c:pt idx="6">
                  <c:v>697</c:v>
                </c:pt>
                <c:pt idx="7">
                  <c:v>717</c:v>
                </c:pt>
                <c:pt idx="8">
                  <c:v>737</c:v>
                </c:pt>
                <c:pt idx="9">
                  <c:v>757</c:v>
                </c:pt>
                <c:pt idx="10">
                  <c:v>777</c:v>
                </c:pt>
              </c:numCache>
            </c:numRef>
          </c:xVal>
          <c:yVal>
            <c:numRef>
              <c:f>PART1!$H$3:$H$13</c:f>
              <c:numCache>
                <c:formatCode>0</c:formatCode>
                <c:ptCount val="11"/>
                <c:pt idx="0">
                  <c:v>1209873.6374350085</c:v>
                </c:pt>
                <c:pt idx="1">
                  <c:v>1209826.0381909546</c:v>
                </c:pt>
                <c:pt idx="2">
                  <c:v>1209790.8602917341</c:v>
                </c:pt>
                <c:pt idx="3">
                  <c:v>1209766.9337519621</c:v>
                </c:pt>
                <c:pt idx="4">
                  <c:v>1209753.2310502282</c:v>
                </c:pt>
                <c:pt idx="5">
                  <c:v>1209748.846085672</c:v>
                </c:pt>
                <c:pt idx="6">
                  <c:v>1209752.9767575322</c:v>
                </c:pt>
                <c:pt idx="7">
                  <c:v>1209764.9104602509</c:v>
                </c:pt>
                <c:pt idx="8">
                  <c:v>1209784.0119402984</c:v>
                </c:pt>
                <c:pt idx="9">
                  <c:v>1209809.7130779391</c:v>
                </c:pt>
                <c:pt idx="10">
                  <c:v>1209841.5042471041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4-4294-8BEA-D44885F8E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635456"/>
        <c:axId val="1253233760"/>
      </c:scatterChart>
      <c:valAx>
        <c:axId val="1018635456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233760"/>
        <c:crosses val="autoZero"/>
        <c:crossBetween val="midCat"/>
      </c:valAx>
      <c:valAx>
        <c:axId val="125323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63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Observed vs Expected (Normal distribution)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Observed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PART2!$Q$4:$Q$35</c:f>
              <c:numCache>
                <c:formatCode>0</c:formatCode>
                <c:ptCount val="32"/>
                <c:pt idx="0">
                  <c:v>1057889.3755889509</c:v>
                </c:pt>
                <c:pt idx="1">
                  <c:v>1067763.2766256456</c:v>
                </c:pt>
                <c:pt idx="2">
                  <c:v>1077637.1776623402</c:v>
                </c:pt>
                <c:pt idx="3">
                  <c:v>1087511.0786990349</c:v>
                </c:pt>
                <c:pt idx="4">
                  <c:v>1097384.9797357295</c:v>
                </c:pt>
                <c:pt idx="5">
                  <c:v>1107258.8807724242</c:v>
                </c:pt>
                <c:pt idx="6">
                  <c:v>1117132.7818091188</c:v>
                </c:pt>
                <c:pt idx="7">
                  <c:v>1127006.6828458135</c:v>
                </c:pt>
                <c:pt idx="8">
                  <c:v>1136880.5838825081</c:v>
                </c:pt>
                <c:pt idx="9">
                  <c:v>1146754.4849192027</c:v>
                </c:pt>
                <c:pt idx="10">
                  <c:v>1156628.3859558974</c:v>
                </c:pt>
                <c:pt idx="11">
                  <c:v>1166502.286992592</c:v>
                </c:pt>
                <c:pt idx="12">
                  <c:v>1176376.1880292867</c:v>
                </c:pt>
                <c:pt idx="13">
                  <c:v>1186250.0890659813</c:v>
                </c:pt>
                <c:pt idx="14">
                  <c:v>1196123.990102676</c:v>
                </c:pt>
                <c:pt idx="15">
                  <c:v>1205997.8911393706</c:v>
                </c:pt>
                <c:pt idx="16">
                  <c:v>1215871.7921760653</c:v>
                </c:pt>
                <c:pt idx="17">
                  <c:v>1225745.6932127599</c:v>
                </c:pt>
                <c:pt idx="18">
                  <c:v>1235619.5942494546</c:v>
                </c:pt>
                <c:pt idx="19">
                  <c:v>1245493.4952861492</c:v>
                </c:pt>
                <c:pt idx="20">
                  <c:v>1255367.3963228439</c:v>
                </c:pt>
                <c:pt idx="21">
                  <c:v>1265241.2973595385</c:v>
                </c:pt>
                <c:pt idx="22">
                  <c:v>1275115.1983962331</c:v>
                </c:pt>
                <c:pt idx="23">
                  <c:v>1284989.0994329278</c:v>
                </c:pt>
                <c:pt idx="24">
                  <c:v>1294863.0004696224</c:v>
                </c:pt>
                <c:pt idx="25">
                  <c:v>1304736.9015063171</c:v>
                </c:pt>
                <c:pt idx="26">
                  <c:v>1314610.8025430117</c:v>
                </c:pt>
                <c:pt idx="27">
                  <c:v>1324484.7035797064</c:v>
                </c:pt>
                <c:pt idx="28">
                  <c:v>1334358.604616401</c:v>
                </c:pt>
                <c:pt idx="29">
                  <c:v>1344232.5056530957</c:v>
                </c:pt>
                <c:pt idx="30">
                  <c:v>1354106.4066897903</c:v>
                </c:pt>
                <c:pt idx="31">
                  <c:v>1363980.307726485</c:v>
                </c:pt>
              </c:numCache>
            </c:numRef>
          </c:cat>
          <c:val>
            <c:numRef>
              <c:f>PART2!$R$4:$R$35</c:f>
              <c:numCache>
                <c:formatCode>0</c:formatCode>
                <c:ptCount val="32"/>
                <c:pt idx="0">
                  <c:v>2</c:v>
                </c:pt>
                <c:pt idx="1">
                  <c:v>3</c:v>
                </c:pt>
                <c:pt idx="2">
                  <c:v>15</c:v>
                </c:pt>
                <c:pt idx="3">
                  <c:v>14</c:v>
                </c:pt>
                <c:pt idx="4">
                  <c:v>15</c:v>
                </c:pt>
                <c:pt idx="5">
                  <c:v>17</c:v>
                </c:pt>
                <c:pt idx="6">
                  <c:v>21</c:v>
                </c:pt>
                <c:pt idx="7">
                  <c:v>41</c:v>
                </c:pt>
                <c:pt idx="8">
                  <c:v>35</c:v>
                </c:pt>
                <c:pt idx="9">
                  <c:v>31</c:v>
                </c:pt>
                <c:pt idx="10">
                  <c:v>44</c:v>
                </c:pt>
                <c:pt idx="11">
                  <c:v>42</c:v>
                </c:pt>
                <c:pt idx="12">
                  <c:v>47</c:v>
                </c:pt>
                <c:pt idx="13">
                  <c:v>42</c:v>
                </c:pt>
                <c:pt idx="14">
                  <c:v>52</c:v>
                </c:pt>
                <c:pt idx="15">
                  <c:v>58</c:v>
                </c:pt>
                <c:pt idx="16">
                  <c:v>67</c:v>
                </c:pt>
                <c:pt idx="17">
                  <c:v>55</c:v>
                </c:pt>
                <c:pt idx="18">
                  <c:v>54</c:v>
                </c:pt>
                <c:pt idx="19">
                  <c:v>55</c:v>
                </c:pt>
                <c:pt idx="20">
                  <c:v>51</c:v>
                </c:pt>
                <c:pt idx="21">
                  <c:v>39</c:v>
                </c:pt>
                <c:pt idx="22">
                  <c:v>51</c:v>
                </c:pt>
                <c:pt idx="23">
                  <c:v>18</c:v>
                </c:pt>
                <c:pt idx="24">
                  <c:v>28</c:v>
                </c:pt>
                <c:pt idx="25">
                  <c:v>29</c:v>
                </c:pt>
                <c:pt idx="26">
                  <c:v>21</c:v>
                </c:pt>
                <c:pt idx="27">
                  <c:v>16</c:v>
                </c:pt>
                <c:pt idx="28">
                  <c:v>17</c:v>
                </c:pt>
                <c:pt idx="29">
                  <c:v>8</c:v>
                </c:pt>
                <c:pt idx="30">
                  <c:v>8</c:v>
                </c:pt>
                <c:pt idx="3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0-40E6-8C28-360542FE9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2731040"/>
        <c:axId val="889489104"/>
      </c:barChart>
      <c:lineChart>
        <c:grouping val="standard"/>
        <c:varyColors val="0"/>
        <c:ser>
          <c:idx val="2"/>
          <c:order val="1"/>
          <c:tx>
            <c:v>Expected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PART2!$X$4:$X$35</c:f>
              <c:numCache>
                <c:formatCode>0</c:formatCode>
                <c:ptCount val="32"/>
                <c:pt idx="0">
                  <c:v>10.915030872229535</c:v>
                </c:pt>
                <c:pt idx="1">
                  <c:v>5.1817590462191339</c:v>
                </c:pt>
                <c:pt idx="2">
                  <c:v>7.1609308637800089</c:v>
                </c:pt>
                <c:pt idx="3">
                  <c:v>9.6724650767729372</c:v>
                </c:pt>
                <c:pt idx="4">
                  <c:v>12.769688280446925</c:v>
                </c:pt>
                <c:pt idx="5">
                  <c:v>16.477786420551212</c:v>
                </c:pt>
                <c:pt idx="6">
                  <c:v>20.782266126991786</c:v>
                </c:pt>
                <c:pt idx="7">
                  <c:v>25.619013549561711</c:v>
                </c:pt>
                <c:pt idx="8">
                  <c:v>30.867921204668484</c:v>
                </c:pt>
                <c:pt idx="9">
                  <c:v>36.351961413590402</c:v>
                </c:pt>
                <c:pt idx="10">
                  <c:v>41.843095698390677</c:v>
                </c:pt>
                <c:pt idx="11">
                  <c:v>47.075535175304772</c:v>
                </c:pt>
                <c:pt idx="12">
                  <c:v>51.765716399386093</c:v>
                </c:pt>
                <c:pt idx="13">
                  <c:v>55.637127548718468</c:v>
                </c:pt>
                <c:pt idx="14">
                  <c:v>58.447061723143847</c:v>
                </c:pt>
                <c:pt idx="15">
                  <c:v>60.011734583612032</c:v>
                </c:pt>
                <c:pt idx="16">
                  <c:v>60.226162503577655</c:v>
                </c:pt>
                <c:pt idx="17">
                  <c:v>59.07581456161526</c:v>
                </c:pt>
                <c:pt idx="18">
                  <c:v>56.638241352412464</c:v>
                </c:pt>
                <c:pt idx="19">
                  <c:v>53.074426923303776</c:v>
                </c:pt>
                <c:pt idx="20">
                  <c:v>48.611203897482305</c:v>
                </c:pt>
                <c:pt idx="21">
                  <c:v>43.517400606478795</c:v>
                </c:pt>
                <c:pt idx="22">
                  <c:v>38.077200979015458</c:v>
                </c:pt>
                <c:pt idx="23">
                  <c:v>32.564362587924393</c:v>
                </c:pt>
                <c:pt idx="24">
                  <c:v>27.220471005011238</c:v>
                </c:pt>
                <c:pt idx="25">
                  <c:v>22.239456540423362</c:v>
                </c:pt>
                <c:pt idx="26">
                  <c:v>17.75939541177496</c:v>
                </c:pt>
                <c:pt idx="27">
                  <c:v>13.861417538236775</c:v>
                </c:pt>
                <c:pt idx="28">
                  <c:v>10.574566337157698</c:v>
                </c:pt>
                <c:pt idx="29">
                  <c:v>7.8848407469640502</c:v>
                </c:pt>
                <c:pt idx="30">
                  <c:v>5.7464378429772367</c:v>
                </c:pt>
                <c:pt idx="31">
                  <c:v>12.349507182276565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70-40E6-8C28-360542FE9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731040"/>
        <c:axId val="889489104"/>
      </c:lineChart>
      <c:catAx>
        <c:axId val="116273104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89104"/>
        <c:crosses val="autoZero"/>
        <c:auto val="1"/>
        <c:lblAlgn val="ctr"/>
        <c:lblOffset val="100"/>
        <c:noMultiLvlLbl val="0"/>
      </c:catAx>
      <c:valAx>
        <c:axId val="88948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Order Quantity Observed vs Expected </a:t>
            </a:r>
          </a:p>
          <a:p>
            <a:pPr>
              <a:defRPr/>
            </a:pPr>
            <a:r>
              <a:rPr lang="en-US" sz="1600" b="0" i="0" baseline="0">
                <a:effectLst/>
              </a:rPr>
              <a:t>(Triangular distribution)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Observed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PART2!$AQ$3:$AQ$34</c:f>
              <c:numCache>
                <c:formatCode>0</c:formatCode>
                <c:ptCount val="32"/>
                <c:pt idx="0">
                  <c:v>633.390625</c:v>
                </c:pt>
                <c:pt idx="1">
                  <c:v>636.171875</c:v>
                </c:pt>
                <c:pt idx="2">
                  <c:v>638.953125</c:v>
                </c:pt>
                <c:pt idx="3">
                  <c:v>641.734375</c:v>
                </c:pt>
                <c:pt idx="4">
                  <c:v>644.515625</c:v>
                </c:pt>
                <c:pt idx="5">
                  <c:v>647.296875</c:v>
                </c:pt>
                <c:pt idx="6">
                  <c:v>650.078125</c:v>
                </c:pt>
                <c:pt idx="7">
                  <c:v>652.859375</c:v>
                </c:pt>
                <c:pt idx="8">
                  <c:v>655.640625</c:v>
                </c:pt>
                <c:pt idx="9">
                  <c:v>658.421875</c:v>
                </c:pt>
                <c:pt idx="10">
                  <c:v>661.203125</c:v>
                </c:pt>
                <c:pt idx="11">
                  <c:v>663.984375</c:v>
                </c:pt>
                <c:pt idx="12">
                  <c:v>666.765625</c:v>
                </c:pt>
                <c:pt idx="13">
                  <c:v>669.546875</c:v>
                </c:pt>
                <c:pt idx="14">
                  <c:v>672.328125</c:v>
                </c:pt>
                <c:pt idx="15">
                  <c:v>675.109375</c:v>
                </c:pt>
                <c:pt idx="16">
                  <c:v>677.890625</c:v>
                </c:pt>
                <c:pt idx="17">
                  <c:v>680.671875</c:v>
                </c:pt>
                <c:pt idx="18">
                  <c:v>683.453125</c:v>
                </c:pt>
                <c:pt idx="19">
                  <c:v>686.234375</c:v>
                </c:pt>
                <c:pt idx="20">
                  <c:v>689.015625</c:v>
                </c:pt>
                <c:pt idx="21">
                  <c:v>691.796875</c:v>
                </c:pt>
                <c:pt idx="22">
                  <c:v>694.578125</c:v>
                </c:pt>
                <c:pt idx="23">
                  <c:v>697.359375</c:v>
                </c:pt>
                <c:pt idx="24">
                  <c:v>700.140625</c:v>
                </c:pt>
                <c:pt idx="25">
                  <c:v>702.921875</c:v>
                </c:pt>
                <c:pt idx="26">
                  <c:v>705.703125</c:v>
                </c:pt>
                <c:pt idx="27">
                  <c:v>708.484375</c:v>
                </c:pt>
                <c:pt idx="28">
                  <c:v>711.265625</c:v>
                </c:pt>
                <c:pt idx="29">
                  <c:v>714.046875</c:v>
                </c:pt>
                <c:pt idx="30">
                  <c:v>716.828125</c:v>
                </c:pt>
                <c:pt idx="31">
                  <c:v>719.609375</c:v>
                </c:pt>
              </c:numCache>
            </c:numRef>
          </c:cat>
          <c:val>
            <c:numRef>
              <c:f>PART2!$AR$3:$AR$34</c:f>
              <c:numCache>
                <c:formatCode>0</c:formatCode>
                <c:ptCount val="32"/>
                <c:pt idx="0">
                  <c:v>2</c:v>
                </c:pt>
                <c:pt idx="1">
                  <c:v>3</c:v>
                </c:pt>
                <c:pt idx="2">
                  <c:v>12</c:v>
                </c:pt>
                <c:pt idx="3">
                  <c:v>16</c:v>
                </c:pt>
                <c:pt idx="4">
                  <c:v>9</c:v>
                </c:pt>
                <c:pt idx="5">
                  <c:v>18</c:v>
                </c:pt>
                <c:pt idx="6">
                  <c:v>19</c:v>
                </c:pt>
                <c:pt idx="7">
                  <c:v>44</c:v>
                </c:pt>
                <c:pt idx="8">
                  <c:v>32</c:v>
                </c:pt>
                <c:pt idx="9">
                  <c:v>21</c:v>
                </c:pt>
                <c:pt idx="10">
                  <c:v>47</c:v>
                </c:pt>
                <c:pt idx="11">
                  <c:v>35</c:v>
                </c:pt>
                <c:pt idx="12">
                  <c:v>50</c:v>
                </c:pt>
                <c:pt idx="13">
                  <c:v>36</c:v>
                </c:pt>
                <c:pt idx="14">
                  <c:v>42</c:v>
                </c:pt>
                <c:pt idx="15">
                  <c:v>64</c:v>
                </c:pt>
                <c:pt idx="16">
                  <c:v>64</c:v>
                </c:pt>
                <c:pt idx="17">
                  <c:v>62</c:v>
                </c:pt>
                <c:pt idx="18">
                  <c:v>46</c:v>
                </c:pt>
                <c:pt idx="19">
                  <c:v>60</c:v>
                </c:pt>
                <c:pt idx="20">
                  <c:v>62</c:v>
                </c:pt>
                <c:pt idx="21">
                  <c:v>41</c:v>
                </c:pt>
                <c:pt idx="22">
                  <c:v>41</c:v>
                </c:pt>
                <c:pt idx="23">
                  <c:v>31</c:v>
                </c:pt>
                <c:pt idx="24">
                  <c:v>32</c:v>
                </c:pt>
                <c:pt idx="25">
                  <c:v>32</c:v>
                </c:pt>
                <c:pt idx="26">
                  <c:v>25</c:v>
                </c:pt>
                <c:pt idx="27">
                  <c:v>13</c:v>
                </c:pt>
                <c:pt idx="28">
                  <c:v>19</c:v>
                </c:pt>
                <c:pt idx="29">
                  <c:v>10</c:v>
                </c:pt>
                <c:pt idx="30">
                  <c:v>9</c:v>
                </c:pt>
                <c:pt idx="3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18-4CB2-BCCE-30C3E0789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8850256"/>
        <c:axId val="115675988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PART2!$AT$3:$AT$34</c:f>
              <c:numCache>
                <c:formatCode>0</c:formatCode>
                <c:ptCount val="32"/>
                <c:pt idx="0">
                  <c:v>1.7715870872401165</c:v>
                </c:pt>
                <c:pt idx="1">
                  <c:v>5.3147612617203501</c:v>
                </c:pt>
                <c:pt idx="2">
                  <c:v>8.8579354362005809</c:v>
                </c:pt>
                <c:pt idx="3">
                  <c:v>12.401109610680816</c:v>
                </c:pt>
                <c:pt idx="4">
                  <c:v>15.944283785161044</c:v>
                </c:pt>
                <c:pt idx="5">
                  <c:v>19.487457959641283</c:v>
                </c:pt>
                <c:pt idx="6">
                  <c:v>23.030632134121515</c:v>
                </c:pt>
                <c:pt idx="7">
                  <c:v>26.573806308601746</c:v>
                </c:pt>
                <c:pt idx="8">
                  <c:v>30.116980483081978</c:v>
                </c:pt>
                <c:pt idx="9">
                  <c:v>33.660154657562195</c:v>
                </c:pt>
                <c:pt idx="10">
                  <c:v>37.203328832042445</c:v>
                </c:pt>
                <c:pt idx="11">
                  <c:v>40.746503006522687</c:v>
                </c:pt>
                <c:pt idx="12">
                  <c:v>44.289677181002908</c:v>
                </c:pt>
                <c:pt idx="13">
                  <c:v>47.83285135548315</c:v>
                </c:pt>
                <c:pt idx="14">
                  <c:v>51.376025529963343</c:v>
                </c:pt>
                <c:pt idx="15">
                  <c:v>54.919199704443642</c:v>
                </c:pt>
                <c:pt idx="16">
                  <c:v>58.462373878923835</c:v>
                </c:pt>
                <c:pt idx="17">
                  <c:v>61.492647511192324</c:v>
                </c:pt>
                <c:pt idx="18">
                  <c:v>58.755124874812047</c:v>
                </c:pt>
                <c:pt idx="19">
                  <c:v>54.402893402603958</c:v>
                </c:pt>
                <c:pt idx="20">
                  <c:v>50.050661930395535</c:v>
                </c:pt>
                <c:pt idx="21">
                  <c:v>45.698430458187111</c:v>
                </c:pt>
                <c:pt idx="22">
                  <c:v>41.346198985978909</c:v>
                </c:pt>
                <c:pt idx="23">
                  <c:v>36.993967513770713</c:v>
                </c:pt>
                <c:pt idx="24">
                  <c:v>32.641736041562282</c:v>
                </c:pt>
                <c:pt idx="25">
                  <c:v>28.289504569353973</c:v>
                </c:pt>
                <c:pt idx="26">
                  <c:v>23.937273097145663</c:v>
                </c:pt>
                <c:pt idx="27">
                  <c:v>19.58504162493735</c:v>
                </c:pt>
                <c:pt idx="28">
                  <c:v>15.232810152729147</c:v>
                </c:pt>
                <c:pt idx="29">
                  <c:v>10.880578680520724</c:v>
                </c:pt>
                <c:pt idx="30">
                  <c:v>6.5283472083125238</c:v>
                </c:pt>
                <c:pt idx="31">
                  <c:v>2.1761157361041006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8-4CB2-BCCE-30C3E0789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850256"/>
        <c:axId val="1156759888"/>
      </c:lineChart>
      <c:catAx>
        <c:axId val="888850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59888"/>
        <c:crosses val="autoZero"/>
        <c:auto val="1"/>
        <c:lblAlgn val="ctr"/>
        <c:lblOffset val="100"/>
        <c:noMultiLvlLbl val="0"/>
      </c:catAx>
      <c:valAx>
        <c:axId val="115675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5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number of orders. Observed</a:t>
            </a:r>
            <a:r>
              <a:rPr lang="en-US" baseline="0"/>
              <a:t> vs Expected (Triangular Distribution)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Observed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PART2!$BJ$3:$BJ$34</c:f>
              <c:numCache>
                <c:formatCode>0</c:formatCode>
                <c:ptCount val="32"/>
                <c:pt idx="0">
                  <c:v>2</c:v>
                </c:pt>
                <c:pt idx="1">
                  <c:v>3</c:v>
                </c:pt>
                <c:pt idx="2">
                  <c:v>12</c:v>
                </c:pt>
                <c:pt idx="3">
                  <c:v>12</c:v>
                </c:pt>
                <c:pt idx="4">
                  <c:v>15</c:v>
                </c:pt>
                <c:pt idx="5">
                  <c:v>16</c:v>
                </c:pt>
                <c:pt idx="6">
                  <c:v>19</c:v>
                </c:pt>
                <c:pt idx="7">
                  <c:v>38</c:v>
                </c:pt>
                <c:pt idx="8">
                  <c:v>31</c:v>
                </c:pt>
                <c:pt idx="9">
                  <c:v>31</c:v>
                </c:pt>
                <c:pt idx="10">
                  <c:v>44</c:v>
                </c:pt>
                <c:pt idx="11">
                  <c:v>31</c:v>
                </c:pt>
                <c:pt idx="12">
                  <c:v>41</c:v>
                </c:pt>
                <c:pt idx="13">
                  <c:v>54</c:v>
                </c:pt>
                <c:pt idx="14">
                  <c:v>37</c:v>
                </c:pt>
                <c:pt idx="15">
                  <c:v>62</c:v>
                </c:pt>
                <c:pt idx="16">
                  <c:v>55</c:v>
                </c:pt>
                <c:pt idx="17">
                  <c:v>64</c:v>
                </c:pt>
                <c:pt idx="18">
                  <c:v>57</c:v>
                </c:pt>
                <c:pt idx="19">
                  <c:v>56</c:v>
                </c:pt>
                <c:pt idx="20">
                  <c:v>56</c:v>
                </c:pt>
                <c:pt idx="21">
                  <c:v>39</c:v>
                </c:pt>
                <c:pt idx="22">
                  <c:v>56</c:v>
                </c:pt>
                <c:pt idx="23">
                  <c:v>28</c:v>
                </c:pt>
                <c:pt idx="24">
                  <c:v>27</c:v>
                </c:pt>
                <c:pt idx="25">
                  <c:v>30</c:v>
                </c:pt>
                <c:pt idx="26">
                  <c:v>28</c:v>
                </c:pt>
                <c:pt idx="27">
                  <c:v>15</c:v>
                </c:pt>
                <c:pt idx="28">
                  <c:v>18</c:v>
                </c:pt>
                <c:pt idx="29">
                  <c:v>9</c:v>
                </c:pt>
                <c:pt idx="30">
                  <c:v>8</c:v>
                </c:pt>
                <c:pt idx="3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3-44C1-8512-0845151BBC8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PART2!$BK$3:$BK$34</c:f>
              <c:numCache>
                <c:formatCode>0.0000</c:formatCode>
                <c:ptCount val="32"/>
                <c:pt idx="0">
                  <c:v>1.7455253133030809E-3</c:v>
                </c:pt>
                <c:pt idx="1">
                  <c:v>5.2365759399092427E-3</c:v>
                </c:pt>
                <c:pt idx="2">
                  <c:v>8.7276265665154028E-3</c:v>
                </c:pt>
                <c:pt idx="3">
                  <c:v>1.2218677193121568E-2</c:v>
                </c:pt>
                <c:pt idx="4">
                  <c:v>1.570972781972773E-2</c:v>
                </c:pt>
                <c:pt idx="5">
                  <c:v>1.9200778446333881E-2</c:v>
                </c:pt>
                <c:pt idx="6">
                  <c:v>2.2691829072940053E-2</c:v>
                </c:pt>
                <c:pt idx="7">
                  <c:v>2.6182879699546219E-2</c:v>
                </c:pt>
                <c:pt idx="8">
                  <c:v>2.967393032615237E-2</c:v>
                </c:pt>
                <c:pt idx="9">
                  <c:v>3.3164980952758549E-2</c:v>
                </c:pt>
                <c:pt idx="10">
                  <c:v>3.6656031579364673E-2</c:v>
                </c:pt>
                <c:pt idx="11">
                  <c:v>4.0147082205970852E-2</c:v>
                </c:pt>
                <c:pt idx="12">
                  <c:v>4.3638132832577059E-2</c:v>
                </c:pt>
                <c:pt idx="13">
                  <c:v>4.7129183459183155E-2</c:v>
                </c:pt>
                <c:pt idx="14">
                  <c:v>5.0620234085789362E-2</c:v>
                </c:pt>
                <c:pt idx="15">
                  <c:v>5.4111284712395513E-2</c:v>
                </c:pt>
                <c:pt idx="16">
                  <c:v>5.7602335339001609E-2</c:v>
                </c:pt>
                <c:pt idx="17">
                  <c:v>6.105604317965474E-2</c:v>
                </c:pt>
                <c:pt idx="18">
                  <c:v>5.9852820481866686E-2</c:v>
                </c:pt>
                <c:pt idx="19">
                  <c:v>5.5419278223950319E-2</c:v>
                </c:pt>
                <c:pt idx="20">
                  <c:v>5.0985735966034174E-2</c:v>
                </c:pt>
                <c:pt idx="21">
                  <c:v>4.6552193708117917E-2</c:v>
                </c:pt>
                <c:pt idx="22">
                  <c:v>4.2118651450201661E-2</c:v>
                </c:pt>
                <c:pt idx="23">
                  <c:v>3.7685109192285404E-2</c:v>
                </c:pt>
                <c:pt idx="24">
                  <c:v>3.3251566934369148E-2</c:v>
                </c:pt>
                <c:pt idx="25">
                  <c:v>2.8818024676453002E-2</c:v>
                </c:pt>
                <c:pt idx="26">
                  <c:v>2.4384482418536635E-2</c:v>
                </c:pt>
                <c:pt idx="27">
                  <c:v>1.9950940160620489E-2</c:v>
                </c:pt>
                <c:pt idx="28">
                  <c:v>1.5517397902704233E-2</c:v>
                </c:pt>
                <c:pt idx="29">
                  <c:v>1.1083855644787977E-2</c:v>
                </c:pt>
                <c:pt idx="30">
                  <c:v>6.6503133868718312E-3</c:v>
                </c:pt>
                <c:pt idx="31">
                  <c:v>2.2167711289554637E-3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F3-44C1-8512-0845151BB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4038416"/>
        <c:axId val="1156767088"/>
      </c:barChart>
      <c:lineChart>
        <c:grouping val="standard"/>
        <c:varyColors val="0"/>
        <c:ser>
          <c:idx val="2"/>
          <c:order val="2"/>
          <c:tx>
            <c:v>Expected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PART2!$BI$3:$BI$34</c:f>
              <c:numCache>
                <c:formatCode>0.00</c:formatCode>
                <c:ptCount val="32"/>
                <c:pt idx="0">
                  <c:v>20.691387902731385</c:v>
                </c:pt>
                <c:pt idx="1">
                  <c:v>20.782236765673346</c:v>
                </c:pt>
                <c:pt idx="2">
                  <c:v>20.8730856286153</c:v>
                </c:pt>
                <c:pt idx="3">
                  <c:v>20.963934491557261</c:v>
                </c:pt>
                <c:pt idx="4">
                  <c:v>21.054783354499214</c:v>
                </c:pt>
                <c:pt idx="5">
                  <c:v>21.145632217441175</c:v>
                </c:pt>
                <c:pt idx="6">
                  <c:v>21.236481080383129</c:v>
                </c:pt>
                <c:pt idx="7">
                  <c:v>21.32732994332509</c:v>
                </c:pt>
                <c:pt idx="8">
                  <c:v>21.418178806267044</c:v>
                </c:pt>
                <c:pt idx="9">
                  <c:v>21.509027669209004</c:v>
                </c:pt>
                <c:pt idx="10">
                  <c:v>21.599876532150958</c:v>
                </c:pt>
                <c:pt idx="11">
                  <c:v>21.690725395092919</c:v>
                </c:pt>
                <c:pt idx="12">
                  <c:v>21.781574258034873</c:v>
                </c:pt>
                <c:pt idx="13">
                  <c:v>21.872423120976833</c:v>
                </c:pt>
                <c:pt idx="14">
                  <c:v>21.963271983918787</c:v>
                </c:pt>
                <c:pt idx="15">
                  <c:v>22.054120846860748</c:v>
                </c:pt>
                <c:pt idx="16">
                  <c:v>22.144969709802702</c:v>
                </c:pt>
                <c:pt idx="17">
                  <c:v>22.235818572744662</c:v>
                </c:pt>
                <c:pt idx="18">
                  <c:v>22.326667435686616</c:v>
                </c:pt>
                <c:pt idx="19">
                  <c:v>22.417516298628577</c:v>
                </c:pt>
                <c:pt idx="20">
                  <c:v>22.508365161570531</c:v>
                </c:pt>
                <c:pt idx="21">
                  <c:v>22.599214024512492</c:v>
                </c:pt>
                <c:pt idx="22">
                  <c:v>22.690062887454445</c:v>
                </c:pt>
                <c:pt idx="23">
                  <c:v>22.780911750396406</c:v>
                </c:pt>
                <c:pt idx="24">
                  <c:v>22.87176061333836</c:v>
                </c:pt>
                <c:pt idx="25">
                  <c:v>22.962609476280321</c:v>
                </c:pt>
                <c:pt idx="26">
                  <c:v>23.053458339222274</c:v>
                </c:pt>
                <c:pt idx="27">
                  <c:v>23.144307202164235</c:v>
                </c:pt>
                <c:pt idx="28">
                  <c:v>23.235156065106189</c:v>
                </c:pt>
                <c:pt idx="29">
                  <c:v>23.32600492804815</c:v>
                </c:pt>
                <c:pt idx="30">
                  <c:v>23.416853790990103</c:v>
                </c:pt>
                <c:pt idx="31">
                  <c:v>23.507702653932064</c:v>
                </c:pt>
              </c:numCache>
            </c:numRef>
          </c:cat>
          <c:val>
            <c:numRef>
              <c:f>PART2!$BL$3:$BL$34</c:f>
              <c:numCache>
                <c:formatCode>0</c:formatCode>
                <c:ptCount val="32"/>
                <c:pt idx="0">
                  <c:v>1.7455253133030808</c:v>
                </c:pt>
                <c:pt idx="1">
                  <c:v>5.2365759399092431</c:v>
                </c:pt>
                <c:pt idx="2">
                  <c:v>8.7276265665154025</c:v>
                </c:pt>
                <c:pt idx="3">
                  <c:v>12.218677193121568</c:v>
                </c:pt>
                <c:pt idx="4">
                  <c:v>15.70972781972773</c:v>
                </c:pt>
                <c:pt idx="5">
                  <c:v>19.200778446333882</c:v>
                </c:pt>
                <c:pt idx="6">
                  <c:v>22.691829072940052</c:v>
                </c:pt>
                <c:pt idx="7">
                  <c:v>26.18287969954622</c:v>
                </c:pt>
                <c:pt idx="8">
                  <c:v>29.673930326152369</c:v>
                </c:pt>
                <c:pt idx="9">
                  <c:v>33.164980952758548</c:v>
                </c:pt>
                <c:pt idx="10">
                  <c:v>36.656031579364672</c:v>
                </c:pt>
                <c:pt idx="11">
                  <c:v>40.147082205970854</c:v>
                </c:pt>
                <c:pt idx="12">
                  <c:v>43.638132832577057</c:v>
                </c:pt>
                <c:pt idx="13">
                  <c:v>47.129183459183153</c:v>
                </c:pt>
                <c:pt idx="14">
                  <c:v>50.620234085789363</c:v>
                </c:pt>
                <c:pt idx="15">
                  <c:v>54.111284712395516</c:v>
                </c:pt>
                <c:pt idx="16">
                  <c:v>57.602335339001613</c:v>
                </c:pt>
                <c:pt idx="17">
                  <c:v>61.056043179654736</c:v>
                </c:pt>
                <c:pt idx="18">
                  <c:v>59.852820481866686</c:v>
                </c:pt>
                <c:pt idx="19">
                  <c:v>55.419278223950322</c:v>
                </c:pt>
                <c:pt idx="20">
                  <c:v>50.98573596603417</c:v>
                </c:pt>
                <c:pt idx="21">
                  <c:v>46.552193708117919</c:v>
                </c:pt>
                <c:pt idx="22">
                  <c:v>42.118651450201661</c:v>
                </c:pt>
                <c:pt idx="23">
                  <c:v>37.685109192285402</c:v>
                </c:pt>
                <c:pt idx="24">
                  <c:v>33.251566934369151</c:v>
                </c:pt>
                <c:pt idx="25">
                  <c:v>28.818024676453003</c:v>
                </c:pt>
                <c:pt idx="26">
                  <c:v>24.384482418536635</c:v>
                </c:pt>
                <c:pt idx="27">
                  <c:v>19.95094016062049</c:v>
                </c:pt>
                <c:pt idx="28">
                  <c:v>15.517397902704232</c:v>
                </c:pt>
                <c:pt idx="29">
                  <c:v>11.083855644787977</c:v>
                </c:pt>
                <c:pt idx="30">
                  <c:v>6.6503133868718312</c:v>
                </c:pt>
                <c:pt idx="31">
                  <c:v>2.2167711289554637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F3-44C1-8512-0845151BB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038416"/>
        <c:axId val="1156767088"/>
      </c:lineChart>
      <c:catAx>
        <c:axId val="614038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67088"/>
        <c:crosses val="autoZero"/>
        <c:auto val="1"/>
        <c:lblAlgn val="ctr"/>
        <c:lblOffset val="100"/>
        <c:noMultiLvlLbl val="0"/>
      </c:catAx>
      <c:valAx>
        <c:axId val="11567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3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minimum cost Observed</a:t>
            </a:r>
            <a:r>
              <a:rPr lang="en-US" baseline="0"/>
              <a:t> vs Expected (Triangular Distribution)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Observed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PART2!$Q$4:$Q$35</c:f>
              <c:numCache>
                <c:formatCode>0</c:formatCode>
                <c:ptCount val="32"/>
                <c:pt idx="0">
                  <c:v>1057889.3755889509</c:v>
                </c:pt>
                <c:pt idx="1">
                  <c:v>1067763.2766256456</c:v>
                </c:pt>
                <c:pt idx="2">
                  <c:v>1077637.1776623402</c:v>
                </c:pt>
                <c:pt idx="3">
                  <c:v>1087511.0786990349</c:v>
                </c:pt>
                <c:pt idx="4">
                  <c:v>1097384.9797357295</c:v>
                </c:pt>
                <c:pt idx="5">
                  <c:v>1107258.8807724242</c:v>
                </c:pt>
                <c:pt idx="6">
                  <c:v>1117132.7818091188</c:v>
                </c:pt>
                <c:pt idx="7">
                  <c:v>1127006.6828458135</c:v>
                </c:pt>
                <c:pt idx="8">
                  <c:v>1136880.5838825081</c:v>
                </c:pt>
                <c:pt idx="9">
                  <c:v>1146754.4849192027</c:v>
                </c:pt>
                <c:pt idx="10">
                  <c:v>1156628.3859558974</c:v>
                </c:pt>
                <c:pt idx="11">
                  <c:v>1166502.286992592</c:v>
                </c:pt>
                <c:pt idx="12">
                  <c:v>1176376.1880292867</c:v>
                </c:pt>
                <c:pt idx="13">
                  <c:v>1186250.0890659813</c:v>
                </c:pt>
                <c:pt idx="14">
                  <c:v>1196123.990102676</c:v>
                </c:pt>
                <c:pt idx="15">
                  <c:v>1205997.8911393706</c:v>
                </c:pt>
                <c:pt idx="16">
                  <c:v>1215871.7921760653</c:v>
                </c:pt>
                <c:pt idx="17">
                  <c:v>1225745.6932127599</c:v>
                </c:pt>
                <c:pt idx="18">
                  <c:v>1235619.5942494546</c:v>
                </c:pt>
                <c:pt idx="19">
                  <c:v>1245493.4952861492</c:v>
                </c:pt>
                <c:pt idx="20">
                  <c:v>1255367.3963228439</c:v>
                </c:pt>
                <c:pt idx="21">
                  <c:v>1265241.2973595385</c:v>
                </c:pt>
                <c:pt idx="22">
                  <c:v>1275115.1983962331</c:v>
                </c:pt>
                <c:pt idx="23">
                  <c:v>1284989.0994329278</c:v>
                </c:pt>
                <c:pt idx="24">
                  <c:v>1294863.0004696224</c:v>
                </c:pt>
                <c:pt idx="25">
                  <c:v>1304736.9015063171</c:v>
                </c:pt>
                <c:pt idx="26">
                  <c:v>1314610.8025430117</c:v>
                </c:pt>
                <c:pt idx="27">
                  <c:v>1324484.7035797064</c:v>
                </c:pt>
                <c:pt idx="28">
                  <c:v>1334358.604616401</c:v>
                </c:pt>
                <c:pt idx="29">
                  <c:v>1344232.5056530957</c:v>
                </c:pt>
                <c:pt idx="30">
                  <c:v>1354106.4066897903</c:v>
                </c:pt>
                <c:pt idx="31">
                  <c:v>1363980.307726485</c:v>
                </c:pt>
              </c:numCache>
            </c:numRef>
          </c:cat>
          <c:val>
            <c:numRef>
              <c:f>PART2!$R$4:$R$35</c:f>
              <c:numCache>
                <c:formatCode>0</c:formatCode>
                <c:ptCount val="32"/>
                <c:pt idx="0">
                  <c:v>2</c:v>
                </c:pt>
                <c:pt idx="1">
                  <c:v>3</c:v>
                </c:pt>
                <c:pt idx="2">
                  <c:v>15</c:v>
                </c:pt>
                <c:pt idx="3">
                  <c:v>14</c:v>
                </c:pt>
                <c:pt idx="4">
                  <c:v>15</c:v>
                </c:pt>
                <c:pt idx="5">
                  <c:v>17</c:v>
                </c:pt>
                <c:pt idx="6">
                  <c:v>21</c:v>
                </c:pt>
                <c:pt idx="7">
                  <c:v>41</c:v>
                </c:pt>
                <c:pt idx="8">
                  <c:v>35</c:v>
                </c:pt>
                <c:pt idx="9">
                  <c:v>31</c:v>
                </c:pt>
                <c:pt idx="10">
                  <c:v>44</c:v>
                </c:pt>
                <c:pt idx="11">
                  <c:v>42</c:v>
                </c:pt>
                <c:pt idx="12">
                  <c:v>47</c:v>
                </c:pt>
                <c:pt idx="13">
                  <c:v>42</c:v>
                </c:pt>
                <c:pt idx="14">
                  <c:v>52</c:v>
                </c:pt>
                <c:pt idx="15">
                  <c:v>58</c:v>
                </c:pt>
                <c:pt idx="16">
                  <c:v>67</c:v>
                </c:pt>
                <c:pt idx="17">
                  <c:v>55</c:v>
                </c:pt>
                <c:pt idx="18">
                  <c:v>54</c:v>
                </c:pt>
                <c:pt idx="19">
                  <c:v>55</c:v>
                </c:pt>
                <c:pt idx="20">
                  <c:v>51</c:v>
                </c:pt>
                <c:pt idx="21">
                  <c:v>39</c:v>
                </c:pt>
                <c:pt idx="22">
                  <c:v>51</c:v>
                </c:pt>
                <c:pt idx="23">
                  <c:v>18</c:v>
                </c:pt>
                <c:pt idx="24">
                  <c:v>28</c:v>
                </c:pt>
                <c:pt idx="25">
                  <c:v>29</c:v>
                </c:pt>
                <c:pt idx="26">
                  <c:v>21</c:v>
                </c:pt>
                <c:pt idx="27">
                  <c:v>16</c:v>
                </c:pt>
                <c:pt idx="28">
                  <c:v>17</c:v>
                </c:pt>
                <c:pt idx="29">
                  <c:v>8</c:v>
                </c:pt>
                <c:pt idx="30">
                  <c:v>8</c:v>
                </c:pt>
                <c:pt idx="3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F2-42BF-971F-4E5B0FB85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16687"/>
        <c:axId val="344351263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PART2!$T$4:$T$35</c:f>
              <c:numCache>
                <c:formatCode>0</c:formatCode>
                <c:ptCount val="32"/>
                <c:pt idx="0">
                  <c:v>1.8975920328145874</c:v>
                </c:pt>
                <c:pt idx="1">
                  <c:v>5.6927760984437619</c:v>
                </c:pt>
                <c:pt idx="2">
                  <c:v>9.4879601640729412</c:v>
                </c:pt>
                <c:pt idx="3">
                  <c:v>13.283144229702108</c:v>
                </c:pt>
                <c:pt idx="4">
                  <c:v>17.078328295331289</c:v>
                </c:pt>
                <c:pt idx="5">
                  <c:v>20.873512360960472</c:v>
                </c:pt>
                <c:pt idx="6">
                  <c:v>24.668696426589641</c:v>
                </c:pt>
                <c:pt idx="7">
                  <c:v>28.463880492218792</c:v>
                </c:pt>
                <c:pt idx="8">
                  <c:v>32.259064557847992</c:v>
                </c:pt>
                <c:pt idx="9">
                  <c:v>36.054248623477172</c:v>
                </c:pt>
                <c:pt idx="10">
                  <c:v>39.849432689106344</c:v>
                </c:pt>
                <c:pt idx="11">
                  <c:v>43.644616754735551</c:v>
                </c:pt>
                <c:pt idx="12">
                  <c:v>47.439800820364638</c:v>
                </c:pt>
                <c:pt idx="13">
                  <c:v>51.234984885993931</c:v>
                </c:pt>
                <c:pt idx="14">
                  <c:v>55.030168951623047</c:v>
                </c:pt>
                <c:pt idx="15">
                  <c:v>58.825353017252112</c:v>
                </c:pt>
                <c:pt idx="16">
                  <c:v>61.515022823427131</c:v>
                </c:pt>
                <c:pt idx="17">
                  <c:v>58.348182606689171</c:v>
                </c:pt>
                <c:pt idx="18">
                  <c:v>54.324170013124395</c:v>
                </c:pt>
                <c:pt idx="19">
                  <c:v>50.300157419559625</c:v>
                </c:pt>
                <c:pt idx="20">
                  <c:v>46.276144825994848</c:v>
                </c:pt>
                <c:pt idx="21">
                  <c:v>42.252132232430185</c:v>
                </c:pt>
                <c:pt idx="22">
                  <c:v>38.228119638865408</c:v>
                </c:pt>
                <c:pt idx="23">
                  <c:v>34.204107045300638</c:v>
                </c:pt>
                <c:pt idx="24">
                  <c:v>30.180094451735862</c:v>
                </c:pt>
                <c:pt idx="25">
                  <c:v>26.156081858171198</c:v>
                </c:pt>
                <c:pt idx="26">
                  <c:v>22.132069264606425</c:v>
                </c:pt>
                <c:pt idx="27">
                  <c:v>18.108056671041652</c:v>
                </c:pt>
                <c:pt idx="28">
                  <c:v>14.084044077476875</c:v>
                </c:pt>
                <c:pt idx="29">
                  <c:v>10.060031483912102</c:v>
                </c:pt>
                <c:pt idx="30">
                  <c:v>6.0360188903474388</c:v>
                </c:pt>
                <c:pt idx="31">
                  <c:v>2.0120062967826646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F2-42BF-971F-4E5B0FB85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516687"/>
        <c:axId val="344351263"/>
      </c:lineChart>
      <c:catAx>
        <c:axId val="3051668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351263"/>
        <c:crosses val="autoZero"/>
        <c:auto val="1"/>
        <c:lblAlgn val="ctr"/>
        <c:lblOffset val="100"/>
        <c:noMultiLvlLbl val="0"/>
      </c:catAx>
      <c:valAx>
        <c:axId val="34435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1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126178</xdr:colOff>
      <xdr:row>14</xdr:row>
      <xdr:rowOff>165679</xdr:rowOff>
    </xdr:from>
    <xdr:to>
      <xdr:col>13</xdr:col>
      <xdr:colOff>846605</xdr:colOff>
      <xdr:row>29</xdr:row>
      <xdr:rowOff>125505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8B6FCD-A64A-C3F7-7F2D-0E6475F97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212035</xdr:colOff>
      <xdr:row>14</xdr:row>
      <xdr:rowOff>162339</xdr:rowOff>
    </xdr:from>
    <xdr:to>
      <xdr:col>8</xdr:col>
      <xdr:colOff>1166191</xdr:colOff>
      <xdr:row>29</xdr:row>
      <xdr:rowOff>122582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75251E-21B2-9F09-978F-23DA45559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1016212</xdr:colOff>
      <xdr:row>16</xdr:row>
      <xdr:rowOff>70436</xdr:rowOff>
    </xdr:from>
    <xdr:to>
      <xdr:col>30</xdr:col>
      <xdr:colOff>563495</xdr:colOff>
      <xdr:row>30</xdr:row>
      <xdr:rowOff>34577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56EBD1-12CA-12D5-5A6C-DE3B5D3DE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156882</xdr:colOff>
      <xdr:row>11</xdr:row>
      <xdr:rowOff>98612</xdr:rowOff>
    </xdr:from>
    <xdr:to>
      <xdr:col>49</xdr:col>
      <xdr:colOff>1779493</xdr:colOff>
      <xdr:row>25</xdr:row>
      <xdr:rowOff>71718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57C682-C52A-6A34-ACFF-26A07FD66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66</xdr:col>
      <xdr:colOff>4482</xdr:colOff>
      <xdr:row>10</xdr:row>
      <xdr:rowOff>17930</xdr:rowOff>
    </xdr:from>
    <xdr:to>
      <xdr:col>72</xdr:col>
      <xdr:colOff>67235</xdr:colOff>
      <xdr:row>23</xdr:row>
      <xdr:rowOff>188259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DEC891-2E35-4612-FB67-1EC611129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587829</xdr:colOff>
      <xdr:row>44</xdr:row>
      <xdr:rowOff>152400</xdr:rowOff>
    </xdr:from>
    <xdr:to>
      <xdr:col>23</xdr:col>
      <xdr:colOff>587830</xdr:colOff>
      <xdr:row>58</xdr:row>
      <xdr:rowOff>108857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7364D5A-5CAB-46AB-88E8-2C8CA6A57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8FEE-C6CA-487B-B2B6-81A0A605D950}">
  <dimension ref="C2:AQ32"/>
  <sheetViews>
    <sheetView tabSelected="1" zoomScale="85" zoomScaleNormal="85" workbookViewId="0">
      <selection activeCell="E15" sqref="E15"/>
    </sheetView>
  </sheetViews>
  <sheetFormatPr defaultRowHeight="14.4"/>
  <cols>
    <col min="3" max="3" width="36.21875" customWidth="1"/>
    <col min="4" max="4" width="12.44140625" bestFit="1" customWidth="1"/>
    <col min="5" max="5" width="15.88671875" bestFit="1" customWidth="1"/>
    <col min="6" max="6" width="17.5546875" customWidth="1"/>
    <col min="7" max="7" width="20.77734375" bestFit="1" customWidth="1"/>
    <col min="8" max="8" width="8.21875" bestFit="1" customWidth="1"/>
    <col min="9" max="9" width="3.44140625" customWidth="1"/>
    <col min="10" max="10" width="20.77734375" bestFit="1" customWidth="1"/>
    <col min="11" max="11" width="8.21875" bestFit="1" customWidth="1"/>
    <col min="12" max="12" width="6.21875" customWidth="1"/>
    <col min="13" max="13" width="20.77734375" bestFit="1" customWidth="1"/>
    <col min="14" max="14" width="12.44140625" bestFit="1" customWidth="1"/>
    <col min="17" max="17" width="21" bestFit="1" customWidth="1"/>
    <col min="18" max="18" width="11.88671875" bestFit="1" customWidth="1"/>
    <col min="19" max="19" width="15.88671875" bestFit="1" customWidth="1"/>
    <col min="22" max="33" width="12.44140625" bestFit="1" customWidth="1"/>
    <col min="34" max="34" width="11.33203125" bestFit="1" customWidth="1"/>
    <col min="35" max="43" width="12.44140625" bestFit="1" customWidth="1"/>
  </cols>
  <sheetData>
    <row r="2" spans="3:43">
      <c r="G2" s="2" t="s">
        <v>15</v>
      </c>
      <c r="H2" s="40">
        <f>D17</f>
        <v>1209748.8566371682</v>
      </c>
      <c r="J2" s="2" t="s">
        <v>15</v>
      </c>
      <c r="K2" s="40">
        <f>D17</f>
        <v>1209748.8566371682</v>
      </c>
      <c r="M2" s="2" t="s">
        <v>15</v>
      </c>
      <c r="N2" s="2">
        <f>D17</f>
        <v>1209748.8566371682</v>
      </c>
      <c r="V2" s="2">
        <f>D17</f>
        <v>1209748.8566371682</v>
      </c>
      <c r="W2" s="2">
        <v>210</v>
      </c>
      <c r="X2" s="2">
        <v>211</v>
      </c>
      <c r="Y2" s="2">
        <v>212</v>
      </c>
      <c r="Z2" s="2">
        <v>213</v>
      </c>
      <c r="AA2" s="2">
        <v>214</v>
      </c>
      <c r="AB2" s="2">
        <v>215</v>
      </c>
      <c r="AC2" s="2">
        <v>216</v>
      </c>
      <c r="AD2" s="2">
        <v>217</v>
      </c>
      <c r="AE2" s="2">
        <v>218</v>
      </c>
      <c r="AF2" s="2">
        <v>219</v>
      </c>
      <c r="AG2" s="2">
        <v>220</v>
      </c>
      <c r="AH2" s="2">
        <v>221</v>
      </c>
      <c r="AI2" s="2">
        <v>222</v>
      </c>
      <c r="AJ2" s="2">
        <v>223</v>
      </c>
      <c r="AK2" s="2">
        <v>224</v>
      </c>
      <c r="AL2" s="2">
        <v>225</v>
      </c>
      <c r="AM2" s="2">
        <v>226</v>
      </c>
      <c r="AN2" s="2">
        <v>227</v>
      </c>
      <c r="AO2" s="2">
        <v>228</v>
      </c>
      <c r="AP2" s="2">
        <v>229</v>
      </c>
      <c r="AQ2" s="2">
        <v>230</v>
      </c>
    </row>
    <row r="3" spans="3:43">
      <c r="G3" s="2">
        <v>577</v>
      </c>
      <c r="H3" s="40">
        <f t="dataTable" ref="H3:H13" dt2D="0" dtr="0" r1="D12" ca="1"/>
        <v>1209873.6374350085</v>
      </c>
      <c r="J3" s="2">
        <v>672</v>
      </c>
      <c r="K3" s="40">
        <f t="dataTable" ref="K3:K13" dt2D="0" dtr="0" r1="D12" ca="1"/>
        <v>1209749.1142857142</v>
      </c>
      <c r="M3" s="2">
        <v>672</v>
      </c>
      <c r="N3" s="2">
        <f t="dataTable" ref="N3:N13" dt2D="0" dtr="0" r1="D12"/>
        <v>1209749.1142857142</v>
      </c>
      <c r="Q3" s="42" t="s">
        <v>50</v>
      </c>
      <c r="V3" s="2">
        <v>70</v>
      </c>
      <c r="W3" s="43">
        <f t="dataTable" ref="W3:AQ23" dt2D="1" dtr="1" r1="D9" r2="D7" ca="1"/>
        <v>1059524.7081570996</v>
      </c>
      <c r="X3" s="43">
        <v>1059547.3662650604</v>
      </c>
      <c r="Y3" s="43">
        <v>1059569.9548872181</v>
      </c>
      <c r="Z3" s="43">
        <v>1059592.5049475261</v>
      </c>
      <c r="AA3" s="43">
        <v>1059614.989221557</v>
      </c>
      <c r="AB3" s="43">
        <v>1059637.4328358208</v>
      </c>
      <c r="AC3" s="43">
        <v>1059659.8140089419</v>
      </c>
      <c r="AD3" s="43">
        <v>1059682.1527488856</v>
      </c>
      <c r="AE3" s="43">
        <v>1059704.4320474777</v>
      </c>
      <c r="AF3" s="43">
        <v>1059726.6674556213</v>
      </c>
      <c r="AG3" s="43">
        <v>1059748.8566371682</v>
      </c>
      <c r="AH3" s="43">
        <v>1059770.9796759943</v>
      </c>
      <c r="AI3" s="43">
        <v>1059793.0678414097</v>
      </c>
      <c r="AJ3" s="43">
        <v>1059815.0920821114</v>
      </c>
      <c r="AK3" s="43">
        <v>1059837.0807017544</v>
      </c>
      <c r="AL3" s="43">
        <v>1059859.00729927</v>
      </c>
      <c r="AM3" s="43">
        <v>1059880.8978165938</v>
      </c>
      <c r="AN3" s="43">
        <v>1059902.7279069768</v>
      </c>
      <c r="AO3" s="43">
        <v>1059924.5217391304</v>
      </c>
      <c r="AP3" s="43">
        <v>1059946.2564399422</v>
      </c>
      <c r="AQ3" s="43">
        <v>1059967.954978355</v>
      </c>
    </row>
    <row r="4" spans="3:43">
      <c r="C4" s="2" t="s">
        <v>0</v>
      </c>
      <c r="D4" s="2">
        <v>15000</v>
      </c>
      <c r="E4" s="2" t="s">
        <v>6</v>
      </c>
      <c r="G4" s="2">
        <v>597</v>
      </c>
      <c r="H4" s="40">
        <v>1209826.0381909546</v>
      </c>
      <c r="J4" s="2">
        <v>673</v>
      </c>
      <c r="K4" s="40">
        <v>1209749.0175334325</v>
      </c>
      <c r="M4" s="2">
        <v>673</v>
      </c>
      <c r="N4" s="2">
        <v>1209749.0175334325</v>
      </c>
      <c r="Q4" s="2" t="s">
        <v>0</v>
      </c>
      <c r="R4" s="2">
        <v>15000</v>
      </c>
      <c r="S4" s="2" t="s">
        <v>6</v>
      </c>
      <c r="V4" s="2">
        <v>71</v>
      </c>
      <c r="W4" s="43">
        <v>1074524.7081570996</v>
      </c>
      <c r="X4" s="43">
        <v>1074547.3662650604</v>
      </c>
      <c r="Y4" s="43">
        <v>1074569.9548872181</v>
      </c>
      <c r="Z4" s="43">
        <v>1074592.5049475261</v>
      </c>
      <c r="AA4" s="43">
        <v>1074614.989221557</v>
      </c>
      <c r="AB4" s="43">
        <v>1074637.4328358208</v>
      </c>
      <c r="AC4" s="43">
        <v>1074659.8140089419</v>
      </c>
      <c r="AD4" s="43">
        <v>1074682.1527488856</v>
      </c>
      <c r="AE4" s="43">
        <v>1074704.4320474777</v>
      </c>
      <c r="AF4" s="43">
        <v>1074726.6674556213</v>
      </c>
      <c r="AG4" s="43">
        <v>1074748.8566371682</v>
      </c>
      <c r="AH4" s="43">
        <v>1074770.9796759943</v>
      </c>
      <c r="AI4" s="43">
        <v>1074793.0678414097</v>
      </c>
      <c r="AJ4" s="43">
        <v>1074815.0920821114</v>
      </c>
      <c r="AK4" s="43">
        <v>1074837.0807017544</v>
      </c>
      <c r="AL4" s="43">
        <v>1074859.00729927</v>
      </c>
      <c r="AM4" s="43">
        <v>1074880.8978165938</v>
      </c>
      <c r="AN4" s="43">
        <v>1074902.7279069768</v>
      </c>
      <c r="AO4" s="43">
        <v>1074924.5217391304</v>
      </c>
      <c r="AP4" s="43">
        <v>1074946.2564399422</v>
      </c>
      <c r="AQ4" s="43">
        <v>1074967.954978355</v>
      </c>
    </row>
    <row r="5" spans="3:43">
      <c r="G5" s="2">
        <v>617</v>
      </c>
      <c r="H5" s="40">
        <v>1209790.8602917341</v>
      </c>
      <c r="J5" s="2">
        <v>674</v>
      </c>
      <c r="K5" s="40">
        <v>1209748.9424332345</v>
      </c>
      <c r="M5" s="2">
        <v>674</v>
      </c>
      <c r="N5" s="2">
        <v>1209748.9424332345</v>
      </c>
      <c r="V5" s="2">
        <v>72</v>
      </c>
      <c r="W5" s="43">
        <v>1089524.7081570996</v>
      </c>
      <c r="X5" s="43">
        <v>1089547.3662650604</v>
      </c>
      <c r="Y5" s="43">
        <v>1089569.9548872181</v>
      </c>
      <c r="Z5" s="43">
        <v>1089592.5049475261</v>
      </c>
      <c r="AA5" s="43">
        <v>1089614.989221557</v>
      </c>
      <c r="AB5" s="43">
        <v>1089637.4328358208</v>
      </c>
      <c r="AC5" s="43">
        <v>1089659.8140089419</v>
      </c>
      <c r="AD5" s="43">
        <v>1089682.1527488856</v>
      </c>
      <c r="AE5" s="43">
        <v>1089704.4320474777</v>
      </c>
      <c r="AF5" s="43">
        <v>1089726.6674556213</v>
      </c>
      <c r="AG5" s="43">
        <v>1089748.8566371682</v>
      </c>
      <c r="AH5" s="43">
        <v>1089770.9796759943</v>
      </c>
      <c r="AI5" s="43">
        <v>1089793.0678414097</v>
      </c>
      <c r="AJ5" s="43">
        <v>1089815.0920821114</v>
      </c>
      <c r="AK5" s="43">
        <v>1089837.0807017544</v>
      </c>
      <c r="AL5" s="43">
        <v>1089859.00729927</v>
      </c>
      <c r="AM5" s="43">
        <v>1089880.8978165938</v>
      </c>
      <c r="AN5" s="43">
        <v>1089902.7279069768</v>
      </c>
      <c r="AO5" s="43">
        <v>1089924.5217391304</v>
      </c>
      <c r="AP5" s="43">
        <v>1089946.2564399422</v>
      </c>
      <c r="AQ5" s="43">
        <v>1089967.954978355</v>
      </c>
    </row>
    <row r="6" spans="3:43">
      <c r="C6" s="1" t="s">
        <v>4</v>
      </c>
      <c r="G6" s="2">
        <v>637</v>
      </c>
      <c r="H6" s="40">
        <v>1209766.9337519621</v>
      </c>
      <c r="J6" s="2">
        <v>675</v>
      </c>
      <c r="K6" s="40">
        <v>1209748.888888889</v>
      </c>
      <c r="M6" s="2">
        <v>675</v>
      </c>
      <c r="N6" s="2">
        <v>1209748.888888889</v>
      </c>
      <c r="Q6" s="1" t="s">
        <v>4</v>
      </c>
      <c r="V6" s="2">
        <v>73</v>
      </c>
      <c r="W6" s="43">
        <v>1104524.7081570996</v>
      </c>
      <c r="X6" s="43">
        <v>1104547.3662650604</v>
      </c>
      <c r="Y6" s="43">
        <v>1104569.9548872181</v>
      </c>
      <c r="Z6" s="43">
        <v>1104592.5049475261</v>
      </c>
      <c r="AA6" s="43">
        <v>1104614.989221557</v>
      </c>
      <c r="AB6" s="43">
        <v>1104637.4328358208</v>
      </c>
      <c r="AC6" s="43">
        <v>1104659.8140089419</v>
      </c>
      <c r="AD6" s="43">
        <v>1104682.1527488856</v>
      </c>
      <c r="AE6" s="43">
        <v>1104704.4320474777</v>
      </c>
      <c r="AF6" s="43">
        <v>1104726.6674556213</v>
      </c>
      <c r="AG6" s="43">
        <v>1104748.8566371682</v>
      </c>
      <c r="AH6" s="43">
        <v>1104770.9796759943</v>
      </c>
      <c r="AI6" s="43">
        <v>1104793.0678414097</v>
      </c>
      <c r="AJ6" s="43">
        <v>1104815.0920821114</v>
      </c>
      <c r="AK6" s="43">
        <v>1104837.0807017544</v>
      </c>
      <c r="AL6" s="43">
        <v>1104859.00729927</v>
      </c>
      <c r="AM6" s="43">
        <v>1104880.8978165938</v>
      </c>
      <c r="AN6" s="43">
        <v>1104902.7279069768</v>
      </c>
      <c r="AO6" s="43">
        <v>1104924.5217391304</v>
      </c>
      <c r="AP6" s="43">
        <v>1104946.2564399422</v>
      </c>
      <c r="AQ6" s="43">
        <v>1104967.954978355</v>
      </c>
    </row>
    <row r="7" spans="3:43">
      <c r="C7" s="2" t="s">
        <v>1</v>
      </c>
      <c r="D7" s="2">
        <v>80</v>
      </c>
      <c r="E7" s="2" t="s">
        <v>7</v>
      </c>
      <c r="G7" s="2">
        <v>657</v>
      </c>
      <c r="H7" s="40">
        <v>1209753.2310502282</v>
      </c>
      <c r="J7" s="2">
        <v>676</v>
      </c>
      <c r="K7" s="40">
        <v>1209748.8568047336</v>
      </c>
      <c r="M7" s="2">
        <v>676</v>
      </c>
      <c r="N7" s="2">
        <v>1209748.8568047336</v>
      </c>
      <c r="Q7" s="2" t="s">
        <v>1</v>
      </c>
      <c r="R7" s="2">
        <v>80</v>
      </c>
      <c r="S7" s="2" t="s">
        <v>7</v>
      </c>
      <c r="V7" s="2">
        <v>74</v>
      </c>
      <c r="W7" s="43">
        <v>1119524.7081570996</v>
      </c>
      <c r="X7" s="43">
        <v>1119547.3662650604</v>
      </c>
      <c r="Y7" s="43">
        <v>1119569.9548872181</v>
      </c>
      <c r="Z7" s="43">
        <v>1119592.5049475261</v>
      </c>
      <c r="AA7" s="43">
        <v>1119614.989221557</v>
      </c>
      <c r="AB7" s="43">
        <v>1119637.4328358208</v>
      </c>
      <c r="AC7" s="43">
        <v>1119659.8140089419</v>
      </c>
      <c r="AD7" s="43">
        <v>1119682.1527488856</v>
      </c>
      <c r="AE7" s="43">
        <v>1119704.4320474777</v>
      </c>
      <c r="AF7" s="43">
        <v>1119726.6674556213</v>
      </c>
      <c r="AG7" s="43">
        <v>1119748.8566371682</v>
      </c>
      <c r="AH7" s="43">
        <v>1119770.9796759943</v>
      </c>
      <c r="AI7" s="43">
        <v>1119793.0678414097</v>
      </c>
      <c r="AJ7" s="43">
        <v>1119815.0920821114</v>
      </c>
      <c r="AK7" s="43">
        <v>1119837.0807017544</v>
      </c>
      <c r="AL7" s="43">
        <v>1119859.00729927</v>
      </c>
      <c r="AM7" s="43">
        <v>1119880.8978165938</v>
      </c>
      <c r="AN7" s="43">
        <v>1119902.7279069768</v>
      </c>
      <c r="AO7" s="43">
        <v>1119924.5217391304</v>
      </c>
      <c r="AP7" s="43">
        <v>1119946.2564399422</v>
      </c>
      <c r="AQ7" s="43">
        <v>1119967.954978355</v>
      </c>
    </row>
    <row r="8" spans="3:43">
      <c r="C8" s="2" t="s">
        <v>2</v>
      </c>
      <c r="D8" s="2">
        <f>14.4</f>
        <v>14.4</v>
      </c>
      <c r="E8" s="2" t="s">
        <v>8</v>
      </c>
      <c r="G8" s="2">
        <v>677</v>
      </c>
      <c r="H8" s="40">
        <v>1209748.846085672</v>
      </c>
      <c r="J8" s="2">
        <v>677</v>
      </c>
      <c r="K8" s="40">
        <v>1209748.846085672</v>
      </c>
      <c r="M8" s="2">
        <v>677</v>
      </c>
      <c r="N8" s="2">
        <v>1209748.846085672</v>
      </c>
      <c r="Q8" s="2" t="s">
        <v>2</v>
      </c>
      <c r="R8" s="2">
        <f>R7*0.18</f>
        <v>14.399999999999999</v>
      </c>
      <c r="S8" s="2" t="s">
        <v>8</v>
      </c>
      <c r="V8" s="2">
        <v>75</v>
      </c>
      <c r="W8" s="43">
        <v>1134524.7081570996</v>
      </c>
      <c r="X8" s="43">
        <v>1134547.3662650604</v>
      </c>
      <c r="Y8" s="43">
        <v>1134569.9548872181</v>
      </c>
      <c r="Z8" s="43">
        <v>1134592.5049475261</v>
      </c>
      <c r="AA8" s="43">
        <v>1134614.989221557</v>
      </c>
      <c r="AB8" s="43">
        <v>1134637.4328358208</v>
      </c>
      <c r="AC8" s="43">
        <v>1134659.8140089419</v>
      </c>
      <c r="AD8" s="43">
        <v>1134682.1527488856</v>
      </c>
      <c r="AE8" s="43">
        <v>1134704.4320474777</v>
      </c>
      <c r="AF8" s="43">
        <v>1134726.6674556213</v>
      </c>
      <c r="AG8" s="43">
        <v>1134748.8566371682</v>
      </c>
      <c r="AH8" s="43">
        <v>1134770.9796759943</v>
      </c>
      <c r="AI8" s="43">
        <v>1134793.0678414097</v>
      </c>
      <c r="AJ8" s="43">
        <v>1134815.0920821114</v>
      </c>
      <c r="AK8" s="43">
        <v>1134837.0807017544</v>
      </c>
      <c r="AL8" s="43">
        <v>1134859.00729927</v>
      </c>
      <c r="AM8" s="43">
        <v>1134880.8978165938</v>
      </c>
      <c r="AN8" s="43">
        <v>1134902.7279069768</v>
      </c>
      <c r="AO8" s="43">
        <v>1134924.5217391304</v>
      </c>
      <c r="AP8" s="43">
        <v>1134946.2564399422</v>
      </c>
      <c r="AQ8" s="43">
        <v>1134967.954978355</v>
      </c>
    </row>
    <row r="9" spans="3:43" ht="15" customHeight="1">
      <c r="C9" s="2" t="s">
        <v>3</v>
      </c>
      <c r="D9" s="2">
        <v>220</v>
      </c>
      <c r="E9" s="2" t="s">
        <v>7</v>
      </c>
      <c r="G9" s="2">
        <v>697</v>
      </c>
      <c r="H9" s="40">
        <v>1209752.9767575322</v>
      </c>
      <c r="J9" s="2">
        <v>678</v>
      </c>
      <c r="K9" s="40">
        <v>1209748.8566371682</v>
      </c>
      <c r="M9" s="2">
        <v>678</v>
      </c>
      <c r="N9" s="2">
        <v>1209748.8566371682</v>
      </c>
      <c r="Q9" s="2" t="s">
        <v>3</v>
      </c>
      <c r="R9" s="2">
        <v>220</v>
      </c>
      <c r="S9" s="2" t="s">
        <v>7</v>
      </c>
      <c r="V9" s="2">
        <v>76</v>
      </c>
      <c r="W9" s="43">
        <v>1149524.7081570996</v>
      </c>
      <c r="X9" s="43">
        <v>1149547.3662650604</v>
      </c>
      <c r="Y9" s="43">
        <v>1149569.9548872181</v>
      </c>
      <c r="Z9" s="43">
        <v>1149592.5049475261</v>
      </c>
      <c r="AA9" s="43">
        <v>1149614.989221557</v>
      </c>
      <c r="AB9" s="43">
        <v>1149637.4328358208</v>
      </c>
      <c r="AC9" s="43">
        <v>1149659.8140089419</v>
      </c>
      <c r="AD9" s="43">
        <v>1149682.1527488856</v>
      </c>
      <c r="AE9" s="43">
        <v>1149704.4320474777</v>
      </c>
      <c r="AF9" s="43">
        <v>1149726.6674556213</v>
      </c>
      <c r="AG9" s="43">
        <v>1149748.8566371682</v>
      </c>
      <c r="AH9" s="43">
        <v>1149770.9796759943</v>
      </c>
      <c r="AI9" s="43">
        <v>1149793.0678414097</v>
      </c>
      <c r="AJ9" s="43">
        <v>1149815.0920821114</v>
      </c>
      <c r="AK9" s="43">
        <v>1149837.0807017544</v>
      </c>
      <c r="AL9" s="43">
        <v>1149859.00729927</v>
      </c>
      <c r="AM9" s="43">
        <v>1149880.8978165938</v>
      </c>
      <c r="AN9" s="43">
        <v>1149902.7279069768</v>
      </c>
      <c r="AO9" s="43">
        <v>1149924.5217391304</v>
      </c>
      <c r="AP9" s="43">
        <v>1149946.2564399422</v>
      </c>
      <c r="AQ9" s="43">
        <v>1149967.954978355</v>
      </c>
    </row>
    <row r="10" spans="3:43" ht="15" customHeight="1">
      <c r="G10" s="2">
        <v>717</v>
      </c>
      <c r="H10" s="40">
        <v>1209764.9104602509</v>
      </c>
      <c r="J10" s="2">
        <v>679</v>
      </c>
      <c r="K10" s="40">
        <v>1209748.8883652431</v>
      </c>
      <c r="M10" s="2">
        <v>679</v>
      </c>
      <c r="N10" s="2">
        <v>1209748.8883652431</v>
      </c>
      <c r="V10" s="2">
        <v>77</v>
      </c>
      <c r="W10" s="43">
        <v>1164524.7081570996</v>
      </c>
      <c r="X10" s="43">
        <v>1164547.3662650604</v>
      </c>
      <c r="Y10" s="43">
        <v>1164569.9548872181</v>
      </c>
      <c r="Z10" s="43">
        <v>1164592.5049475261</v>
      </c>
      <c r="AA10" s="43">
        <v>1164614.989221557</v>
      </c>
      <c r="AB10" s="43">
        <v>1164637.4328358208</v>
      </c>
      <c r="AC10" s="43">
        <v>1164659.8140089419</v>
      </c>
      <c r="AD10" s="43">
        <v>1164682.1527488856</v>
      </c>
      <c r="AE10" s="43">
        <v>1164704.4320474777</v>
      </c>
      <c r="AF10" s="43">
        <v>1164726.6674556213</v>
      </c>
      <c r="AG10" s="43">
        <v>1164748.8566371682</v>
      </c>
      <c r="AH10" s="43">
        <v>1164770.9796759943</v>
      </c>
      <c r="AI10" s="43">
        <v>1164793.0678414097</v>
      </c>
      <c r="AJ10" s="43">
        <v>1164815.0920821114</v>
      </c>
      <c r="AK10" s="43">
        <v>1164837.0807017544</v>
      </c>
      <c r="AL10" s="43">
        <v>1164859.00729927</v>
      </c>
      <c r="AM10" s="43">
        <v>1164880.8978165938</v>
      </c>
      <c r="AN10" s="43">
        <v>1164902.7279069768</v>
      </c>
      <c r="AO10" s="43">
        <v>1164924.5217391304</v>
      </c>
      <c r="AP10" s="43">
        <v>1164946.2564399422</v>
      </c>
      <c r="AQ10" s="43">
        <v>1164967.954978355</v>
      </c>
    </row>
    <row r="11" spans="3:43" ht="15" customHeight="1">
      <c r="C11" s="2" t="s">
        <v>11</v>
      </c>
      <c r="D11" s="39">
        <f>D12/2</f>
        <v>339</v>
      </c>
      <c r="E11" s="2" t="s">
        <v>5</v>
      </c>
      <c r="G11" s="2">
        <v>737</v>
      </c>
      <c r="H11" s="40">
        <v>1209784.0119402984</v>
      </c>
      <c r="J11" s="2">
        <v>680</v>
      </c>
      <c r="K11" s="40">
        <v>1209748.9411764706</v>
      </c>
      <c r="M11" s="2">
        <v>680</v>
      </c>
      <c r="N11" s="2">
        <v>1209748.9411764706</v>
      </c>
      <c r="Q11" s="2" t="s">
        <v>62</v>
      </c>
      <c r="R11" s="41">
        <f>R12/2</f>
        <v>338.5</v>
      </c>
      <c r="S11" s="2" t="s">
        <v>5</v>
      </c>
      <c r="V11" s="2">
        <v>78</v>
      </c>
      <c r="W11" s="43">
        <v>1179524.7081570996</v>
      </c>
      <c r="X11" s="43">
        <v>1179547.3662650604</v>
      </c>
      <c r="Y11" s="43">
        <v>1179569.9548872181</v>
      </c>
      <c r="Z11" s="43">
        <v>1179592.5049475261</v>
      </c>
      <c r="AA11" s="43">
        <v>1179614.989221557</v>
      </c>
      <c r="AB11" s="43">
        <v>1179637.4328358208</v>
      </c>
      <c r="AC11" s="43">
        <v>1179659.8140089419</v>
      </c>
      <c r="AD11" s="43">
        <v>1179682.1527488856</v>
      </c>
      <c r="AE11" s="43">
        <v>1179704.4320474777</v>
      </c>
      <c r="AF11" s="43">
        <v>1179726.6674556213</v>
      </c>
      <c r="AG11" s="43">
        <v>1179748.8566371682</v>
      </c>
      <c r="AH11" s="43">
        <v>1179770.9796759943</v>
      </c>
      <c r="AI11" s="43">
        <v>1179793.0678414097</v>
      </c>
      <c r="AJ11" s="43">
        <v>1179815.0920821114</v>
      </c>
      <c r="AK11" s="43">
        <v>1179837.0807017544</v>
      </c>
      <c r="AL11" s="43">
        <v>1179859.00729927</v>
      </c>
      <c r="AM11" s="43">
        <v>1179880.8978165938</v>
      </c>
      <c r="AN11" s="43">
        <v>1179902.7279069768</v>
      </c>
      <c r="AO11" s="43">
        <v>1179924.5217391304</v>
      </c>
      <c r="AP11" s="43">
        <v>1179946.2564399422</v>
      </c>
      <c r="AQ11" s="43">
        <v>1179967.954978355</v>
      </c>
    </row>
    <row r="12" spans="3:43">
      <c r="C12" s="2" t="s">
        <v>73</v>
      </c>
      <c r="D12" s="40">
        <f>ROUNDUP((SQRT((2*$D$4*$D$9)/$D$8)),0)</f>
        <v>678</v>
      </c>
      <c r="E12" s="2" t="s">
        <v>5</v>
      </c>
      <c r="G12" s="2">
        <v>757</v>
      </c>
      <c r="H12" s="40">
        <v>1209809.7130779391</v>
      </c>
      <c r="J12" s="2">
        <v>681</v>
      </c>
      <c r="K12" s="40">
        <v>1209749.0149779734</v>
      </c>
      <c r="M12" s="2">
        <v>681</v>
      </c>
      <c r="N12" s="2">
        <v>1209749.0149779734</v>
      </c>
      <c r="Q12" s="2" t="s">
        <v>16</v>
      </c>
      <c r="R12" s="41">
        <v>677</v>
      </c>
      <c r="S12" s="2" t="s">
        <v>5</v>
      </c>
      <c r="V12" s="2">
        <v>79</v>
      </c>
      <c r="W12" s="43">
        <v>1194524.7081570996</v>
      </c>
      <c r="X12" s="43">
        <v>1194547.3662650604</v>
      </c>
      <c r="Y12" s="43">
        <v>1194569.9548872181</v>
      </c>
      <c r="Z12" s="43">
        <v>1194592.5049475261</v>
      </c>
      <c r="AA12" s="43">
        <v>1194614.989221557</v>
      </c>
      <c r="AB12" s="43">
        <v>1194637.4328358208</v>
      </c>
      <c r="AC12" s="43">
        <v>1194659.8140089419</v>
      </c>
      <c r="AD12" s="43">
        <v>1194682.1527488856</v>
      </c>
      <c r="AE12" s="43">
        <v>1194704.4320474777</v>
      </c>
      <c r="AF12" s="43">
        <v>1194726.6674556213</v>
      </c>
      <c r="AG12" s="43">
        <v>1194748.8566371682</v>
      </c>
      <c r="AH12" s="43">
        <v>1194770.9796759943</v>
      </c>
      <c r="AI12" s="43">
        <v>1194793.0678414097</v>
      </c>
      <c r="AJ12" s="43">
        <v>1194815.0920821114</v>
      </c>
      <c r="AK12" s="43">
        <v>1194837.0807017544</v>
      </c>
      <c r="AL12" s="43">
        <v>1194859.00729927</v>
      </c>
      <c r="AM12" s="43">
        <v>1194880.8978165938</v>
      </c>
      <c r="AN12" s="43">
        <v>1194902.7279069768</v>
      </c>
      <c r="AO12" s="43">
        <v>1194924.5217391304</v>
      </c>
      <c r="AP12" s="43">
        <v>1194946.2564399422</v>
      </c>
      <c r="AQ12" s="43">
        <v>1194967.954978355</v>
      </c>
    </row>
    <row r="13" spans="3:43">
      <c r="G13" s="2">
        <v>777</v>
      </c>
      <c r="H13" s="40">
        <v>1209841.5042471041</v>
      </c>
      <c r="J13" s="2">
        <v>682</v>
      </c>
      <c r="K13" s="40">
        <v>1209749.1096774193</v>
      </c>
      <c r="M13" s="2">
        <v>682</v>
      </c>
      <c r="N13" s="2">
        <v>1209749.1096774193</v>
      </c>
      <c r="V13" s="2">
        <v>80</v>
      </c>
      <c r="W13" s="43">
        <v>1209524.7081570996</v>
      </c>
      <c r="X13" s="43">
        <v>1209547.3662650604</v>
      </c>
      <c r="Y13" s="43">
        <v>1209569.9548872181</v>
      </c>
      <c r="Z13" s="43">
        <v>1209592.5049475261</v>
      </c>
      <c r="AA13" s="43">
        <v>1209614.989221557</v>
      </c>
      <c r="AB13" s="43">
        <v>1209637.4328358208</v>
      </c>
      <c r="AC13" s="43">
        <v>1209659.8140089419</v>
      </c>
      <c r="AD13" s="43">
        <v>1209682.1527488856</v>
      </c>
      <c r="AE13" s="43">
        <v>1209704.4320474777</v>
      </c>
      <c r="AF13" s="43">
        <v>1209726.6674556213</v>
      </c>
      <c r="AG13" s="44">
        <v>1209748.8566371682</v>
      </c>
      <c r="AH13" s="2">
        <v>1209770.9796759943</v>
      </c>
      <c r="AI13" s="2">
        <v>1209793.0678414097</v>
      </c>
      <c r="AJ13" s="2">
        <v>1209815.0920821114</v>
      </c>
      <c r="AK13" s="2">
        <v>1209837.0807017544</v>
      </c>
      <c r="AL13" s="2">
        <v>1209859.00729927</v>
      </c>
      <c r="AM13" s="2">
        <v>1209880.8978165938</v>
      </c>
      <c r="AN13" s="2">
        <v>1209902.7279069768</v>
      </c>
      <c r="AO13" s="2">
        <v>1209924.5217391304</v>
      </c>
      <c r="AP13" s="2">
        <v>1209946.2564399422</v>
      </c>
      <c r="AQ13" s="2">
        <v>1209967.954978355</v>
      </c>
    </row>
    <row r="14" spans="3:43">
      <c r="C14" s="2" t="s">
        <v>10</v>
      </c>
      <c r="D14" s="41">
        <f>D9*D18</f>
        <v>4867.2566371681414</v>
      </c>
      <c r="G14" s="2" t="s">
        <v>49</v>
      </c>
      <c r="H14" s="40">
        <f>MIN(H3:H13)</f>
        <v>1209748.846085672</v>
      </c>
      <c r="J14" s="2" t="s">
        <v>49</v>
      </c>
      <c r="K14" s="40">
        <f>MIN(K3:K13)</f>
        <v>1209748.846085672</v>
      </c>
      <c r="Q14" s="2" t="s">
        <v>10</v>
      </c>
      <c r="R14" s="41">
        <f>R9*R18</f>
        <v>4874.4460856720825</v>
      </c>
      <c r="V14" s="2">
        <v>81</v>
      </c>
      <c r="W14" s="2">
        <v>1224524.7081570996</v>
      </c>
      <c r="X14" s="2">
        <v>1224547.3662650604</v>
      </c>
      <c r="Y14" s="2">
        <v>1224569.9548872181</v>
      </c>
      <c r="Z14" s="2">
        <v>1224592.5049475261</v>
      </c>
      <c r="AA14" s="2">
        <v>1224614.989221557</v>
      </c>
      <c r="AB14" s="2">
        <v>1224637.4328358208</v>
      </c>
      <c r="AC14" s="2">
        <v>1224659.8140089419</v>
      </c>
      <c r="AD14" s="2">
        <v>1224682.1527488856</v>
      </c>
      <c r="AE14" s="2">
        <v>1224704.4320474777</v>
      </c>
      <c r="AF14" s="2">
        <v>1224726.6674556213</v>
      </c>
      <c r="AG14" s="2">
        <v>1224748.8566371682</v>
      </c>
      <c r="AH14" s="2">
        <v>1224770.9796759943</v>
      </c>
      <c r="AI14" s="2">
        <v>1224793.0678414097</v>
      </c>
      <c r="AJ14" s="2">
        <v>1224815.0920821114</v>
      </c>
      <c r="AK14" s="2">
        <v>1224837.0807017544</v>
      </c>
      <c r="AL14" s="2">
        <v>1224859.00729927</v>
      </c>
      <c r="AM14" s="2">
        <v>1224880.8978165938</v>
      </c>
      <c r="AN14" s="2">
        <v>1224902.7279069768</v>
      </c>
      <c r="AO14" s="2">
        <v>1224924.5217391304</v>
      </c>
      <c r="AP14" s="2">
        <v>1224946.2564399422</v>
      </c>
      <c r="AQ14" s="2">
        <v>1224967.954978355</v>
      </c>
    </row>
    <row r="15" spans="3:43">
      <c r="C15" s="2" t="s">
        <v>12</v>
      </c>
      <c r="D15" s="41">
        <f>D8*D11</f>
        <v>4881.6000000000004</v>
      </c>
      <c r="Q15" s="2" t="s">
        <v>12</v>
      </c>
      <c r="R15" s="41">
        <f>R8*R11</f>
        <v>4874.3999999999996</v>
      </c>
      <c r="V15" s="2">
        <v>82</v>
      </c>
      <c r="W15" s="2">
        <v>1239524.7081570996</v>
      </c>
      <c r="X15" s="2">
        <v>1239547.3662650604</v>
      </c>
      <c r="Y15" s="2">
        <v>1239569.9548872181</v>
      </c>
      <c r="Z15" s="2">
        <v>1239592.5049475261</v>
      </c>
      <c r="AA15" s="2">
        <v>1239614.989221557</v>
      </c>
      <c r="AB15" s="2">
        <v>1239637.4328358208</v>
      </c>
      <c r="AC15" s="2">
        <v>1239659.8140089419</v>
      </c>
      <c r="AD15" s="2">
        <v>1239682.1527488856</v>
      </c>
      <c r="AE15" s="2">
        <v>1239704.4320474777</v>
      </c>
      <c r="AF15" s="2">
        <v>1239726.6674556213</v>
      </c>
      <c r="AG15" s="2">
        <v>1239748.8566371682</v>
      </c>
      <c r="AH15" s="2">
        <v>1239770.9796759943</v>
      </c>
      <c r="AI15" s="2">
        <v>1239793.0678414097</v>
      </c>
      <c r="AJ15" s="2">
        <v>1239815.0920821114</v>
      </c>
      <c r="AK15" s="2">
        <v>1239837.0807017544</v>
      </c>
      <c r="AL15" s="2">
        <v>1239859.00729927</v>
      </c>
      <c r="AM15" s="2">
        <v>1239880.8978165938</v>
      </c>
      <c r="AN15" s="2">
        <v>1239902.7279069768</v>
      </c>
      <c r="AO15" s="2">
        <v>1239924.5217391304</v>
      </c>
      <c r="AP15" s="2">
        <v>1239946.2564399422</v>
      </c>
      <c r="AQ15" s="2">
        <v>1239967.954978355</v>
      </c>
    </row>
    <row r="16" spans="3:43">
      <c r="C16" s="2" t="s">
        <v>17</v>
      </c>
      <c r="D16" s="41">
        <f>D14+D15</f>
        <v>9748.8566371681409</v>
      </c>
      <c r="Q16" s="2" t="s">
        <v>19</v>
      </c>
      <c r="R16" s="41">
        <f>R14+R15</f>
        <v>9748.8460856720812</v>
      </c>
      <c r="V16" s="2">
        <v>83</v>
      </c>
      <c r="W16" s="2">
        <v>1254524.7081570996</v>
      </c>
      <c r="X16" s="2">
        <v>1254547.3662650604</v>
      </c>
      <c r="Y16" s="2">
        <v>1254569.9548872181</v>
      </c>
      <c r="Z16" s="2">
        <v>1254592.5049475261</v>
      </c>
      <c r="AA16" s="2">
        <v>1254614.989221557</v>
      </c>
      <c r="AB16" s="2">
        <v>1254637.4328358208</v>
      </c>
      <c r="AC16" s="2">
        <v>1254659.8140089419</v>
      </c>
      <c r="AD16" s="2">
        <v>1254682.1527488856</v>
      </c>
      <c r="AE16" s="2">
        <v>1254704.4320474777</v>
      </c>
      <c r="AF16" s="2">
        <v>1254726.6674556213</v>
      </c>
      <c r="AG16" s="2">
        <v>1254748.8566371682</v>
      </c>
      <c r="AH16" s="2">
        <v>1254770.9796759943</v>
      </c>
      <c r="AI16" s="2">
        <v>1254793.0678414097</v>
      </c>
      <c r="AJ16" s="2">
        <v>1254815.0920821114</v>
      </c>
      <c r="AK16" s="2">
        <v>1254837.0807017544</v>
      </c>
      <c r="AL16" s="2">
        <v>1254859.00729927</v>
      </c>
      <c r="AM16" s="2">
        <v>1254880.8978165938</v>
      </c>
      <c r="AN16" s="2">
        <v>1254902.7279069768</v>
      </c>
      <c r="AO16" s="2">
        <v>1254924.5217391304</v>
      </c>
      <c r="AP16" s="2">
        <v>1254946.2564399422</v>
      </c>
      <c r="AQ16" s="2">
        <v>1254967.954978355</v>
      </c>
    </row>
    <row r="17" spans="3:43">
      <c r="C17" s="2" t="s">
        <v>18</v>
      </c>
      <c r="D17" s="41">
        <f>D4*D7+D14+D15</f>
        <v>1209748.8566371682</v>
      </c>
      <c r="Q17" s="2" t="s">
        <v>13</v>
      </c>
      <c r="R17" s="41">
        <f>R4*R7+R14+R15</f>
        <v>1209748.846085672</v>
      </c>
      <c r="V17" s="2">
        <v>84</v>
      </c>
      <c r="W17" s="2">
        <v>1269524.7081570996</v>
      </c>
      <c r="X17" s="2">
        <v>1269547.3662650604</v>
      </c>
      <c r="Y17" s="2">
        <v>1269569.9548872181</v>
      </c>
      <c r="Z17" s="2">
        <v>1269592.5049475261</v>
      </c>
      <c r="AA17" s="2">
        <v>1269614.989221557</v>
      </c>
      <c r="AB17" s="2">
        <v>1269637.4328358208</v>
      </c>
      <c r="AC17" s="2">
        <v>1269659.8140089419</v>
      </c>
      <c r="AD17" s="2">
        <v>1269682.1527488856</v>
      </c>
      <c r="AE17" s="2">
        <v>1269704.4320474777</v>
      </c>
      <c r="AF17" s="2">
        <v>1269726.6674556213</v>
      </c>
      <c r="AG17" s="2">
        <v>1269748.8566371682</v>
      </c>
      <c r="AH17" s="2">
        <v>1269770.9796759943</v>
      </c>
      <c r="AI17" s="2">
        <v>1269793.0678414097</v>
      </c>
      <c r="AJ17" s="2">
        <v>1269815.0920821114</v>
      </c>
      <c r="AK17" s="2">
        <v>1269837.0807017544</v>
      </c>
      <c r="AL17" s="2">
        <v>1269859.00729927</v>
      </c>
      <c r="AM17" s="2">
        <v>1269880.8978165938</v>
      </c>
      <c r="AN17" s="2">
        <v>1269902.7279069768</v>
      </c>
      <c r="AO17" s="2">
        <v>1269924.5217391304</v>
      </c>
      <c r="AP17" s="2">
        <v>1269946.2564399422</v>
      </c>
      <c r="AQ17" s="2">
        <v>1269967.954978355</v>
      </c>
    </row>
    <row r="18" spans="3:43">
      <c r="C18" s="2" t="s">
        <v>14</v>
      </c>
      <c r="D18" s="39">
        <f>D4/D12</f>
        <v>22.123893805309734</v>
      </c>
      <c r="Q18" s="2" t="s">
        <v>14</v>
      </c>
      <c r="R18" s="39">
        <f>R4/R12</f>
        <v>22.156573116691284</v>
      </c>
      <c r="V18" s="2">
        <v>85</v>
      </c>
      <c r="W18" s="2">
        <v>1284524.7081570996</v>
      </c>
      <c r="X18" s="2">
        <v>1284547.3662650604</v>
      </c>
      <c r="Y18" s="2">
        <v>1284569.9548872181</v>
      </c>
      <c r="Z18" s="2">
        <v>1284592.5049475261</v>
      </c>
      <c r="AA18" s="2">
        <v>1284614.989221557</v>
      </c>
      <c r="AB18" s="2">
        <v>1284637.4328358208</v>
      </c>
      <c r="AC18" s="2">
        <v>1284659.8140089419</v>
      </c>
      <c r="AD18" s="2">
        <v>1284682.1527488856</v>
      </c>
      <c r="AE18" s="2">
        <v>1284704.4320474777</v>
      </c>
      <c r="AF18" s="2">
        <v>1284726.6674556213</v>
      </c>
      <c r="AG18" s="2">
        <v>1284748.8566371682</v>
      </c>
      <c r="AH18" s="2">
        <v>1284770.9796759943</v>
      </c>
      <c r="AI18" s="2">
        <v>1284793.0678414097</v>
      </c>
      <c r="AJ18" s="2">
        <v>1284815.0920821114</v>
      </c>
      <c r="AK18" s="2">
        <v>1284837.0807017544</v>
      </c>
      <c r="AL18" s="2">
        <v>1284859.00729927</v>
      </c>
      <c r="AM18" s="2">
        <v>1284880.8978165938</v>
      </c>
      <c r="AN18" s="2">
        <v>1284902.7279069768</v>
      </c>
      <c r="AO18" s="2">
        <v>1284924.5217391304</v>
      </c>
      <c r="AP18" s="2">
        <v>1284946.2564399422</v>
      </c>
      <c r="AQ18" s="2">
        <v>1284967.954978355</v>
      </c>
    </row>
    <row r="19" spans="3:43">
      <c r="V19" s="2">
        <v>86</v>
      </c>
      <c r="W19" s="2">
        <v>1299524.7081570996</v>
      </c>
      <c r="X19" s="2">
        <v>1299547.3662650604</v>
      </c>
      <c r="Y19" s="2">
        <v>1299569.9548872181</v>
      </c>
      <c r="Z19" s="2">
        <v>1299592.5049475261</v>
      </c>
      <c r="AA19" s="2">
        <v>1299614.989221557</v>
      </c>
      <c r="AB19" s="2">
        <v>1299637.4328358208</v>
      </c>
      <c r="AC19" s="2">
        <v>1299659.8140089419</v>
      </c>
      <c r="AD19" s="2">
        <v>1299682.1527488856</v>
      </c>
      <c r="AE19" s="2">
        <v>1299704.4320474777</v>
      </c>
      <c r="AF19" s="2">
        <v>1299726.6674556213</v>
      </c>
      <c r="AG19" s="2">
        <v>1299748.8566371682</v>
      </c>
      <c r="AH19" s="2">
        <v>1299770.9796759943</v>
      </c>
      <c r="AI19" s="2">
        <v>1299793.0678414097</v>
      </c>
      <c r="AJ19" s="2">
        <v>1299815.0920821114</v>
      </c>
      <c r="AK19" s="2">
        <v>1299837.0807017544</v>
      </c>
      <c r="AL19" s="2">
        <v>1299859.00729927</v>
      </c>
      <c r="AM19" s="2">
        <v>1299880.8978165938</v>
      </c>
      <c r="AN19" s="2">
        <v>1299902.7279069768</v>
      </c>
      <c r="AO19" s="2">
        <v>1299924.5217391304</v>
      </c>
      <c r="AP19" s="2">
        <v>1299946.2564399422</v>
      </c>
      <c r="AQ19" s="2">
        <v>1299967.954978355</v>
      </c>
    </row>
    <row r="20" spans="3:43">
      <c r="C20" s="2" t="s">
        <v>68</v>
      </c>
      <c r="D20" s="2">
        <f>(SQRT((2*$D$4*$D$9)/$D$8))</f>
        <v>677.00320038633004</v>
      </c>
      <c r="V20" s="2">
        <v>87</v>
      </c>
      <c r="W20" s="2">
        <v>1314524.7081570996</v>
      </c>
      <c r="X20" s="2">
        <v>1314547.3662650604</v>
      </c>
      <c r="Y20" s="2">
        <v>1314569.9548872181</v>
      </c>
      <c r="Z20" s="2">
        <v>1314592.5049475261</v>
      </c>
      <c r="AA20" s="2">
        <v>1314614.989221557</v>
      </c>
      <c r="AB20" s="2">
        <v>1314637.4328358208</v>
      </c>
      <c r="AC20" s="2">
        <v>1314659.8140089419</v>
      </c>
      <c r="AD20" s="2">
        <v>1314682.1527488856</v>
      </c>
      <c r="AE20" s="2">
        <v>1314704.4320474777</v>
      </c>
      <c r="AF20" s="2">
        <v>1314726.6674556213</v>
      </c>
      <c r="AG20" s="2">
        <v>1314748.8566371682</v>
      </c>
      <c r="AH20" s="2">
        <v>1314770.9796759943</v>
      </c>
      <c r="AI20" s="2">
        <v>1314793.0678414097</v>
      </c>
      <c r="AJ20" s="2">
        <v>1314815.0920821114</v>
      </c>
      <c r="AK20" s="2">
        <v>1314837.0807017544</v>
      </c>
      <c r="AL20" s="2">
        <v>1314859.00729927</v>
      </c>
      <c r="AM20" s="2">
        <v>1314880.8978165938</v>
      </c>
      <c r="AN20" s="2">
        <v>1314902.7279069768</v>
      </c>
      <c r="AO20" s="2">
        <v>1314924.5217391304</v>
      </c>
      <c r="AP20" s="2">
        <v>1314946.2564399422</v>
      </c>
      <c r="AQ20" s="2">
        <v>1314967.954978355</v>
      </c>
    </row>
    <row r="21" spans="3:43">
      <c r="V21" s="2">
        <v>88</v>
      </c>
      <c r="W21" s="2">
        <v>1329524.7081570996</v>
      </c>
      <c r="X21" s="2">
        <v>1329547.3662650604</v>
      </c>
      <c r="Y21" s="2">
        <v>1329569.9548872181</v>
      </c>
      <c r="Z21" s="2">
        <v>1329592.5049475261</v>
      </c>
      <c r="AA21" s="2">
        <v>1329614.989221557</v>
      </c>
      <c r="AB21" s="2">
        <v>1329637.4328358208</v>
      </c>
      <c r="AC21" s="2">
        <v>1329659.8140089419</v>
      </c>
      <c r="AD21" s="2">
        <v>1329682.1527488856</v>
      </c>
      <c r="AE21" s="2">
        <v>1329704.4320474777</v>
      </c>
      <c r="AF21" s="2">
        <v>1329726.6674556213</v>
      </c>
      <c r="AG21" s="2">
        <v>1329748.8566371682</v>
      </c>
      <c r="AH21" s="2">
        <v>1329770.9796759943</v>
      </c>
      <c r="AI21" s="2">
        <v>1329793.0678414097</v>
      </c>
      <c r="AJ21" s="2">
        <v>1329815.0920821114</v>
      </c>
      <c r="AK21" s="2">
        <v>1329837.0807017544</v>
      </c>
      <c r="AL21" s="2">
        <v>1329859.00729927</v>
      </c>
      <c r="AM21" s="2">
        <v>1329880.8978165938</v>
      </c>
      <c r="AN21" s="2">
        <v>1329902.7279069768</v>
      </c>
      <c r="AO21" s="2">
        <v>1329924.5217391304</v>
      </c>
      <c r="AP21" s="2">
        <v>1329946.2564399422</v>
      </c>
      <c r="AQ21" s="2">
        <v>1329967.954978355</v>
      </c>
    </row>
    <row r="22" spans="3:43">
      <c r="V22" s="2">
        <v>89</v>
      </c>
      <c r="W22" s="2">
        <v>1344524.7081570996</v>
      </c>
      <c r="X22" s="2">
        <v>1344547.3662650604</v>
      </c>
      <c r="Y22" s="2">
        <v>1344569.9548872181</v>
      </c>
      <c r="Z22" s="2">
        <v>1344592.5049475261</v>
      </c>
      <c r="AA22" s="2">
        <v>1344614.989221557</v>
      </c>
      <c r="AB22" s="2">
        <v>1344637.4328358208</v>
      </c>
      <c r="AC22" s="2">
        <v>1344659.8140089419</v>
      </c>
      <c r="AD22" s="2">
        <v>1344682.1527488856</v>
      </c>
      <c r="AE22" s="2">
        <v>1344704.4320474777</v>
      </c>
      <c r="AF22" s="2">
        <v>1344726.6674556213</v>
      </c>
      <c r="AG22" s="2">
        <v>1344748.8566371682</v>
      </c>
      <c r="AH22" s="2">
        <v>1344770.9796759943</v>
      </c>
      <c r="AI22" s="2">
        <v>1344793.0678414097</v>
      </c>
      <c r="AJ22" s="2">
        <v>1344815.0920821114</v>
      </c>
      <c r="AK22" s="2">
        <v>1344837.0807017544</v>
      </c>
      <c r="AL22" s="2">
        <v>1344859.00729927</v>
      </c>
      <c r="AM22" s="2">
        <v>1344880.8978165938</v>
      </c>
      <c r="AN22" s="2">
        <v>1344902.7279069768</v>
      </c>
      <c r="AO22" s="2">
        <v>1344924.5217391304</v>
      </c>
      <c r="AP22" s="2">
        <v>1344946.2564399422</v>
      </c>
      <c r="AQ22" s="2">
        <v>1344967.954978355</v>
      </c>
    </row>
    <row r="23" spans="3:43">
      <c r="V23" s="2">
        <v>90</v>
      </c>
      <c r="W23" s="2">
        <v>1359524.7081570996</v>
      </c>
      <c r="X23" s="2">
        <v>1359547.3662650604</v>
      </c>
      <c r="Y23" s="2">
        <v>1359569.9548872181</v>
      </c>
      <c r="Z23" s="2">
        <v>1359592.5049475261</v>
      </c>
      <c r="AA23" s="2">
        <v>1359614.989221557</v>
      </c>
      <c r="AB23" s="2">
        <v>1359637.4328358208</v>
      </c>
      <c r="AC23" s="2">
        <v>1359659.8140089419</v>
      </c>
      <c r="AD23" s="2">
        <v>1359682.1527488856</v>
      </c>
      <c r="AE23" s="2">
        <v>1359704.4320474777</v>
      </c>
      <c r="AF23" s="2">
        <v>1359726.6674556213</v>
      </c>
      <c r="AG23" s="2">
        <v>1359748.8566371682</v>
      </c>
      <c r="AH23" s="2">
        <v>1359770.9796759943</v>
      </c>
      <c r="AI23" s="2">
        <v>1359793.0678414097</v>
      </c>
      <c r="AJ23" s="2">
        <v>1359815.0920821114</v>
      </c>
      <c r="AK23" s="2">
        <v>1359837.0807017544</v>
      </c>
      <c r="AL23" s="2">
        <v>1359859.00729927</v>
      </c>
      <c r="AM23" s="2">
        <v>1359880.8978165938</v>
      </c>
      <c r="AN23" s="2">
        <v>1359902.7279069768</v>
      </c>
      <c r="AO23" s="2">
        <v>1359924.5217391304</v>
      </c>
      <c r="AP23" s="2">
        <v>1359946.2564399422</v>
      </c>
      <c r="AQ23" s="2">
        <v>1359967.954978355</v>
      </c>
    </row>
    <row r="31" spans="3:43">
      <c r="D31" s="3"/>
    </row>
    <row r="32" spans="3:43">
      <c r="D32" s="3"/>
    </row>
  </sheetData>
  <scenarios current="10" sqref="D16">
    <scenario name="EOQ 627" locked="1" count="1" user="Heejae Roh" comment="Created by Heejae Roh on 2023-03-17">
      <inputCells r="D12" val="627" numFmtId="1"/>
    </scenario>
    <scenario name="EOQ 637" locked="1" count="1" user="Heejae Roh" comment="Created by Heejae Roh on 2023-03-17_x000a_Modified by Heejae Roh on 2023-03-17">
      <inputCells r="D12" val="637" numFmtId="1"/>
    </scenario>
    <scenario name="EOQ 647" locked="1" count="1" user="Heejae Roh" comment="Created by Heejae Roh on 2023-03-17">
      <inputCells r="D12" val="647" numFmtId="1"/>
    </scenario>
    <scenario name="EOQ 657" locked="1" count="1" user="Heejae Roh" comment="Created by Heejae Roh on 2023-03-17">
      <inputCells r="D12" val="657" numFmtId="1"/>
    </scenario>
    <scenario name="EOQ 667" locked="1" count="1" user="Heejae Roh" comment="Created by Heejae Roh on 2023-03-17">
      <inputCells r="D12" val="667" numFmtId="1"/>
    </scenario>
    <scenario name="EOQ 677" locked="1" count="1" user="Heejae Roh" comment="Created by Heejae Roh on 2023-03-17">
      <inputCells r="D12" val="677" numFmtId="1"/>
    </scenario>
    <scenario name="EOQ 687" locked="1" count="1" user="Heejae Roh" comment="Created by Heejae Roh on 2023-03-17">
      <inputCells r="D12" val="687" numFmtId="1"/>
    </scenario>
    <scenario name="EOQ 697" locked="1" count="1" user="Heejae Roh" comment="Created by Heejae Roh on 2023-03-17">
      <inputCells r="D12" val="697" numFmtId="1"/>
    </scenario>
    <scenario name="EOQ 707" locked="1" count="1" user="Heejae Roh" comment="Created by Heejae Roh on 2023-03-17">
      <inputCells r="D12" val="707" numFmtId="1"/>
    </scenario>
    <scenario name="EOQ 717" locked="1" count="1" user="Heejae Roh" comment="Created by Heejae Roh on 2023-03-17">
      <inputCells r="D12" val="717" numFmtId="1"/>
    </scenario>
    <scenario name="EOQ 727" locked="1" count="1" user="Heejae Roh" comment="Created by Heejae Roh on 2023-03-17">
      <inputCells r="D12" val="727" numFmtId="1"/>
    </scenario>
  </scenario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BAC8-895B-4B05-AB3F-AD0254A7BA9E}">
  <dimension ref="A1:BP1003"/>
  <sheetViews>
    <sheetView zoomScale="70" zoomScaleNormal="70" workbookViewId="0">
      <selection activeCell="M13" sqref="M13"/>
    </sheetView>
  </sheetViews>
  <sheetFormatPr defaultRowHeight="14.4"/>
  <cols>
    <col min="1" max="1" width="17.33203125" customWidth="1"/>
    <col min="2" max="2" width="13.109375" bestFit="1" customWidth="1"/>
    <col min="3" max="3" width="12.77734375" bestFit="1" customWidth="1"/>
    <col min="4" max="4" width="16.33203125" customWidth="1"/>
    <col min="5" max="5" width="35.77734375" bestFit="1" customWidth="1"/>
    <col min="6" max="6" width="9.44140625" bestFit="1" customWidth="1"/>
    <col min="8" max="8" width="12.6640625" bestFit="1" customWidth="1"/>
    <col min="9" max="9" width="7.109375" bestFit="1" customWidth="1"/>
    <col min="10" max="10" width="9" bestFit="1" customWidth="1"/>
    <col min="11" max="11" width="14.5546875" bestFit="1" customWidth="1"/>
    <col min="12" max="12" width="5.21875" bestFit="1" customWidth="1"/>
    <col min="13" max="13" width="24.21875" bestFit="1" customWidth="1"/>
    <col min="14" max="14" width="8.88671875" customWidth="1"/>
    <col min="15" max="15" width="13.88671875" bestFit="1" customWidth="1"/>
    <col min="16" max="16" width="12.6640625" bestFit="1" customWidth="1"/>
    <col min="17" max="17" width="14.88671875" bestFit="1" customWidth="1"/>
    <col min="18" max="18" width="16.44140625" bestFit="1" customWidth="1"/>
    <col min="19" max="19" width="22.5546875" bestFit="1" customWidth="1"/>
    <col min="20" max="20" width="9.44140625" bestFit="1" customWidth="1"/>
    <col min="21" max="21" width="51.5546875" bestFit="1" customWidth="1"/>
    <col min="22" max="22" width="17" customWidth="1"/>
    <col min="23" max="23" width="22.5546875" bestFit="1" customWidth="1"/>
    <col min="24" max="24" width="9.44140625" bestFit="1" customWidth="1"/>
    <col min="25" max="25" width="32.88671875" bestFit="1" customWidth="1"/>
    <col min="26" max="26" width="16.6640625" customWidth="1"/>
    <col min="27" max="27" width="51.5546875" bestFit="1" customWidth="1"/>
    <col min="29" max="29" width="32.33203125" bestFit="1" customWidth="1"/>
    <col min="30" max="30" width="6.6640625" bestFit="1" customWidth="1"/>
    <col min="33" max="33" width="28.88671875" bestFit="1" customWidth="1"/>
    <col min="34" max="34" width="12.77734375" bestFit="1" customWidth="1"/>
    <col min="36" max="36" width="12.6640625" bestFit="1" customWidth="1"/>
    <col min="37" max="37" width="7.109375" bestFit="1" customWidth="1"/>
    <col min="38" max="38" width="9" bestFit="1" customWidth="1"/>
    <col min="39" max="39" width="17.88671875" bestFit="1" customWidth="1"/>
    <col min="41" max="41" width="13.88671875" bestFit="1" customWidth="1"/>
    <col min="42" max="42" width="12.6640625" bestFit="1" customWidth="1"/>
    <col min="43" max="43" width="14.88671875" bestFit="1" customWidth="1"/>
    <col min="44" max="44" width="16.44140625" bestFit="1" customWidth="1"/>
    <col min="45" max="45" width="22.5546875" bestFit="1" customWidth="1"/>
    <col min="46" max="46" width="9.44140625" bestFit="1" customWidth="1"/>
    <col min="47" max="47" width="32.88671875" bestFit="1" customWidth="1"/>
    <col min="48" max="48" width="16.6640625" customWidth="1"/>
    <col min="49" max="49" width="51.5546875" bestFit="1" customWidth="1"/>
    <col min="50" max="50" width="26.21875" customWidth="1"/>
    <col min="51" max="51" width="28.88671875" bestFit="1" customWidth="1"/>
    <col min="52" max="52" width="12.77734375" bestFit="1" customWidth="1"/>
    <col min="54" max="54" width="12.6640625" bestFit="1" customWidth="1"/>
    <col min="55" max="55" width="7.109375" bestFit="1" customWidth="1"/>
    <col min="56" max="56" width="9" bestFit="1" customWidth="1"/>
    <col min="57" max="57" width="17.88671875" bestFit="1" customWidth="1"/>
    <col min="59" max="59" width="13.88671875" bestFit="1" customWidth="1"/>
    <col min="60" max="60" width="12.6640625" bestFit="1" customWidth="1"/>
    <col min="61" max="61" width="14.88671875" bestFit="1" customWidth="1"/>
    <col min="62" max="62" width="16.44140625" bestFit="1" customWidth="1"/>
    <col min="63" max="63" width="22.5546875" bestFit="1" customWidth="1"/>
    <col min="64" max="64" width="9.44140625" bestFit="1" customWidth="1"/>
    <col min="65" max="65" width="32.88671875" bestFit="1" customWidth="1"/>
    <col min="67" max="67" width="51.5546875" bestFit="1" customWidth="1"/>
  </cols>
  <sheetData>
    <row r="1" spans="1:68" ht="15" thickBot="1"/>
    <row r="2" spans="1:68" ht="24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S2" s="54" t="s">
        <v>66</v>
      </c>
      <c r="T2" s="54"/>
      <c r="U2" s="54"/>
      <c r="V2" s="31"/>
      <c r="W2" s="54" t="s">
        <v>65</v>
      </c>
      <c r="X2" s="54"/>
      <c r="Y2" s="54"/>
      <c r="AC2" s="2" t="s">
        <v>0</v>
      </c>
      <c r="AD2" s="2">
        <v>15000</v>
      </c>
      <c r="AG2" s="61" t="s">
        <v>47</v>
      </c>
      <c r="AH2" s="62"/>
      <c r="AI2" s="6"/>
      <c r="AJ2" s="6"/>
      <c r="AK2" s="6"/>
      <c r="AL2" s="6"/>
      <c r="AM2" s="6"/>
      <c r="AN2" s="6"/>
      <c r="AO2" s="63" t="s">
        <v>20</v>
      </c>
      <c r="AP2" s="63" t="s">
        <v>21</v>
      </c>
      <c r="AQ2" s="63" t="s">
        <v>22</v>
      </c>
      <c r="AR2" s="63" t="s">
        <v>23</v>
      </c>
      <c r="AS2" s="63" t="s">
        <v>57</v>
      </c>
      <c r="AT2" s="63" t="s">
        <v>48</v>
      </c>
      <c r="AU2" s="63" t="s">
        <v>58</v>
      </c>
      <c r="AY2" s="6"/>
      <c r="AZ2" s="6"/>
      <c r="BA2" s="6"/>
      <c r="BB2" s="49" t="s">
        <v>34</v>
      </c>
      <c r="BC2" s="49" t="s">
        <v>35</v>
      </c>
      <c r="BD2" s="49" t="s">
        <v>45</v>
      </c>
      <c r="BE2" s="49" t="s">
        <v>47</v>
      </c>
      <c r="BF2" s="6"/>
      <c r="BG2" s="63" t="s">
        <v>20</v>
      </c>
      <c r="BH2" s="63" t="s">
        <v>21</v>
      </c>
      <c r="BI2" s="63" t="s">
        <v>22</v>
      </c>
      <c r="BJ2" s="63" t="s">
        <v>23</v>
      </c>
      <c r="BK2" s="63" t="s">
        <v>57</v>
      </c>
      <c r="BL2" s="63" t="s">
        <v>48</v>
      </c>
      <c r="BM2" s="63" t="s">
        <v>58</v>
      </c>
    </row>
    <row r="3" spans="1:68" ht="16.2" thickBot="1">
      <c r="A3" s="3"/>
      <c r="B3" s="8" t="s">
        <v>24</v>
      </c>
      <c r="C3" s="9">
        <f ca="1">MIN($K$4:$K$1003)</f>
        <v>1052952.4250706036</v>
      </c>
      <c r="D3" s="11"/>
      <c r="E3" s="8" t="s">
        <v>24</v>
      </c>
      <c r="F3" s="37">
        <f ca="1">MIN($K$4:$K$1003)</f>
        <v>1052952.4250706036</v>
      </c>
      <c r="G3" s="11"/>
      <c r="H3" s="49" t="s">
        <v>34</v>
      </c>
      <c r="I3" s="49" t="s">
        <v>35</v>
      </c>
      <c r="J3" s="49" t="s">
        <v>45</v>
      </c>
      <c r="K3" s="49" t="s">
        <v>46</v>
      </c>
      <c r="L3" s="49" t="s">
        <v>63</v>
      </c>
      <c r="M3" s="49" t="s">
        <v>64</v>
      </c>
      <c r="N3" s="18"/>
      <c r="O3" s="7" t="s">
        <v>20</v>
      </c>
      <c r="P3" s="7" t="s">
        <v>21</v>
      </c>
      <c r="Q3" s="7" t="s">
        <v>22</v>
      </c>
      <c r="R3" s="7" t="s">
        <v>23</v>
      </c>
      <c r="S3" s="7" t="s">
        <v>57</v>
      </c>
      <c r="T3" s="7" t="s">
        <v>67</v>
      </c>
      <c r="U3" s="7" t="s">
        <v>58</v>
      </c>
      <c r="V3" s="12"/>
      <c r="W3" s="31" t="s">
        <v>57</v>
      </c>
      <c r="X3" s="31" t="s">
        <v>48</v>
      </c>
      <c r="Y3" s="31" t="s">
        <v>58</v>
      </c>
      <c r="AA3" s="60" t="s">
        <v>71</v>
      </c>
      <c r="AG3" s="8" t="s">
        <v>24</v>
      </c>
      <c r="AH3" s="9">
        <f ca="1">MIN($AM$4:$AM$1003)</f>
        <v>632</v>
      </c>
      <c r="AI3" s="11"/>
      <c r="AJ3" s="49" t="s">
        <v>34</v>
      </c>
      <c r="AK3" s="49" t="s">
        <v>35</v>
      </c>
      <c r="AL3" s="49" t="s">
        <v>45</v>
      </c>
      <c r="AM3" s="49" t="s">
        <v>47</v>
      </c>
      <c r="AN3" s="18"/>
      <c r="AO3" s="12">
        <f ca="1">AH3</f>
        <v>632</v>
      </c>
      <c r="AP3" s="12">
        <f ca="1">AO3+$AH$7</f>
        <v>634.78125</v>
      </c>
      <c r="AQ3" s="12">
        <f ca="1">AVERAGE(AO3:AP3)</f>
        <v>633.390625</v>
      </c>
      <c r="AR3" s="12">
        <f ca="1">COUNTIF($AM$4:$AM$1003, "&lt;="&amp;AP3)</f>
        <v>2</v>
      </c>
      <c r="AS3" s="34">
        <f ca="1">IF(AP3&lt;=$AQ$39, (1/$AQ$46)*(AP3-$AQ$37)^2, 1-(1/$AQ$47)*($AQ$38-AP3)^2)</f>
        <v>1.7715870872401164E-3</v>
      </c>
      <c r="AT3" s="3">
        <f ca="1">AS3*$AR$35</f>
        <v>1.7715870872401165</v>
      </c>
      <c r="AU3" s="4">
        <f ca="1">(AR3-AT3)^2/AT3</f>
        <v>2.9449559150225863E-2</v>
      </c>
      <c r="AW3" s="44" t="s">
        <v>59</v>
      </c>
      <c r="AY3" s="8" t="s">
        <v>24</v>
      </c>
      <c r="AZ3" s="9">
        <f ca="1">MIN($BE$3:$BE$1002)</f>
        <v>20.645963471260409</v>
      </c>
      <c r="BA3" s="11"/>
      <c r="BB3" s="19">
        <v>1</v>
      </c>
      <c r="BC3" s="20">
        <f ca="1">RAND()</f>
        <v>0.3991643545321174</v>
      </c>
      <c r="BD3" s="28">
        <f ca="1">IF(I4&lt;=$C$24, $C$16+SQRT(I4*$C$25), $C$17-SQRT((1-I4)*$C$26))</f>
        <v>15755.807486495911</v>
      </c>
      <c r="BE3" s="29">
        <f ca="1">BD3/ROUNDUP(SQRT((2*BD3*PART2!$AD$7)/PART2!$AD$6),0)</f>
        <v>22.702892631838488</v>
      </c>
      <c r="BF3" s="18"/>
      <c r="BG3" s="30">
        <f ca="1">AZ3</f>
        <v>20.645963471260409</v>
      </c>
      <c r="BH3" s="30">
        <f ca="1">BG3+$AZ$7</f>
        <v>20.736812334202366</v>
      </c>
      <c r="BI3" s="30">
        <f ca="1">AVERAGE(BG3:BH3)</f>
        <v>20.691387902731385</v>
      </c>
      <c r="BJ3" s="12">
        <f ca="1">COUNTIF($BE$3:$BE$1002, "&lt;="&amp;BH3)</f>
        <v>2</v>
      </c>
      <c r="BK3" s="34">
        <f ca="1">IF(BH3&lt;=$BI$39, (1/$BI$46)*(BH3-$BI$37)^2, 1-(1/$BI$47)*($BI$38-BH3)^2)</f>
        <v>1.7455253133030809E-3</v>
      </c>
      <c r="BL3" s="3">
        <f ca="1">BK3*$R$36</f>
        <v>1.7455253133030808</v>
      </c>
      <c r="BM3" s="32">
        <f ca="1">(BJ3-BL3)^2/BL3</f>
        <v>3.7099070220273089E-2</v>
      </c>
      <c r="BO3" s="44" t="s">
        <v>59</v>
      </c>
    </row>
    <row r="4" spans="1:68" ht="16.2" thickTop="1">
      <c r="A4" s="3"/>
      <c r="B4" s="13" t="s">
        <v>25</v>
      </c>
      <c r="C4" s="14">
        <f ca="1">MAX($K$4:$K$1003)</f>
        <v>1368917.258244833</v>
      </c>
      <c r="D4" s="11"/>
      <c r="E4" s="13" t="s">
        <v>25</v>
      </c>
      <c r="F4" s="15">
        <f ca="1">MAX($K$4:$K$1003)</f>
        <v>1368917.258244833</v>
      </c>
      <c r="G4" s="11"/>
      <c r="H4" s="19">
        <v>1</v>
      </c>
      <c r="I4" s="20">
        <f ca="1">RAND()</f>
        <v>0.80649812366754714</v>
      </c>
      <c r="J4" s="28">
        <f ca="1">IF(I4&lt;=$C$24, $C$16+SQRT(I4*$C$25), $C$17-SQRT((1-I4)*$C$26))</f>
        <v>15755.807486495911</v>
      </c>
      <c r="K4" s="28">
        <f ca="1">J4*$AD$5+J4/L4*$AD$7+$AD$6*L4/2</f>
        <v>1270456.0352986774</v>
      </c>
      <c r="L4" s="28">
        <f ca="1">ROUNDUP((SQRT((2*J4*PART2!$AD$7)/PART2!$AD$6)),0)</f>
        <v>694</v>
      </c>
      <c r="M4" s="38">
        <f ca="1">J4/L4</f>
        <v>22.702892631838488</v>
      </c>
      <c r="N4" s="20"/>
      <c r="O4" s="12">
        <f ca="1">C3</f>
        <v>1052952.4250706036</v>
      </c>
      <c r="P4" s="12">
        <f ca="1">O4+$C$7</f>
        <v>1062826.3261072983</v>
      </c>
      <c r="Q4" s="12">
        <f ca="1">AVERAGE(O4:P4)</f>
        <v>1057889.3755889509</v>
      </c>
      <c r="R4" s="12">
        <f ca="1">COUNTIF($K$4:$K$1003, "&lt;="&amp;P4)</f>
        <v>2</v>
      </c>
      <c r="S4" s="30">
        <f ca="1">IF(P4&lt;=$Q$40, (1/$Q$47)*(P4-$Q$38)^2, 1-(1/$Q$48)*($Q$39-P4)^2)</f>
        <v>1.8975920328145874E-3</v>
      </c>
      <c r="T4" s="12">
        <f ca="1">$R$36*S4</f>
        <v>1.8975920328145874</v>
      </c>
      <c r="U4" s="30">
        <f ca="1">(R4-T4)^2/T4</f>
        <v>5.5266841142314459E-3</v>
      </c>
      <c r="V4" s="12"/>
      <c r="W4" s="34">
        <f ca="1">_xlfn.NORM.DIST(P4,$F$9,$F$13,1)</f>
        <v>1.0915030872229534E-2</v>
      </c>
      <c r="X4" s="3">
        <f ca="1">W4*$R$36</f>
        <v>10.915030872229535</v>
      </c>
      <c r="Y4" s="32">
        <f ca="1">(R4-X4)^2/X4</f>
        <v>7.2814979987840704</v>
      </c>
      <c r="AA4" s="70" t="s">
        <v>59</v>
      </c>
      <c r="AC4" s="1" t="s">
        <v>4</v>
      </c>
      <c r="AG4" s="13" t="s">
        <v>25</v>
      </c>
      <c r="AH4" s="14">
        <f ca="1">MAX($AM$4:$AM$1003)</f>
        <v>721</v>
      </c>
      <c r="AI4" s="11"/>
      <c r="AJ4" s="19">
        <v>1</v>
      </c>
      <c r="AK4" s="20">
        <f ca="1">RAND()</f>
        <v>0.25493883643968518</v>
      </c>
      <c r="AL4" s="28">
        <f ca="1">IF(I4&lt;=$C$24, $C$16+SQRT(I4*$C$25), $C$17-SQRT((1-I4)*$C$26))</f>
        <v>15755.807486495911</v>
      </c>
      <c r="AM4" s="28">
        <f ca="1">ROUNDUP(SQRT((2*AL4*PART2!$AD$7)/PART2!$AD$6),0)</f>
        <v>694</v>
      </c>
      <c r="AN4" s="20"/>
      <c r="AO4" s="12">
        <f ca="1">AP3</f>
        <v>634.78125</v>
      </c>
      <c r="AP4" s="12">
        <f t="shared" ref="AP4:AP34" ca="1" si="0">AO4+$AH$7</f>
        <v>637.5625</v>
      </c>
      <c r="AQ4" s="12">
        <f t="shared" ref="AQ4:AQ34" ca="1" si="1">AVERAGE(AO4:AP4)</f>
        <v>636.171875</v>
      </c>
      <c r="AR4" s="12">
        <f ca="1">COUNTIF($AM$4:$AM$1003, "&lt;="&amp;AP4)-COUNTIF($AM$4:$AM$1003,"&lt;="&amp;AO4)</f>
        <v>3</v>
      </c>
      <c r="AS4" s="34">
        <f ca="1">IF(AP4&lt;=$AQ$39, (1/$AQ$46)*(AP4-$AQ$37)^2, 1-(1/$AQ$47)*($AQ$38-AP4)^2)-IF(AO4&lt;=$AQ$39, (1/$AQ$46)*(AO4-$AQ$37)^2, 1-(1/$AQ$47)*($AQ$38-AO4)^2)</f>
        <v>5.3147612617203497E-3</v>
      </c>
      <c r="AT4" s="3">
        <f t="shared" ref="AT4:AT34" ca="1" si="2">AS4*$AR$35</f>
        <v>5.3147612617203501</v>
      </c>
      <c r="AU4" s="4">
        <f t="shared" ref="AU4:AU34" ca="1" si="3">(AR4-AT4)^2/AT4</f>
        <v>1.0081581156529318</v>
      </c>
      <c r="AW4" s="2">
        <f ca="1">SUM(AU3:AU34)</f>
        <v>46.807856431221161</v>
      </c>
      <c r="AY4" s="13" t="s">
        <v>25</v>
      </c>
      <c r="AZ4" s="14">
        <f ca="1">MAX($BE$3:$BE$1002)</f>
        <v>23.553127085402988</v>
      </c>
      <c r="BA4" s="11"/>
      <c r="BB4" s="21">
        <v>2</v>
      </c>
      <c r="BC4" s="20">
        <f t="shared" ref="BC4:BC67" ca="1" si="4">RAND()</f>
        <v>0.18686137870791808</v>
      </c>
      <c r="BD4" s="28">
        <f ca="1">IF(I5&lt;=$C$24, $C$16+SQRT(I5*$C$25), $C$17-SQRT((1-I5)*$C$26))</f>
        <v>15243.191029930727</v>
      </c>
      <c r="BE4" s="29">
        <f ca="1">BD4/ROUNDUP(SQRT((2*BD4*PART2!$AD$7)/PART2!$AD$6),0)</f>
        <v>22.317995651435911</v>
      </c>
      <c r="BF4" s="20"/>
      <c r="BG4" s="30">
        <f ca="1">BH3</f>
        <v>20.736812334202366</v>
      </c>
      <c r="BH4" s="30">
        <f t="shared" ref="BH4:BH34" ca="1" si="5">BG4+$AZ$7</f>
        <v>20.827661197144323</v>
      </c>
      <c r="BI4" s="30">
        <f t="shared" ref="BI4:BI34" ca="1" si="6">AVERAGE(BG4:BH4)</f>
        <v>20.782236765673346</v>
      </c>
      <c r="BJ4" s="12">
        <f ca="1">COUNTIF($BE$3:$BE$1002, "&lt;="&amp;BH4)-COUNTIF($BE$3:$BE$1002,"&lt;="&amp;BG4)</f>
        <v>3</v>
      </c>
      <c r="BK4" s="34">
        <f ca="1">IF(BH4&lt;=$BI$39,(1/$BI$46)*(BH4-$BI$37)^2,1-(1/$BI$47)*($BI$38-BH4)^2)-IF(BG4&lt;=$BI$39,(1/$BI$46)*(BG4-$BI$37)^2,1-(1/$BI$47)*($BI$38-BG4)^2)</f>
        <v>5.2365759399092427E-3</v>
      </c>
      <c r="BL4" s="3">
        <f ca="1">BK4*$R$36</f>
        <v>5.2365759399092431</v>
      </c>
      <c r="BM4" s="32">
        <f t="shared" ref="BM4:BM34" ca="1" si="7">(BJ4-BL4)^2/BL4</f>
        <v>0.95525625759713717</v>
      </c>
      <c r="BO4" s="2">
        <f ca="1">SUM(BM3:BM34)</f>
        <v>38.146886603503788</v>
      </c>
    </row>
    <row r="5" spans="1:68" ht="15.6">
      <c r="A5" s="3"/>
      <c r="B5" s="13" t="s">
        <v>26</v>
      </c>
      <c r="C5" s="14">
        <f ca="1">C4-C3</f>
        <v>315964.83317422937</v>
      </c>
      <c r="D5" s="11"/>
      <c r="E5" s="13" t="s">
        <v>26</v>
      </c>
      <c r="F5" s="15">
        <f ca="1">F4-F3</f>
        <v>315964.83317422937</v>
      </c>
      <c r="G5" s="11"/>
      <c r="H5" s="21">
        <v>2</v>
      </c>
      <c r="I5" s="20">
        <f t="shared" ref="I5:I68" ca="1" si="8">RAND()</f>
        <v>0.61420278033551723</v>
      </c>
      <c r="J5" s="28">
        <f t="shared" ref="J5:J68" ca="1" si="9">IF(I5&lt;=$C$24, $C$16+SQRT(I5*$C$25), $C$17-SQRT((1-I5)*$C$26))</f>
        <v>15243.191029930727</v>
      </c>
      <c r="K5" s="28">
        <f ca="1">J5*$AD$5+J5/L5*$AD$7+$AD$6*L5/2</f>
        <v>1229282.841437774</v>
      </c>
      <c r="L5" s="28">
        <f ca="1">ROUNDUP((SQRT((2*J5*PART2!$AD$7)/PART2!$AD$6)),0)</f>
        <v>683</v>
      </c>
      <c r="M5" s="38">
        <f t="shared" ref="M5:M68" ca="1" si="10">J5/L5</f>
        <v>22.317995651435911</v>
      </c>
      <c r="N5" s="20"/>
      <c r="O5" s="12">
        <f ca="1">P4</f>
        <v>1062826.3261072983</v>
      </c>
      <c r="P5" s="12">
        <f t="shared" ref="P5:P35" ca="1" si="11">O5+$C$7</f>
        <v>1072700.2271439929</v>
      </c>
      <c r="Q5" s="12">
        <f t="shared" ref="Q5:Q35" ca="1" si="12">AVERAGE(O5:P5)</f>
        <v>1067763.2766256456</v>
      </c>
      <c r="R5" s="12">
        <f ca="1">COUNTIF($K$4:$K$1003, "&lt;="&amp;P5)-COUNTIF($K$4:$K$1003,"&lt;="&amp;O5)</f>
        <v>3</v>
      </c>
      <c r="S5" s="30">
        <f ca="1">IF(P5&lt;=$Q$40, (1/$Q$47)*(P5-$Q$38)^2, 1-(1/$Q$48)*($Q$39-P5)^2)-IF(O5&lt;=$Q$40, (1/$Q$47)*(O5-$Q$38)^2, 1-(1/$Q$48)*($Q$39-O5)^2)</f>
        <v>5.6927760984437619E-3</v>
      </c>
      <c r="T5" s="12">
        <f ca="1">$R$36*S5</f>
        <v>5.6927760984437619</v>
      </c>
      <c r="U5" s="30">
        <f t="shared" ref="U5:U35" ca="1" si="13">(R5-T5)^2/T5</f>
        <v>1.2737270869184949</v>
      </c>
      <c r="V5" s="12"/>
      <c r="W5" s="34">
        <f ca="1">_xlfn.NORM.DIST(P5,$F$9,$F$13,1)-_xlfn.NORM.DIST(O5,$F$9,$F$13,1)</f>
        <v>5.1817590462191337E-3</v>
      </c>
      <c r="X5" s="3">
        <f ca="1">W5*$R$36</f>
        <v>5.1817590462191339</v>
      </c>
      <c r="Y5" s="32">
        <f ca="1">(R5-X5)^2/X5</f>
        <v>0.91862097278186017</v>
      </c>
      <c r="AA5" s="55">
        <f ca="1">SUM(Y4:Y35)</f>
        <v>61.075244069461085</v>
      </c>
      <c r="AC5" s="2" t="s">
        <v>1</v>
      </c>
      <c r="AD5" s="2">
        <v>80</v>
      </c>
      <c r="AG5" s="13" t="s">
        <v>26</v>
      </c>
      <c r="AH5" s="14">
        <f ca="1">AH4-AH3</f>
        <v>89</v>
      </c>
      <c r="AI5" s="11"/>
      <c r="AJ5" s="21">
        <v>2</v>
      </c>
      <c r="AK5" s="20">
        <f t="shared" ref="AK5:AK68" ca="1" si="14">RAND()</f>
        <v>0.96786654573690223</v>
      </c>
      <c r="AL5" s="28">
        <f t="shared" ref="AL5:AL68" ca="1" si="15">IF(I5&lt;=$C$24, $C$16+SQRT(I5*$C$25), $C$17-SQRT((1-I5)*$C$26))</f>
        <v>15243.191029930727</v>
      </c>
      <c r="AM5" s="28">
        <f ca="1">ROUNDUP(SQRT((2*AL5*PART2!$AD$7)/PART2!$AD$6),0)</f>
        <v>683</v>
      </c>
      <c r="AN5" s="20"/>
      <c r="AO5" s="12">
        <f t="shared" ref="AO5:AO34" ca="1" si="16">AP4</f>
        <v>637.5625</v>
      </c>
      <c r="AP5" s="12">
        <f t="shared" ca="1" si="0"/>
        <v>640.34375</v>
      </c>
      <c r="AQ5" s="12">
        <f t="shared" ca="1" si="1"/>
        <v>638.953125</v>
      </c>
      <c r="AR5" s="12">
        <f t="shared" ref="AR5:AR33" ca="1" si="17">COUNTIF($AM$4:$AM$1003, "&lt;="&amp;AP5)-COUNTIF($AM$4:$AM$1003,"&lt;="&amp;AO5)</f>
        <v>12</v>
      </c>
      <c r="AS5" s="34">
        <f ca="1">IF(AP5&lt;=$AQ$39, (1/$AQ$46)*(AP5-$AQ$37)^2, 1-(1/$AQ$47)*($AQ$38-AP5)^2)-IF(AO5&lt;=$AQ$39, (1/$AQ$46)*(AO5-$AQ$37)^2, 1-(1/$AQ$47)*($AQ$38-AO5)^2)</f>
        <v>8.8579354362005817E-3</v>
      </c>
      <c r="AT5" s="3">
        <f t="shared" ca="1" si="2"/>
        <v>8.8579354362005809</v>
      </c>
      <c r="AU5" s="4">
        <f t="shared" ca="1" si="3"/>
        <v>1.1145452339533712</v>
      </c>
      <c r="AW5" s="2" t="s">
        <v>60</v>
      </c>
      <c r="AY5" s="13" t="s">
        <v>26</v>
      </c>
      <c r="AZ5" s="14">
        <f ca="1">AZ4-AZ3</f>
        <v>2.9071636141425792</v>
      </c>
      <c r="BA5" s="11"/>
      <c r="BB5" s="19">
        <v>3</v>
      </c>
      <c r="BC5" s="20">
        <f t="shared" ca="1" si="4"/>
        <v>0.37342025526136124</v>
      </c>
      <c r="BD5" s="28">
        <f ca="1">IF(I6&lt;=$C$24, $C$16+SQRT(I6*$C$25), $C$17-SQRT((1-I6)*$C$26))</f>
        <v>16185.378887144718</v>
      </c>
      <c r="BE5" s="29">
        <f ca="1">BD5/ROUNDUP(SQRT((2*BD5*PART2!$AD$7)/PART2!$AD$6),0)</f>
        <v>22.990595010148748</v>
      </c>
      <c r="BF5" s="20"/>
      <c r="BG5" s="30">
        <f t="shared" ref="BG5:BG34" ca="1" si="18">BH4</f>
        <v>20.827661197144323</v>
      </c>
      <c r="BH5" s="30">
        <f t="shared" ca="1" si="5"/>
        <v>20.91851006008628</v>
      </c>
      <c r="BI5" s="30">
        <f t="shared" ca="1" si="6"/>
        <v>20.8730856286153</v>
      </c>
      <c r="BJ5" s="12">
        <f t="shared" ref="BJ5:BJ33" ca="1" si="19">COUNTIF($BE$3:$BE$1002, "&lt;="&amp;BH5)-COUNTIF($BE$3:$BE$1002,"&lt;="&amp;BG5)</f>
        <v>12</v>
      </c>
      <c r="BK5" s="34">
        <f ca="1">IF(BH5&lt;=$BI$39,(1/$BI$46)*(BH5-$BI$37)^2,1-(1/$BI$47)*($BI$38-BH5)^2)-IF(BG5&lt;=$BI$39,(1/$BI$46)*(BG5-$BI$37)^2,1-(1/$BI$47)*($BI$38-BG5)^2)</f>
        <v>8.7276265665154028E-3</v>
      </c>
      <c r="BL5" s="3">
        <f ca="1">BK5*$R$36</f>
        <v>8.7276265665154025</v>
      </c>
      <c r="BM5" s="32">
        <f t="shared" ca="1" si="7"/>
        <v>1.2269576163191898</v>
      </c>
      <c r="BO5" s="2" t="s">
        <v>60</v>
      </c>
    </row>
    <row r="6" spans="1:68" ht="15.6">
      <c r="A6" s="3"/>
      <c r="B6" s="13" t="s">
        <v>27</v>
      </c>
      <c r="C6" s="15">
        <f ca="1">ROUNDUP(SQRT(COUNT($K$4:$K$1003)),0)</f>
        <v>32</v>
      </c>
      <c r="D6" s="12"/>
      <c r="E6" s="13" t="s">
        <v>27</v>
      </c>
      <c r="F6" s="15">
        <f ca="1">ROUNDUP(SQRT(COUNT($K$4:$K$1003)),0)</f>
        <v>32</v>
      </c>
      <c r="G6" s="12"/>
      <c r="H6" s="19">
        <v>3</v>
      </c>
      <c r="I6" s="20">
        <f t="shared" ca="1" si="8"/>
        <v>0.91704905531130265</v>
      </c>
      <c r="J6" s="28">
        <f t="shared" ca="1" si="9"/>
        <v>16185.378887144718</v>
      </c>
      <c r="K6" s="28">
        <f ca="1">J6*$AD$5+J6/L6*$AD$7+$AD$6*L6/2</f>
        <v>1304957.0418738101</v>
      </c>
      <c r="L6" s="28">
        <f ca="1">ROUNDUP((SQRT((2*J6*PART2!$AD$7)/PART2!$AD$6)),0)</f>
        <v>704</v>
      </c>
      <c r="M6" s="38">
        <f t="shared" ca="1" si="10"/>
        <v>22.990595010148748</v>
      </c>
      <c r="N6" s="20"/>
      <c r="O6" s="12">
        <f t="shared" ref="O6:O35" ca="1" si="20">P5</f>
        <v>1072700.2271439929</v>
      </c>
      <c r="P6" s="12">
        <f t="shared" ca="1" si="11"/>
        <v>1082574.1281806875</v>
      </c>
      <c r="Q6" s="12">
        <f t="shared" ca="1" si="12"/>
        <v>1077637.1776623402</v>
      </c>
      <c r="R6" s="12">
        <f t="shared" ref="R6:R34" ca="1" si="21">COUNTIF($K$4:$K$1003, "&lt;="&amp;P6)-COUNTIF($K$4:$K$1003,"&lt;="&amp;O6)</f>
        <v>15</v>
      </c>
      <c r="S6" s="30">
        <f ca="1">IF(P6&lt;=$Q$40, (1/$Q$47)*(P6-$Q$38)^2, 1-(1/$Q$48)*($Q$39-P6)^2)-IF(O6&lt;=$Q$40, (1/$Q$47)*(O6-$Q$38)^2, 1-(1/$Q$48)*($Q$39-O6)^2)</f>
        <v>9.4879601640729411E-3</v>
      </c>
      <c r="T6" s="12">
        <f ca="1">$R$36*S6</f>
        <v>9.4879601640729412</v>
      </c>
      <c r="U6" s="30">
        <f t="shared" ca="1" si="13"/>
        <v>3.2022249911939262</v>
      </c>
      <c r="V6" s="12"/>
      <c r="W6" s="34">
        <f ca="1">_xlfn.NORM.DIST(P6,$F$9,$F$13,1)-_xlfn.NORM.DIST(O6,$F$9,$F$13,1)</f>
        <v>7.1609308637800087E-3</v>
      </c>
      <c r="X6" s="3">
        <f ca="1">W6*$R$36</f>
        <v>7.1609308637800089</v>
      </c>
      <c r="Y6" s="32">
        <f ca="1">(R6-X6)^2/X6</f>
        <v>8.581426924990442</v>
      </c>
      <c r="AA6" s="55" t="s">
        <v>60</v>
      </c>
      <c r="AC6" s="2" t="s">
        <v>2</v>
      </c>
      <c r="AD6" s="2">
        <f>AD5*0.18</f>
        <v>14.399999999999999</v>
      </c>
      <c r="AG6" s="13" t="s">
        <v>27</v>
      </c>
      <c r="AH6" s="15">
        <f ca="1">ROUNDUP(SQRT(COUNT($AM$4:$AM$1003)),0)</f>
        <v>32</v>
      </c>
      <c r="AI6" s="12"/>
      <c r="AJ6" s="19">
        <v>3</v>
      </c>
      <c r="AK6" s="20">
        <f t="shared" ca="1" si="14"/>
        <v>0.94777477841630453</v>
      </c>
      <c r="AL6" s="28">
        <f t="shared" ca="1" si="15"/>
        <v>16185.378887144718</v>
      </c>
      <c r="AM6" s="28">
        <f ca="1">ROUNDUP(SQRT((2*AL6*PART2!$AD$7)/PART2!$AD$6),0)</f>
        <v>704</v>
      </c>
      <c r="AN6" s="20"/>
      <c r="AO6" s="12">
        <f t="shared" ca="1" si="16"/>
        <v>640.34375</v>
      </c>
      <c r="AP6" s="12">
        <f t="shared" ca="1" si="0"/>
        <v>643.125</v>
      </c>
      <c r="AQ6" s="12">
        <f t="shared" ca="1" si="1"/>
        <v>641.734375</v>
      </c>
      <c r="AR6" s="12">
        <f t="shared" ca="1" si="17"/>
        <v>16</v>
      </c>
      <c r="AS6" s="34">
        <f ca="1">IF(AP6&lt;=$AQ$39, (1/$AQ$46)*(AP6-$AQ$37)^2, 1-(1/$AQ$47)*($AQ$38-AP6)^2)-IF(AO6&lt;=$AQ$39, (1/$AQ$46)*(AO6-$AQ$37)^2, 1-(1/$AQ$47)*($AQ$38-AO6)^2)</f>
        <v>1.2401109610680815E-2</v>
      </c>
      <c r="AT6" s="3">
        <f t="shared" ca="1" si="2"/>
        <v>12.401109610680816</v>
      </c>
      <c r="AU6" s="4">
        <f t="shared" ca="1" si="3"/>
        <v>1.0444236395732436</v>
      </c>
      <c r="AW6" s="2">
        <f ca="1">COUNT(AU3:AU34)-3-1</f>
        <v>28</v>
      </c>
      <c r="AY6" s="13" t="s">
        <v>27</v>
      </c>
      <c r="AZ6" s="15">
        <f ca="1">ROUNDUP(SQRT(COUNT($BE$3:$BE$1002)),0)</f>
        <v>32</v>
      </c>
      <c r="BA6" s="12"/>
      <c r="BB6" s="19">
        <v>4</v>
      </c>
      <c r="BC6" s="20">
        <f t="shared" ca="1" si="4"/>
        <v>0.42167190971253177</v>
      </c>
      <c r="BD6" s="28">
        <f ca="1">IF(I7&lt;=$C$24, $C$16+SQRT(I7*$C$25), $C$17-SQRT((1-I7)*$C$26))</f>
        <v>15867.211719675859</v>
      </c>
      <c r="BE6" s="29">
        <f ca="1">BD6/ROUNDUP(SQRT((2*BD6*PART2!$AD$7)/PART2!$AD$6),0)</f>
        <v>22.765009640854892</v>
      </c>
      <c r="BF6" s="20"/>
      <c r="BG6" s="30">
        <f t="shared" ca="1" si="18"/>
        <v>20.91851006008628</v>
      </c>
      <c r="BH6" s="30">
        <f t="shared" ca="1" si="5"/>
        <v>21.009358923028238</v>
      </c>
      <c r="BI6" s="30">
        <f t="shared" ca="1" si="6"/>
        <v>20.963934491557261</v>
      </c>
      <c r="BJ6" s="12">
        <f t="shared" ca="1" si="19"/>
        <v>12</v>
      </c>
      <c r="BK6" s="34">
        <f ca="1">IF(BH6&lt;=$BI$39,(1/$BI$46)*(BH6-$BI$37)^2,1-(1/$BI$47)*($BI$38-BH6)^2)-IF(BG6&lt;=$BI$39,(1/$BI$46)*(BG6-$BI$37)^2,1-(1/$BI$47)*($BI$38-BG6)^2)</f>
        <v>1.2218677193121568E-2</v>
      </c>
      <c r="BL6" s="3">
        <f ca="1">BK6*$R$36</f>
        <v>12.218677193121568</v>
      </c>
      <c r="BM6" s="32">
        <f t="shared" ca="1" si="7"/>
        <v>3.9136572671260531E-3</v>
      </c>
      <c r="BO6" s="2">
        <f ca="1">COUNT(BM3:BM34)-3-1</f>
        <v>28</v>
      </c>
    </row>
    <row r="7" spans="1:68" ht="15.6">
      <c r="B7" s="13" t="s">
        <v>28</v>
      </c>
      <c r="C7" s="14">
        <f ca="1">$C$5/$C$6</f>
        <v>9873.9010366946677</v>
      </c>
      <c r="D7" s="11"/>
      <c r="E7" s="13" t="s">
        <v>28</v>
      </c>
      <c r="F7" s="14">
        <f ca="1">$C$5/$C$6</f>
        <v>9873.9010366946677</v>
      </c>
      <c r="G7" s="11"/>
      <c r="H7" s="19">
        <v>4</v>
      </c>
      <c r="I7" s="20">
        <f t="shared" ca="1" si="8"/>
        <v>0.83959883899503418</v>
      </c>
      <c r="J7" s="28">
        <f t="shared" ca="1" si="9"/>
        <v>15867.211719675859</v>
      </c>
      <c r="K7" s="28">
        <f ca="1">J7*$AD$5+J7/L7*$AD$7+$AD$6*L7/2</f>
        <v>1279403.6396950567</v>
      </c>
      <c r="L7" s="28">
        <f ca="1">ROUNDUP((SQRT((2*J7*PART2!$AD$7)/PART2!$AD$6)),0)</f>
        <v>697</v>
      </c>
      <c r="M7" s="38">
        <f t="shared" ca="1" si="10"/>
        <v>22.765009640854892</v>
      </c>
      <c r="N7" s="20"/>
      <c r="O7" s="12">
        <f t="shared" ca="1" si="20"/>
        <v>1082574.1281806875</v>
      </c>
      <c r="P7" s="12">
        <f t="shared" ca="1" si="11"/>
        <v>1092448.0292173822</v>
      </c>
      <c r="Q7" s="12">
        <f t="shared" ca="1" si="12"/>
        <v>1087511.0786990349</v>
      </c>
      <c r="R7" s="12">
        <f t="shared" ca="1" si="21"/>
        <v>14</v>
      </c>
      <c r="S7" s="30">
        <f ca="1">IF(P7&lt;=$Q$40, (1/$Q$47)*(P7-$Q$38)^2, 1-(1/$Q$48)*($Q$39-P7)^2)-IF(O7&lt;=$Q$40, (1/$Q$47)*(O7-$Q$38)^2, 1-(1/$Q$48)*($Q$39-O7)^2)</f>
        <v>1.3283144229702108E-2</v>
      </c>
      <c r="T7" s="12">
        <f ca="1">$R$36*S7</f>
        <v>13.283144229702108</v>
      </c>
      <c r="U7" s="30">
        <f t="shared" ca="1" si="13"/>
        <v>3.8686788799620557E-2</v>
      </c>
      <c r="V7" s="12"/>
      <c r="W7" s="34">
        <f ca="1">_xlfn.NORM.DIST(P7,$F$9,$F$13,1)-_xlfn.NORM.DIST(O7,$F$9,$F$13,1)</f>
        <v>9.6724650767729368E-3</v>
      </c>
      <c r="X7" s="3">
        <f ca="1">W7*$R$36</f>
        <v>9.6724650767729372</v>
      </c>
      <c r="Y7" s="32">
        <f ca="1">(R7-X7)^2/X7</f>
        <v>1.9361722542396615</v>
      </c>
      <c r="AA7" s="55">
        <f ca="1">COUNT(Y4:Y35)-1</f>
        <v>31</v>
      </c>
      <c r="AC7" s="2" t="s">
        <v>3</v>
      </c>
      <c r="AD7" s="2">
        <v>220</v>
      </c>
      <c r="AG7" s="13" t="s">
        <v>28</v>
      </c>
      <c r="AH7" s="14">
        <f ca="1">$AH$5/$AH$6</f>
        <v>2.78125</v>
      </c>
      <c r="AI7" s="11"/>
      <c r="AJ7" s="19">
        <v>4</v>
      </c>
      <c r="AK7" s="20">
        <f t="shared" ca="1" si="14"/>
        <v>0.14952460337891371</v>
      </c>
      <c r="AL7" s="28">
        <f t="shared" ca="1" si="15"/>
        <v>15867.211719675859</v>
      </c>
      <c r="AM7" s="28">
        <f ca="1">ROUNDUP(SQRT((2*AL7*PART2!$AD$7)/PART2!$AD$6),0)</f>
        <v>697</v>
      </c>
      <c r="AN7" s="20"/>
      <c r="AO7" s="12">
        <f t="shared" ca="1" si="16"/>
        <v>643.125</v>
      </c>
      <c r="AP7" s="12">
        <f t="shared" ca="1" si="0"/>
        <v>645.90625</v>
      </c>
      <c r="AQ7" s="12">
        <f t="shared" ca="1" si="1"/>
        <v>644.515625</v>
      </c>
      <c r="AR7" s="12">
        <f t="shared" ca="1" si="17"/>
        <v>9</v>
      </c>
      <c r="AS7" s="34">
        <f ca="1">IF(AP7&lt;=$AQ$39, (1/$AQ$46)*(AP7-$AQ$37)^2, 1-(1/$AQ$47)*($AQ$38-AP7)^2)-IF(AO7&lt;=$AQ$39, (1/$AQ$46)*(AO7-$AQ$37)^2, 1-(1/$AQ$47)*($AQ$38-AO7)^2)</f>
        <v>1.5944283785161044E-2</v>
      </c>
      <c r="AT7" s="3">
        <f t="shared" ca="1" si="2"/>
        <v>15.944283785161044</v>
      </c>
      <c r="AU7" s="4">
        <f t="shared" ca="1" si="3"/>
        <v>3.0244743469587916</v>
      </c>
      <c r="AW7" s="2" t="s">
        <v>61</v>
      </c>
      <c r="AY7" s="13" t="s">
        <v>28</v>
      </c>
      <c r="AZ7" s="14">
        <f ca="1">$AZ$5/$AZ$6</f>
        <v>9.0848862941955599E-2</v>
      </c>
      <c r="BA7" s="11"/>
      <c r="BB7" s="19">
        <v>5</v>
      </c>
      <c r="BC7" s="20">
        <f t="shared" ca="1" si="4"/>
        <v>0.29625872795604391</v>
      </c>
      <c r="BD7" s="28">
        <f ca="1">IF(I8&lt;=$C$24, $C$16+SQRT(I8*$C$25), $C$17-SQRT((1-I8)*$C$26))</f>
        <v>15495.090252441089</v>
      </c>
      <c r="BE7" s="29">
        <f ca="1">BD7/ROUNDUP(SQRT((2*BD7*PART2!$AD$7)/PART2!$AD$6),0)</f>
        <v>22.489245649406513</v>
      </c>
      <c r="BF7" s="20"/>
      <c r="BG7" s="30">
        <f t="shared" ca="1" si="18"/>
        <v>21.009358923028238</v>
      </c>
      <c r="BH7" s="30">
        <f t="shared" ca="1" si="5"/>
        <v>21.100207785970195</v>
      </c>
      <c r="BI7" s="30">
        <f t="shared" ca="1" si="6"/>
        <v>21.054783354499214</v>
      </c>
      <c r="BJ7" s="12">
        <f t="shared" ca="1" si="19"/>
        <v>15</v>
      </c>
      <c r="BK7" s="34">
        <f ca="1">IF(BH7&lt;=$BI$39,(1/$BI$46)*(BH7-$BI$37)^2,1-(1/$BI$47)*($BI$38-BH7)^2)-IF(BG7&lt;=$BI$39,(1/$BI$46)*(BG7-$BI$37)^2,1-(1/$BI$47)*($BI$38-BG7)^2)</f>
        <v>1.570972781972773E-2</v>
      </c>
      <c r="BL7" s="3">
        <f ca="1">BK7*$R$36</f>
        <v>15.70972781972773</v>
      </c>
      <c r="BM7" s="32">
        <f t="shared" ca="1" si="7"/>
        <v>3.2063800460179294E-2</v>
      </c>
      <c r="BO7" s="2" t="s">
        <v>61</v>
      </c>
    </row>
    <row r="8" spans="1:68" ht="15.6">
      <c r="B8" s="13" t="s">
        <v>29</v>
      </c>
      <c r="C8" s="15">
        <f ca="1">COUNT($K$4:$K$1003)</f>
        <v>1000</v>
      </c>
      <c r="D8" s="12"/>
      <c r="E8" s="13" t="s">
        <v>29</v>
      </c>
      <c r="F8" s="15">
        <f ca="1">COUNT($K$4:$K$1003)</f>
        <v>1000</v>
      </c>
      <c r="G8" s="12"/>
      <c r="H8" s="19">
        <v>5</v>
      </c>
      <c r="I8" s="20">
        <f t="shared" ca="1" si="8"/>
        <v>0.71690583146277154</v>
      </c>
      <c r="J8" s="28">
        <f t="shared" ca="1" si="9"/>
        <v>15495.090252441089</v>
      </c>
      <c r="K8" s="28">
        <f ca="1">J8*$AD$5+J8/L8*$AD$7+$AD$6*L8/2</f>
        <v>1249515.6542381565</v>
      </c>
      <c r="L8" s="28">
        <f ca="1">ROUNDUP((SQRT((2*J8*PART2!$AD$7)/PART2!$AD$6)),0)</f>
        <v>689</v>
      </c>
      <c r="M8" s="38">
        <f t="shared" ca="1" si="10"/>
        <v>22.489245649406513</v>
      </c>
      <c r="N8" s="20"/>
      <c r="O8" s="12">
        <f t="shared" ca="1" si="20"/>
        <v>1092448.0292173822</v>
      </c>
      <c r="P8" s="12">
        <f t="shared" ca="1" si="11"/>
        <v>1102321.9302540768</v>
      </c>
      <c r="Q8" s="12">
        <f t="shared" ca="1" si="12"/>
        <v>1097384.9797357295</v>
      </c>
      <c r="R8" s="12">
        <f t="shared" ca="1" si="21"/>
        <v>15</v>
      </c>
      <c r="S8" s="30">
        <f ca="1">IF(P8&lt;=$Q$40, (1/$Q$47)*(P8-$Q$38)^2, 1-(1/$Q$48)*($Q$39-P8)^2)-IF(O8&lt;=$Q$40, (1/$Q$47)*(O8-$Q$38)^2, 1-(1/$Q$48)*($Q$39-O8)^2)</f>
        <v>1.7078328295331291E-2</v>
      </c>
      <c r="T8" s="12">
        <f ca="1">$R$36*S8</f>
        <v>17.078328295331289</v>
      </c>
      <c r="U8" s="30">
        <f t="shared" ca="1" si="13"/>
        <v>0.25291986595406252</v>
      </c>
      <c r="V8" s="12"/>
      <c r="W8" s="34">
        <f ca="1">_xlfn.NORM.DIST(P8,$F$9,$F$13,1)-_xlfn.NORM.DIST(O8,$F$9,$F$13,1)</f>
        <v>1.2769688280446924E-2</v>
      </c>
      <c r="X8" s="3">
        <f ca="1">W8*$R$36</f>
        <v>12.769688280446925</v>
      </c>
      <c r="Y8" s="32">
        <f ca="1">(R8-X8)^2/X8</f>
        <v>0.38953890315337447</v>
      </c>
      <c r="AA8" s="55" t="s">
        <v>61</v>
      </c>
      <c r="AG8" s="13" t="s">
        <v>29</v>
      </c>
      <c r="AH8" s="15">
        <f ca="1">COUNT($AM$4:$AM$1003)</f>
        <v>1000</v>
      </c>
      <c r="AI8" s="12"/>
      <c r="AJ8" s="19">
        <v>5</v>
      </c>
      <c r="AK8" s="20">
        <f t="shared" ca="1" si="14"/>
        <v>3.7583297652125758E-2</v>
      </c>
      <c r="AL8" s="28">
        <f t="shared" ca="1" si="15"/>
        <v>15495.090252441089</v>
      </c>
      <c r="AM8" s="28">
        <f ca="1">ROUNDUP(SQRT((2*AL8*PART2!$AD$7)/PART2!$AD$6),0)</f>
        <v>689</v>
      </c>
      <c r="AN8" s="20"/>
      <c r="AO8" s="12">
        <f t="shared" ca="1" si="16"/>
        <v>645.90625</v>
      </c>
      <c r="AP8" s="12">
        <f t="shared" ca="1" si="0"/>
        <v>648.6875</v>
      </c>
      <c r="AQ8" s="12">
        <f t="shared" ca="1" si="1"/>
        <v>647.296875</v>
      </c>
      <c r="AR8" s="12">
        <f t="shared" ca="1" si="17"/>
        <v>18</v>
      </c>
      <c r="AS8" s="34">
        <f ca="1">IF(AP8&lt;=$AQ$39, (1/$AQ$46)*(AP8-$AQ$37)^2, 1-(1/$AQ$47)*($AQ$38-AP8)^2)-IF(AO8&lt;=$AQ$39, (1/$AQ$46)*(AO8-$AQ$37)^2, 1-(1/$AQ$47)*($AQ$38-AO8)^2)</f>
        <v>1.9487457959641283E-2</v>
      </c>
      <c r="AT8" s="3">
        <f t="shared" ca="1" si="2"/>
        <v>19.487457959641283</v>
      </c>
      <c r="AU8" s="4">
        <f t="shared" ca="1" si="3"/>
        <v>0.11353616188845063</v>
      </c>
      <c r="AW8" s="65">
        <f ca="1">1-_xlfn.CHISQ.DIST(AW4,AW6,1)</f>
        <v>1.4353105830973267E-2</v>
      </c>
      <c r="AX8" s="36"/>
      <c r="AY8" s="13" t="s">
        <v>29</v>
      </c>
      <c r="AZ8" s="15">
        <f ca="1">COUNT($BE$3:$BE$1002)</f>
        <v>1000</v>
      </c>
      <c r="BA8" s="12"/>
      <c r="BB8" s="19">
        <v>6</v>
      </c>
      <c r="BC8" s="20">
        <f t="shared" ca="1" si="4"/>
        <v>0.51197461747144479</v>
      </c>
      <c r="BD8" s="28">
        <f ca="1">IF(I9&lt;=$C$24, $C$16+SQRT(I9*$C$25), $C$17-SQRT((1-I9)*$C$26))</f>
        <v>15355.147469650186</v>
      </c>
      <c r="BE8" s="29">
        <f ca="1">BD8/ROUNDUP(SQRT((2*BD8*PART2!$AD$7)/PART2!$AD$6),0)</f>
        <v>22.416273678321438</v>
      </c>
      <c r="BF8" s="20"/>
      <c r="BG8" s="30">
        <f t="shared" ca="1" si="18"/>
        <v>21.100207785970195</v>
      </c>
      <c r="BH8" s="30">
        <f t="shared" ca="1" si="5"/>
        <v>21.191056648912152</v>
      </c>
      <c r="BI8" s="30">
        <f t="shared" ca="1" si="6"/>
        <v>21.145632217441175</v>
      </c>
      <c r="BJ8" s="12">
        <f t="shared" ca="1" si="19"/>
        <v>16</v>
      </c>
      <c r="BK8" s="34">
        <f ca="1">IF(BH8&lt;=$BI$39,(1/$BI$46)*(BH8-$BI$37)^2,1-(1/$BI$47)*($BI$38-BH8)^2)-IF(BG8&lt;=$BI$39,(1/$BI$46)*(BG8-$BI$37)^2,1-(1/$BI$47)*($BI$38-BG8)^2)</f>
        <v>1.9200778446333881E-2</v>
      </c>
      <c r="BL8" s="3">
        <f ca="1">BK8*$R$36</f>
        <v>19.200778446333882</v>
      </c>
      <c r="BM8" s="32">
        <f t="shared" ca="1" si="7"/>
        <v>0.53357121385209627</v>
      </c>
      <c r="BO8" s="68">
        <f ca="1">1-_xlfn.CHISQ.DIST(BO4,BO6,1)</f>
        <v>9.5651937329409353E-2</v>
      </c>
      <c r="BP8" s="36"/>
    </row>
    <row r="9" spans="1:68" ht="16.2" thickBot="1">
      <c r="B9" s="13" t="s">
        <v>30</v>
      </c>
      <c r="C9" s="14">
        <f ca="1">AVERAGE($K$4:$K$1003)</f>
        <v>1212475.9583650136</v>
      </c>
      <c r="D9" s="11"/>
      <c r="E9" s="16" t="s">
        <v>30</v>
      </c>
      <c r="F9" s="53">
        <f ca="1">AVERAGE($K$4:$K$1003)</f>
        <v>1212475.9583650136</v>
      </c>
      <c r="G9" s="11"/>
      <c r="H9" s="19">
        <v>6</v>
      </c>
      <c r="I9" s="20">
        <f t="shared" ca="1" si="8"/>
        <v>0.66180751917522662</v>
      </c>
      <c r="J9" s="28">
        <f t="shared" ca="1" si="9"/>
        <v>15355.147469650186</v>
      </c>
      <c r="K9" s="28">
        <f ca="1">J9*$AD$5+J9/L9*$AD$7+$AD$6*L9/2</f>
        <v>1238275.3777812456</v>
      </c>
      <c r="L9" s="28">
        <f ca="1">ROUNDUP((SQRT((2*J9*PART2!$AD$7)/PART2!$AD$6)),0)</f>
        <v>685</v>
      </c>
      <c r="M9" s="38">
        <f t="shared" ca="1" si="10"/>
        <v>22.416273678321438</v>
      </c>
      <c r="N9" s="20"/>
      <c r="O9" s="12">
        <f t="shared" ca="1" si="20"/>
        <v>1102321.9302540768</v>
      </c>
      <c r="P9" s="12">
        <f t="shared" ca="1" si="11"/>
        <v>1112195.8312907715</v>
      </c>
      <c r="Q9" s="12">
        <f t="shared" ca="1" si="12"/>
        <v>1107258.8807724242</v>
      </c>
      <c r="R9" s="12">
        <f t="shared" ca="1" si="21"/>
        <v>17</v>
      </c>
      <c r="S9" s="30">
        <f ca="1">IF(P9&lt;=$Q$40, (1/$Q$47)*(P9-$Q$38)^2, 1-(1/$Q$48)*($Q$39-P9)^2)-IF(O9&lt;=$Q$40, (1/$Q$47)*(O9-$Q$38)^2, 1-(1/$Q$48)*($Q$39-O9)^2)</f>
        <v>2.0873512360960474E-2</v>
      </c>
      <c r="T9" s="12">
        <f ca="1">$R$36*S9</f>
        <v>20.873512360960472</v>
      </c>
      <c r="U9" s="30">
        <f t="shared" ca="1" si="13"/>
        <v>0.71881041154221792</v>
      </c>
      <c r="V9" s="12"/>
      <c r="W9" s="34">
        <f ca="1">_xlfn.NORM.DIST(P9,$F$9,$F$13,1)-_xlfn.NORM.DIST(O9,$F$9,$F$13,1)</f>
        <v>1.6477786420551213E-2</v>
      </c>
      <c r="X9" s="3">
        <f ca="1">W9*$R$36</f>
        <v>16.477786420551212</v>
      </c>
      <c r="Y9" s="32">
        <f ca="1">(R9-X9)^2/X9</f>
        <v>1.6549979202339572E-2</v>
      </c>
      <c r="AA9" s="57">
        <f ca="1">1-_xlfn.CHISQ.DIST(AA5,AA7,1)</f>
        <v>1.0063607314174661E-3</v>
      </c>
      <c r="AC9" t="s">
        <v>11</v>
      </c>
      <c r="AD9" s="4"/>
      <c r="AG9" s="13" t="s">
        <v>30</v>
      </c>
      <c r="AH9" s="14">
        <f ca="1">AVERAGE($AM$4:$AM$1003)</f>
        <v>678.02</v>
      </c>
      <c r="AI9" s="11"/>
      <c r="AJ9" s="19">
        <v>6</v>
      </c>
      <c r="AK9" s="20">
        <f t="shared" ca="1" si="14"/>
        <v>0.39441309625298915</v>
      </c>
      <c r="AL9" s="28">
        <f t="shared" ca="1" si="15"/>
        <v>15355.147469650186</v>
      </c>
      <c r="AM9" s="28">
        <f ca="1">ROUNDUP(SQRT((2*AL9*PART2!$AD$7)/PART2!$AD$6),0)</f>
        <v>685</v>
      </c>
      <c r="AN9" s="20"/>
      <c r="AO9" s="12">
        <f t="shared" ca="1" si="16"/>
        <v>648.6875</v>
      </c>
      <c r="AP9" s="12">
        <f t="shared" ca="1" si="0"/>
        <v>651.46875</v>
      </c>
      <c r="AQ9" s="12">
        <f t="shared" ca="1" si="1"/>
        <v>650.078125</v>
      </c>
      <c r="AR9" s="12">
        <f t="shared" ca="1" si="17"/>
        <v>19</v>
      </c>
      <c r="AS9" s="34">
        <f ca="1">IF(AP9&lt;=$AQ$39, (1/$AQ$46)*(AP9-$AQ$37)^2, 1-(1/$AQ$47)*($AQ$38-AP9)^2)-IF(AO9&lt;=$AQ$39, (1/$AQ$46)*(AO9-$AQ$37)^2, 1-(1/$AQ$47)*($AQ$38-AO9)^2)</f>
        <v>2.3030632134121515E-2</v>
      </c>
      <c r="AT9" s="3">
        <f t="shared" ca="1" si="2"/>
        <v>23.030632134121515</v>
      </c>
      <c r="AU9" s="4">
        <f t="shared" ca="1" si="3"/>
        <v>0.70540814103592753</v>
      </c>
      <c r="AY9" s="13" t="s">
        <v>30</v>
      </c>
      <c r="AZ9" s="14">
        <f ca="1">AVERAGE($BE$3:$BE$1002)</f>
        <v>22.15717131702554</v>
      </c>
      <c r="BA9" s="11"/>
      <c r="BB9" s="19">
        <v>7</v>
      </c>
      <c r="BC9" s="20">
        <f t="shared" ca="1" si="4"/>
        <v>0.21950698676568448</v>
      </c>
      <c r="BD9" s="28">
        <f ca="1">IF(I10&lt;=$C$24, $C$16+SQRT(I10*$C$25), $C$17-SQRT((1-I10)*$C$26))</f>
        <v>15346.544865191758</v>
      </c>
      <c r="BE9" s="29">
        <f ca="1">BD9/ROUNDUP(SQRT((2*BD9*PART2!$AD$7)/PART2!$AD$6),0)</f>
        <v>22.4037151316668</v>
      </c>
      <c r="BF9" s="20"/>
      <c r="BG9" s="30">
        <f t="shared" ca="1" si="18"/>
        <v>21.191056648912152</v>
      </c>
      <c r="BH9" s="30">
        <f t="shared" ca="1" si="5"/>
        <v>21.281905511854109</v>
      </c>
      <c r="BI9" s="30">
        <f t="shared" ca="1" si="6"/>
        <v>21.236481080383129</v>
      </c>
      <c r="BJ9" s="12">
        <f t="shared" ca="1" si="19"/>
        <v>19</v>
      </c>
      <c r="BK9" s="34">
        <f ca="1">IF(BH9&lt;=$BI$39,(1/$BI$46)*(BH9-$BI$37)^2,1-(1/$BI$47)*($BI$38-BH9)^2)-IF(BG9&lt;=$BI$39,(1/$BI$46)*(BG9-$BI$37)^2,1-(1/$BI$47)*($BI$38-BG9)^2)</f>
        <v>2.2691829072940053E-2</v>
      </c>
      <c r="BL9" s="3">
        <f ca="1">BK9*$R$36</f>
        <v>22.691829072940052</v>
      </c>
      <c r="BM9" s="32">
        <f t="shared" ca="1" si="7"/>
        <v>0.60063919307671287</v>
      </c>
    </row>
    <row r="10" spans="1:68" ht="15.6">
      <c r="B10" s="13"/>
      <c r="C10" s="14"/>
      <c r="D10" s="11"/>
      <c r="E10" s="11"/>
      <c r="F10" s="11"/>
      <c r="G10" s="11"/>
      <c r="H10" s="19">
        <v>7</v>
      </c>
      <c r="I10" s="20">
        <f t="shared" ca="1" si="8"/>
        <v>0.65826076464703176</v>
      </c>
      <c r="J10" s="28">
        <f t="shared" ca="1" si="9"/>
        <v>15346.544865191758</v>
      </c>
      <c r="K10" s="28">
        <f ca="1">J10*$AD$5+J10/L10*$AD$7+$AD$6*L10/2</f>
        <v>1237584.4065443072</v>
      </c>
      <c r="L10" s="28">
        <f ca="1">ROUNDUP((SQRT((2*J10*PART2!$AD$7)/PART2!$AD$6)),0)</f>
        <v>685</v>
      </c>
      <c r="M10" s="38">
        <f t="shared" ca="1" si="10"/>
        <v>22.4037151316668</v>
      </c>
      <c r="N10" s="20"/>
      <c r="O10" s="12">
        <f t="shared" ca="1" si="20"/>
        <v>1112195.8312907715</v>
      </c>
      <c r="P10" s="12">
        <f t="shared" ca="1" si="11"/>
        <v>1122069.7323274661</v>
      </c>
      <c r="Q10" s="12">
        <f t="shared" ca="1" si="12"/>
        <v>1117132.7818091188</v>
      </c>
      <c r="R10" s="12">
        <f t="shared" ca="1" si="21"/>
        <v>21</v>
      </c>
      <c r="S10" s="30">
        <f ca="1">IF(P10&lt;=$Q$40, (1/$Q$47)*(P10-$Q$38)^2, 1-(1/$Q$48)*($Q$39-P10)^2)-IF(O10&lt;=$Q$40, (1/$Q$47)*(O10-$Q$38)^2, 1-(1/$Q$48)*($Q$39-O10)^2)</f>
        <v>2.4668696426589642E-2</v>
      </c>
      <c r="T10" s="12">
        <f ca="1">$R$36*S10</f>
        <v>24.668696426589641</v>
      </c>
      <c r="U10" s="30">
        <f t="shared" ca="1" si="13"/>
        <v>0.54560375780392634</v>
      </c>
      <c r="V10" s="12"/>
      <c r="W10" s="34">
        <f ca="1">_xlfn.NORM.DIST(P10,$F$9,$F$13,1)-_xlfn.NORM.DIST(O10,$F$9,$F$13,1)</f>
        <v>2.0782266126991786E-2</v>
      </c>
      <c r="X10" s="3">
        <f ca="1">W10*$R$36</f>
        <v>20.782266126991786</v>
      </c>
      <c r="Y10" s="32">
        <f ca="1">(R10-X10)^2/X10</f>
        <v>2.2811775754129171E-3</v>
      </c>
      <c r="AC10" t="s">
        <v>9</v>
      </c>
      <c r="AD10" s="4"/>
      <c r="AG10" s="13"/>
      <c r="AH10" s="14"/>
      <c r="AI10" s="11"/>
      <c r="AJ10" s="19">
        <v>7</v>
      </c>
      <c r="AK10" s="20">
        <f t="shared" ca="1" si="14"/>
        <v>0.71161688380747867</v>
      </c>
      <c r="AL10" s="28">
        <f t="shared" ca="1" si="15"/>
        <v>15346.544865191758</v>
      </c>
      <c r="AM10" s="28">
        <f ca="1">ROUNDUP(SQRT((2*AL10*PART2!$AD$7)/PART2!$AD$6),0)</f>
        <v>685</v>
      </c>
      <c r="AN10" s="20"/>
      <c r="AO10" s="12">
        <f t="shared" ca="1" si="16"/>
        <v>651.46875</v>
      </c>
      <c r="AP10" s="12">
        <f t="shared" ca="1" si="0"/>
        <v>654.25</v>
      </c>
      <c r="AQ10" s="12">
        <f t="shared" ca="1" si="1"/>
        <v>652.859375</v>
      </c>
      <c r="AR10" s="12">
        <f t="shared" ca="1" si="17"/>
        <v>44</v>
      </c>
      <c r="AS10" s="34">
        <f ca="1">IF(AP10&lt;=$AQ$39, (1/$AQ$46)*(AP10-$AQ$37)^2, 1-(1/$AQ$47)*($AQ$38-AP10)^2)-IF(AO10&lt;=$AQ$39, (1/$AQ$46)*(AO10-$AQ$37)^2, 1-(1/$AQ$47)*($AQ$38-AO10)^2)</f>
        <v>2.6573806308601747E-2</v>
      </c>
      <c r="AT10" s="3">
        <f t="shared" ca="1" si="2"/>
        <v>26.573806308601746</v>
      </c>
      <c r="AU10" s="4">
        <f t="shared" ca="1" si="3"/>
        <v>11.42750206890128</v>
      </c>
      <c r="AY10" s="13"/>
      <c r="AZ10" s="14"/>
      <c r="BA10" s="11"/>
      <c r="BB10" s="19">
        <v>8</v>
      </c>
      <c r="BC10" s="20">
        <f t="shared" ca="1" si="4"/>
        <v>0.51193392307103192</v>
      </c>
      <c r="BD10" s="28">
        <f ca="1">IF(I11&lt;=$C$24, $C$16+SQRT(I11*$C$25), $C$17-SQRT((1-I11)*$C$26))</f>
        <v>14432.340349586848</v>
      </c>
      <c r="BE10" s="29">
        <f ca="1">BD10/ROUNDUP(SQRT((2*BD10*PART2!$AD$7)/PART2!$AD$6),0)</f>
        <v>21.702767442987742</v>
      </c>
      <c r="BF10" s="20"/>
      <c r="BG10" s="30">
        <f t="shared" ca="1" si="18"/>
        <v>21.281905511854109</v>
      </c>
      <c r="BH10" s="30">
        <f t="shared" ca="1" si="5"/>
        <v>21.372754374796067</v>
      </c>
      <c r="BI10" s="30">
        <f t="shared" ca="1" si="6"/>
        <v>21.32732994332509</v>
      </c>
      <c r="BJ10" s="12">
        <f t="shared" ca="1" si="19"/>
        <v>38</v>
      </c>
      <c r="BK10" s="34">
        <f ca="1">IF(BH10&lt;=$BI$39,(1/$BI$46)*(BH10-$BI$37)^2,1-(1/$BI$47)*($BI$38-BH10)^2)-IF(BG10&lt;=$BI$39,(1/$BI$46)*(BG10-$BI$37)^2,1-(1/$BI$47)*($BI$38-BG10)^2)</f>
        <v>2.6182879699546219E-2</v>
      </c>
      <c r="BL10" s="3">
        <f ca="1">BK10*$R$36</f>
        <v>26.18287969954622</v>
      </c>
      <c r="BM10" s="32">
        <f t="shared" ca="1" si="7"/>
        <v>5.3334214493532972</v>
      </c>
    </row>
    <row r="11" spans="1:68" ht="15.6">
      <c r="B11" s="13"/>
      <c r="C11" s="14"/>
      <c r="D11" s="11"/>
      <c r="E11" s="52" t="s">
        <v>51</v>
      </c>
      <c r="F11" s="11"/>
      <c r="G11" s="11"/>
      <c r="H11" s="19">
        <v>8</v>
      </c>
      <c r="I11" s="20">
        <f t="shared" ca="1" si="8"/>
        <v>0.25644985963182176</v>
      </c>
      <c r="J11" s="28">
        <f t="shared" ca="1" si="9"/>
        <v>14432.340349586848</v>
      </c>
      <c r="K11" s="28">
        <f ca="1">J11*$AD$5+J11/L11*$AD$7+$AD$6*L11/2</f>
        <v>1164149.8368044053</v>
      </c>
      <c r="L11" s="28">
        <f ca="1">ROUNDUP((SQRT((2*J11*PART2!$AD$7)/PART2!$AD$6)),0)</f>
        <v>665</v>
      </c>
      <c r="M11" s="38">
        <f t="shared" ca="1" si="10"/>
        <v>21.702767442987742</v>
      </c>
      <c r="N11" s="20"/>
      <c r="O11" s="12">
        <f t="shared" ca="1" si="20"/>
        <v>1122069.7323274661</v>
      </c>
      <c r="P11" s="12">
        <f t="shared" ca="1" si="11"/>
        <v>1131943.6333641608</v>
      </c>
      <c r="Q11" s="12">
        <f t="shared" ca="1" si="12"/>
        <v>1127006.6828458135</v>
      </c>
      <c r="R11" s="12">
        <f t="shared" ca="1" si="21"/>
        <v>41</v>
      </c>
      <c r="S11" s="30">
        <f ca="1">IF(P11&lt;=$Q$40, (1/$Q$47)*(P11-$Q$38)^2, 1-(1/$Q$48)*($Q$39-P11)^2)-IF(O11&lt;=$Q$40, (1/$Q$47)*(O11-$Q$38)^2, 1-(1/$Q$48)*($Q$39-O11)^2)</f>
        <v>2.846388049221879E-2</v>
      </c>
      <c r="T11" s="12">
        <f ca="1">$R$36*S11</f>
        <v>28.463880492218792</v>
      </c>
      <c r="U11" s="30">
        <f t="shared" ca="1" si="13"/>
        <v>5.5211829727971926</v>
      </c>
      <c r="V11" s="12"/>
      <c r="W11" s="34">
        <f ca="1">_xlfn.NORM.DIST(P11,$F$9,$F$13,1)-_xlfn.NORM.DIST(O11,$F$9,$F$13,1)</f>
        <v>2.5619013549561712E-2</v>
      </c>
      <c r="X11" s="3">
        <f ca="1">W11*$R$36</f>
        <v>25.619013549561711</v>
      </c>
      <c r="Y11" s="32">
        <f ca="1">(R11-X11)^2/X11</f>
        <v>9.2343424437828752</v>
      </c>
      <c r="AG11" s="13"/>
      <c r="AH11" s="14"/>
      <c r="AI11" s="11"/>
      <c r="AJ11" s="19">
        <v>8</v>
      </c>
      <c r="AK11" s="20">
        <f t="shared" ca="1" si="14"/>
        <v>0.68736207516456005</v>
      </c>
      <c r="AL11" s="28">
        <f t="shared" ca="1" si="15"/>
        <v>14432.340349586848</v>
      </c>
      <c r="AM11" s="28">
        <f ca="1">ROUNDUP(SQRT((2*AL11*PART2!$AD$7)/PART2!$AD$6),0)</f>
        <v>665</v>
      </c>
      <c r="AN11" s="20"/>
      <c r="AO11" s="12">
        <f t="shared" ca="1" si="16"/>
        <v>654.25</v>
      </c>
      <c r="AP11" s="12">
        <f t="shared" ca="1" si="0"/>
        <v>657.03125</v>
      </c>
      <c r="AQ11" s="12">
        <f t="shared" ca="1" si="1"/>
        <v>655.640625</v>
      </c>
      <c r="AR11" s="12">
        <f t="shared" ca="1" si="17"/>
        <v>32</v>
      </c>
      <c r="AS11" s="34">
        <f ca="1">IF(AP11&lt;=$AQ$39, (1/$AQ$46)*(AP11-$AQ$37)^2, 1-(1/$AQ$47)*($AQ$38-AP11)^2)-IF(AO11&lt;=$AQ$39, (1/$AQ$46)*(AO11-$AQ$37)^2, 1-(1/$AQ$47)*($AQ$38-AO11)^2)</f>
        <v>3.0116980483081979E-2</v>
      </c>
      <c r="AT11" s="3">
        <f t="shared" ca="1" si="2"/>
        <v>30.116980483081978</v>
      </c>
      <c r="AU11" s="4">
        <f t="shared" ca="1" si="3"/>
        <v>0.11773300125774531</v>
      </c>
      <c r="AY11" s="13"/>
      <c r="AZ11" s="14"/>
      <c r="BA11" s="11"/>
      <c r="BB11" s="19">
        <v>9</v>
      </c>
      <c r="BC11" s="20">
        <f t="shared" ca="1" si="4"/>
        <v>0.29638033573389022</v>
      </c>
      <c r="BD11" s="28">
        <f ca="1">IF(I12&lt;=$C$24, $C$16+SQRT(I12*$C$25), $C$17-SQRT((1-I12)*$C$26))</f>
        <v>14401.409573856485</v>
      </c>
      <c r="BE11" s="29">
        <f ca="1">BD11/ROUNDUP(SQRT((2*BD11*PART2!$AD$7)/PART2!$AD$6),0)</f>
        <v>21.688869840145308</v>
      </c>
      <c r="BF11" s="20"/>
      <c r="BG11" s="30">
        <f t="shared" ca="1" si="18"/>
        <v>21.372754374796067</v>
      </c>
      <c r="BH11" s="30">
        <f t="shared" ca="1" si="5"/>
        <v>21.463603237738024</v>
      </c>
      <c r="BI11" s="30">
        <f t="shared" ca="1" si="6"/>
        <v>21.418178806267044</v>
      </c>
      <c r="BJ11" s="12">
        <f t="shared" ca="1" si="19"/>
        <v>31</v>
      </c>
      <c r="BK11" s="34">
        <f ca="1">IF(BH11&lt;=$BI$39,(1/$BI$46)*(BH11-$BI$37)^2,1-(1/$BI$47)*($BI$38-BH11)^2)-IF(BG11&lt;=$BI$39,(1/$BI$46)*(BG11-$BI$37)^2,1-(1/$BI$47)*($BI$38-BG11)^2)</f>
        <v>2.967393032615237E-2</v>
      </c>
      <c r="BL11" s="3">
        <f ca="1">BK11*$R$36</f>
        <v>29.673930326152369</v>
      </c>
      <c r="BM11" s="32">
        <f t="shared" ca="1" si="7"/>
        <v>5.9259449643870941E-2</v>
      </c>
    </row>
    <row r="12" spans="1:68" ht="15.6">
      <c r="B12" s="13" t="s">
        <v>31</v>
      </c>
      <c r="C12" s="14">
        <v>13000</v>
      </c>
      <c r="D12" s="11"/>
      <c r="E12" s="46" t="s">
        <v>52</v>
      </c>
      <c r="F12" s="47">
        <v>0.05</v>
      </c>
      <c r="G12" s="11"/>
      <c r="H12" s="19">
        <v>9</v>
      </c>
      <c r="I12" s="20">
        <f t="shared" ca="1" si="8"/>
        <v>0.2454935992120767</v>
      </c>
      <c r="J12" s="28">
        <f t="shared" ca="1" si="9"/>
        <v>14401.409573856485</v>
      </c>
      <c r="K12" s="28">
        <f ca="1">J12*$AD$5+J12/L12*$AD$7+$AD$6*L12/2</f>
        <v>1161665.1172733507</v>
      </c>
      <c r="L12" s="28">
        <f ca="1">ROUNDUP((SQRT((2*J12*PART2!$AD$7)/PART2!$AD$6)),0)</f>
        <v>664</v>
      </c>
      <c r="M12" s="38">
        <f t="shared" ca="1" si="10"/>
        <v>21.688869840145308</v>
      </c>
      <c r="N12" s="20"/>
      <c r="O12" s="12">
        <f t="shared" ca="1" si="20"/>
        <v>1131943.6333641608</v>
      </c>
      <c r="P12" s="12">
        <f t="shared" ca="1" si="11"/>
        <v>1141817.5344008554</v>
      </c>
      <c r="Q12" s="12">
        <f t="shared" ca="1" si="12"/>
        <v>1136880.5838825081</v>
      </c>
      <c r="R12" s="12">
        <f t="shared" ca="1" si="21"/>
        <v>35</v>
      </c>
      <c r="S12" s="30">
        <f ca="1">IF(P12&lt;=$Q$40, (1/$Q$47)*(P12-$Q$38)^2, 1-(1/$Q$48)*($Q$39-P12)^2)-IF(O12&lt;=$Q$40, (1/$Q$47)*(O12-$Q$38)^2, 1-(1/$Q$48)*($Q$39-O12)^2)</f>
        <v>3.2259064557847994E-2</v>
      </c>
      <c r="T12" s="12">
        <f ca="1">$R$36*S12</f>
        <v>32.259064557847992</v>
      </c>
      <c r="U12" s="30">
        <f t="shared" ca="1" si="13"/>
        <v>0.23288732023127823</v>
      </c>
      <c r="V12" s="12"/>
      <c r="W12" s="34">
        <f ca="1">_xlfn.NORM.DIST(P12,$F$9,$F$13,1)-_xlfn.NORM.DIST(O12,$F$9,$F$13,1)</f>
        <v>3.0867921204668483E-2</v>
      </c>
      <c r="X12" s="3">
        <f ca="1">W12*$R$36</f>
        <v>30.867921204668484</v>
      </c>
      <c r="Y12" s="32">
        <f ca="1">(R12-X12)^2/X12</f>
        <v>0.5531333016441049</v>
      </c>
      <c r="AC12" t="s">
        <v>10</v>
      </c>
      <c r="AD12" s="5"/>
      <c r="AG12" s="13" t="s">
        <v>31</v>
      </c>
      <c r="AH12" s="14">
        <v>13000</v>
      </c>
      <c r="AI12" s="11"/>
      <c r="AJ12" s="19">
        <v>9</v>
      </c>
      <c r="AK12" s="20">
        <f t="shared" ca="1" si="14"/>
        <v>3.7026749147625826E-2</v>
      </c>
      <c r="AL12" s="28">
        <f t="shared" ca="1" si="15"/>
        <v>14401.409573856485</v>
      </c>
      <c r="AM12" s="28">
        <f ca="1">ROUNDUP(SQRT((2*AL12*PART2!$AD$7)/PART2!$AD$6),0)</f>
        <v>664</v>
      </c>
      <c r="AN12" s="20"/>
      <c r="AO12" s="12">
        <f t="shared" ca="1" si="16"/>
        <v>657.03125</v>
      </c>
      <c r="AP12" s="12">
        <f t="shared" ca="1" si="0"/>
        <v>659.8125</v>
      </c>
      <c r="AQ12" s="12">
        <f t="shared" ca="1" si="1"/>
        <v>658.421875</v>
      </c>
      <c r="AR12" s="12">
        <f t="shared" ca="1" si="17"/>
        <v>21</v>
      </c>
      <c r="AS12" s="34">
        <f ca="1">IF(AP12&lt;=$AQ$39, (1/$AQ$46)*(AP12-$AQ$37)^2, 1-(1/$AQ$47)*($AQ$38-AP12)^2)-IF(AO12&lt;=$AQ$39, (1/$AQ$46)*(AO12-$AQ$37)^2, 1-(1/$AQ$47)*($AQ$38-AO12)^2)</f>
        <v>3.3660154657562197E-2</v>
      </c>
      <c r="AT12" s="3">
        <f t="shared" ca="1" si="2"/>
        <v>33.660154657562195</v>
      </c>
      <c r="AU12" s="4">
        <f t="shared" ca="1" si="3"/>
        <v>4.7616987379879685</v>
      </c>
      <c r="AY12" s="13" t="s">
        <v>31</v>
      </c>
      <c r="AZ12" s="14">
        <v>13000</v>
      </c>
      <c r="BA12" s="11"/>
      <c r="BB12" s="19">
        <v>10</v>
      </c>
      <c r="BC12" s="20">
        <f t="shared" ca="1" si="4"/>
        <v>0.73796163450739172</v>
      </c>
      <c r="BD12" s="28">
        <f ca="1">IF(I13&lt;=$C$24, $C$16+SQRT(I13*$C$25), $C$17-SQRT((1-I13)*$C$26))</f>
        <v>16568.218093509753</v>
      </c>
      <c r="BE12" s="29">
        <f ca="1">BD12/ROUNDUP(SQRT((2*BD12*PART2!$AD$7)/PART2!$AD$6),0)</f>
        <v>23.26996923245752</v>
      </c>
      <c r="BF12" s="20"/>
      <c r="BG12" s="30">
        <f t="shared" ca="1" si="18"/>
        <v>21.463603237738024</v>
      </c>
      <c r="BH12" s="30">
        <f t="shared" ca="1" si="5"/>
        <v>21.554452100679981</v>
      </c>
      <c r="BI12" s="30">
        <f t="shared" ca="1" si="6"/>
        <v>21.509027669209004</v>
      </c>
      <c r="BJ12" s="12">
        <f t="shared" ca="1" si="19"/>
        <v>31</v>
      </c>
      <c r="BK12" s="34">
        <f ca="1">IF(BH12&lt;=$BI$39,(1/$BI$46)*(BH12-$BI$37)^2,1-(1/$BI$47)*($BI$38-BH12)^2)-IF(BG12&lt;=$BI$39,(1/$BI$46)*(BG12-$BI$37)^2,1-(1/$BI$47)*($BI$38-BG12)^2)</f>
        <v>3.3164980952758549E-2</v>
      </c>
      <c r="BL12" s="3">
        <f ca="1">BK12*$R$36</f>
        <v>33.164980952758548</v>
      </c>
      <c r="BM12" s="32">
        <f t="shared" ca="1" si="7"/>
        <v>0.14132806325092878</v>
      </c>
    </row>
    <row r="13" spans="1:68" ht="15.6">
      <c r="B13" s="13" t="s">
        <v>32</v>
      </c>
      <c r="C13" s="14">
        <v>17000</v>
      </c>
      <c r="D13" s="11"/>
      <c r="E13" s="46" t="s">
        <v>53</v>
      </c>
      <c r="F13" s="48">
        <f ca="1">STDEV($K$4:$K$1003)</f>
        <v>65254.813507632782</v>
      </c>
      <c r="G13" s="11"/>
      <c r="H13" s="19">
        <v>10</v>
      </c>
      <c r="I13" s="20">
        <f t="shared" ca="1" si="8"/>
        <v>0.97669554815345583</v>
      </c>
      <c r="J13" s="28">
        <f t="shared" ca="1" si="9"/>
        <v>16568.218093509753</v>
      </c>
      <c r="K13" s="28">
        <f ca="1">J13*$AD$5+J13/L13*$AD$7+$AD$6*L13/2</f>
        <v>1335703.2407119209</v>
      </c>
      <c r="L13" s="28">
        <f ca="1">ROUNDUP((SQRT((2*J13*PART2!$AD$7)/PART2!$AD$6)),0)</f>
        <v>712</v>
      </c>
      <c r="M13" s="38">
        <f t="shared" ca="1" si="10"/>
        <v>23.26996923245752</v>
      </c>
      <c r="N13" s="20"/>
      <c r="O13" s="12">
        <f t="shared" ca="1" si="20"/>
        <v>1141817.5344008554</v>
      </c>
      <c r="P13" s="12">
        <f t="shared" ca="1" si="11"/>
        <v>1151691.4354375501</v>
      </c>
      <c r="Q13" s="12">
        <f t="shared" ca="1" si="12"/>
        <v>1146754.4849192027</v>
      </c>
      <c r="R13" s="12">
        <f t="shared" ca="1" si="21"/>
        <v>31</v>
      </c>
      <c r="S13" s="30">
        <f ca="1">IF(P13&lt;=$Q$40, (1/$Q$47)*(P13-$Q$38)^2, 1-(1/$Q$48)*($Q$39-P13)^2)-IF(O13&lt;=$Q$40, (1/$Q$47)*(O13-$Q$38)^2, 1-(1/$Q$48)*($Q$39-O13)^2)</f>
        <v>3.605424862347717E-2</v>
      </c>
      <c r="T13" s="12">
        <f ca="1">$R$36*S13</f>
        <v>36.054248623477172</v>
      </c>
      <c r="U13" s="30">
        <f t="shared" ca="1" si="13"/>
        <v>0.70852756951608364</v>
      </c>
      <c r="V13" s="12"/>
      <c r="W13" s="34">
        <f ca="1">_xlfn.NORM.DIST(P13,$F$9,$F$13,1)-_xlfn.NORM.DIST(O13,$F$9,$F$13,1)</f>
        <v>3.63519614135904E-2</v>
      </c>
      <c r="X13" s="3">
        <f ca="1">W13*$R$36</f>
        <v>36.351961413590402</v>
      </c>
      <c r="Y13" s="32">
        <f ca="1">(R13-X13)^2/X13</f>
        <v>0.7879489815328653</v>
      </c>
      <c r="AC13" t="s">
        <v>12</v>
      </c>
      <c r="AD13" s="5"/>
      <c r="AG13" s="13" t="s">
        <v>32</v>
      </c>
      <c r="AH13" s="14">
        <v>17000</v>
      </c>
      <c r="AI13" s="11"/>
      <c r="AJ13" s="19">
        <v>10</v>
      </c>
      <c r="AK13" s="20">
        <f t="shared" ca="1" si="14"/>
        <v>0.85587705784195678</v>
      </c>
      <c r="AL13" s="28">
        <f t="shared" ca="1" si="15"/>
        <v>16568.218093509753</v>
      </c>
      <c r="AM13" s="28">
        <f ca="1">ROUNDUP(SQRT((2*AL13*PART2!$AD$7)/PART2!$AD$6),0)</f>
        <v>712</v>
      </c>
      <c r="AN13" s="20"/>
      <c r="AO13" s="12">
        <f t="shared" ca="1" si="16"/>
        <v>659.8125</v>
      </c>
      <c r="AP13" s="12">
        <f t="shared" ca="1" si="0"/>
        <v>662.59375</v>
      </c>
      <c r="AQ13" s="12">
        <f t="shared" ca="1" si="1"/>
        <v>661.203125</v>
      </c>
      <c r="AR13" s="12">
        <f t="shared" ca="1" si="17"/>
        <v>47</v>
      </c>
      <c r="AS13" s="34">
        <f ca="1">IF(AP13&lt;=$AQ$39, (1/$AQ$46)*(AP13-$AQ$37)^2, 1-(1/$AQ$47)*($AQ$38-AP13)^2)-IF(AO13&lt;=$AQ$39, (1/$AQ$46)*(AO13-$AQ$37)^2, 1-(1/$AQ$47)*($AQ$38-AO13)^2)</f>
        <v>3.7203328832042443E-2</v>
      </c>
      <c r="AT13" s="3">
        <f t="shared" ca="1" si="2"/>
        <v>37.203328832042445</v>
      </c>
      <c r="AU13" s="4">
        <f t="shared" ca="1" si="3"/>
        <v>2.5797359802499664</v>
      </c>
      <c r="AY13" s="13" t="s">
        <v>32</v>
      </c>
      <c r="AZ13" s="14">
        <v>17000</v>
      </c>
      <c r="BA13" s="11"/>
      <c r="BB13" s="19">
        <v>11</v>
      </c>
      <c r="BC13" s="20">
        <f t="shared" ca="1" si="4"/>
        <v>0.79865186063397164</v>
      </c>
      <c r="BD13" s="28">
        <f ca="1">IF(I14&lt;=$C$24, $C$16+SQRT(I14*$C$25), $C$17-SQRT((1-I14)*$C$26))</f>
        <v>16272.221383534987</v>
      </c>
      <c r="BE13" s="29">
        <f ca="1">BD13/ROUNDUP(SQRT((2*BD13*PART2!$AD$7)/PART2!$AD$6),0)</f>
        <v>23.048472214638792</v>
      </c>
      <c r="BF13" s="20"/>
      <c r="BG13" s="30">
        <f t="shared" ca="1" si="18"/>
        <v>21.554452100679981</v>
      </c>
      <c r="BH13" s="30">
        <f t="shared" ca="1" si="5"/>
        <v>21.645300963621938</v>
      </c>
      <c r="BI13" s="30">
        <f t="shared" ca="1" si="6"/>
        <v>21.599876532150958</v>
      </c>
      <c r="BJ13" s="12">
        <f t="shared" ca="1" si="19"/>
        <v>44</v>
      </c>
      <c r="BK13" s="34">
        <f ca="1">IF(BH13&lt;=$BI$39,(1/$BI$46)*(BH13-$BI$37)^2,1-(1/$BI$47)*($BI$38-BH13)^2)-IF(BG13&lt;=$BI$39,(1/$BI$46)*(BG13-$BI$37)^2,1-(1/$BI$47)*($BI$38-BG13)^2)</f>
        <v>3.6656031579364673E-2</v>
      </c>
      <c r="BL13" s="3">
        <f ca="1">BK13*$R$36</f>
        <v>36.656031579364672</v>
      </c>
      <c r="BM13" s="32">
        <f t="shared" ca="1" si="7"/>
        <v>1.47135054831333</v>
      </c>
    </row>
    <row r="14" spans="1:68" ht="16.2" thickBot="1">
      <c r="B14" s="16" t="s">
        <v>33</v>
      </c>
      <c r="C14" s="17">
        <v>15000</v>
      </c>
      <c r="D14" s="11"/>
      <c r="E14" s="46" t="s">
        <v>54</v>
      </c>
      <c r="F14" s="48">
        <v>1000</v>
      </c>
      <c r="G14" s="11"/>
      <c r="H14" s="19">
        <v>11</v>
      </c>
      <c r="I14" s="20">
        <f t="shared" ca="1" si="8"/>
        <v>0.93379228567703387</v>
      </c>
      <c r="J14" s="28">
        <f t="shared" ca="1" si="9"/>
        <v>16272.221383534987</v>
      </c>
      <c r="K14" s="28">
        <f ca="1">J14*$AD$5+J14/L14*$AD$7+$AD$6*L14/2</f>
        <v>1311931.5745700193</v>
      </c>
      <c r="L14" s="28">
        <f ca="1">ROUNDUP((SQRT((2*J14*PART2!$AD$7)/PART2!$AD$6)),0)</f>
        <v>706</v>
      </c>
      <c r="M14" s="38">
        <f t="shared" ca="1" si="10"/>
        <v>23.048472214638792</v>
      </c>
      <c r="N14" s="20"/>
      <c r="O14" s="12">
        <f t="shared" ca="1" si="20"/>
        <v>1151691.4354375501</v>
      </c>
      <c r="P14" s="12">
        <f t="shared" ca="1" si="11"/>
        <v>1161565.3364742447</v>
      </c>
      <c r="Q14" s="12">
        <f t="shared" ca="1" si="12"/>
        <v>1156628.3859558974</v>
      </c>
      <c r="R14" s="12">
        <f t="shared" ca="1" si="21"/>
        <v>44</v>
      </c>
      <c r="S14" s="30">
        <f ca="1">IF(P14&lt;=$Q$40, (1/$Q$47)*(P14-$Q$38)^2, 1-(1/$Q$48)*($Q$39-P14)^2)-IF(O14&lt;=$Q$40, (1/$Q$47)*(O14-$Q$38)^2, 1-(1/$Q$48)*($Q$39-O14)^2)</f>
        <v>3.9849432689106346E-2</v>
      </c>
      <c r="T14" s="12">
        <f ca="1">$R$36*S14</f>
        <v>39.849432689106344</v>
      </c>
      <c r="U14" s="30">
        <f t="shared" ca="1" si="13"/>
        <v>0.43230750953622504</v>
      </c>
      <c r="V14" s="12"/>
      <c r="W14" s="34">
        <f ca="1">_xlfn.NORM.DIST(P14,$F$9,$F$13,1)-_xlfn.NORM.DIST(O14,$F$9,$F$13,1)</f>
        <v>4.1843095698390675E-2</v>
      </c>
      <c r="X14" s="3">
        <f ca="1">W14*$R$36</f>
        <v>41.843095698390677</v>
      </c>
      <c r="Y14" s="32">
        <f ca="1">(R14-X14)^2/X14</f>
        <v>0.11118288665433834</v>
      </c>
      <c r="AC14" t="s">
        <v>17</v>
      </c>
      <c r="AG14" s="16" t="s">
        <v>33</v>
      </c>
      <c r="AH14" s="17">
        <v>15000</v>
      </c>
      <c r="AI14" s="11"/>
      <c r="AJ14" s="19">
        <v>11</v>
      </c>
      <c r="AK14" s="20">
        <f t="shared" ca="1" si="14"/>
        <v>0.90190579909777469</v>
      </c>
      <c r="AL14" s="28">
        <f t="shared" ca="1" si="15"/>
        <v>16272.221383534987</v>
      </c>
      <c r="AM14" s="28">
        <f ca="1">ROUNDUP(SQRT((2*AL14*PART2!$AD$7)/PART2!$AD$6),0)</f>
        <v>706</v>
      </c>
      <c r="AN14" s="20"/>
      <c r="AO14" s="12">
        <f t="shared" ca="1" si="16"/>
        <v>662.59375</v>
      </c>
      <c r="AP14" s="12">
        <f t="shared" ca="1" si="0"/>
        <v>665.375</v>
      </c>
      <c r="AQ14" s="12">
        <f t="shared" ca="1" si="1"/>
        <v>663.984375</v>
      </c>
      <c r="AR14" s="12">
        <f t="shared" ca="1" si="17"/>
        <v>35</v>
      </c>
      <c r="AS14" s="34">
        <f ca="1">IF(AP14&lt;=$AQ$39, (1/$AQ$46)*(AP14-$AQ$37)^2, 1-(1/$AQ$47)*($AQ$38-AP14)^2)-IF(AO14&lt;=$AQ$39, (1/$AQ$46)*(AO14-$AQ$37)^2, 1-(1/$AQ$47)*($AQ$38-AO14)^2)</f>
        <v>4.0746503006522689E-2</v>
      </c>
      <c r="AT14" s="3">
        <f t="shared" ca="1" si="2"/>
        <v>40.746503006522687</v>
      </c>
      <c r="AU14" s="4">
        <f t="shared" ca="1" si="3"/>
        <v>0.81043265967359401</v>
      </c>
      <c r="AY14" s="16" t="s">
        <v>33</v>
      </c>
      <c r="AZ14" s="17">
        <v>15000</v>
      </c>
      <c r="BA14" s="11"/>
      <c r="BB14" s="19">
        <v>12</v>
      </c>
      <c r="BC14" s="20">
        <f t="shared" ca="1" si="4"/>
        <v>0.7224583980679794</v>
      </c>
      <c r="BD14" s="28">
        <f ca="1">IF(I15&lt;=$C$24, $C$16+SQRT(I15*$C$25), $C$17-SQRT((1-I15)*$C$26))</f>
        <v>16717.112212555417</v>
      </c>
      <c r="BE14" s="29">
        <f ca="1">BD14/ROUNDUP(SQRT((2*BD14*PART2!$AD$7)/PART2!$AD$6),0)</f>
        <v>23.380576521056529</v>
      </c>
      <c r="BF14" s="20"/>
      <c r="BG14" s="30">
        <f t="shared" ca="1" si="18"/>
        <v>21.645300963621938</v>
      </c>
      <c r="BH14" s="30">
        <f t="shared" ca="1" si="5"/>
        <v>21.736149826563896</v>
      </c>
      <c r="BI14" s="30">
        <f t="shared" ca="1" si="6"/>
        <v>21.690725395092919</v>
      </c>
      <c r="BJ14" s="12">
        <f t="shared" ca="1" si="19"/>
        <v>31</v>
      </c>
      <c r="BK14" s="34">
        <f ca="1">IF(BH14&lt;=$BI$39,(1/$BI$46)*(BH14-$BI$37)^2,1-(1/$BI$47)*($BI$38-BH14)^2)-IF(BG14&lt;=$BI$39,(1/$BI$46)*(BG14-$BI$37)^2,1-(1/$BI$47)*($BI$38-BG14)^2)</f>
        <v>4.0147082205970852E-2</v>
      </c>
      <c r="BL14" s="3">
        <f ca="1">BK14*$R$36</f>
        <v>40.147082205970854</v>
      </c>
      <c r="BM14" s="32">
        <f t="shared" ca="1" si="7"/>
        <v>2.0840646015950064</v>
      </c>
    </row>
    <row r="15" spans="1:68" ht="15.6">
      <c r="B15" s="10"/>
      <c r="C15" s="10"/>
      <c r="D15" s="10"/>
      <c r="E15" s="46" t="s">
        <v>69</v>
      </c>
      <c r="F15" s="48">
        <f ca="1">CONFIDENCE(F12,F13,F14)</f>
        <v>4044.4609245991392</v>
      </c>
      <c r="G15" s="10"/>
      <c r="H15" s="19">
        <v>12</v>
      </c>
      <c r="I15" s="20">
        <f t="shared" ca="1" si="8"/>
        <v>0.98999681246433846</v>
      </c>
      <c r="J15" s="28">
        <f t="shared" ca="1" si="9"/>
        <v>16717.112212555417</v>
      </c>
      <c r="K15" s="28">
        <f ca="1">J15*$AD$5+J15/L15*$AD$7+$AD$6*L15/2</f>
        <v>1347660.703839066</v>
      </c>
      <c r="L15" s="28">
        <f ca="1">ROUNDUP((SQRT((2*J15*PART2!$AD$7)/PART2!$AD$6)),0)</f>
        <v>715</v>
      </c>
      <c r="M15" s="38">
        <f t="shared" ca="1" si="10"/>
        <v>23.380576521056529</v>
      </c>
      <c r="N15" s="20"/>
      <c r="O15" s="12">
        <f t="shared" ca="1" si="20"/>
        <v>1161565.3364742447</v>
      </c>
      <c r="P15" s="12">
        <f t="shared" ca="1" si="11"/>
        <v>1171439.2375109394</v>
      </c>
      <c r="Q15" s="12">
        <f t="shared" ca="1" si="12"/>
        <v>1166502.286992592</v>
      </c>
      <c r="R15" s="12">
        <f t="shared" ca="1" si="21"/>
        <v>42</v>
      </c>
      <c r="S15" s="30">
        <f ca="1">IF(P15&lt;=$Q$40, (1/$Q$47)*(P15-$Q$38)^2, 1-(1/$Q$48)*($Q$39-P15)^2)-IF(O15&lt;=$Q$40, (1/$Q$47)*(O15-$Q$38)^2, 1-(1/$Q$48)*($Q$39-O15)^2)</f>
        <v>4.3644616754735549E-2</v>
      </c>
      <c r="T15" s="12">
        <f ca="1">$R$36*S15</f>
        <v>43.644616754735551</v>
      </c>
      <c r="U15" s="30">
        <f t="shared" ca="1" si="13"/>
        <v>6.1972460089557861E-2</v>
      </c>
      <c r="V15" s="12"/>
      <c r="W15" s="34">
        <f ca="1">_xlfn.NORM.DIST(P15,$F$9,$F$13,1)-_xlfn.NORM.DIST(O15,$F$9,$F$13,1)</f>
        <v>4.7075535175304772E-2</v>
      </c>
      <c r="X15" s="3">
        <f ca="1">W15*$R$36</f>
        <v>47.075535175304772</v>
      </c>
      <c r="Y15" s="32">
        <f ca="1">(R15-X15)^2/X15</f>
        <v>0.54722813495001887</v>
      </c>
      <c r="AC15" t="s">
        <v>18</v>
      </c>
      <c r="AG15" s="10"/>
      <c r="AH15" s="10"/>
      <c r="AI15" s="10"/>
      <c r="AJ15" s="19">
        <v>12</v>
      </c>
      <c r="AK15" s="20">
        <f t="shared" ca="1" si="14"/>
        <v>0.92602348071782448</v>
      </c>
      <c r="AL15" s="28">
        <f t="shared" ca="1" si="15"/>
        <v>16717.112212555417</v>
      </c>
      <c r="AM15" s="28">
        <f ca="1">ROUNDUP(SQRT((2*AL15*PART2!$AD$7)/PART2!$AD$6),0)</f>
        <v>715</v>
      </c>
      <c r="AN15" s="20"/>
      <c r="AO15" s="12">
        <f t="shared" ca="1" si="16"/>
        <v>665.375</v>
      </c>
      <c r="AP15" s="12">
        <f t="shared" ca="1" si="0"/>
        <v>668.15625</v>
      </c>
      <c r="AQ15" s="12">
        <f t="shared" ca="1" si="1"/>
        <v>666.765625</v>
      </c>
      <c r="AR15" s="12">
        <f t="shared" ca="1" si="17"/>
        <v>50</v>
      </c>
      <c r="AS15" s="34">
        <f ca="1">IF(AP15&lt;=$AQ$39, (1/$AQ$46)*(AP15-$AQ$37)^2, 1-(1/$AQ$47)*($AQ$38-AP15)^2)-IF(AO15&lt;=$AQ$39, (1/$AQ$46)*(AO15-$AQ$37)^2, 1-(1/$AQ$47)*($AQ$38-AO15)^2)</f>
        <v>4.4289677181002907E-2</v>
      </c>
      <c r="AT15" s="3">
        <f t="shared" ca="1" si="2"/>
        <v>44.289677181002908</v>
      </c>
      <c r="AU15" s="4">
        <f t="shared" ca="1" si="3"/>
        <v>0.7362389787556477</v>
      </c>
      <c r="AY15" s="10"/>
      <c r="AZ15" s="10"/>
      <c r="BA15" s="10"/>
      <c r="BB15" s="19">
        <v>13</v>
      </c>
      <c r="BC15" s="20">
        <f t="shared" ca="1" si="4"/>
        <v>0.11230639333677417</v>
      </c>
      <c r="BD15" s="28">
        <f ca="1">IF(I16&lt;=$C$24, $C$16+SQRT(I16*$C$25), $C$17-SQRT((1-I16)*$C$26))</f>
        <v>16630.711981498378</v>
      </c>
      <c r="BE15" s="29">
        <f ca="1">BD15/ROUNDUP(SQRT((2*BD15*PART2!$AD$7)/PART2!$AD$6),0)</f>
        <v>23.324981741231948</v>
      </c>
      <c r="BF15" s="20"/>
      <c r="BG15" s="30">
        <f t="shared" ca="1" si="18"/>
        <v>21.736149826563896</v>
      </c>
      <c r="BH15" s="30">
        <f t="shared" ca="1" si="5"/>
        <v>21.826998689505853</v>
      </c>
      <c r="BI15" s="30">
        <f t="shared" ca="1" si="6"/>
        <v>21.781574258034873</v>
      </c>
      <c r="BJ15" s="12">
        <f t="shared" ca="1" si="19"/>
        <v>41</v>
      </c>
      <c r="BK15" s="34">
        <f ca="1">IF(BH15&lt;=$BI$39,(1/$BI$46)*(BH15-$BI$37)^2,1-(1/$BI$47)*($BI$38-BH15)^2)-IF(BG15&lt;=$BI$39,(1/$BI$46)*(BG15-$BI$37)^2,1-(1/$BI$47)*($BI$38-BG15)^2)</f>
        <v>4.3638132832577059E-2</v>
      </c>
      <c r="BL15" s="3">
        <f ca="1">BK15*$R$36</f>
        <v>43.638132832577057</v>
      </c>
      <c r="BM15" s="32">
        <f t="shared" ca="1" si="7"/>
        <v>0.15948768635502678</v>
      </c>
    </row>
    <row r="16" spans="1:68" ht="15.6">
      <c r="B16" s="46" t="s">
        <v>31</v>
      </c>
      <c r="C16" s="48">
        <f>13000</f>
        <v>13000</v>
      </c>
      <c r="D16" s="12"/>
      <c r="E16" s="12"/>
      <c r="F16" s="12"/>
      <c r="G16" s="10"/>
      <c r="H16" s="19">
        <v>13</v>
      </c>
      <c r="I16" s="20">
        <f t="shared" ca="1" si="8"/>
        <v>0.98295329492389305</v>
      </c>
      <c r="J16" s="28">
        <f t="shared" ca="1" si="9"/>
        <v>16630.711981498378</v>
      </c>
      <c r="K16" s="28">
        <f ca="1">J16*$AD$5+J16/L16*$AD$7+$AD$6*L16/2</f>
        <v>1340722.0545029412</v>
      </c>
      <c r="L16" s="28">
        <f ca="1">ROUNDUP((SQRT((2*J16*PART2!$AD$7)/PART2!$AD$6)),0)</f>
        <v>713</v>
      </c>
      <c r="M16" s="38">
        <f t="shared" ca="1" si="10"/>
        <v>23.324981741231948</v>
      </c>
      <c r="N16" s="20"/>
      <c r="O16" s="12">
        <f t="shared" ca="1" si="20"/>
        <v>1171439.2375109394</v>
      </c>
      <c r="P16" s="12">
        <f t="shared" ca="1" si="11"/>
        <v>1181313.138547634</v>
      </c>
      <c r="Q16" s="12">
        <f t="shared" ca="1" si="12"/>
        <v>1176376.1880292867</v>
      </c>
      <c r="R16" s="12">
        <f t="shared" ca="1" si="21"/>
        <v>47</v>
      </c>
      <c r="S16" s="30">
        <f ca="1">IF(P16&lt;=$Q$40, (1/$Q$47)*(P16-$Q$38)^2, 1-(1/$Q$48)*($Q$39-P16)^2)-IF(O16&lt;=$Q$40, (1/$Q$47)*(O16-$Q$38)^2, 1-(1/$Q$48)*($Q$39-O16)^2)</f>
        <v>4.7439800820364642E-2</v>
      </c>
      <c r="T16" s="12">
        <f ca="1">$R$36*S16</f>
        <v>47.439800820364638</v>
      </c>
      <c r="U16" s="30">
        <f t="shared" ca="1" si="13"/>
        <v>4.0772675738211962E-3</v>
      </c>
      <c r="V16" s="12"/>
      <c r="W16" s="34">
        <f ca="1">_xlfn.NORM.DIST(P16,$F$9,$F$13,1)-_xlfn.NORM.DIST(O16,$F$9,$F$13,1)</f>
        <v>5.1765716399386097E-2</v>
      </c>
      <c r="X16" s="3">
        <f ca="1">W16*$R$36</f>
        <v>51.765716399386093</v>
      </c>
      <c r="Y16" s="32">
        <f ca="1">(R16-X16)^2/X16</f>
        <v>0.43874700050798288</v>
      </c>
      <c r="AC16" t="s">
        <v>14</v>
      </c>
      <c r="AG16" s="46" t="s">
        <v>31</v>
      </c>
      <c r="AH16" s="48">
        <f>13000</f>
        <v>13000</v>
      </c>
      <c r="AI16" s="10"/>
      <c r="AJ16" s="19">
        <v>13</v>
      </c>
      <c r="AK16" s="20">
        <f t="shared" ca="1" si="14"/>
        <v>0.75399250238836268</v>
      </c>
      <c r="AL16" s="28">
        <f t="shared" ca="1" si="15"/>
        <v>16630.711981498378</v>
      </c>
      <c r="AM16" s="28">
        <f ca="1">ROUNDUP(SQRT((2*AL16*PART2!$AD$7)/PART2!$AD$6),0)</f>
        <v>713</v>
      </c>
      <c r="AN16" s="20"/>
      <c r="AO16" s="12">
        <f t="shared" ca="1" si="16"/>
        <v>668.15625</v>
      </c>
      <c r="AP16" s="12">
        <f t="shared" ca="1" si="0"/>
        <v>670.9375</v>
      </c>
      <c r="AQ16" s="12">
        <f t="shared" ca="1" si="1"/>
        <v>669.546875</v>
      </c>
      <c r="AR16" s="12">
        <f t="shared" ca="1" si="17"/>
        <v>36</v>
      </c>
      <c r="AS16" s="34">
        <f ca="1">IF(AP16&lt;=$AQ$39, (1/$AQ$46)*(AP16-$AQ$37)^2, 1-(1/$AQ$47)*($AQ$38-AP16)^2)-IF(AO16&lt;=$AQ$39, (1/$AQ$46)*(AO16-$AQ$37)^2, 1-(1/$AQ$47)*($AQ$38-AO16)^2)</f>
        <v>4.7832851355483152E-2</v>
      </c>
      <c r="AT16" s="3">
        <f t="shared" ca="1" si="2"/>
        <v>47.83285135548315</v>
      </c>
      <c r="AU16" s="4">
        <f t="shared" ca="1" si="3"/>
        <v>2.9272010184044603</v>
      </c>
      <c r="AY16" s="11" t="s">
        <v>31</v>
      </c>
      <c r="AZ16" s="12">
        <f>13000</f>
        <v>13000</v>
      </c>
      <c r="BA16" s="10"/>
      <c r="BB16" s="19">
        <v>14</v>
      </c>
      <c r="BC16" s="20">
        <f t="shared" ca="1" si="4"/>
        <v>0.35068834538390337</v>
      </c>
      <c r="BD16" s="28">
        <f ca="1">IF(I17&lt;=$C$24, $C$16+SQRT(I17*$C$25), $C$17-SQRT((1-I17)*$C$26))</f>
        <v>16606.581537460446</v>
      </c>
      <c r="BE16" s="29">
        <f ca="1">BD16/ROUNDUP(SQRT((2*BD16*PART2!$AD$7)/PART2!$AD$6),0)</f>
        <v>23.291138201206795</v>
      </c>
      <c r="BF16" s="20"/>
      <c r="BG16" s="30">
        <f t="shared" ca="1" si="18"/>
        <v>21.826998689505853</v>
      </c>
      <c r="BH16" s="30">
        <f t="shared" ca="1" si="5"/>
        <v>21.91784755244781</v>
      </c>
      <c r="BI16" s="30">
        <f t="shared" ca="1" si="6"/>
        <v>21.872423120976833</v>
      </c>
      <c r="BJ16" s="12">
        <f t="shared" ca="1" si="19"/>
        <v>54</v>
      </c>
      <c r="BK16" s="34">
        <f ca="1">IF(BH16&lt;=$BI$39,(1/$BI$46)*(BH16-$BI$37)^2,1-(1/$BI$47)*($BI$38-BH16)^2)-IF(BG16&lt;=$BI$39,(1/$BI$46)*(BG16-$BI$37)^2,1-(1/$BI$47)*($BI$38-BG16)^2)</f>
        <v>4.7129183459183155E-2</v>
      </c>
      <c r="BL16" s="3">
        <f ca="1">BK16*$R$36</f>
        <v>47.129183459183153</v>
      </c>
      <c r="BM16" s="32">
        <f t="shared" ca="1" si="7"/>
        <v>1.0016748959473825</v>
      </c>
    </row>
    <row r="17" spans="2:65" ht="15.6">
      <c r="B17" s="46" t="s">
        <v>32</v>
      </c>
      <c r="C17" s="48">
        <v>17000</v>
      </c>
      <c r="D17" s="12"/>
      <c r="E17" s="48" t="s">
        <v>56</v>
      </c>
      <c r="F17" s="48">
        <f ca="1">F9+F15</f>
        <v>1216520.4192896127</v>
      </c>
      <c r="G17" s="10"/>
      <c r="H17" s="19">
        <v>14</v>
      </c>
      <c r="I17" s="20">
        <f t="shared" ca="1" si="8"/>
        <v>0.98065273916662687</v>
      </c>
      <c r="J17" s="28">
        <f t="shared" ca="1" si="9"/>
        <v>16606.581537460446</v>
      </c>
      <c r="K17" s="28">
        <f ca="1">J17*$AD$5+J17/L17*$AD$7+$AD$6*L17/2</f>
        <v>1338784.1734011013</v>
      </c>
      <c r="L17" s="28">
        <f ca="1">ROUNDUP((SQRT((2*J17*PART2!$AD$7)/PART2!$AD$6)),0)</f>
        <v>713</v>
      </c>
      <c r="M17" s="38">
        <f t="shared" ca="1" si="10"/>
        <v>23.291138201206795</v>
      </c>
      <c r="N17" s="20"/>
      <c r="O17" s="12">
        <f t="shared" ca="1" si="20"/>
        <v>1181313.138547634</v>
      </c>
      <c r="P17" s="12">
        <f t="shared" ca="1" si="11"/>
        <v>1191187.0395843287</v>
      </c>
      <c r="Q17" s="12">
        <f t="shared" ca="1" si="12"/>
        <v>1186250.0890659813</v>
      </c>
      <c r="R17" s="12">
        <f t="shared" ca="1" si="21"/>
        <v>42</v>
      </c>
      <c r="S17" s="30">
        <f ca="1">IF(P17&lt;=$Q$40, (1/$Q$47)*(P17-$Q$38)^2, 1-(1/$Q$48)*($Q$39-P17)^2)-IF(O17&lt;=$Q$40, (1/$Q$47)*(O17-$Q$38)^2, 1-(1/$Q$48)*($Q$39-O17)^2)</f>
        <v>5.1234984885993928E-2</v>
      </c>
      <c r="T17" s="12">
        <f ca="1">$R$36*S17</f>
        <v>51.234984885993931</v>
      </c>
      <c r="U17" s="30">
        <f t="shared" ca="1" si="13"/>
        <v>1.6645841905547363</v>
      </c>
      <c r="V17" s="12"/>
      <c r="W17" s="34">
        <f ca="1">_xlfn.NORM.DIST(P17,$F$9,$F$13,1)-_xlfn.NORM.DIST(O17,$F$9,$F$13,1)</f>
        <v>5.5637127548718468E-2</v>
      </c>
      <c r="X17" s="3">
        <f ca="1">W17*$R$36</f>
        <v>55.637127548718468</v>
      </c>
      <c r="Y17" s="32">
        <f ca="1">(R17-X17)^2/X17</f>
        <v>3.3425745715785031</v>
      </c>
      <c r="AG17" s="46" t="s">
        <v>32</v>
      </c>
      <c r="AH17" s="48">
        <v>17000</v>
      </c>
      <c r="AI17" s="10"/>
      <c r="AJ17" s="19">
        <v>14</v>
      </c>
      <c r="AK17" s="20">
        <f t="shared" ca="1" si="14"/>
        <v>0.36079373653535474</v>
      </c>
      <c r="AL17" s="28">
        <f t="shared" ca="1" si="15"/>
        <v>16606.581537460446</v>
      </c>
      <c r="AM17" s="28">
        <f ca="1">ROUNDUP(SQRT((2*AL17*PART2!$AD$7)/PART2!$AD$6),0)</f>
        <v>713</v>
      </c>
      <c r="AN17" s="20"/>
      <c r="AO17" s="12">
        <f t="shared" ca="1" si="16"/>
        <v>670.9375</v>
      </c>
      <c r="AP17" s="12">
        <f t="shared" ca="1" si="0"/>
        <v>673.71875</v>
      </c>
      <c r="AQ17" s="12">
        <f t="shared" ca="1" si="1"/>
        <v>672.328125</v>
      </c>
      <c r="AR17" s="12">
        <f t="shared" ca="1" si="17"/>
        <v>42</v>
      </c>
      <c r="AS17" s="34">
        <f ca="1">IF(AP17&lt;=$AQ$39, (1/$AQ$46)*(AP17-$AQ$37)^2, 1-(1/$AQ$47)*($AQ$38-AP17)^2)-IF(AO17&lt;=$AQ$39, (1/$AQ$46)*(AO17-$AQ$37)^2, 1-(1/$AQ$47)*($AQ$38-AO17)^2)</f>
        <v>5.1376025529963343E-2</v>
      </c>
      <c r="AT17" s="3">
        <f t="shared" ca="1" si="2"/>
        <v>51.376025529963343</v>
      </c>
      <c r="AU17" s="4">
        <f t="shared" ca="1" si="3"/>
        <v>1.7111065683205471</v>
      </c>
      <c r="AY17" s="11" t="s">
        <v>32</v>
      </c>
      <c r="AZ17" s="12">
        <v>17000</v>
      </c>
      <c r="BA17" s="10"/>
      <c r="BB17" s="19">
        <v>15</v>
      </c>
      <c r="BC17" s="20">
        <f t="shared" ca="1" si="4"/>
        <v>0.3831049679430778</v>
      </c>
      <c r="BD17" s="28">
        <f ca="1">IF(I18&lt;=$C$24, $C$16+SQRT(I18*$C$25), $C$17-SQRT((1-I18)*$C$26))</f>
        <v>15428.132244190187</v>
      </c>
      <c r="BE17" s="29">
        <f ca="1">BD17/ROUNDUP(SQRT((2*BD17*PART2!$AD$7)/PART2!$AD$6),0)</f>
        <v>22.457252174949325</v>
      </c>
      <c r="BF17" s="20"/>
      <c r="BG17" s="30">
        <f t="shared" ca="1" si="18"/>
        <v>21.91784755244781</v>
      </c>
      <c r="BH17" s="30">
        <f t="shared" ca="1" si="5"/>
        <v>22.008696415389768</v>
      </c>
      <c r="BI17" s="30">
        <f t="shared" ca="1" si="6"/>
        <v>21.963271983918787</v>
      </c>
      <c r="BJ17" s="12">
        <f t="shared" ca="1" si="19"/>
        <v>37</v>
      </c>
      <c r="BK17" s="34">
        <f ca="1">IF(BH17&lt;=$BI$39,(1/$BI$46)*(BH17-$BI$37)^2,1-(1/$BI$47)*($BI$38-BH17)^2)-IF(BG17&lt;=$BI$39,(1/$BI$46)*(BG17-$BI$37)^2,1-(1/$BI$47)*($BI$38-BG17)^2)</f>
        <v>5.0620234085789362E-2</v>
      </c>
      <c r="BL17" s="3">
        <f ca="1">BK17*$R$36</f>
        <v>50.620234085789363</v>
      </c>
      <c r="BM17" s="32">
        <f t="shared" ca="1" si="7"/>
        <v>3.6647554066482857</v>
      </c>
    </row>
    <row r="18" spans="2:65" ht="15.6">
      <c r="B18" s="46" t="s">
        <v>33</v>
      </c>
      <c r="C18" s="48">
        <v>15000</v>
      </c>
      <c r="D18" s="12"/>
      <c r="E18" s="48" t="s">
        <v>55</v>
      </c>
      <c r="F18" s="48">
        <f ca="1">F9-F15</f>
        <v>1208431.4974404145</v>
      </c>
      <c r="G18" s="10"/>
      <c r="H18" s="19">
        <v>15</v>
      </c>
      <c r="I18" s="20">
        <f t="shared" ca="1" si="8"/>
        <v>0.69115396978067767</v>
      </c>
      <c r="J18" s="28">
        <f t="shared" ca="1" si="9"/>
        <v>15428.132244190187</v>
      </c>
      <c r="K18" s="28">
        <f ca="1">J18*$AD$5+J18/L18*$AD$7+$AD$6*L18/2</f>
        <v>1244137.5750137037</v>
      </c>
      <c r="L18" s="28">
        <f ca="1">ROUNDUP((SQRT((2*J18*PART2!$AD$7)/PART2!$AD$6)),0)</f>
        <v>687</v>
      </c>
      <c r="M18" s="38">
        <f t="shared" ca="1" si="10"/>
        <v>22.457252174949325</v>
      </c>
      <c r="N18" s="20"/>
      <c r="O18" s="12">
        <f t="shared" ca="1" si="20"/>
        <v>1191187.0395843287</v>
      </c>
      <c r="P18" s="12">
        <f t="shared" ca="1" si="11"/>
        <v>1201060.9406210233</v>
      </c>
      <c r="Q18" s="12">
        <f t="shared" ca="1" si="12"/>
        <v>1196123.990102676</v>
      </c>
      <c r="R18" s="12">
        <f t="shared" ca="1" si="21"/>
        <v>52</v>
      </c>
      <c r="S18" s="30">
        <f ca="1">IF(P18&lt;=$Q$40, (1/$Q$47)*(P18-$Q$38)^2, 1-(1/$Q$48)*($Q$39-P18)^2)-IF(O18&lt;=$Q$40, (1/$Q$47)*(O18-$Q$38)^2, 1-(1/$Q$48)*($Q$39-O18)^2)</f>
        <v>5.5030168951623049E-2</v>
      </c>
      <c r="T18" s="12">
        <f ca="1">$R$36*S18</f>
        <v>55.030168951623047</v>
      </c>
      <c r="U18" s="30">
        <f t="shared" ca="1" si="13"/>
        <v>0.16685254743542824</v>
      </c>
      <c r="V18" s="12"/>
      <c r="W18" s="34">
        <f ca="1">_xlfn.NORM.DIST(P18,$F$9,$F$13,1)-_xlfn.NORM.DIST(O18,$F$9,$F$13,1)</f>
        <v>5.8447061723143845E-2</v>
      </c>
      <c r="X18" s="3">
        <f ca="1">W18*$R$36</f>
        <v>58.447061723143847</v>
      </c>
      <c r="Y18" s="32">
        <f ca="1">(R18-X18)^2/X18</f>
        <v>0.71114960507189651</v>
      </c>
      <c r="AG18" s="46" t="s">
        <v>33</v>
      </c>
      <c r="AH18" s="48">
        <v>15000</v>
      </c>
      <c r="AI18" s="10"/>
      <c r="AJ18" s="19">
        <v>15</v>
      </c>
      <c r="AK18" s="20">
        <f t="shared" ca="1" si="14"/>
        <v>0.37440715563299709</v>
      </c>
      <c r="AL18" s="28">
        <f t="shared" ca="1" si="15"/>
        <v>15428.132244190187</v>
      </c>
      <c r="AM18" s="28">
        <f ca="1">ROUNDUP(SQRT((2*AL18*PART2!$AD$7)/PART2!$AD$6),0)</f>
        <v>687</v>
      </c>
      <c r="AN18" s="20"/>
      <c r="AO18" s="12">
        <f t="shared" ca="1" si="16"/>
        <v>673.71875</v>
      </c>
      <c r="AP18" s="12">
        <f t="shared" ca="1" si="0"/>
        <v>676.5</v>
      </c>
      <c r="AQ18" s="12">
        <f t="shared" ca="1" si="1"/>
        <v>675.109375</v>
      </c>
      <c r="AR18" s="12">
        <f t="shared" ca="1" si="17"/>
        <v>64</v>
      </c>
      <c r="AS18" s="34">
        <f ca="1">IF(AP18&lt;=$AQ$39, (1/$AQ$46)*(AP18-$AQ$37)^2, 1-(1/$AQ$47)*($AQ$38-AP18)^2)-IF(AO18&lt;=$AQ$39, (1/$AQ$46)*(AO18-$AQ$37)^2, 1-(1/$AQ$47)*($AQ$38-AO18)^2)</f>
        <v>5.4919199704443644E-2</v>
      </c>
      <c r="AT18" s="3">
        <f t="shared" ca="1" si="2"/>
        <v>54.919199704443642</v>
      </c>
      <c r="AU18" s="4">
        <f t="shared" ca="1" si="3"/>
        <v>1.5014955507646324</v>
      </c>
      <c r="AY18" s="11" t="s">
        <v>33</v>
      </c>
      <c r="AZ18" s="12">
        <v>15000</v>
      </c>
      <c r="BA18" s="10"/>
      <c r="BB18" s="19">
        <v>16</v>
      </c>
      <c r="BC18" s="20">
        <f t="shared" ca="1" si="4"/>
        <v>0.7276035000644524</v>
      </c>
      <c r="BD18" s="28">
        <f ca="1">IF(I19&lt;=$C$24, $C$16+SQRT(I19*$C$25), $C$17-SQRT((1-I19)*$C$26))</f>
        <v>14238.157665593095</v>
      </c>
      <c r="BE18" s="29">
        <f ca="1">BD18/ROUNDUP(SQRT((2*BD18*PART2!$AD$7)/PART2!$AD$6),0)</f>
        <v>21.572966159989537</v>
      </c>
      <c r="BF18" s="20"/>
      <c r="BG18" s="30">
        <f t="shared" ca="1" si="18"/>
        <v>22.008696415389768</v>
      </c>
      <c r="BH18" s="30">
        <f t="shared" ca="1" si="5"/>
        <v>22.099545278331725</v>
      </c>
      <c r="BI18" s="30">
        <f t="shared" ca="1" si="6"/>
        <v>22.054120846860748</v>
      </c>
      <c r="BJ18" s="12">
        <f t="shared" ca="1" si="19"/>
        <v>62</v>
      </c>
      <c r="BK18" s="34">
        <f ca="1">IF(BH18&lt;=$BI$39,(1/$BI$46)*(BH18-$BI$37)^2,1-(1/$BI$47)*($BI$38-BH18)^2)-IF(BG18&lt;=$BI$39,(1/$BI$46)*(BG18-$BI$37)^2,1-(1/$BI$47)*($BI$38-BG18)^2)</f>
        <v>5.4111284712395513E-2</v>
      </c>
      <c r="BL18" s="3">
        <f ca="1">BK18*$R$36</f>
        <v>54.111284712395516</v>
      </c>
      <c r="BM18" s="32">
        <f t="shared" ca="1" si="7"/>
        <v>1.1500711768284624</v>
      </c>
    </row>
    <row r="19" spans="2:65" ht="15.6">
      <c r="B19" s="22"/>
      <c r="C19" s="26"/>
      <c r="D19" s="26"/>
      <c r="E19" s="26"/>
      <c r="F19" s="26"/>
      <c r="G19" s="10"/>
      <c r="H19" s="19">
        <v>16</v>
      </c>
      <c r="I19" s="20">
        <f t="shared" ca="1" si="8"/>
        <v>0.1916293006083678</v>
      </c>
      <c r="J19" s="28">
        <f t="shared" ca="1" si="9"/>
        <v>14238.157665593095</v>
      </c>
      <c r="K19" s="28">
        <f ca="1">J19*$AD$5+J19/L19*$AD$7+$AD$6*L19/2</f>
        <v>1148550.6658026453</v>
      </c>
      <c r="L19" s="28">
        <f ca="1">ROUNDUP((SQRT((2*J19*PART2!$AD$7)/PART2!$AD$6)),0)</f>
        <v>660</v>
      </c>
      <c r="M19" s="38">
        <f t="shared" ca="1" si="10"/>
        <v>21.572966159989537</v>
      </c>
      <c r="N19" s="20"/>
      <c r="O19" s="12">
        <f t="shared" ca="1" si="20"/>
        <v>1201060.9406210233</v>
      </c>
      <c r="P19" s="12">
        <f t="shared" ca="1" si="11"/>
        <v>1210934.8416577179</v>
      </c>
      <c r="Q19" s="12">
        <f t="shared" ca="1" si="12"/>
        <v>1205997.8911393706</v>
      </c>
      <c r="R19" s="12">
        <f t="shared" ca="1" si="21"/>
        <v>58</v>
      </c>
      <c r="S19" s="30">
        <f ca="1">IF(P19&lt;=$Q$40, (1/$Q$47)*(P19-$Q$38)^2, 1-(1/$Q$48)*($Q$39-P19)^2)-IF(O19&lt;=$Q$40, (1/$Q$47)*(O19-$Q$38)^2, 1-(1/$Q$48)*($Q$39-O19)^2)</f>
        <v>5.8825353017252113E-2</v>
      </c>
      <c r="T19" s="12">
        <f ca="1">$R$36*S19</f>
        <v>58.825353017252112</v>
      </c>
      <c r="U19" s="30">
        <f t="shared" ca="1" si="13"/>
        <v>1.1580170252227528E-2</v>
      </c>
      <c r="V19" s="12"/>
      <c r="W19" s="34">
        <f ca="1">_xlfn.NORM.DIST(P19,$F$9,$F$13,1)-_xlfn.NORM.DIST(O19,$F$9,$F$13,1)</f>
        <v>6.0011734583612031E-2</v>
      </c>
      <c r="X19" s="3">
        <f ca="1">W19*$R$36</f>
        <v>60.011734583612032</v>
      </c>
      <c r="Y19" s="32">
        <f ca="1">(R19-X19)^2/X19</f>
        <v>6.7438077952271844E-2</v>
      </c>
      <c r="AG19" s="22"/>
      <c r="AH19" s="26"/>
      <c r="AI19" s="10"/>
      <c r="AJ19" s="19">
        <v>16</v>
      </c>
      <c r="AK19" s="20">
        <f t="shared" ca="1" si="14"/>
        <v>0.24793228723649952</v>
      </c>
      <c r="AL19" s="28">
        <f t="shared" ca="1" si="15"/>
        <v>14238.157665593095</v>
      </c>
      <c r="AM19" s="28">
        <f ca="1">ROUNDUP(SQRT((2*AL19*PART2!$AD$7)/PART2!$AD$6),0)</f>
        <v>660</v>
      </c>
      <c r="AN19" s="20"/>
      <c r="AO19" s="12">
        <f t="shared" ca="1" si="16"/>
        <v>676.5</v>
      </c>
      <c r="AP19" s="12">
        <f t="shared" ca="1" si="0"/>
        <v>679.28125</v>
      </c>
      <c r="AQ19" s="12">
        <f t="shared" ca="1" si="1"/>
        <v>677.890625</v>
      </c>
      <c r="AR19" s="12">
        <f t="shared" ca="1" si="17"/>
        <v>64</v>
      </c>
      <c r="AS19" s="34">
        <f ca="1">IF(AP19&lt;=$AQ$39, (1/$AQ$46)*(AP19-$AQ$37)^2, 1-(1/$AQ$47)*($AQ$38-AP19)^2)-IF(AO19&lt;=$AQ$39, (1/$AQ$46)*(AO19-$AQ$37)^2, 1-(1/$AQ$47)*($AQ$38-AO19)^2)</f>
        <v>5.8462373878923835E-2</v>
      </c>
      <c r="AT19" s="3">
        <f t="shared" ca="1" si="2"/>
        <v>58.462373878923835</v>
      </c>
      <c r="AU19" s="4">
        <f t="shared" ca="1" si="3"/>
        <v>0.52453058304360356</v>
      </c>
      <c r="AY19" s="22"/>
      <c r="AZ19" s="26"/>
      <c r="BA19" s="10"/>
      <c r="BB19" s="19">
        <v>17</v>
      </c>
      <c r="BC19" s="20">
        <f t="shared" ca="1" si="4"/>
        <v>0.80219185441380347</v>
      </c>
      <c r="BD19" s="28">
        <f ca="1">IF(I20&lt;=$C$24, $C$16+SQRT(I20*$C$25), $C$17-SQRT((1-I20)*$C$26))</f>
        <v>13624.40250483893</v>
      </c>
      <c r="BE19" s="29">
        <f ca="1">BD19/ROUNDUP(SQRT((2*BD19*PART2!$AD$7)/PART2!$AD$6),0)</f>
        <v>21.090406354239832</v>
      </c>
      <c r="BF19" s="20"/>
      <c r="BG19" s="30">
        <f t="shared" ca="1" si="18"/>
        <v>22.099545278331725</v>
      </c>
      <c r="BH19" s="30">
        <f t="shared" ca="1" si="5"/>
        <v>22.190394141273682</v>
      </c>
      <c r="BI19" s="30">
        <f t="shared" ca="1" si="6"/>
        <v>22.144969709802702</v>
      </c>
      <c r="BJ19" s="12">
        <f t="shared" ca="1" si="19"/>
        <v>55</v>
      </c>
      <c r="BK19" s="34">
        <f ca="1">IF(BH19&lt;=$BI$39,(1/$BI$46)*(BH19-$BI$37)^2,1-(1/$BI$47)*($BI$38-BH19)^2)-IF(BG19&lt;=$BI$39,(1/$BI$46)*(BG19-$BI$37)^2,1-(1/$BI$47)*($BI$38-BG19)^2)</f>
        <v>5.7602335339001609E-2</v>
      </c>
      <c r="BL19" s="3">
        <f ca="1">BK19*$R$36</f>
        <v>57.602335339001613</v>
      </c>
      <c r="BM19" s="32">
        <f t="shared" ca="1" si="7"/>
        <v>0.11756726835398504</v>
      </c>
    </row>
    <row r="20" spans="2:65" ht="15.6">
      <c r="B20" s="50" t="s">
        <v>36</v>
      </c>
      <c r="C20" s="48">
        <f>C18-C16</f>
        <v>2000</v>
      </c>
      <c r="D20" s="26"/>
      <c r="E20" s="26"/>
      <c r="F20" s="26"/>
      <c r="G20" s="10"/>
      <c r="H20" s="19">
        <v>17</v>
      </c>
      <c r="I20" s="20">
        <f t="shared" ca="1" si="8"/>
        <v>4.873481100614141E-2</v>
      </c>
      <c r="J20" s="28">
        <f t="shared" ca="1" si="9"/>
        <v>13624.40250483893</v>
      </c>
      <c r="K20" s="28">
        <f ca="1">J20*$AD$5+J20/L20*$AD$7+$AD$6*L20/2</f>
        <v>1099243.2897850471</v>
      </c>
      <c r="L20" s="28">
        <f ca="1">ROUNDUP((SQRT((2*J20*PART2!$AD$7)/PART2!$AD$6)),0)</f>
        <v>646</v>
      </c>
      <c r="M20" s="38">
        <f t="shared" ca="1" si="10"/>
        <v>21.090406354239832</v>
      </c>
      <c r="N20" s="20"/>
      <c r="O20" s="12">
        <f t="shared" ca="1" si="20"/>
        <v>1210934.8416577179</v>
      </c>
      <c r="P20" s="12">
        <f t="shared" ca="1" si="11"/>
        <v>1220808.7426944126</v>
      </c>
      <c r="Q20" s="12">
        <f t="shared" ca="1" si="12"/>
        <v>1215871.7921760653</v>
      </c>
      <c r="R20" s="12">
        <f t="shared" ca="1" si="21"/>
        <v>67</v>
      </c>
      <c r="S20" s="30">
        <f ca="1">IF(P20&lt;=$Q$40, (1/$Q$47)*(P20-$Q$38)^2, 1-(1/$Q$48)*($Q$39-P20)^2)-IF(O20&lt;=$Q$40, (1/$Q$47)*(O20-$Q$38)^2, 1-(1/$Q$48)*($Q$39-O20)^2)</f>
        <v>6.1515022823427135E-2</v>
      </c>
      <c r="T20" s="12">
        <f ca="1">$R$36*S20</f>
        <v>61.515022823427131</v>
      </c>
      <c r="U20" s="30">
        <f t="shared" ca="1" si="13"/>
        <v>0.48906711314862489</v>
      </c>
      <c r="V20" s="12"/>
      <c r="W20" s="34">
        <f ca="1">_xlfn.NORM.DIST(P20,$F$9,$F$13,1)-_xlfn.NORM.DIST(O20,$F$9,$F$13,1)</f>
        <v>6.0226162503577652E-2</v>
      </c>
      <c r="X20" s="3">
        <f ca="1">W20*$R$36</f>
        <v>60.226162503577655</v>
      </c>
      <c r="Y20" s="32">
        <f ca="1">(R20-X20)^2/X20</f>
        <v>0.76187611032350966</v>
      </c>
      <c r="AG20" s="50" t="s">
        <v>36</v>
      </c>
      <c r="AH20" s="58">
        <f>AH18-AH16</f>
        <v>2000</v>
      </c>
      <c r="AI20" s="10"/>
      <c r="AJ20" s="19">
        <v>17</v>
      </c>
      <c r="AK20" s="20">
        <f t="shared" ca="1" si="14"/>
        <v>0.29072532199373813</v>
      </c>
      <c r="AL20" s="28">
        <f t="shared" ca="1" si="15"/>
        <v>13624.40250483893</v>
      </c>
      <c r="AM20" s="28">
        <f ca="1">ROUNDUP(SQRT((2*AL20*PART2!$AD$7)/PART2!$AD$6),0)</f>
        <v>646</v>
      </c>
      <c r="AN20" s="20"/>
      <c r="AO20" s="12">
        <f t="shared" ca="1" si="16"/>
        <v>679.28125</v>
      </c>
      <c r="AP20" s="12">
        <f t="shared" ca="1" si="0"/>
        <v>682.0625</v>
      </c>
      <c r="AQ20" s="12">
        <f t="shared" ca="1" si="1"/>
        <v>680.671875</v>
      </c>
      <c r="AR20" s="12">
        <f t="shared" ca="1" si="17"/>
        <v>62</v>
      </c>
      <c r="AS20" s="34">
        <f ca="1">IF(AP20&lt;=$AQ$39, (1/$AQ$46)*(AP20-$AQ$37)^2, 1-(1/$AQ$47)*($AQ$38-AP20)^2)-IF(AO20&lt;=$AQ$39, (1/$AQ$46)*(AO20-$AQ$37)^2, 1-(1/$AQ$47)*($AQ$38-AO20)^2)</f>
        <v>6.1492647511192322E-2</v>
      </c>
      <c r="AT20" s="3">
        <f t="shared" ca="1" si="2"/>
        <v>61.492647511192324</v>
      </c>
      <c r="AU20" s="4">
        <f t="shared" ca="1" si="3"/>
        <v>4.1859727677604442E-3</v>
      </c>
      <c r="AY20" s="22" t="s">
        <v>36</v>
      </c>
      <c r="AZ20" s="26">
        <f>AZ18-AZ16</f>
        <v>2000</v>
      </c>
      <c r="BA20" s="10"/>
      <c r="BB20" s="19">
        <v>18</v>
      </c>
      <c r="BC20" s="20">
        <f t="shared" ca="1" si="4"/>
        <v>0.16020300480403138</v>
      </c>
      <c r="BD20" s="28">
        <f ca="1">IF(I21&lt;=$C$24, $C$16+SQRT(I21*$C$25), $C$17-SQRT((1-I21)*$C$26))</f>
        <v>14598.302182617754</v>
      </c>
      <c r="BE20" s="29">
        <f ca="1">BD20/ROUNDUP(SQRT((2*BD20*PART2!$AD$7)/PART2!$AD$6),0)</f>
        <v>21.853745782361905</v>
      </c>
      <c r="BF20" s="20"/>
      <c r="BG20" s="30">
        <f t="shared" ca="1" si="18"/>
        <v>22.190394141273682</v>
      </c>
      <c r="BH20" s="30">
        <f t="shared" ca="1" si="5"/>
        <v>22.281243004215639</v>
      </c>
      <c r="BI20" s="30">
        <f t="shared" ca="1" si="6"/>
        <v>22.235818572744662</v>
      </c>
      <c r="BJ20" s="12">
        <f t="shared" ca="1" si="19"/>
        <v>64</v>
      </c>
      <c r="BK20" s="34">
        <f ca="1">IF(BH20&lt;=$BI$39,(1/$BI$46)*(BH20-$BI$37)^2,1-(1/$BI$47)*($BI$38-BH20)^2)-IF(BG20&lt;=$BI$39,(1/$BI$46)*(BG20-$BI$37)^2,1-(1/$BI$47)*($BI$38-BG20)^2)</f>
        <v>6.105604317965474E-2</v>
      </c>
      <c r="BL20" s="3">
        <f ca="1">BK20*$R$36</f>
        <v>61.056043179654736</v>
      </c>
      <c r="BM20" s="32">
        <f t="shared" ca="1" si="7"/>
        <v>0.1419496139727803</v>
      </c>
    </row>
    <row r="21" spans="2:65" ht="15.6">
      <c r="B21" s="46" t="s">
        <v>37</v>
      </c>
      <c r="C21" s="48">
        <f>C17-C16</f>
        <v>4000</v>
      </c>
      <c r="D21" s="12"/>
      <c r="E21" s="23" t="s">
        <v>40</v>
      </c>
      <c r="F21" s="12"/>
      <c r="G21" s="10"/>
      <c r="H21" s="19">
        <v>18</v>
      </c>
      <c r="I21" s="20">
        <f t="shared" ca="1" si="8"/>
        <v>0.31932123337008445</v>
      </c>
      <c r="J21" s="28">
        <f t="shared" ca="1" si="9"/>
        <v>14598.302182617754</v>
      </c>
      <c r="K21" s="28">
        <f ca="1">J21*$AD$5+J21/L21*$AD$7+$AD$6*L21/2</f>
        <v>1177481.59868154</v>
      </c>
      <c r="L21" s="28">
        <f ca="1">ROUNDUP((SQRT((2*J21*PART2!$AD$7)/PART2!$AD$6)),0)</f>
        <v>668</v>
      </c>
      <c r="M21" s="38">
        <f t="shared" ca="1" si="10"/>
        <v>21.853745782361905</v>
      </c>
      <c r="N21" s="20"/>
      <c r="O21" s="12">
        <f t="shared" ca="1" si="20"/>
        <v>1220808.7426944126</v>
      </c>
      <c r="P21" s="12">
        <f t="shared" ca="1" si="11"/>
        <v>1230682.6437311072</v>
      </c>
      <c r="Q21" s="12">
        <f t="shared" ca="1" si="12"/>
        <v>1225745.6932127599</v>
      </c>
      <c r="R21" s="12">
        <f t="shared" ca="1" si="21"/>
        <v>55</v>
      </c>
      <c r="S21" s="30">
        <f ca="1">IF(P21&lt;=$Q$40, (1/$Q$47)*(P21-$Q$38)^2, 1-(1/$Q$48)*($Q$39-P21)^2)-IF(O21&lt;=$Q$40, (1/$Q$47)*(O21-$Q$38)^2, 1-(1/$Q$48)*($Q$39-O21)^2)</f>
        <v>5.834818260668917E-2</v>
      </c>
      <c r="T21" s="12">
        <f ca="1">$R$36*S21</f>
        <v>58.348182606689171</v>
      </c>
      <c r="U21" s="30">
        <f t="shared" ca="1" si="13"/>
        <v>0.19212812236675761</v>
      </c>
      <c r="V21" s="12"/>
      <c r="W21" s="34">
        <f ca="1">_xlfn.NORM.DIST(P21,$F$9,$F$13,1)-_xlfn.NORM.DIST(O21,$F$9,$F$13,1)</f>
        <v>5.9075814561615259E-2</v>
      </c>
      <c r="X21" s="3">
        <f ca="1">W21*$R$36</f>
        <v>59.07581456161526</v>
      </c>
      <c r="Y21" s="32">
        <f ca="1">(R21-X21)^2/X21</f>
        <v>0.28120245931350868</v>
      </c>
      <c r="AG21" s="46" t="s">
        <v>37</v>
      </c>
      <c r="AH21" s="48">
        <f>AH17-AH16</f>
        <v>4000</v>
      </c>
      <c r="AI21" s="10"/>
      <c r="AJ21" s="19">
        <v>18</v>
      </c>
      <c r="AK21" s="20">
        <f t="shared" ca="1" si="14"/>
        <v>5.7781615549200138E-2</v>
      </c>
      <c r="AL21" s="28">
        <f t="shared" ca="1" si="15"/>
        <v>14598.302182617754</v>
      </c>
      <c r="AM21" s="28">
        <f ca="1">ROUNDUP(SQRT((2*AL21*PART2!$AD$7)/PART2!$AD$6),0)</f>
        <v>668</v>
      </c>
      <c r="AN21" s="20"/>
      <c r="AO21" s="12">
        <f t="shared" ca="1" si="16"/>
        <v>682.0625</v>
      </c>
      <c r="AP21" s="12">
        <f t="shared" ca="1" si="0"/>
        <v>684.84375</v>
      </c>
      <c r="AQ21" s="12">
        <f t="shared" ca="1" si="1"/>
        <v>683.453125</v>
      </c>
      <c r="AR21" s="12">
        <f t="shared" ca="1" si="17"/>
        <v>46</v>
      </c>
      <c r="AS21" s="34">
        <f ca="1">IF(AP21&lt;=$AQ$39, (1/$AQ$46)*(AP21-$AQ$37)^2, 1-(1/$AQ$47)*($AQ$38-AP21)^2)-IF(AO21&lt;=$AQ$39, (1/$AQ$46)*(AO21-$AQ$37)^2, 1-(1/$AQ$47)*($AQ$38-AO21)^2)</f>
        <v>5.8755124874812048E-2</v>
      </c>
      <c r="AT21" s="3">
        <f t="shared" ca="1" si="2"/>
        <v>58.755124874812047</v>
      </c>
      <c r="AU21" s="4">
        <f t="shared" ca="1" si="3"/>
        <v>2.7690045918325437</v>
      </c>
      <c r="AY21" s="11" t="s">
        <v>37</v>
      </c>
      <c r="AZ21" s="12">
        <f>AZ17-AZ16</f>
        <v>4000</v>
      </c>
      <c r="BA21" s="10"/>
      <c r="BB21" s="19">
        <v>19</v>
      </c>
      <c r="BC21" s="20">
        <f t="shared" ca="1" si="4"/>
        <v>0.84240427957903852</v>
      </c>
      <c r="BD21" s="28">
        <f ca="1">IF(I22&lt;=$C$24, $C$16+SQRT(I22*$C$25), $C$17-SQRT((1-I22)*$C$26))</f>
        <v>14094.318161577046</v>
      </c>
      <c r="BE21" s="29">
        <f ca="1">BD21/ROUNDUP(SQRT((2*BD21*PART2!$AD$7)/PART2!$AD$6),0)</f>
        <v>21.452539058716965</v>
      </c>
      <c r="BF21" s="20"/>
      <c r="BG21" s="30">
        <f t="shared" ca="1" si="18"/>
        <v>22.281243004215639</v>
      </c>
      <c r="BH21" s="30">
        <f t="shared" ca="1" si="5"/>
        <v>22.372091867157597</v>
      </c>
      <c r="BI21" s="30">
        <f t="shared" ca="1" si="6"/>
        <v>22.326667435686616</v>
      </c>
      <c r="BJ21" s="12">
        <f t="shared" ca="1" si="19"/>
        <v>57</v>
      </c>
      <c r="BK21" s="34">
        <f ca="1">IF(BH21&lt;=$BI$39,(1/$BI$46)*(BH21-$BI$37)^2,1-(1/$BI$47)*($BI$38-BH21)^2)-IF(BG21&lt;=$BI$39,(1/$BI$46)*(BG21-$BI$37)^2,1-(1/$BI$47)*($BI$38-BG21)^2)</f>
        <v>5.9852820481866686E-2</v>
      </c>
      <c r="BL21" s="3">
        <f ca="1">BK21*$R$36</f>
        <v>59.852820481866686</v>
      </c>
      <c r="BM21" s="32">
        <f t="shared" ca="1" si="7"/>
        <v>0.13597662793892529</v>
      </c>
    </row>
    <row r="22" spans="2:65" ht="18">
      <c r="B22" s="46" t="s">
        <v>38</v>
      </c>
      <c r="C22" s="51">
        <f>C17-C18</f>
        <v>2000</v>
      </c>
      <c r="D22" s="27"/>
      <c r="E22" s="24" t="s">
        <v>41</v>
      </c>
      <c r="F22" s="27"/>
      <c r="G22" s="10"/>
      <c r="H22" s="19">
        <v>19</v>
      </c>
      <c r="I22" s="20">
        <f t="shared" ca="1" si="8"/>
        <v>0.14969152984467093</v>
      </c>
      <c r="J22" s="28">
        <f t="shared" ca="1" si="9"/>
        <v>14094.318161577046</v>
      </c>
      <c r="K22" s="28">
        <f ca="1">J22*$AD$5+J22/L22*$AD$7+$AD$6*L22/2</f>
        <v>1136995.4115190813</v>
      </c>
      <c r="L22" s="28">
        <f ca="1">ROUNDUP((SQRT((2*J22*PART2!$AD$7)/PART2!$AD$6)),0)</f>
        <v>657</v>
      </c>
      <c r="M22" s="38">
        <f t="shared" ca="1" si="10"/>
        <v>21.452539058716965</v>
      </c>
      <c r="N22" s="20"/>
      <c r="O22" s="12">
        <f t="shared" ca="1" si="20"/>
        <v>1230682.6437311072</v>
      </c>
      <c r="P22" s="12">
        <f t="shared" ca="1" si="11"/>
        <v>1240556.5447678019</v>
      </c>
      <c r="Q22" s="12">
        <f t="shared" ca="1" si="12"/>
        <v>1235619.5942494546</v>
      </c>
      <c r="R22" s="12">
        <f t="shared" ca="1" si="21"/>
        <v>54</v>
      </c>
      <c r="S22" s="30">
        <f ca="1">IF(P22&lt;=$Q$40, (1/$Q$47)*(P22-$Q$38)^2, 1-(1/$Q$48)*($Q$39-P22)^2)-IF(O22&lt;=$Q$40, (1/$Q$47)*(O22-$Q$38)^2, 1-(1/$Q$48)*($Q$39-O22)^2)</f>
        <v>5.4324170013124395E-2</v>
      </c>
      <c r="T22" s="12">
        <f ca="1">$R$36*S22</f>
        <v>54.324170013124395</v>
      </c>
      <c r="U22" s="30">
        <f t="shared" ca="1" si="13"/>
        <v>1.9344280342190579E-3</v>
      </c>
      <c r="V22" s="12"/>
      <c r="W22" s="34">
        <f ca="1">_xlfn.NORM.DIST(P22,$F$9,$F$13,1)-_xlfn.NORM.DIST(O22,$F$9,$F$13,1)</f>
        <v>5.6638241352412466E-2</v>
      </c>
      <c r="X22" s="3">
        <f ca="1">W22*$R$36</f>
        <v>56.638241352412464</v>
      </c>
      <c r="Y22" s="32">
        <f ca="1">(R22-X22)^2/X22</f>
        <v>0.12289077604424382</v>
      </c>
      <c r="AG22" s="46" t="s">
        <v>38</v>
      </c>
      <c r="AH22" s="51">
        <f>AH17-AH18</f>
        <v>2000</v>
      </c>
      <c r="AI22" s="10"/>
      <c r="AJ22" s="19">
        <v>19</v>
      </c>
      <c r="AK22" s="20">
        <f t="shared" ca="1" si="14"/>
        <v>0.21769089439910527</v>
      </c>
      <c r="AL22" s="28">
        <f t="shared" ca="1" si="15"/>
        <v>14094.318161577046</v>
      </c>
      <c r="AM22" s="28">
        <f ca="1">ROUNDUP(SQRT((2*AL22*PART2!$AD$7)/PART2!$AD$6),0)</f>
        <v>657</v>
      </c>
      <c r="AN22" s="20"/>
      <c r="AO22" s="12">
        <f t="shared" ca="1" si="16"/>
        <v>684.84375</v>
      </c>
      <c r="AP22" s="12">
        <f t="shared" ca="1" si="0"/>
        <v>687.625</v>
      </c>
      <c r="AQ22" s="12">
        <f t="shared" ca="1" si="1"/>
        <v>686.234375</v>
      </c>
      <c r="AR22" s="12">
        <f t="shared" ca="1" si="17"/>
        <v>60</v>
      </c>
      <c r="AS22" s="34">
        <f ca="1">IF(AP22&lt;=$AQ$39, (1/$AQ$46)*(AP22-$AQ$37)^2, 1-(1/$AQ$47)*($AQ$38-AP22)^2)-IF(AO22&lt;=$AQ$39, (1/$AQ$46)*(AO22-$AQ$37)^2, 1-(1/$AQ$47)*($AQ$38-AO22)^2)</f>
        <v>5.4402893402603958E-2</v>
      </c>
      <c r="AT22" s="3">
        <f t="shared" ca="1" si="2"/>
        <v>54.402893402603958</v>
      </c>
      <c r="AU22" s="4">
        <f t="shared" ca="1" si="3"/>
        <v>0.57584441383984963</v>
      </c>
      <c r="AY22" s="11" t="s">
        <v>38</v>
      </c>
      <c r="AZ22" s="27">
        <f>AZ17-AZ18</f>
        <v>2000</v>
      </c>
      <c r="BA22" s="10"/>
      <c r="BB22" s="19">
        <v>20</v>
      </c>
      <c r="BC22" s="20">
        <f t="shared" ca="1" si="4"/>
        <v>0.88740141477976342</v>
      </c>
      <c r="BD22" s="28">
        <f ca="1">IF(I23&lt;=$C$24, $C$16+SQRT(I23*$C$25), $C$17-SQRT((1-I23)*$C$26))</f>
        <v>14616.902737923441</v>
      </c>
      <c r="BE22" s="29">
        <f ca="1">BD22/ROUNDUP(SQRT((2*BD22*PART2!$AD$7)/PART2!$AD$6),0)</f>
        <v>21.848883016328013</v>
      </c>
      <c r="BF22" s="20"/>
      <c r="BG22" s="30">
        <f t="shared" ca="1" si="18"/>
        <v>22.372091867157597</v>
      </c>
      <c r="BH22" s="30">
        <f t="shared" ca="1" si="5"/>
        <v>22.462940730099554</v>
      </c>
      <c r="BI22" s="30">
        <f t="shared" ca="1" si="6"/>
        <v>22.417516298628577</v>
      </c>
      <c r="BJ22" s="12">
        <f t="shared" ca="1" si="19"/>
        <v>56</v>
      </c>
      <c r="BK22" s="34">
        <f ca="1">IF(BH22&lt;=$BI$39,(1/$BI$46)*(BH22-$BI$37)^2,1-(1/$BI$47)*($BI$38-BH22)^2)-IF(BG22&lt;=$BI$39,(1/$BI$46)*(BG22-$BI$37)^2,1-(1/$BI$47)*($BI$38-BG22)^2)</f>
        <v>5.5419278223950319E-2</v>
      </c>
      <c r="BL22" s="3">
        <f ca="1">BK22*$R$36</f>
        <v>55.419278223950322</v>
      </c>
      <c r="BM22" s="32">
        <f t="shared" ca="1" si="7"/>
        <v>6.0852070251710732E-3</v>
      </c>
    </row>
    <row r="23" spans="2:65" ht="18">
      <c r="B23" s="11"/>
      <c r="C23" s="11"/>
      <c r="D23" s="11"/>
      <c r="E23" s="24" t="s">
        <v>42</v>
      </c>
      <c r="F23" s="11"/>
      <c r="G23" s="10"/>
      <c r="H23" s="19">
        <v>20</v>
      </c>
      <c r="I23" s="20">
        <f t="shared" ca="1" si="8"/>
        <v>0.32679680798803978</v>
      </c>
      <c r="J23" s="28">
        <f t="shared" ca="1" si="9"/>
        <v>14616.902737923441</v>
      </c>
      <c r="K23" s="28">
        <f ca="1">J23*$AD$5+J23/L23*$AD$7+$AD$6*L23/2</f>
        <v>1178975.7732974675</v>
      </c>
      <c r="L23" s="28">
        <f ca="1">ROUNDUP((SQRT((2*J23*PART2!$AD$7)/PART2!$AD$6)),0)</f>
        <v>669</v>
      </c>
      <c r="M23" s="38">
        <f t="shared" ca="1" si="10"/>
        <v>21.848883016328013</v>
      </c>
      <c r="N23" s="20"/>
      <c r="O23" s="12">
        <f t="shared" ca="1" si="20"/>
        <v>1240556.5447678019</v>
      </c>
      <c r="P23" s="12">
        <f t="shared" ca="1" si="11"/>
        <v>1250430.4458044965</v>
      </c>
      <c r="Q23" s="12">
        <f t="shared" ca="1" si="12"/>
        <v>1245493.4952861492</v>
      </c>
      <c r="R23" s="12">
        <f t="shared" ca="1" si="21"/>
        <v>55</v>
      </c>
      <c r="S23" s="30">
        <f ca="1">IF(P23&lt;=$Q$40, (1/$Q$47)*(P23-$Q$38)^2, 1-(1/$Q$48)*($Q$39-P23)^2)-IF(O23&lt;=$Q$40, (1/$Q$47)*(O23-$Q$38)^2, 1-(1/$Q$48)*($Q$39-O23)^2)</f>
        <v>5.0300157419559621E-2</v>
      </c>
      <c r="T23" s="12">
        <f ca="1">$R$36*S23</f>
        <v>50.300157419559625</v>
      </c>
      <c r="U23" s="30">
        <f t="shared" ca="1" si="13"/>
        <v>0.43913421774563166</v>
      </c>
      <c r="V23" s="12"/>
      <c r="W23" s="34">
        <f ca="1">_xlfn.NORM.DIST(P23,$F$9,$F$13,1)-_xlfn.NORM.DIST(O23,$F$9,$F$13,1)</f>
        <v>5.3074426923303775E-2</v>
      </c>
      <c r="X23" s="3">
        <f ca="1">W23*$R$36</f>
        <v>53.074426923303776</v>
      </c>
      <c r="Y23" s="32">
        <f ca="1">(R23-X23)^2/X23</f>
        <v>6.98609836909862E-2</v>
      </c>
      <c r="AG23" s="11"/>
      <c r="AH23" s="11"/>
      <c r="AI23" s="10"/>
      <c r="AJ23" s="19">
        <v>20</v>
      </c>
      <c r="AK23" s="20">
        <f t="shared" ca="1" si="14"/>
        <v>0.28174557715518078</v>
      </c>
      <c r="AL23" s="28">
        <f t="shared" ca="1" si="15"/>
        <v>14616.902737923441</v>
      </c>
      <c r="AM23" s="28">
        <f ca="1">ROUNDUP(SQRT((2*AL23*PART2!$AD$7)/PART2!$AD$6),0)</f>
        <v>669</v>
      </c>
      <c r="AN23" s="20"/>
      <c r="AO23" s="12">
        <f t="shared" ca="1" si="16"/>
        <v>687.625</v>
      </c>
      <c r="AP23" s="12">
        <f t="shared" ca="1" si="0"/>
        <v>690.40625</v>
      </c>
      <c r="AQ23" s="12">
        <f t="shared" ca="1" si="1"/>
        <v>689.015625</v>
      </c>
      <c r="AR23" s="12">
        <f t="shared" ca="1" si="17"/>
        <v>62</v>
      </c>
      <c r="AS23" s="34">
        <f ca="1">IF(AP23&lt;=$AQ$39, (1/$AQ$46)*(AP23-$AQ$37)^2, 1-(1/$AQ$47)*($AQ$38-AP23)^2)-IF(AO23&lt;=$AQ$39, (1/$AQ$46)*(AO23-$AQ$37)^2, 1-(1/$AQ$47)*($AQ$38-AO23)^2)</f>
        <v>5.0050661930395535E-2</v>
      </c>
      <c r="AT23" s="3">
        <f t="shared" ca="1" si="2"/>
        <v>50.050661930395535</v>
      </c>
      <c r="AU23" s="4">
        <f t="shared" ca="1" si="3"/>
        <v>2.8528429953687562</v>
      </c>
      <c r="AY23" s="11"/>
      <c r="AZ23" s="11"/>
      <c r="BA23" s="10"/>
      <c r="BB23" s="19">
        <v>21</v>
      </c>
      <c r="BC23" s="20">
        <f t="shared" ca="1" si="4"/>
        <v>0.51167188413426257</v>
      </c>
      <c r="BD23" s="28">
        <f ca="1">IF(I24&lt;=$C$24, $C$16+SQRT(I24*$C$25), $C$17-SQRT((1-I24)*$C$26))</f>
        <v>14356.996873983986</v>
      </c>
      <c r="BE23" s="29">
        <f ca="1">BD23/ROUNDUP(SQRT((2*BD23*PART2!$AD$7)/PART2!$AD$6),0)</f>
        <v>21.654595586702843</v>
      </c>
      <c r="BF23" s="20"/>
      <c r="BG23" s="30">
        <f t="shared" ca="1" si="18"/>
        <v>22.462940730099554</v>
      </c>
      <c r="BH23" s="30">
        <f t="shared" ca="1" si="5"/>
        <v>22.553789593041511</v>
      </c>
      <c r="BI23" s="30">
        <f t="shared" ca="1" si="6"/>
        <v>22.508365161570531</v>
      </c>
      <c r="BJ23" s="12">
        <f t="shared" ca="1" si="19"/>
        <v>56</v>
      </c>
      <c r="BK23" s="34">
        <f ca="1">IF(BH23&lt;=$BI$39,(1/$BI$46)*(BH23-$BI$37)^2,1-(1/$BI$47)*($BI$38-BH23)^2)-IF(BG23&lt;=$BI$39,(1/$BI$46)*(BG23-$BI$37)^2,1-(1/$BI$47)*($BI$38-BG23)^2)</f>
        <v>5.0985735966034174E-2</v>
      </c>
      <c r="BL23" s="3">
        <f ca="1">BK23*$R$36</f>
        <v>50.98573596603417</v>
      </c>
      <c r="BM23" s="32">
        <f t="shared" ca="1" si="7"/>
        <v>0.49313486068089735</v>
      </c>
    </row>
    <row r="24" spans="2:65" ht="15.6">
      <c r="B24" s="46" t="s">
        <v>39</v>
      </c>
      <c r="C24" s="46">
        <f>C20/C21</f>
        <v>0.5</v>
      </c>
      <c r="D24" s="11"/>
      <c r="E24" s="11"/>
      <c r="F24" s="11"/>
      <c r="G24" s="10"/>
      <c r="H24" s="19">
        <v>21</v>
      </c>
      <c r="I24" s="20">
        <f t="shared" ca="1" si="8"/>
        <v>0.23018006450028894</v>
      </c>
      <c r="J24" s="28">
        <f t="shared" ca="1" si="9"/>
        <v>14356.996873983986</v>
      </c>
      <c r="K24" s="28">
        <f ca="1">J24*$AD$5+J24/L24*$AD$7+$AD$6*L24/2</f>
        <v>1158097.3609477936</v>
      </c>
      <c r="L24" s="28">
        <f ca="1">ROUNDUP((SQRT((2*J24*PART2!$AD$7)/PART2!$AD$6)),0)</f>
        <v>663</v>
      </c>
      <c r="M24" s="38">
        <f t="shared" ca="1" si="10"/>
        <v>21.654595586702843</v>
      </c>
      <c r="N24" s="20"/>
      <c r="O24" s="12">
        <f t="shared" ca="1" si="20"/>
        <v>1250430.4458044965</v>
      </c>
      <c r="P24" s="12">
        <f t="shared" ca="1" si="11"/>
        <v>1260304.3468411912</v>
      </c>
      <c r="Q24" s="12">
        <f t="shared" ca="1" si="12"/>
        <v>1255367.3963228439</v>
      </c>
      <c r="R24" s="12">
        <f t="shared" ca="1" si="21"/>
        <v>51</v>
      </c>
      <c r="S24" s="30">
        <f ca="1">IF(P24&lt;=$Q$40, (1/$Q$47)*(P24-$Q$38)^2, 1-(1/$Q$48)*($Q$39-P24)^2)-IF(O24&lt;=$Q$40, (1/$Q$47)*(O24-$Q$38)^2, 1-(1/$Q$48)*($Q$39-O24)^2)</f>
        <v>4.6276144825994847E-2</v>
      </c>
      <c r="T24" s="12">
        <f ca="1">$R$36*S24</f>
        <v>46.276144825994848</v>
      </c>
      <c r="U24" s="30">
        <f t="shared" ca="1" si="13"/>
        <v>0.48220973870840417</v>
      </c>
      <c r="V24" s="12"/>
      <c r="W24" s="34">
        <f ca="1">_xlfn.NORM.DIST(P24,$F$9,$F$13,1)-_xlfn.NORM.DIST(O24,$F$9,$F$13,1)</f>
        <v>4.8611203897482302E-2</v>
      </c>
      <c r="X24" s="3">
        <f ca="1">W24*$R$36</f>
        <v>48.611203897482305</v>
      </c>
      <c r="Y24" s="32">
        <f ca="1">(R24-X24)^2/X24</f>
        <v>0.11738748193601672</v>
      </c>
      <c r="AG24" s="46" t="s">
        <v>39</v>
      </c>
      <c r="AH24" s="46">
        <f>AH20/AH21</f>
        <v>0.5</v>
      </c>
      <c r="AI24" s="10"/>
      <c r="AJ24" s="19">
        <v>21</v>
      </c>
      <c r="AK24" s="20">
        <f t="shared" ca="1" si="14"/>
        <v>0.91532573074474688</v>
      </c>
      <c r="AL24" s="28">
        <f t="shared" ca="1" si="15"/>
        <v>14356.996873983986</v>
      </c>
      <c r="AM24" s="28">
        <f ca="1">ROUNDUP(SQRT((2*AL24*PART2!$AD$7)/PART2!$AD$6),0)</f>
        <v>663</v>
      </c>
      <c r="AN24" s="20"/>
      <c r="AO24" s="12">
        <f t="shared" ca="1" si="16"/>
        <v>690.40625</v>
      </c>
      <c r="AP24" s="12">
        <f t="shared" ca="1" si="0"/>
        <v>693.1875</v>
      </c>
      <c r="AQ24" s="12">
        <f t="shared" ca="1" si="1"/>
        <v>691.796875</v>
      </c>
      <c r="AR24" s="12">
        <f t="shared" ca="1" si="17"/>
        <v>41</v>
      </c>
      <c r="AS24" s="34">
        <f ca="1">IF(AP24&lt;=$AQ$39, (1/$AQ$46)*(AP24-$AQ$37)^2, 1-(1/$AQ$47)*($AQ$38-AP24)^2)-IF(AO24&lt;=$AQ$39, (1/$AQ$46)*(AO24-$AQ$37)^2, 1-(1/$AQ$47)*($AQ$38-AO24)^2)</f>
        <v>4.5698430458187111E-2</v>
      </c>
      <c r="AT24" s="3">
        <f t="shared" ca="1" si="2"/>
        <v>45.698430458187111</v>
      </c>
      <c r="AU24" s="4">
        <f t="shared" ca="1" si="3"/>
        <v>0.4830636096051184</v>
      </c>
      <c r="AY24" s="11" t="s">
        <v>39</v>
      </c>
      <c r="AZ24" s="11">
        <f>AZ20/AZ21</f>
        <v>0.5</v>
      </c>
      <c r="BA24" s="10"/>
      <c r="BB24" s="19">
        <v>22</v>
      </c>
      <c r="BC24" s="20">
        <f t="shared" ca="1" si="4"/>
        <v>0.82758287843950529</v>
      </c>
      <c r="BD24" s="28">
        <f ca="1">IF(I25&lt;=$C$24, $C$16+SQRT(I25*$C$25), $C$17-SQRT((1-I25)*$C$26))</f>
        <v>13785.82381273427</v>
      </c>
      <c r="BE24" s="29">
        <f ca="1">BD24/ROUNDUP(SQRT((2*BD24*PART2!$AD$7)/PART2!$AD$6),0)</f>
        <v>21.208959711898878</v>
      </c>
      <c r="BF24" s="20"/>
      <c r="BG24" s="30">
        <f t="shared" ca="1" si="18"/>
        <v>22.553789593041511</v>
      </c>
      <c r="BH24" s="30">
        <f t="shared" ca="1" si="5"/>
        <v>22.644638455983468</v>
      </c>
      <c r="BI24" s="30">
        <f t="shared" ca="1" si="6"/>
        <v>22.599214024512492</v>
      </c>
      <c r="BJ24" s="12">
        <f t="shared" ca="1" si="19"/>
        <v>39</v>
      </c>
      <c r="BK24" s="34">
        <f ca="1">IF(BH24&lt;=$BI$39,(1/$BI$46)*(BH24-$BI$37)^2,1-(1/$BI$47)*($BI$38-BH24)^2)-IF(BG24&lt;=$BI$39,(1/$BI$46)*(BG24-$BI$37)^2,1-(1/$BI$47)*($BI$38-BG24)^2)</f>
        <v>4.6552193708117917E-2</v>
      </c>
      <c r="BL24" s="3">
        <f ca="1">BK24*$R$36</f>
        <v>46.552193708117919</v>
      </c>
      <c r="BM24" s="32">
        <f t="shared" ca="1" si="7"/>
        <v>1.225197466794993</v>
      </c>
    </row>
    <row r="25" spans="2:65" ht="15.6">
      <c r="B25" s="46" t="s">
        <v>43</v>
      </c>
      <c r="C25" s="48">
        <f>C21*C20</f>
        <v>8000000</v>
      </c>
      <c r="D25" s="11"/>
      <c r="E25" s="11"/>
      <c r="F25" s="11"/>
      <c r="G25" s="10"/>
      <c r="H25" s="19">
        <v>22</v>
      </c>
      <c r="I25" s="20">
        <f t="shared" ca="1" si="8"/>
        <v>7.7189883082528277E-2</v>
      </c>
      <c r="J25" s="28">
        <f t="shared" ca="1" si="9"/>
        <v>13785.82381273427</v>
      </c>
      <c r="K25" s="28">
        <f ca="1">J25*$AD$5+J25/L25*$AD$7+$AD$6*L25/2</f>
        <v>1112211.8761553594</v>
      </c>
      <c r="L25" s="28">
        <f ca="1">ROUNDUP((SQRT((2*J25*PART2!$AD$7)/PART2!$AD$6)),0)</f>
        <v>650</v>
      </c>
      <c r="M25" s="38">
        <f t="shared" ca="1" si="10"/>
        <v>21.208959711898878</v>
      </c>
      <c r="N25" s="20"/>
      <c r="O25" s="12">
        <f t="shared" ca="1" si="20"/>
        <v>1260304.3468411912</v>
      </c>
      <c r="P25" s="12">
        <f t="shared" ca="1" si="11"/>
        <v>1270178.2478778858</v>
      </c>
      <c r="Q25" s="12">
        <f t="shared" ca="1" si="12"/>
        <v>1265241.2973595385</v>
      </c>
      <c r="R25" s="12">
        <f t="shared" ca="1" si="21"/>
        <v>39</v>
      </c>
      <c r="S25" s="30">
        <f ca="1">IF(P25&lt;=$Q$40, (1/$Q$47)*(P25-$Q$38)^2, 1-(1/$Q$48)*($Q$39-P25)^2)-IF(O25&lt;=$Q$40, (1/$Q$47)*(O25-$Q$38)^2, 1-(1/$Q$48)*($Q$39-O25)^2)</f>
        <v>4.2252132232430184E-2</v>
      </c>
      <c r="T25" s="12">
        <f ca="1">$R$36*S25</f>
        <v>42.252132232430185</v>
      </c>
      <c r="U25" s="30">
        <f t="shared" ca="1" si="13"/>
        <v>0.25031551068311669</v>
      </c>
      <c r="V25" s="12"/>
      <c r="W25" s="34">
        <f ca="1">_xlfn.NORM.DIST(P25,$F$9,$F$13,1)-_xlfn.NORM.DIST(O25,$F$9,$F$13,1)</f>
        <v>4.3517400606478795E-2</v>
      </c>
      <c r="X25" s="3">
        <f ca="1">W25*$R$36</f>
        <v>43.517400606478795</v>
      </c>
      <c r="Y25" s="32">
        <f ca="1">(R25-X25)^2/X25</f>
        <v>0.46893674610649511</v>
      </c>
      <c r="AG25" s="46" t="s">
        <v>43</v>
      </c>
      <c r="AH25" s="46">
        <f>AH21*AH20</f>
        <v>8000000</v>
      </c>
      <c r="AI25" s="10"/>
      <c r="AJ25" s="19">
        <v>22</v>
      </c>
      <c r="AK25" s="20">
        <f t="shared" ca="1" si="14"/>
        <v>0.30990257369310714</v>
      </c>
      <c r="AL25" s="28">
        <f t="shared" ca="1" si="15"/>
        <v>13785.82381273427</v>
      </c>
      <c r="AM25" s="28">
        <f ca="1">ROUNDUP(SQRT((2*AL25*PART2!$AD$7)/PART2!$AD$6),0)</f>
        <v>650</v>
      </c>
      <c r="AN25" s="20"/>
      <c r="AO25" s="12">
        <f t="shared" ca="1" si="16"/>
        <v>693.1875</v>
      </c>
      <c r="AP25" s="12">
        <f t="shared" ca="1" si="0"/>
        <v>695.96875</v>
      </c>
      <c r="AQ25" s="12">
        <f t="shared" ca="1" si="1"/>
        <v>694.578125</v>
      </c>
      <c r="AR25" s="12">
        <f t="shared" ca="1" si="17"/>
        <v>41</v>
      </c>
      <c r="AS25" s="34">
        <f ca="1">IF(AP25&lt;=$AQ$39, (1/$AQ$46)*(AP25-$AQ$37)^2, 1-(1/$AQ$47)*($AQ$38-AP25)^2)-IF(AO25&lt;=$AQ$39, (1/$AQ$46)*(AO25-$AQ$37)^2, 1-(1/$AQ$47)*($AQ$38-AO25)^2)</f>
        <v>4.134619898597891E-2</v>
      </c>
      <c r="AT25" s="3">
        <f t="shared" ca="1" si="2"/>
        <v>41.346198985978909</v>
      </c>
      <c r="AU25" s="4">
        <f t="shared" ca="1" si="3"/>
        <v>2.8987849145085533E-3</v>
      </c>
      <c r="AY25" s="11" t="s">
        <v>43</v>
      </c>
      <c r="AZ25" s="11">
        <f>AZ21*AZ20</f>
        <v>8000000</v>
      </c>
      <c r="BA25" s="10"/>
      <c r="BB25" s="19">
        <v>23</v>
      </c>
      <c r="BC25" s="20">
        <f t="shared" ca="1" si="4"/>
        <v>0.83476531052070813</v>
      </c>
      <c r="BD25" s="28">
        <f ca="1">IF(I26&lt;=$C$24, $C$16+SQRT(I26*$C$25), $C$17-SQRT((1-I26)*$C$26))</f>
        <v>14498.547798558107</v>
      </c>
      <c r="BE25" s="29">
        <f ca="1">BD25/ROUNDUP(SQRT((2*BD25*PART2!$AD$7)/PART2!$AD$6),0)</f>
        <v>21.769591289126286</v>
      </c>
      <c r="BF25" s="20"/>
      <c r="BG25" s="30">
        <f t="shared" ca="1" si="18"/>
        <v>22.644638455983468</v>
      </c>
      <c r="BH25" s="30">
        <f t="shared" ca="1" si="5"/>
        <v>22.735487318925426</v>
      </c>
      <c r="BI25" s="30">
        <f t="shared" ca="1" si="6"/>
        <v>22.690062887454445</v>
      </c>
      <c r="BJ25" s="12">
        <f t="shared" ca="1" si="19"/>
        <v>56</v>
      </c>
      <c r="BK25" s="34">
        <f ca="1">IF(BH25&lt;=$BI$39,(1/$BI$46)*(BH25-$BI$37)^2,1-(1/$BI$47)*($BI$38-BH25)^2)-IF(BG25&lt;=$BI$39,(1/$BI$46)*(BG25-$BI$37)^2,1-(1/$BI$47)*($BI$38-BG25)^2)</f>
        <v>4.2118651450201661E-2</v>
      </c>
      <c r="BL25" s="3">
        <f ca="1">BK25*$R$36</f>
        <v>42.118651450201661</v>
      </c>
      <c r="BM25" s="32">
        <f t="shared" ca="1" si="7"/>
        <v>4.574976427932758</v>
      </c>
    </row>
    <row r="26" spans="2:65" ht="15.6">
      <c r="B26" s="46" t="s">
        <v>44</v>
      </c>
      <c r="C26" s="48">
        <f>C21*C22</f>
        <v>8000000</v>
      </c>
      <c r="D26" s="11"/>
      <c r="E26" s="11"/>
      <c r="F26" s="11"/>
      <c r="G26" s="10"/>
      <c r="H26" s="19">
        <v>23</v>
      </c>
      <c r="I26" s="20">
        <f t="shared" ca="1" si="8"/>
        <v>0.28070568807041851</v>
      </c>
      <c r="J26" s="28">
        <f t="shared" ca="1" si="9"/>
        <v>14498.547798558107</v>
      </c>
      <c r="K26" s="28">
        <f ca="1">J26*$AD$5+J26/L26*$AD$7+$AD$6*L26/2</f>
        <v>1169468.3339682561</v>
      </c>
      <c r="L26" s="28">
        <f ca="1">ROUNDUP((SQRT((2*J26*PART2!$AD$7)/PART2!$AD$6)),0)</f>
        <v>666</v>
      </c>
      <c r="M26" s="38">
        <f t="shared" ca="1" si="10"/>
        <v>21.769591289126286</v>
      </c>
      <c r="N26" s="20"/>
      <c r="O26" s="12">
        <f t="shared" ca="1" si="20"/>
        <v>1270178.2478778858</v>
      </c>
      <c r="P26" s="12">
        <f t="shared" ca="1" si="11"/>
        <v>1280052.1489145805</v>
      </c>
      <c r="Q26" s="12">
        <f t="shared" ca="1" si="12"/>
        <v>1275115.1983962331</v>
      </c>
      <c r="R26" s="12">
        <f t="shared" ca="1" si="21"/>
        <v>51</v>
      </c>
      <c r="S26" s="30">
        <f ca="1">IF(P26&lt;=$Q$40, (1/$Q$47)*(P26-$Q$38)^2, 1-(1/$Q$48)*($Q$39-P26)^2)-IF(O26&lt;=$Q$40, (1/$Q$47)*(O26-$Q$38)^2, 1-(1/$Q$48)*($Q$39-O26)^2)</f>
        <v>3.822811963886541E-2</v>
      </c>
      <c r="T26" s="12">
        <f ca="1">$R$36*S26</f>
        <v>38.228119638865408</v>
      </c>
      <c r="U26" s="30">
        <f t="shared" ca="1" si="13"/>
        <v>4.2670403226763796</v>
      </c>
      <c r="V26" s="12"/>
      <c r="W26" s="34">
        <f ca="1">_xlfn.NORM.DIST(P26,$F$9,$F$13,1)-_xlfn.NORM.DIST(O26,$F$9,$F$13,1)</f>
        <v>3.8077200979015458E-2</v>
      </c>
      <c r="X26" s="3">
        <f ca="1">W26*$R$36</f>
        <v>38.077200979015458</v>
      </c>
      <c r="Y26" s="32">
        <f ca="1">(R26-X26)^2/X26</f>
        <v>4.3857933420261874</v>
      </c>
      <c r="AG26" s="46" t="s">
        <v>44</v>
      </c>
      <c r="AH26" s="46">
        <f>AH21*AH22</f>
        <v>8000000</v>
      </c>
      <c r="AI26" s="10"/>
      <c r="AJ26" s="19">
        <v>23</v>
      </c>
      <c r="AK26" s="20">
        <f t="shared" ca="1" si="14"/>
        <v>0.54131712932058818</v>
      </c>
      <c r="AL26" s="28">
        <f t="shared" ca="1" si="15"/>
        <v>14498.547798558107</v>
      </c>
      <c r="AM26" s="28">
        <f ca="1">ROUNDUP(SQRT((2*AL26*PART2!$AD$7)/PART2!$AD$6),0)</f>
        <v>666</v>
      </c>
      <c r="AN26" s="20"/>
      <c r="AO26" s="12">
        <f t="shared" ca="1" si="16"/>
        <v>695.96875</v>
      </c>
      <c r="AP26" s="12">
        <f t="shared" ca="1" si="0"/>
        <v>698.75</v>
      </c>
      <c r="AQ26" s="12">
        <f t="shared" ca="1" si="1"/>
        <v>697.359375</v>
      </c>
      <c r="AR26" s="12">
        <f t="shared" ca="1" si="17"/>
        <v>31</v>
      </c>
      <c r="AS26" s="34">
        <f ca="1">IF(AP26&lt;=$AQ$39, (1/$AQ$46)*(AP26-$AQ$37)^2, 1-(1/$AQ$47)*($AQ$38-AP26)^2)-IF(AO26&lt;=$AQ$39, (1/$AQ$46)*(AO26-$AQ$37)^2, 1-(1/$AQ$47)*($AQ$38-AO26)^2)</f>
        <v>3.6993967513770709E-2</v>
      </c>
      <c r="AT26" s="3">
        <f t="shared" ca="1" si="2"/>
        <v>36.993967513770713</v>
      </c>
      <c r="AU26" s="4">
        <f t="shared" ca="1" si="3"/>
        <v>0.97117581515864382</v>
      </c>
      <c r="AY26" s="11" t="s">
        <v>44</v>
      </c>
      <c r="AZ26" s="11">
        <f>AZ21*AZ22</f>
        <v>8000000</v>
      </c>
      <c r="BA26" s="10"/>
      <c r="BB26" s="19">
        <v>24</v>
      </c>
      <c r="BC26" s="20">
        <f t="shared" ca="1" si="4"/>
        <v>4.7909269507815821E-2</v>
      </c>
      <c r="BD26" s="28">
        <f ca="1">IF(I27&lt;=$C$24, $C$16+SQRT(I27*$C$25), $C$17-SQRT((1-I27)*$C$26))</f>
        <v>14899.107141865828</v>
      </c>
      <c r="BE26" s="29">
        <f ca="1">BD26/ROUNDUP(SQRT((2*BD26*PART2!$AD$7)/PART2!$AD$6),0)</f>
        <v>22.072751321282709</v>
      </c>
      <c r="BF26" s="20"/>
      <c r="BG26" s="30">
        <f t="shared" ca="1" si="18"/>
        <v>22.735487318925426</v>
      </c>
      <c r="BH26" s="30">
        <f t="shared" ca="1" si="5"/>
        <v>22.826336181867383</v>
      </c>
      <c r="BI26" s="30">
        <f t="shared" ca="1" si="6"/>
        <v>22.780911750396406</v>
      </c>
      <c r="BJ26" s="12">
        <f t="shared" ca="1" si="19"/>
        <v>28</v>
      </c>
      <c r="BK26" s="34">
        <f ca="1">IF(BH26&lt;=$BI$39,(1/$BI$46)*(BH26-$BI$37)^2,1-(1/$BI$47)*($BI$38-BH26)^2)-IF(BG26&lt;=$BI$39,(1/$BI$46)*(BG26-$BI$37)^2,1-(1/$BI$47)*($BI$38-BG26)^2)</f>
        <v>3.7685109192285404E-2</v>
      </c>
      <c r="BL26" s="3">
        <f ca="1">BK26*$R$36</f>
        <v>37.685109192285402</v>
      </c>
      <c r="BM26" s="32">
        <f t="shared" ca="1" si="7"/>
        <v>2.4890823478280772</v>
      </c>
    </row>
    <row r="27" spans="2:65" ht="15.6">
      <c r="B27" s="10"/>
      <c r="C27" s="10"/>
      <c r="D27" s="10"/>
      <c r="E27" s="10"/>
      <c r="F27" s="10"/>
      <c r="G27" s="10"/>
      <c r="H27" s="19">
        <v>24</v>
      </c>
      <c r="I27" s="20">
        <f t="shared" ca="1" si="8"/>
        <v>0.45082599203572427</v>
      </c>
      <c r="J27" s="28">
        <f t="shared" ca="1" si="9"/>
        <v>14899.107141865828</v>
      </c>
      <c r="K27" s="28">
        <f ca="1">J27*$AD$5+J27/L27*$AD$7+$AD$6*L27/2</f>
        <v>1201644.5766399484</v>
      </c>
      <c r="L27" s="28">
        <f ca="1">ROUNDUP((SQRT((2*J27*PART2!$AD$7)/PART2!$AD$6)),0)</f>
        <v>675</v>
      </c>
      <c r="M27" s="38">
        <f t="shared" ca="1" si="10"/>
        <v>22.072751321282709</v>
      </c>
      <c r="N27" s="20"/>
      <c r="O27" s="12">
        <f t="shared" ca="1" si="20"/>
        <v>1280052.1489145805</v>
      </c>
      <c r="P27" s="12">
        <f t="shared" ca="1" si="11"/>
        <v>1289926.0499512751</v>
      </c>
      <c r="Q27" s="12">
        <f t="shared" ca="1" si="12"/>
        <v>1284989.0994329278</v>
      </c>
      <c r="R27" s="12">
        <f t="shared" ca="1" si="21"/>
        <v>18</v>
      </c>
      <c r="S27" s="30">
        <f ca="1">IF(P27&lt;=$Q$40, (1/$Q$47)*(P27-$Q$38)^2, 1-(1/$Q$48)*($Q$39-P27)^2)-IF(O27&lt;=$Q$40, (1/$Q$47)*(O27-$Q$38)^2, 1-(1/$Q$48)*($Q$39-O27)^2)</f>
        <v>3.4204107045300636E-2</v>
      </c>
      <c r="T27" s="12">
        <f ca="1">$R$36*S27</f>
        <v>34.204107045300638</v>
      </c>
      <c r="U27" s="30">
        <f t="shared" ca="1" si="13"/>
        <v>7.6766537067552871</v>
      </c>
      <c r="V27" s="12"/>
      <c r="W27" s="34">
        <f ca="1">_xlfn.NORM.DIST(P27,$F$9,$F$13,1)-_xlfn.NORM.DIST(O27,$F$9,$F$13,1)</f>
        <v>3.2564362587924389E-2</v>
      </c>
      <c r="X27" s="3">
        <f ca="1">W27*$R$36</f>
        <v>32.564362587924393</v>
      </c>
      <c r="Y27" s="32">
        <f ca="1">(R27-X27)^2/X27</f>
        <v>6.5138894403291925</v>
      </c>
      <c r="AG27" s="10"/>
      <c r="AH27" s="10"/>
      <c r="AI27" s="10"/>
      <c r="AJ27" s="19">
        <v>24</v>
      </c>
      <c r="AK27" s="20">
        <f t="shared" ca="1" si="14"/>
        <v>0.83778984751716679</v>
      </c>
      <c r="AL27" s="28">
        <f t="shared" ca="1" si="15"/>
        <v>14899.107141865828</v>
      </c>
      <c r="AM27" s="28">
        <f ca="1">ROUNDUP(SQRT((2*AL27*PART2!$AD$7)/PART2!$AD$6),0)</f>
        <v>675</v>
      </c>
      <c r="AN27" s="20"/>
      <c r="AO27" s="12">
        <f t="shared" ca="1" si="16"/>
        <v>698.75</v>
      </c>
      <c r="AP27" s="12">
        <f t="shared" ca="1" si="0"/>
        <v>701.53125</v>
      </c>
      <c r="AQ27" s="12">
        <f t="shared" ca="1" si="1"/>
        <v>700.140625</v>
      </c>
      <c r="AR27" s="12">
        <f t="shared" ca="1" si="17"/>
        <v>32</v>
      </c>
      <c r="AS27" s="34">
        <f ca="1">IF(AP27&lt;=$AQ$39, (1/$AQ$46)*(AP27-$AQ$37)^2, 1-(1/$AQ$47)*($AQ$38-AP27)^2)-IF(AO27&lt;=$AQ$39, (1/$AQ$46)*(AO27-$AQ$37)^2, 1-(1/$AQ$47)*($AQ$38-AO27)^2)</f>
        <v>3.2641736041562286E-2</v>
      </c>
      <c r="AT27" s="3">
        <f t="shared" ca="1" si="2"/>
        <v>32.641736041562282</v>
      </c>
      <c r="AU27" s="4">
        <f t="shared" ca="1" si="3"/>
        <v>1.2616520963090199E-2</v>
      </c>
      <c r="AY27" s="10"/>
      <c r="AZ27" s="10"/>
      <c r="BA27" s="10"/>
      <c r="BB27" s="19">
        <v>25</v>
      </c>
      <c r="BC27" s="20">
        <f t="shared" ca="1" si="4"/>
        <v>0.36661001587397146</v>
      </c>
      <c r="BD27" s="28">
        <f ca="1">IF(I28&lt;=$C$24, $C$16+SQRT(I28*$C$25), $C$17-SQRT((1-I28)*$C$26))</f>
        <v>16035.28154624415</v>
      </c>
      <c r="BE27" s="29">
        <f ca="1">BD27/ROUNDUP(SQRT((2*BD27*PART2!$AD$7)/PART2!$AD$6),0)</f>
        <v>22.907545066063072</v>
      </c>
      <c r="BF27" s="20"/>
      <c r="BG27" s="30">
        <f t="shared" ca="1" si="18"/>
        <v>22.826336181867383</v>
      </c>
      <c r="BH27" s="30">
        <f t="shared" ca="1" si="5"/>
        <v>22.91718504480934</v>
      </c>
      <c r="BI27" s="30">
        <f t="shared" ca="1" si="6"/>
        <v>22.87176061333836</v>
      </c>
      <c r="BJ27" s="12">
        <f t="shared" ca="1" si="19"/>
        <v>27</v>
      </c>
      <c r="BK27" s="34">
        <f ca="1">IF(BH27&lt;=$BI$39,(1/$BI$46)*(BH27-$BI$37)^2,1-(1/$BI$47)*($BI$38-BH27)^2)-IF(BG27&lt;=$BI$39,(1/$BI$46)*(BG27-$BI$37)^2,1-(1/$BI$47)*($BI$38-BG27)^2)</f>
        <v>3.3251566934369148E-2</v>
      </c>
      <c r="BL27" s="3">
        <f ca="1">BK27*$R$36</f>
        <v>33.251566934369151</v>
      </c>
      <c r="BM27" s="32">
        <f t="shared" ca="1" si="7"/>
        <v>1.1753457878251767</v>
      </c>
    </row>
    <row r="28" spans="2:65" ht="16.2" thickBot="1">
      <c r="B28" s="10"/>
      <c r="C28" s="10"/>
      <c r="D28" s="33"/>
      <c r="E28" s="33"/>
      <c r="F28" s="33"/>
      <c r="G28" s="10"/>
      <c r="H28" s="19">
        <v>25</v>
      </c>
      <c r="I28" s="20">
        <f t="shared" ca="1" si="8"/>
        <v>0.88366478812286553</v>
      </c>
      <c r="J28" s="28">
        <f t="shared" ca="1" si="9"/>
        <v>16035.28154624415</v>
      </c>
      <c r="K28" s="28">
        <f ca="1">J28*$AD$5+J28/L28*$AD$7+$AD$6*L28/2</f>
        <v>1292902.1836140659</v>
      </c>
      <c r="L28" s="28">
        <f ca="1">ROUNDUP((SQRT((2*J28*PART2!$AD$7)/PART2!$AD$6)),0)</f>
        <v>700</v>
      </c>
      <c r="M28" s="38">
        <f t="shared" ca="1" si="10"/>
        <v>22.907545066063072</v>
      </c>
      <c r="N28" s="20"/>
      <c r="O28" s="12">
        <f t="shared" ca="1" si="20"/>
        <v>1289926.0499512751</v>
      </c>
      <c r="P28" s="12">
        <f t="shared" ca="1" si="11"/>
        <v>1299799.9509879698</v>
      </c>
      <c r="Q28" s="12">
        <f t="shared" ca="1" si="12"/>
        <v>1294863.0004696224</v>
      </c>
      <c r="R28" s="12">
        <f t="shared" ca="1" si="21"/>
        <v>28</v>
      </c>
      <c r="S28" s="30">
        <f ca="1">IF(P28&lt;=$Q$40, (1/$Q$47)*(P28-$Q$38)^2, 1-(1/$Q$48)*($Q$39-P28)^2)-IF(O28&lt;=$Q$40, (1/$Q$47)*(O28-$Q$38)^2, 1-(1/$Q$48)*($Q$39-O28)^2)</f>
        <v>3.0180094451735862E-2</v>
      </c>
      <c r="T28" s="12">
        <f ca="1">$R$36*S28</f>
        <v>30.180094451735862</v>
      </c>
      <c r="U28" s="30">
        <f t="shared" ca="1" si="13"/>
        <v>0.15748167475387476</v>
      </c>
      <c r="V28" s="12"/>
      <c r="W28" s="34">
        <f ca="1">_xlfn.NORM.DIST(P28,$F$9,$F$13,1)-_xlfn.NORM.DIST(O28,$F$9,$F$13,1)</f>
        <v>2.7220471005011238E-2</v>
      </c>
      <c r="X28" s="3">
        <f ca="1">W28*$R$36</f>
        <v>27.220471005011238</v>
      </c>
      <c r="Y28" s="32">
        <f ca="1">(R28-X28)^2/X28</f>
        <v>2.2323840535908433E-2</v>
      </c>
      <c r="AG28" s="25"/>
      <c r="AH28" s="25"/>
      <c r="AI28" s="10"/>
      <c r="AJ28" s="19">
        <v>25</v>
      </c>
      <c r="AK28" s="20">
        <f t="shared" ca="1" si="14"/>
        <v>2.2560169548612174E-3</v>
      </c>
      <c r="AL28" s="28">
        <f t="shared" ca="1" si="15"/>
        <v>16035.28154624415</v>
      </c>
      <c r="AM28" s="28">
        <f ca="1">ROUNDUP(SQRT((2*AL28*PART2!$AD$7)/PART2!$AD$6),0)</f>
        <v>700</v>
      </c>
      <c r="AN28" s="20"/>
      <c r="AO28" s="12">
        <f t="shared" ca="1" si="16"/>
        <v>701.53125</v>
      </c>
      <c r="AP28" s="12">
        <f t="shared" ca="1" si="0"/>
        <v>704.3125</v>
      </c>
      <c r="AQ28" s="12">
        <f t="shared" ca="1" si="1"/>
        <v>702.921875</v>
      </c>
      <c r="AR28" s="12">
        <f t="shared" ca="1" si="17"/>
        <v>32</v>
      </c>
      <c r="AS28" s="34">
        <f ca="1">IF(AP28&lt;=$AQ$39, (1/$AQ$46)*(AP28-$AQ$37)^2, 1-(1/$AQ$47)*($AQ$38-AP28)^2)-IF(AO28&lt;=$AQ$39, (1/$AQ$46)*(AO28-$AQ$37)^2, 1-(1/$AQ$47)*($AQ$38-AO28)^2)</f>
        <v>2.8289504569353974E-2</v>
      </c>
      <c r="AT28" s="3">
        <f t="shared" ca="1" si="2"/>
        <v>28.289504569353973</v>
      </c>
      <c r="AU28" s="4">
        <f t="shared" ca="1" si="3"/>
        <v>0.48667435327798853</v>
      </c>
      <c r="BA28" s="10"/>
      <c r="BB28" s="19">
        <v>26</v>
      </c>
      <c r="BC28" s="20">
        <f t="shared" ca="1" si="4"/>
        <v>0.94999469299946282</v>
      </c>
      <c r="BD28" s="28">
        <f ca="1">IF(I29&lt;=$C$24, $C$16+SQRT(I29*$C$25), $C$17-SQRT((1-I29)*$C$26))</f>
        <v>14884.68378433836</v>
      </c>
      <c r="BE28" s="29">
        <f ca="1">BD28/ROUNDUP(SQRT((2*BD28*PART2!$AD$7)/PART2!$AD$6),0)</f>
        <v>22.051383384204978</v>
      </c>
      <c r="BF28" s="20"/>
      <c r="BG28" s="30">
        <f t="shared" ca="1" si="18"/>
        <v>22.91718504480934</v>
      </c>
      <c r="BH28" s="30">
        <f t="shared" ca="1" si="5"/>
        <v>23.008033907751297</v>
      </c>
      <c r="BI28" s="30">
        <f t="shared" ca="1" si="6"/>
        <v>22.962609476280321</v>
      </c>
      <c r="BJ28" s="12">
        <f t="shared" ca="1" si="19"/>
        <v>30</v>
      </c>
      <c r="BK28" s="34">
        <f ca="1">IF(BH28&lt;=$BI$39,(1/$BI$46)*(BH28-$BI$37)^2,1-(1/$BI$47)*($BI$38-BH28)^2)-IF(BG28&lt;=$BI$39,(1/$BI$46)*(BG28-$BI$37)^2,1-(1/$BI$47)*($BI$38-BG28)^2)</f>
        <v>2.8818024676453002E-2</v>
      </c>
      <c r="BL28" s="3">
        <f ca="1">BK28*$R$36</f>
        <v>28.818024676453003</v>
      </c>
      <c r="BM28" s="32">
        <f t="shared" ca="1" si="7"/>
        <v>4.847888365560183E-2</v>
      </c>
    </row>
    <row r="29" spans="2:65" ht="16.2" thickTop="1">
      <c r="B29" s="10"/>
      <c r="C29" s="10"/>
      <c r="D29" s="10"/>
      <c r="E29" s="10"/>
      <c r="F29" s="10"/>
      <c r="G29" s="10"/>
      <c r="H29" s="19">
        <v>26</v>
      </c>
      <c r="I29" s="20">
        <f t="shared" ca="1" si="8"/>
        <v>0.4440041208684955</v>
      </c>
      <c r="J29" s="28">
        <f t="shared" ca="1" si="9"/>
        <v>14884.68378433836</v>
      </c>
      <c r="K29" s="28">
        <f ca="1">J29*$AD$5+J29/L29*$AD$7+$AD$6*L29/2</f>
        <v>1200486.0070915939</v>
      </c>
      <c r="L29" s="28">
        <f ca="1">ROUNDUP((SQRT((2*J29*PART2!$AD$7)/PART2!$AD$6)),0)</f>
        <v>675</v>
      </c>
      <c r="M29" s="38">
        <f t="shared" ca="1" si="10"/>
        <v>22.051383384204978</v>
      </c>
      <c r="N29" s="20"/>
      <c r="O29" s="12">
        <f t="shared" ca="1" si="20"/>
        <v>1299799.9509879698</v>
      </c>
      <c r="P29" s="12">
        <f t="shared" ca="1" si="11"/>
        <v>1309673.8520246644</v>
      </c>
      <c r="Q29" s="12">
        <f t="shared" ca="1" si="12"/>
        <v>1304736.9015063171</v>
      </c>
      <c r="R29" s="12">
        <f t="shared" ca="1" si="21"/>
        <v>29</v>
      </c>
      <c r="S29" s="30">
        <f ca="1">IF(P29&lt;=$Q$40, (1/$Q$47)*(P29-$Q$38)^2, 1-(1/$Q$48)*($Q$39-P29)^2)-IF(O29&lt;=$Q$40, (1/$Q$47)*(O29-$Q$38)^2, 1-(1/$Q$48)*($Q$39-O29)^2)</f>
        <v>2.6156081858171198E-2</v>
      </c>
      <c r="T29" s="12">
        <f ca="1">$R$36*S29</f>
        <v>26.156081858171198</v>
      </c>
      <c r="U29" s="30">
        <f t="shared" ca="1" si="13"/>
        <v>0.30921567080569146</v>
      </c>
      <c r="V29" s="12"/>
      <c r="W29" s="34">
        <f ca="1">_xlfn.NORM.DIST(P29,$F$9,$F$13,1)-_xlfn.NORM.DIST(O29,$F$9,$F$13,1)</f>
        <v>2.2239456540423364E-2</v>
      </c>
      <c r="X29" s="3">
        <f ca="1">W29*$R$36</f>
        <v>22.239456540423362</v>
      </c>
      <c r="Y29" s="32">
        <f ca="1">(R29-X29)^2/X29</f>
        <v>2.0551288106231036</v>
      </c>
      <c r="AG29" s="10"/>
      <c r="AH29" s="10"/>
      <c r="AI29" s="10"/>
      <c r="AJ29" s="19">
        <v>26</v>
      </c>
      <c r="AK29" s="20">
        <f t="shared" ca="1" si="14"/>
        <v>0.42879238610819304</v>
      </c>
      <c r="AL29" s="28">
        <f t="shared" ca="1" si="15"/>
        <v>14884.68378433836</v>
      </c>
      <c r="AM29" s="28">
        <f ca="1">ROUNDUP(SQRT((2*AL29*PART2!$AD$7)/PART2!$AD$6),0)</f>
        <v>675</v>
      </c>
      <c r="AN29" s="20"/>
      <c r="AO29" s="12">
        <f t="shared" ca="1" si="16"/>
        <v>704.3125</v>
      </c>
      <c r="AP29" s="12">
        <f t="shared" ca="1" si="0"/>
        <v>707.09375</v>
      </c>
      <c r="AQ29" s="12">
        <f t="shared" ca="1" si="1"/>
        <v>705.703125</v>
      </c>
      <c r="AR29" s="12">
        <f t="shared" ca="1" si="17"/>
        <v>25</v>
      </c>
      <c r="AS29" s="34">
        <f ca="1">IF(AP29&lt;=$AQ$39, (1/$AQ$46)*(AP29-$AQ$37)^2, 1-(1/$AQ$47)*($AQ$38-AP29)^2)-IF(AO29&lt;=$AQ$39, (1/$AQ$46)*(AO29-$AQ$37)^2, 1-(1/$AQ$47)*($AQ$38-AO29)^2)</f>
        <v>2.3937273097145662E-2</v>
      </c>
      <c r="AT29" s="3">
        <f t="shared" ca="1" si="2"/>
        <v>23.937273097145663</v>
      </c>
      <c r="AU29" s="4">
        <f t="shared" ca="1" si="3"/>
        <v>4.7181166604354847E-2</v>
      </c>
      <c r="AY29" s="10"/>
      <c r="AZ29" s="10"/>
      <c r="BA29" s="10"/>
      <c r="BB29" s="19">
        <v>27</v>
      </c>
      <c r="BC29" s="20">
        <f t="shared" ca="1" si="4"/>
        <v>6.7317907602640337E-2</v>
      </c>
      <c r="BD29" s="28">
        <f ca="1">IF(I30&lt;=$C$24, $C$16+SQRT(I30*$C$25), $C$17-SQRT((1-I30)*$C$26))</f>
        <v>15263.572816804155</v>
      </c>
      <c r="BE29" s="29">
        <f ca="1">BD29/ROUNDUP(SQRT((2*BD29*PART2!$AD$7)/PART2!$AD$6),0)</f>
        <v>22.347837213476069</v>
      </c>
      <c r="BF29" s="20"/>
      <c r="BG29" s="30">
        <f t="shared" ca="1" si="18"/>
        <v>23.008033907751297</v>
      </c>
      <c r="BH29" s="30">
        <f t="shared" ca="1" si="5"/>
        <v>23.098882770693255</v>
      </c>
      <c r="BI29" s="30">
        <f t="shared" ca="1" si="6"/>
        <v>23.053458339222274</v>
      </c>
      <c r="BJ29" s="12">
        <f t="shared" ca="1" si="19"/>
        <v>28</v>
      </c>
      <c r="BK29" s="34">
        <f ca="1">IF(BH29&lt;=$BI$39,(1/$BI$46)*(BH29-$BI$37)^2,1-(1/$BI$47)*($BI$38-BH29)^2)-IF(BG29&lt;=$BI$39,(1/$BI$46)*(BG29-$BI$37)^2,1-(1/$BI$47)*($BI$38-BG29)^2)</f>
        <v>2.4384482418536635E-2</v>
      </c>
      <c r="BL29" s="3">
        <f ca="1">BK29*$R$36</f>
        <v>24.384482418536635</v>
      </c>
      <c r="BM29" s="32">
        <f t="shared" ca="1" si="7"/>
        <v>0.53607729528569492</v>
      </c>
    </row>
    <row r="30" spans="2:65" ht="15.6">
      <c r="B30" s="10"/>
      <c r="C30" s="10"/>
      <c r="D30" s="10"/>
      <c r="E30" s="10"/>
      <c r="F30" s="10"/>
      <c r="G30" s="10"/>
      <c r="H30" s="19">
        <v>27</v>
      </c>
      <c r="I30" s="20">
        <f t="shared" ca="1" si="8"/>
        <v>0.62310257968231764</v>
      </c>
      <c r="J30" s="28">
        <f t="shared" ca="1" si="9"/>
        <v>15263.572816804155</v>
      </c>
      <c r="K30" s="28">
        <f ca="1">J30*$AD$5+J30/L30*$AD$7+$AD$6*L30/2</f>
        <v>1230919.9495312974</v>
      </c>
      <c r="L30" s="28">
        <f ca="1">ROUNDUP((SQRT((2*J30*PART2!$AD$7)/PART2!$AD$6)),0)</f>
        <v>683</v>
      </c>
      <c r="M30" s="38">
        <f t="shared" ca="1" si="10"/>
        <v>22.347837213476069</v>
      </c>
      <c r="N30" s="20"/>
      <c r="O30" s="12">
        <f t="shared" ca="1" si="20"/>
        <v>1309673.8520246644</v>
      </c>
      <c r="P30" s="12">
        <f t="shared" ca="1" si="11"/>
        <v>1319547.753061359</v>
      </c>
      <c r="Q30" s="12">
        <f t="shared" ca="1" si="12"/>
        <v>1314610.8025430117</v>
      </c>
      <c r="R30" s="12">
        <f t="shared" ca="1" si="21"/>
        <v>21</v>
      </c>
      <c r="S30" s="30">
        <f ca="1">IF(P30&lt;=$Q$40, (1/$Q$47)*(P30-$Q$38)^2, 1-(1/$Q$48)*($Q$39-P30)^2)-IF(O30&lt;=$Q$40, (1/$Q$47)*(O30-$Q$38)^2, 1-(1/$Q$48)*($Q$39-O30)^2)</f>
        <v>2.2132069264606424E-2</v>
      </c>
      <c r="T30" s="12">
        <f ca="1">$R$36*S30</f>
        <v>22.132069264606425</v>
      </c>
      <c r="U30" s="30">
        <f t="shared" ca="1" si="13"/>
        <v>5.7906054989446225E-2</v>
      </c>
      <c r="V30" s="12"/>
      <c r="W30" s="34">
        <f ca="1">_xlfn.NORM.DIST(P30,$F$9,$F$13,1)-_xlfn.NORM.DIST(O30,$F$9,$F$13,1)</f>
        <v>1.7759395411774959E-2</v>
      </c>
      <c r="X30" s="3">
        <f ca="1">W30*$R$36</f>
        <v>17.75939541177496</v>
      </c>
      <c r="Y30" s="32">
        <f ca="1">(R30-X30)^2/X30</f>
        <v>0.59132182451787674</v>
      </c>
      <c r="AG30" s="45" t="s">
        <v>51</v>
      </c>
      <c r="AH30" s="11"/>
      <c r="AI30" s="10"/>
      <c r="AJ30" s="19">
        <v>27</v>
      </c>
      <c r="AK30" s="20">
        <f t="shared" ca="1" si="14"/>
        <v>0.979644782828058</v>
      </c>
      <c r="AL30" s="28">
        <f t="shared" ca="1" si="15"/>
        <v>15263.572816804155</v>
      </c>
      <c r="AM30" s="28">
        <f ca="1">ROUNDUP(SQRT((2*AL30*PART2!$AD$7)/PART2!$AD$6),0)</f>
        <v>683</v>
      </c>
      <c r="AN30" s="20"/>
      <c r="AO30" s="12">
        <f t="shared" ca="1" si="16"/>
        <v>707.09375</v>
      </c>
      <c r="AP30" s="12">
        <f t="shared" ca="1" si="0"/>
        <v>709.875</v>
      </c>
      <c r="AQ30" s="12">
        <f t="shared" ca="1" si="1"/>
        <v>708.484375</v>
      </c>
      <c r="AR30" s="12">
        <f t="shared" ca="1" si="17"/>
        <v>13</v>
      </c>
      <c r="AS30" s="34">
        <f ca="1">IF(AP30&lt;=$AQ$39, (1/$AQ$46)*(AP30-$AQ$37)^2, 1-(1/$AQ$47)*($AQ$38-AP30)^2)-IF(AO30&lt;=$AQ$39, (1/$AQ$46)*(AO30-$AQ$37)^2, 1-(1/$AQ$47)*($AQ$38-AO30)^2)</f>
        <v>1.9585041624937349E-2</v>
      </c>
      <c r="AT30" s="3">
        <f t="shared" ca="1" si="2"/>
        <v>19.58504162493735</v>
      </c>
      <c r="AU30" s="4">
        <f t="shared" ca="1" si="3"/>
        <v>2.2140761318037918</v>
      </c>
      <c r="AY30" s="52" t="s">
        <v>51</v>
      </c>
      <c r="AZ30" s="11"/>
      <c r="BA30" s="10"/>
      <c r="BB30" s="19">
        <v>28</v>
      </c>
      <c r="BC30" s="20">
        <f t="shared" ca="1" si="4"/>
        <v>0.49208182379609977</v>
      </c>
      <c r="BD30" s="28">
        <f ca="1">IF(I31&lt;=$C$24, $C$16+SQRT(I31*$C$25), $C$17-SQRT((1-I31)*$C$26))</f>
        <v>14327.105192644138</v>
      </c>
      <c r="BE30" s="29">
        <f ca="1">BD30/ROUNDUP(SQRT((2*BD30*PART2!$AD$7)/PART2!$AD$6),0)</f>
        <v>21.64215285897906</v>
      </c>
      <c r="BF30" s="20"/>
      <c r="BG30" s="30">
        <f t="shared" ca="1" si="18"/>
        <v>23.098882770693255</v>
      </c>
      <c r="BH30" s="30">
        <f t="shared" ca="1" si="5"/>
        <v>23.189731633635212</v>
      </c>
      <c r="BI30" s="30">
        <f t="shared" ca="1" si="6"/>
        <v>23.144307202164235</v>
      </c>
      <c r="BJ30" s="12">
        <f t="shared" ca="1" si="19"/>
        <v>15</v>
      </c>
      <c r="BK30" s="34">
        <f ca="1">IF(BH30&lt;=$BI$39,(1/$BI$46)*(BH30-$BI$37)^2,1-(1/$BI$47)*($BI$38-BH30)^2)-IF(BG30&lt;=$BI$39,(1/$BI$46)*(BG30-$BI$37)^2,1-(1/$BI$47)*($BI$38-BG30)^2)</f>
        <v>1.9950940160620489E-2</v>
      </c>
      <c r="BL30" s="3">
        <f ca="1">BK30*$R$36</f>
        <v>19.95094016062049</v>
      </c>
      <c r="BM30" s="32">
        <f t="shared" ca="1" si="7"/>
        <v>1.2286041798885587</v>
      </c>
    </row>
    <row r="31" spans="2:65" ht="15.6">
      <c r="B31" s="10"/>
      <c r="C31" s="10"/>
      <c r="D31" s="10"/>
      <c r="E31" s="10"/>
      <c r="F31" s="10"/>
      <c r="G31" s="10"/>
      <c r="H31" s="19">
        <v>28</v>
      </c>
      <c r="I31" s="20">
        <f t="shared" ca="1" si="8"/>
        <v>0.22015102404287945</v>
      </c>
      <c r="J31" s="28">
        <f t="shared" ca="1" si="9"/>
        <v>14327.105192644138</v>
      </c>
      <c r="K31" s="28">
        <f ca="1">J31*$AD$5+J31/L31*$AD$7+$AD$6*L31/2</f>
        <v>1155696.0890405064</v>
      </c>
      <c r="L31" s="28">
        <f ca="1">ROUNDUP((SQRT((2*J31*PART2!$AD$7)/PART2!$AD$6)),0)</f>
        <v>662</v>
      </c>
      <c r="M31" s="38">
        <f t="shared" ca="1" si="10"/>
        <v>21.64215285897906</v>
      </c>
      <c r="N31" s="20"/>
      <c r="O31" s="12">
        <f t="shared" ca="1" si="20"/>
        <v>1319547.753061359</v>
      </c>
      <c r="P31" s="12">
        <f t="shared" ca="1" si="11"/>
        <v>1329421.6540980537</v>
      </c>
      <c r="Q31" s="12">
        <f t="shared" ca="1" si="12"/>
        <v>1324484.7035797064</v>
      </c>
      <c r="R31" s="12">
        <f t="shared" ca="1" si="21"/>
        <v>16</v>
      </c>
      <c r="S31" s="30">
        <f ca="1">IF(P31&lt;=$Q$40, (1/$Q$47)*(P31-$Q$38)^2, 1-(1/$Q$48)*($Q$39-P31)^2)-IF(O31&lt;=$Q$40, (1/$Q$47)*(O31-$Q$38)^2, 1-(1/$Q$48)*($Q$39-O31)^2)</f>
        <v>1.810805667104165E-2</v>
      </c>
      <c r="T31" s="12">
        <f ca="1">$R$36*S31</f>
        <v>18.108056671041652</v>
      </c>
      <c r="U31" s="30">
        <f t="shared" ca="1" si="13"/>
        <v>0.24541026179964895</v>
      </c>
      <c r="V31" s="12"/>
      <c r="W31" s="34">
        <f ca="1">_xlfn.NORM.DIST(P31,$F$9,$F$13,1)-_xlfn.NORM.DIST(O31,$F$9,$F$13,1)</f>
        <v>1.3861417538236775E-2</v>
      </c>
      <c r="X31" s="3">
        <f ca="1">W31*$R$36</f>
        <v>13.861417538236775</v>
      </c>
      <c r="Y31" s="32">
        <f ca="1">(R31-X31)^2/X31</f>
        <v>0.32994713081437299</v>
      </c>
      <c r="AG31" s="46" t="s">
        <v>52</v>
      </c>
      <c r="AH31" s="47">
        <v>0.05</v>
      </c>
      <c r="AI31" s="10"/>
      <c r="AJ31" s="19">
        <v>28</v>
      </c>
      <c r="AK31" s="20">
        <f t="shared" ca="1" si="14"/>
        <v>0.84578695179191565</v>
      </c>
      <c r="AL31" s="28">
        <f t="shared" ca="1" si="15"/>
        <v>14327.105192644138</v>
      </c>
      <c r="AM31" s="28">
        <f ca="1">ROUNDUP(SQRT((2*AL31*PART2!$AD$7)/PART2!$AD$6),0)</f>
        <v>662</v>
      </c>
      <c r="AN31" s="20"/>
      <c r="AO31" s="12">
        <f t="shared" ca="1" si="16"/>
        <v>709.875</v>
      </c>
      <c r="AP31" s="12">
        <f t="shared" ca="1" si="0"/>
        <v>712.65625</v>
      </c>
      <c r="AQ31" s="12">
        <f t="shared" ca="1" si="1"/>
        <v>711.265625</v>
      </c>
      <c r="AR31" s="12">
        <f t="shared" ca="1" si="17"/>
        <v>19</v>
      </c>
      <c r="AS31" s="34">
        <f ca="1">IF(AP31&lt;=$AQ$39, (1/$AQ$46)*(AP31-$AQ$37)^2, 1-(1/$AQ$47)*($AQ$38-AP31)^2)-IF(AO31&lt;=$AQ$39, (1/$AQ$46)*(AO31-$AQ$37)^2, 1-(1/$AQ$47)*($AQ$38-AO31)^2)</f>
        <v>1.5232810152729148E-2</v>
      </c>
      <c r="AT31" s="3">
        <f t="shared" ca="1" si="2"/>
        <v>15.232810152729147</v>
      </c>
      <c r="AU31" s="4">
        <f t="shared" ca="1" si="3"/>
        <v>0.93165471131654376</v>
      </c>
      <c r="AY31" s="46" t="s">
        <v>52</v>
      </c>
      <c r="AZ31" s="47">
        <v>0.05</v>
      </c>
      <c r="BA31" s="10"/>
      <c r="BB31" s="19">
        <v>29</v>
      </c>
      <c r="BC31" s="20">
        <f t="shared" ca="1" si="4"/>
        <v>0.36210278750065705</v>
      </c>
      <c r="BD31" s="28">
        <f ca="1">IF(I32&lt;=$C$24, $C$16+SQRT(I32*$C$25), $C$17-SQRT((1-I32)*$C$26))</f>
        <v>13624.427423240239</v>
      </c>
      <c r="BE31" s="29">
        <f ca="1">BD31/ROUNDUP(SQRT((2*BD31*PART2!$AD$7)/PART2!$AD$6),0)</f>
        <v>21.090444927616467</v>
      </c>
      <c r="BF31" s="20"/>
      <c r="BG31" s="30">
        <f t="shared" ca="1" si="18"/>
        <v>23.189731633635212</v>
      </c>
      <c r="BH31" s="30">
        <f t="shared" ca="1" si="5"/>
        <v>23.280580496577169</v>
      </c>
      <c r="BI31" s="30">
        <f t="shared" ca="1" si="6"/>
        <v>23.235156065106189</v>
      </c>
      <c r="BJ31" s="12">
        <f t="shared" ca="1" si="19"/>
        <v>18</v>
      </c>
      <c r="BK31" s="34">
        <f ca="1">IF(BH31&lt;=$BI$39,(1/$BI$46)*(BH31-$BI$37)^2,1-(1/$BI$47)*($BI$38-BH31)^2)-IF(BG31&lt;=$BI$39,(1/$BI$46)*(BG31-$BI$37)^2,1-(1/$BI$47)*($BI$38-BG31)^2)</f>
        <v>1.5517397902704233E-2</v>
      </c>
      <c r="BL31" s="3">
        <f ca="1">BK31*$R$36</f>
        <v>15.517397902704232</v>
      </c>
      <c r="BM31" s="32">
        <f t="shared" ca="1" si="7"/>
        <v>0.39718728694991179</v>
      </c>
    </row>
    <row r="32" spans="2:65" ht="15.6">
      <c r="B32" s="10"/>
      <c r="C32" s="10"/>
      <c r="D32" s="10"/>
      <c r="E32" s="10"/>
      <c r="F32" s="10"/>
      <c r="G32" s="10"/>
      <c r="H32" s="19">
        <v>29</v>
      </c>
      <c r="I32" s="20">
        <f t="shared" ca="1" si="8"/>
        <v>4.8738700861805428E-2</v>
      </c>
      <c r="J32" s="28">
        <f t="shared" ca="1" si="9"/>
        <v>13624.427423240239</v>
      </c>
      <c r="K32" s="28">
        <f ca="1">J32*$AD$5+J32/L32*$AD$7+$AD$6*L32/2</f>
        <v>1099245.2917432946</v>
      </c>
      <c r="L32" s="28">
        <f ca="1">ROUNDUP((SQRT((2*J32*PART2!$AD$7)/PART2!$AD$6)),0)</f>
        <v>646</v>
      </c>
      <c r="M32" s="38">
        <f t="shared" ca="1" si="10"/>
        <v>21.090444927616467</v>
      </c>
      <c r="N32" s="20"/>
      <c r="O32" s="12">
        <f t="shared" ca="1" si="20"/>
        <v>1329421.6540980537</v>
      </c>
      <c r="P32" s="12">
        <f t="shared" ca="1" si="11"/>
        <v>1339295.5551347483</v>
      </c>
      <c r="Q32" s="12">
        <f t="shared" ca="1" si="12"/>
        <v>1334358.604616401</v>
      </c>
      <c r="R32" s="12">
        <f t="shared" ca="1" si="21"/>
        <v>17</v>
      </c>
      <c r="S32" s="30">
        <f ca="1">IF(P32&lt;=$Q$40, (1/$Q$47)*(P32-$Q$38)^2, 1-(1/$Q$48)*($Q$39-P32)^2)-IF(O32&lt;=$Q$40, (1/$Q$47)*(O32-$Q$38)^2, 1-(1/$Q$48)*($Q$39-O32)^2)</f>
        <v>1.4084044077476876E-2</v>
      </c>
      <c r="T32" s="12">
        <f ca="1">$R$36*S32</f>
        <v>14.084044077476875</v>
      </c>
      <c r="U32" s="30">
        <f t="shared" ca="1" si="13"/>
        <v>0.60371856941965385</v>
      </c>
      <c r="V32" s="12"/>
      <c r="W32" s="34">
        <f ca="1">_xlfn.NORM.DIST(P32,$F$9,$F$13,1)-_xlfn.NORM.DIST(O32,$F$9,$F$13,1)</f>
        <v>1.0574566337157698E-2</v>
      </c>
      <c r="X32" s="3">
        <f ca="1">W32*$R$36</f>
        <v>10.574566337157698</v>
      </c>
      <c r="Y32" s="32">
        <f ca="1">(R32-X32)^2/X32</f>
        <v>3.9042922838842595</v>
      </c>
      <c r="AG32" s="46" t="s">
        <v>53</v>
      </c>
      <c r="AH32" s="48">
        <f ca="1">_xlfn.STDEV.S($AM$4:$AM$1003)</f>
        <v>18.329418091351624</v>
      </c>
      <c r="AI32" s="10"/>
      <c r="AJ32" s="19">
        <v>29</v>
      </c>
      <c r="AK32" s="20">
        <f t="shared" ca="1" si="14"/>
        <v>0.42238767800937649</v>
      </c>
      <c r="AL32" s="28">
        <f t="shared" ca="1" si="15"/>
        <v>13624.427423240239</v>
      </c>
      <c r="AM32" s="28">
        <f ca="1">ROUNDUP(SQRT((2*AL32*PART2!$AD$7)/PART2!$AD$6),0)</f>
        <v>646</v>
      </c>
      <c r="AN32" s="20"/>
      <c r="AO32" s="12">
        <f t="shared" ca="1" si="16"/>
        <v>712.65625</v>
      </c>
      <c r="AP32" s="12">
        <f t="shared" ca="1" si="0"/>
        <v>715.4375</v>
      </c>
      <c r="AQ32" s="12">
        <f t="shared" ca="1" si="1"/>
        <v>714.046875</v>
      </c>
      <c r="AR32" s="12">
        <f t="shared" ca="1" si="17"/>
        <v>10</v>
      </c>
      <c r="AS32" s="34">
        <f ca="1">IF(AP32&lt;=$AQ$39, (1/$AQ$46)*(AP32-$AQ$37)^2, 1-(1/$AQ$47)*($AQ$38-AP32)^2)-IF(AO32&lt;=$AQ$39, (1/$AQ$46)*(AO32-$AQ$37)^2, 1-(1/$AQ$47)*($AQ$38-AO32)^2)</f>
        <v>1.0880578680520725E-2</v>
      </c>
      <c r="AT32" s="3">
        <f t="shared" ca="1" si="2"/>
        <v>10.880578680520724</v>
      </c>
      <c r="AU32" s="4">
        <f t="shared" ca="1" si="3"/>
        <v>7.1266320970210503E-2</v>
      </c>
      <c r="AY32" s="46" t="s">
        <v>53</v>
      </c>
      <c r="AZ32" s="66">
        <f ca="1">SQRT(_xlfn.VAR.S($BE$3:$BE$1002))</f>
        <v>0.60049119170672194</v>
      </c>
      <c r="BA32" s="10"/>
      <c r="BB32" s="19">
        <v>30</v>
      </c>
      <c r="BC32" s="20">
        <f t="shared" ca="1" si="4"/>
        <v>2.9966143467064499E-2</v>
      </c>
      <c r="BD32" s="28">
        <f ca="1">IF(I33&lt;=$C$24, $C$16+SQRT(I33*$C$25), $C$17-SQRT((1-I33)*$C$26))</f>
        <v>16184.93216545526</v>
      </c>
      <c r="BE32" s="29">
        <f ca="1">BD32/ROUNDUP(SQRT((2*BD32*PART2!$AD$7)/PART2!$AD$6),0)</f>
        <v>22.989960462294405</v>
      </c>
      <c r="BF32" s="20"/>
      <c r="BG32" s="30">
        <f t="shared" ca="1" si="18"/>
        <v>23.280580496577169</v>
      </c>
      <c r="BH32" s="30">
        <f t="shared" ca="1" si="5"/>
        <v>23.371429359519126</v>
      </c>
      <c r="BI32" s="30">
        <f t="shared" ca="1" si="6"/>
        <v>23.32600492804815</v>
      </c>
      <c r="BJ32" s="12">
        <f t="shared" ca="1" si="19"/>
        <v>9</v>
      </c>
      <c r="BK32" s="34">
        <f ca="1">IF(BH32&lt;=$BI$39,(1/$BI$46)*(BH32-$BI$37)^2,1-(1/$BI$47)*($BI$38-BH32)^2)-IF(BG32&lt;=$BI$39,(1/$BI$46)*(BG32-$BI$37)^2,1-(1/$BI$47)*($BI$38-BG32)^2)</f>
        <v>1.1083855644787977E-2</v>
      </c>
      <c r="BL32" s="3">
        <f ca="1">BK32*$R$36</f>
        <v>11.083855644787977</v>
      </c>
      <c r="BM32" s="32">
        <f t="shared" ca="1" si="7"/>
        <v>0.39178192927446631</v>
      </c>
    </row>
    <row r="33" spans="2:65" ht="15.6">
      <c r="B33" s="10"/>
      <c r="C33" s="10"/>
      <c r="D33" s="10"/>
      <c r="E33" s="10"/>
      <c r="F33" s="10"/>
      <c r="G33" s="10"/>
      <c r="H33" s="19">
        <v>30</v>
      </c>
      <c r="I33" s="20">
        <f t="shared" ca="1" si="8"/>
        <v>0.91695805313631873</v>
      </c>
      <c r="J33" s="28">
        <f t="shared" ca="1" si="9"/>
        <v>16184.93216545526</v>
      </c>
      <c r="K33" s="28">
        <f ca="1">J33*$AD$5+J33/L33*$AD$7+$AD$6*L33/2</f>
        <v>1304921.1645381255</v>
      </c>
      <c r="L33" s="28">
        <f ca="1">ROUNDUP((SQRT((2*J33*PART2!$AD$7)/PART2!$AD$6)),0)</f>
        <v>704</v>
      </c>
      <c r="M33" s="38">
        <f t="shared" ca="1" si="10"/>
        <v>22.989960462294405</v>
      </c>
      <c r="N33" s="20"/>
      <c r="O33" s="12">
        <f t="shared" ca="1" si="20"/>
        <v>1339295.5551347483</v>
      </c>
      <c r="P33" s="12">
        <f t="shared" ca="1" si="11"/>
        <v>1349169.456171443</v>
      </c>
      <c r="Q33" s="12">
        <f t="shared" ca="1" si="12"/>
        <v>1344232.5056530957</v>
      </c>
      <c r="R33" s="12">
        <f t="shared" ca="1" si="21"/>
        <v>8</v>
      </c>
      <c r="S33" s="30">
        <f ca="1">IF(P33&lt;=$Q$40, (1/$Q$47)*(P33-$Q$38)^2, 1-(1/$Q$48)*($Q$39-P33)^2)-IF(O33&lt;=$Q$40, (1/$Q$47)*(O33-$Q$38)^2, 1-(1/$Q$48)*($Q$39-O33)^2)</f>
        <v>1.0060031483912102E-2</v>
      </c>
      <c r="T33" s="12">
        <f ca="1">$R$36*S33</f>
        <v>10.060031483912102</v>
      </c>
      <c r="U33" s="30">
        <f t="shared" ca="1" si="13"/>
        <v>0.42184059975315435</v>
      </c>
      <c r="V33" s="12"/>
      <c r="W33" s="34">
        <f ca="1">_xlfn.NORM.DIST(P33,$F$9,$F$13,1)-_xlfn.NORM.DIST(O33,$F$9,$F$13,1)</f>
        <v>7.8848407469640502E-3</v>
      </c>
      <c r="X33" s="3">
        <f ca="1">W33*$R$36</f>
        <v>7.8848407469640502</v>
      </c>
      <c r="Y33" s="32">
        <f ca="1">(R33-X33)^2/X33</f>
        <v>1.6819177438560343E-3</v>
      </c>
      <c r="AG33" s="46" t="s">
        <v>54</v>
      </c>
      <c r="AH33" s="48">
        <v>1000</v>
      </c>
      <c r="AI33" s="10"/>
      <c r="AJ33" s="19">
        <v>30</v>
      </c>
      <c r="AK33" s="20">
        <f t="shared" ca="1" si="14"/>
        <v>0.77295573970456322</v>
      </c>
      <c r="AL33" s="28">
        <f t="shared" ca="1" si="15"/>
        <v>16184.93216545526</v>
      </c>
      <c r="AM33" s="28">
        <f ca="1">ROUNDUP(SQRT((2*AL33*PART2!$AD$7)/PART2!$AD$6),0)</f>
        <v>704</v>
      </c>
      <c r="AN33" s="20"/>
      <c r="AO33" s="12">
        <f t="shared" ca="1" si="16"/>
        <v>715.4375</v>
      </c>
      <c r="AP33" s="12">
        <f t="shared" ca="1" si="0"/>
        <v>718.21875</v>
      </c>
      <c r="AQ33" s="12">
        <f t="shared" ca="1" si="1"/>
        <v>716.828125</v>
      </c>
      <c r="AR33" s="12">
        <f t="shared" ca="1" si="17"/>
        <v>9</v>
      </c>
      <c r="AS33" s="34">
        <f ca="1">IF(AP33&lt;=$AQ$39, (1/$AQ$46)*(AP33-$AQ$37)^2, 1-(1/$AQ$47)*($AQ$38-AP33)^2)-IF(AO33&lt;=$AQ$39, (1/$AQ$46)*(AO33-$AQ$37)^2, 1-(1/$AQ$47)*($AQ$38-AO33)^2)</f>
        <v>6.5283472083125238E-3</v>
      </c>
      <c r="AT33" s="3">
        <f t="shared" ca="1" si="2"/>
        <v>6.5283472083125238</v>
      </c>
      <c r="AU33" s="4">
        <f t="shared" ca="1" si="3"/>
        <v>0.93577552291916066</v>
      </c>
      <c r="AY33" s="46" t="s">
        <v>54</v>
      </c>
      <c r="AZ33" s="48">
        <v>1000</v>
      </c>
      <c r="BA33" s="10"/>
      <c r="BB33" s="19">
        <v>31</v>
      </c>
      <c r="BC33" s="20">
        <f t="shared" ca="1" si="4"/>
        <v>0.78962879141124442</v>
      </c>
      <c r="BD33" s="28">
        <f ca="1">IF(I34&lt;=$C$24, $C$16+SQRT(I34*$C$25), $C$17-SQRT((1-I34)*$C$26))</f>
        <v>16229.330131874196</v>
      </c>
      <c r="BE33" s="29">
        <f ca="1">BD33/ROUNDUP(SQRT((2*BD33*PART2!$AD$7)/PART2!$AD$6),0)</f>
        <v>23.020326428190348</v>
      </c>
      <c r="BF33" s="20"/>
      <c r="BG33" s="30">
        <f t="shared" ca="1" si="18"/>
        <v>23.371429359519126</v>
      </c>
      <c r="BH33" s="30">
        <f t="shared" ca="1" si="5"/>
        <v>23.462278222461084</v>
      </c>
      <c r="BI33" s="30">
        <f t="shared" ca="1" si="6"/>
        <v>23.416853790990103</v>
      </c>
      <c r="BJ33" s="12">
        <f t="shared" ca="1" si="19"/>
        <v>8</v>
      </c>
      <c r="BK33" s="34">
        <f ca="1">IF(BH33&lt;=$BI$39,(1/$BI$46)*(BH33-$BI$37)^2,1-(1/$BI$47)*($BI$38-BH33)^2)-IF(BG33&lt;=$BI$39,(1/$BI$46)*(BG33-$BI$37)^2,1-(1/$BI$47)*($BI$38-BG33)^2)</f>
        <v>6.6503133868718312E-3</v>
      </c>
      <c r="BL33" s="3">
        <f ca="1">BK33*$R$36</f>
        <v>6.6503133868718312</v>
      </c>
      <c r="BM33" s="32">
        <f t="shared" ca="1" si="7"/>
        <v>0.27392001664965976</v>
      </c>
    </row>
    <row r="34" spans="2:65" ht="15.6">
      <c r="B34" s="10"/>
      <c r="C34" s="10"/>
      <c r="D34" s="10"/>
      <c r="E34" s="10"/>
      <c r="F34" s="10"/>
      <c r="G34" s="10"/>
      <c r="H34" s="19">
        <v>31</v>
      </c>
      <c r="I34" s="20">
        <f t="shared" ca="1" si="8"/>
        <v>0.9257584942953696</v>
      </c>
      <c r="J34" s="28">
        <f t="shared" ca="1" si="9"/>
        <v>16229.330131874196</v>
      </c>
      <c r="K34" s="28">
        <f ca="1">J34*$AD$5+J34/L34*$AD$7+$AD$6*L34/2</f>
        <v>1308486.8823641376</v>
      </c>
      <c r="L34" s="28">
        <f ca="1">ROUNDUP((SQRT((2*J34*PART2!$AD$7)/PART2!$AD$6)),0)</f>
        <v>705</v>
      </c>
      <c r="M34" s="38">
        <f t="shared" ca="1" si="10"/>
        <v>23.020326428190348</v>
      </c>
      <c r="N34" s="20"/>
      <c r="O34" s="12">
        <f t="shared" ca="1" si="20"/>
        <v>1349169.456171443</v>
      </c>
      <c r="P34" s="12">
        <f t="shared" ca="1" si="11"/>
        <v>1359043.3572081376</v>
      </c>
      <c r="Q34" s="12">
        <f t="shared" ca="1" si="12"/>
        <v>1354106.4066897903</v>
      </c>
      <c r="R34" s="12">
        <f t="shared" ca="1" si="21"/>
        <v>8</v>
      </c>
      <c r="S34" s="30">
        <f ca="1">IF(P34&lt;=$Q$40, (1/$Q$47)*(P34-$Q$38)^2, 1-(1/$Q$48)*($Q$39-P34)^2)-IF(O34&lt;=$Q$40, (1/$Q$47)*(O34-$Q$38)^2, 1-(1/$Q$48)*($Q$39-O34)^2)</f>
        <v>6.0360188903474388E-3</v>
      </c>
      <c r="T34" s="12">
        <f ca="1">$R$36*S34</f>
        <v>6.0360188903474388</v>
      </c>
      <c r="U34" s="30">
        <f t="shared" ca="1" si="13"/>
        <v>0.63903408341554757</v>
      </c>
      <c r="V34" s="12"/>
      <c r="W34" s="34">
        <f ca="1">_xlfn.NORM.DIST(P34,$F$9,$F$13,1)-_xlfn.NORM.DIST(O34,$F$9,$F$13,1)</f>
        <v>5.7464378429772367E-3</v>
      </c>
      <c r="X34" s="3">
        <f ca="1">W34*$R$36</f>
        <v>5.7464378429772367</v>
      </c>
      <c r="Y34" s="32">
        <f ca="1">(R34-X34)^2/X34</f>
        <v>0.88377226628695082</v>
      </c>
      <c r="AG34" s="46" t="s">
        <v>69</v>
      </c>
      <c r="AH34" s="48">
        <f ca="1">CONFIDENCE(AH31,AH32,AH33)</f>
        <v>1.1360482278053092</v>
      </c>
      <c r="AI34" s="10"/>
      <c r="AJ34" s="19">
        <v>31</v>
      </c>
      <c r="AK34" s="20">
        <f t="shared" ca="1" si="14"/>
        <v>0.13040797849896724</v>
      </c>
      <c r="AL34" s="28">
        <f t="shared" ca="1" si="15"/>
        <v>16229.330131874196</v>
      </c>
      <c r="AM34" s="28">
        <f ca="1">ROUNDUP(SQRT((2*AL34*PART2!$AD$7)/PART2!$AD$6),0)</f>
        <v>705</v>
      </c>
      <c r="AN34" s="20"/>
      <c r="AO34" s="12">
        <f t="shared" ca="1" si="16"/>
        <v>718.21875</v>
      </c>
      <c r="AP34" s="12">
        <f t="shared" ca="1" si="0"/>
        <v>721</v>
      </c>
      <c r="AQ34" s="12">
        <f t="shared" ca="1" si="1"/>
        <v>719.609375</v>
      </c>
      <c r="AR34" s="12">
        <f ca="1">1000-COUNTIF($AM$4:$AM$1003,"&lt;="&amp;AO34)</f>
        <v>3</v>
      </c>
      <c r="AS34" s="34">
        <f ca="1">1-IF(AO34&lt;=$AQ$39, (1/$AQ$46)*(AO34-$AQ$37)^2, 1-(1/$AQ$47)*($AQ$38-AO34)^2)</f>
        <v>2.1761157361041006E-3</v>
      </c>
      <c r="AT34" s="3">
        <f t="shared" ca="1" si="2"/>
        <v>2.1761157361041006</v>
      </c>
      <c r="AU34" s="4">
        <f t="shared" ca="1" si="3"/>
        <v>0.31192517430645356</v>
      </c>
      <c r="AY34" s="46" t="s">
        <v>69</v>
      </c>
      <c r="AZ34" s="66">
        <f ca="1">CONFIDENCE(AZ31,AZ32,AZ33)</f>
        <v>3.7218145756247233E-2</v>
      </c>
      <c r="BA34" s="10"/>
      <c r="BB34" s="19">
        <v>32</v>
      </c>
      <c r="BC34" s="20">
        <f t="shared" ca="1" si="4"/>
        <v>5.4112522355514558E-2</v>
      </c>
      <c r="BD34" s="28">
        <f ca="1">IF(I35&lt;=$C$24, $C$16+SQRT(I35*$C$25), $C$17-SQRT((1-I35)*$C$26))</f>
        <v>15406.445364042285</v>
      </c>
      <c r="BE34" s="29">
        <f ca="1">BD34/ROUNDUP(SQRT((2*BD34*PART2!$AD$7)/PART2!$AD$6),0)</f>
        <v>22.425684663817009</v>
      </c>
      <c r="BF34" s="20"/>
      <c r="BG34" s="30">
        <f t="shared" ca="1" si="18"/>
        <v>23.462278222461084</v>
      </c>
      <c r="BH34" s="30">
        <f t="shared" ca="1" si="5"/>
        <v>23.553127085403041</v>
      </c>
      <c r="BI34" s="30">
        <f t="shared" ca="1" si="6"/>
        <v>23.507702653932064</v>
      </c>
      <c r="BJ34" s="12">
        <f ca="1">COUNTIF($BE$3:$BE$1002,"&gt;"&amp;BG34)</f>
        <v>6</v>
      </c>
      <c r="BK34" s="34">
        <f ca="1">1-IF(BG34&lt;=$BI$39,(1/$BI$46)*(BG34-$BI$37)^2,1-(1/$BI$47)*($BI$38-BG34)^2)</f>
        <v>2.2167711289554637E-3</v>
      </c>
      <c r="BL34" s="3">
        <f ca="1">BK34*$R$36</f>
        <v>2.2167711289554637</v>
      </c>
      <c r="BM34" s="32">
        <f t="shared" ca="1" si="7"/>
        <v>6.4566073167188343</v>
      </c>
    </row>
    <row r="35" spans="2:65" ht="15.6">
      <c r="B35" s="10"/>
      <c r="C35" s="10"/>
      <c r="D35" s="10"/>
      <c r="E35" s="10"/>
      <c r="F35" s="10"/>
      <c r="G35" s="10"/>
      <c r="H35" s="19">
        <v>32</v>
      </c>
      <c r="I35" s="20">
        <f t="shared" ca="1" si="8"/>
        <v>0.68257295277720964</v>
      </c>
      <c r="J35" s="28">
        <f t="shared" ca="1" si="9"/>
        <v>15406.445364042285</v>
      </c>
      <c r="K35" s="28">
        <f ca="1">J35*$AD$5+J35/L35*$AD$7+$AD$6*L35/2</f>
        <v>1242395.6797494225</v>
      </c>
      <c r="L35" s="28">
        <f ca="1">ROUNDUP((SQRT((2*J35*PART2!$AD$7)/PART2!$AD$6)),0)</f>
        <v>687</v>
      </c>
      <c r="M35" s="38">
        <f t="shared" ca="1" si="10"/>
        <v>22.425684663817009</v>
      </c>
      <c r="N35" s="20"/>
      <c r="O35" s="12">
        <f t="shared" ca="1" si="20"/>
        <v>1359043.3572081376</v>
      </c>
      <c r="P35" s="12">
        <f t="shared" ca="1" si="11"/>
        <v>1368917.2582448323</v>
      </c>
      <c r="Q35" s="12">
        <f t="shared" ca="1" si="12"/>
        <v>1363980.307726485</v>
      </c>
      <c r="R35" s="12">
        <f ca="1">COUNTIF($K$4:$K$1003,"&gt;"&amp;O35)</f>
        <v>4</v>
      </c>
      <c r="S35" s="30">
        <f ca="1">1-IF(O35&lt;=$Q$40, (1/$Q$47)*(O35-$Q$38)^2, 1-(1/$Q$48)*($Q$39-O35)^2)</f>
        <v>2.0120062967826646E-3</v>
      </c>
      <c r="T35" s="12">
        <f ca="1">$R$36*S35</f>
        <v>2.0120062967826646</v>
      </c>
      <c r="U35" s="30">
        <f t="shared" ca="1" si="13"/>
        <v>1.9642676915830148</v>
      </c>
      <c r="V35" s="12"/>
      <c r="W35" s="34">
        <f ca="1">1-_xlfn.NORM.DIST(O35,$F$9,$F$13,1)</f>
        <v>1.2349507182276565E-2</v>
      </c>
      <c r="X35" s="3">
        <f ca="1">W35*$R$36</f>
        <v>12.349507182276565</v>
      </c>
      <c r="Y35" s="32">
        <f ca="1">(R35-X35)^2/X35</f>
        <v>5.6451054408825794</v>
      </c>
      <c r="AG35" s="12"/>
      <c r="AH35" s="12"/>
      <c r="AI35" s="10"/>
      <c r="AJ35" s="19">
        <v>32</v>
      </c>
      <c r="AK35" s="20">
        <f t="shared" ca="1" si="14"/>
        <v>0.66038163348333601</v>
      </c>
      <c r="AL35" s="28">
        <f t="shared" ca="1" si="15"/>
        <v>15406.445364042285</v>
      </c>
      <c r="AM35" s="28">
        <f ca="1">ROUNDUP(SQRT((2*AL35*PART2!$AD$7)/PART2!$AD$6),0)</f>
        <v>687</v>
      </c>
      <c r="AN35" s="20"/>
      <c r="AO35" s="11"/>
      <c r="AP35" s="12"/>
      <c r="AQ35" s="12"/>
      <c r="AR35" s="12">
        <f ca="1">SUM(AR3:AR34)</f>
        <v>1000</v>
      </c>
      <c r="AS35" s="35">
        <f ca="1">SUM(AS3:AS34)</f>
        <v>1</v>
      </c>
      <c r="AT35">
        <f ca="1">SUM(AT3:AT34)</f>
        <v>999.99999999999989</v>
      </c>
      <c r="AY35" s="12"/>
      <c r="AZ35" s="12"/>
      <c r="BA35" s="10"/>
      <c r="BB35" s="19">
        <v>33</v>
      </c>
      <c r="BC35" s="20">
        <f t="shared" ca="1" si="4"/>
        <v>0.19964052093229467</v>
      </c>
      <c r="BD35" s="28">
        <f ca="1">IF(I36&lt;=$C$24, $C$16+SQRT(I36*$C$25), $C$17-SQRT((1-I36)*$C$26))</f>
        <v>13999.308970475066</v>
      </c>
      <c r="BE35" s="29">
        <f ca="1">BD35/ROUNDUP(SQRT((2*BD35*PART2!$AD$7)/PART2!$AD$6),0)</f>
        <v>21.372990794618421</v>
      </c>
      <c r="BF35" s="20"/>
      <c r="BG35" s="11"/>
      <c r="BH35" s="30"/>
      <c r="BI35" s="30"/>
      <c r="BJ35" s="12">
        <f ca="1">SUM(BJ3:BJ34)</f>
        <v>1000</v>
      </c>
      <c r="BK35" s="35">
        <f ca="1">SUM(BK3:BK34)</f>
        <v>1</v>
      </c>
      <c r="BL35">
        <f ca="1">SUM(BL3:BL34)</f>
        <v>1000.0000000000001</v>
      </c>
    </row>
    <row r="36" spans="2:65" ht="15.6">
      <c r="B36" s="10"/>
      <c r="C36" s="10"/>
      <c r="D36" s="10"/>
      <c r="E36" s="10"/>
      <c r="F36" s="10"/>
      <c r="G36" s="10"/>
      <c r="H36" s="19">
        <v>33</v>
      </c>
      <c r="I36" s="20">
        <f t="shared" ca="1" si="8"/>
        <v>0.12482730230899197</v>
      </c>
      <c r="J36" s="28">
        <f t="shared" ca="1" si="9"/>
        <v>13999.308970475066</v>
      </c>
      <c r="K36" s="28">
        <f ca="1">J36*$AD$5+J36/L36*$AD$7+$AD$6*L36/2</f>
        <v>1129362.7756128213</v>
      </c>
      <c r="L36" s="28">
        <f ca="1">ROUNDUP((SQRT((2*J36*PART2!$AD$7)/PART2!$AD$6)),0)</f>
        <v>655</v>
      </c>
      <c r="M36" s="38">
        <f t="shared" ca="1" si="10"/>
        <v>21.372990794618421</v>
      </c>
      <c r="N36" s="20"/>
      <c r="O36" s="11"/>
      <c r="P36" s="11"/>
      <c r="Q36" s="11"/>
      <c r="R36" s="12">
        <f ca="1">SUM(R4:R35)</f>
        <v>1000</v>
      </c>
      <c r="S36" s="12">
        <f ca="1">SUM(S4:S35)</f>
        <v>1</v>
      </c>
      <c r="T36" s="12">
        <f ca="1">SUM(T4:T35)</f>
        <v>1000</v>
      </c>
      <c r="U36" s="12">
        <f ca="1">SUM(U4:U35)</f>
        <v>33.038829360951482</v>
      </c>
      <c r="V36" s="12"/>
      <c r="W36" s="35">
        <f ca="1">SUM(W4:W35)</f>
        <v>1</v>
      </c>
      <c r="X36">
        <f ca="1">SUM(X4:X35)</f>
        <v>1000</v>
      </c>
      <c r="AG36" s="48" t="s">
        <v>56</v>
      </c>
      <c r="AH36" s="48">
        <f ca="1">AH9+AH34</f>
        <v>679.15604822780529</v>
      </c>
      <c r="AI36" s="10"/>
      <c r="AJ36" s="19">
        <v>33</v>
      </c>
      <c r="AK36" s="20">
        <f t="shared" ca="1" si="14"/>
        <v>0.50701122892523376</v>
      </c>
      <c r="AL36" s="28">
        <f t="shared" ca="1" si="15"/>
        <v>13999.308970475066</v>
      </c>
      <c r="AM36" s="28">
        <f ca="1">ROUNDUP(SQRT((2*AL36*PART2!$AD$7)/PART2!$AD$6),0)</f>
        <v>655</v>
      </c>
      <c r="AN36" s="20"/>
      <c r="AP36" s="64" t="s">
        <v>16</v>
      </c>
      <c r="AQ36" s="64"/>
      <c r="AR36" s="12"/>
      <c r="AS36" s="12"/>
      <c r="AY36" s="48" t="s">
        <v>56</v>
      </c>
      <c r="AZ36" s="66">
        <f ca="1">AZ9+AZ34</f>
        <v>22.194389462781785</v>
      </c>
      <c r="BA36" s="10"/>
      <c r="BB36" s="19">
        <v>34</v>
      </c>
      <c r="BC36" s="20">
        <f t="shared" ca="1" si="4"/>
        <v>0.45590889487331931</v>
      </c>
      <c r="BD36" s="28">
        <f ca="1">IF(I37&lt;=$C$24, $C$16+SQRT(I37*$C$25), $C$17-SQRT((1-I37)*$C$26))</f>
        <v>14867.976751598946</v>
      </c>
      <c r="BE36" s="29">
        <f ca="1">BD36/ROUNDUP(SQRT((2*BD36*PART2!$AD$7)/PART2!$AD$6),0)</f>
        <v>22.02663222459103</v>
      </c>
      <c r="BF36" s="20"/>
      <c r="BH36" s="64" t="s">
        <v>72</v>
      </c>
      <c r="BI36" s="64"/>
      <c r="BJ36" s="12"/>
      <c r="BK36" s="12"/>
    </row>
    <row r="37" spans="2:65" ht="16.2" thickBot="1">
      <c r="B37" s="10"/>
      <c r="C37" s="10"/>
      <c r="D37" s="10"/>
      <c r="E37" s="10"/>
      <c r="F37" s="10"/>
      <c r="G37" s="10"/>
      <c r="H37" s="19">
        <v>34</v>
      </c>
      <c r="I37" s="20">
        <f t="shared" ca="1" si="8"/>
        <v>0.43616714306426896</v>
      </c>
      <c r="J37" s="28">
        <f t="shared" ca="1" si="9"/>
        <v>14867.976751598946</v>
      </c>
      <c r="K37" s="28">
        <f ca="1">J37*$AD$5+J37/L37*$AD$7+$AD$6*L37/2</f>
        <v>1199143.9992173256</v>
      </c>
      <c r="L37" s="28">
        <f ca="1">ROUNDUP((SQRT((2*J37*PART2!$AD$7)/PART2!$AD$6)),0)</f>
        <v>675</v>
      </c>
      <c r="M37" s="38">
        <f t="shared" ca="1" si="10"/>
        <v>22.02663222459103</v>
      </c>
      <c r="N37" s="20"/>
      <c r="O37" s="11"/>
      <c r="P37" s="59" t="s">
        <v>46</v>
      </c>
      <c r="Q37" s="59"/>
      <c r="R37" s="12"/>
      <c r="S37" s="12"/>
      <c r="T37" s="12"/>
      <c r="U37" s="12"/>
      <c r="V37" s="12"/>
      <c r="W37" s="12"/>
      <c r="AG37" s="48" t="s">
        <v>55</v>
      </c>
      <c r="AH37" s="48">
        <f ca="1">AH9-AH34</f>
        <v>676.88395177219468</v>
      </c>
      <c r="AI37" s="10"/>
      <c r="AJ37" s="19">
        <v>34</v>
      </c>
      <c r="AK37" s="20">
        <f t="shared" ca="1" si="14"/>
        <v>0.97711686587755697</v>
      </c>
      <c r="AL37" s="28">
        <f t="shared" ca="1" si="15"/>
        <v>14867.976751598946</v>
      </c>
      <c r="AM37" s="28">
        <f ca="1">ROUNDUP(SQRT((2*AL37*PART2!$AD$7)/PART2!$AD$6),0)</f>
        <v>675</v>
      </c>
      <c r="AN37" s="20"/>
      <c r="AP37" s="46" t="s">
        <v>31</v>
      </c>
      <c r="AQ37" s="48">
        <f ca="1">MIN($AM$4:$AM$1003)</f>
        <v>632</v>
      </c>
      <c r="AR37" s="12"/>
      <c r="AS37" s="12"/>
      <c r="AY37" s="48" t="s">
        <v>55</v>
      </c>
      <c r="AZ37" s="66">
        <f ca="1">AZ9-AZ34</f>
        <v>22.119953171269295</v>
      </c>
      <c r="BA37" s="10"/>
      <c r="BB37" s="19">
        <v>35</v>
      </c>
      <c r="BC37" s="20">
        <f t="shared" ca="1" si="4"/>
        <v>0.49648513917647241</v>
      </c>
      <c r="BD37" s="28">
        <f ca="1">IF(I38&lt;=$C$24, $C$16+SQRT(I38*$C$25), $C$17-SQRT((1-I38)*$C$26))</f>
        <v>15419.263314212447</v>
      </c>
      <c r="BE37" s="29">
        <f ca="1">BD37/ROUNDUP(SQRT((2*BD37*PART2!$AD$7)/PART2!$AD$6),0)</f>
        <v>22.444342524326707</v>
      </c>
      <c r="BF37" s="20"/>
      <c r="BH37" s="46" t="s">
        <v>31</v>
      </c>
      <c r="BI37" s="46">
        <f ca="1">MIN($BE$3:$BE$1002)</f>
        <v>20.645963471260409</v>
      </c>
      <c r="BJ37" s="12"/>
      <c r="BK37" s="12"/>
    </row>
    <row r="38" spans="2:65" ht="15.6">
      <c r="B38" s="10"/>
      <c r="C38" s="10"/>
      <c r="D38" s="10"/>
      <c r="E38" s="10"/>
      <c r="F38" s="10"/>
      <c r="G38" s="10"/>
      <c r="H38" s="19">
        <v>35</v>
      </c>
      <c r="I38" s="20">
        <f t="shared" ca="1" si="8"/>
        <v>0.68765894127567295</v>
      </c>
      <c r="J38" s="28">
        <f t="shared" ca="1" si="9"/>
        <v>15419.263314212447</v>
      </c>
      <c r="K38" s="28">
        <f ca="1">J38*$AD$5+J38/L38*$AD$7+$AD$6*L38/2</f>
        <v>1243425.2204923474</v>
      </c>
      <c r="L38" s="28">
        <f ca="1">ROUNDUP((SQRT((2*J38*PART2!$AD$7)/PART2!$AD$6)),0)</f>
        <v>687</v>
      </c>
      <c r="M38" s="38">
        <f t="shared" ca="1" si="10"/>
        <v>22.444342524326707</v>
      </c>
      <c r="N38" s="20"/>
      <c r="P38" s="46" t="s">
        <v>31</v>
      </c>
      <c r="Q38" s="48">
        <f ca="1">MIN($K$4:$K$1003)</f>
        <v>1052952.4250706036</v>
      </c>
      <c r="R38" s="12"/>
      <c r="S38" s="12"/>
      <c r="T38" s="12"/>
      <c r="U38" s="69" t="s">
        <v>70</v>
      </c>
      <c r="V38" s="12"/>
      <c r="W38" s="12"/>
      <c r="AG38" s="10"/>
      <c r="AH38" s="10"/>
      <c r="AI38" s="10"/>
      <c r="AJ38" s="19">
        <v>35</v>
      </c>
      <c r="AK38" s="20">
        <f t="shared" ca="1" si="14"/>
        <v>0.74560493873974998</v>
      </c>
      <c r="AL38" s="28">
        <f t="shared" ca="1" si="15"/>
        <v>15419.263314212447</v>
      </c>
      <c r="AM38" s="28">
        <f ca="1">ROUNDUP(SQRT((2*AL38*PART2!$AD$7)/PART2!$AD$6),0)</f>
        <v>687</v>
      </c>
      <c r="AN38" s="20"/>
      <c r="AP38" s="46" t="s">
        <v>32</v>
      </c>
      <c r="AQ38" s="48">
        <f ca="1">MAX($AM$4:$AM$1003)</f>
        <v>721</v>
      </c>
      <c r="AR38" s="12"/>
      <c r="AS38" s="12"/>
      <c r="AY38" s="10"/>
      <c r="AZ38" s="10"/>
      <c r="BA38" s="10"/>
      <c r="BB38" s="19">
        <v>36</v>
      </c>
      <c r="BC38" s="20">
        <f t="shared" ca="1" si="4"/>
        <v>0.24465313061791982</v>
      </c>
      <c r="BD38" s="28">
        <f ca="1">IF(I39&lt;=$C$24, $C$16+SQRT(I39*$C$25), $C$17-SQRT((1-I39)*$C$26))</f>
        <v>15976.987021417017</v>
      </c>
      <c r="BE38" s="29">
        <f ca="1">BD38/ROUNDUP(SQRT((2*BD38*PART2!$AD$7)/PART2!$AD$6),0)</f>
        <v>22.856919916190297</v>
      </c>
      <c r="BF38" s="20"/>
      <c r="BH38" s="46" t="s">
        <v>32</v>
      </c>
      <c r="BI38" s="46">
        <f ca="1">MAX($BE$3:$BE$1002)</f>
        <v>23.553127085402988</v>
      </c>
      <c r="BJ38" s="12"/>
      <c r="BK38" s="12"/>
    </row>
    <row r="39" spans="2:65" ht="15.6">
      <c r="B39" s="10"/>
      <c r="C39" s="10"/>
      <c r="D39" s="10"/>
      <c r="E39" s="10"/>
      <c r="F39" s="10"/>
      <c r="G39" s="10"/>
      <c r="H39" s="19">
        <v>36</v>
      </c>
      <c r="I39" s="20">
        <f t="shared" ca="1" si="8"/>
        <v>0.86918055570634656</v>
      </c>
      <c r="J39" s="28">
        <f t="shared" ca="1" si="9"/>
        <v>15976.987021417017</v>
      </c>
      <c r="K39" s="28">
        <f ca="1">J39*$AD$5+J39/L39*$AD$7+$AD$6*L39/2</f>
        <v>1288220.2840949232</v>
      </c>
      <c r="L39" s="28">
        <f ca="1">ROUNDUP((SQRT((2*J39*PART2!$AD$7)/PART2!$AD$6)),0)</f>
        <v>699</v>
      </c>
      <c r="M39" s="38">
        <f t="shared" ca="1" si="10"/>
        <v>22.856919916190297</v>
      </c>
      <c r="N39" s="20"/>
      <c r="P39" s="46" t="s">
        <v>32</v>
      </c>
      <c r="Q39" s="48">
        <f ca="1">MAX($K$4:$K$1003)</f>
        <v>1368917.258244833</v>
      </c>
      <c r="R39" s="12"/>
      <c r="S39" s="12"/>
      <c r="T39" s="12"/>
      <c r="U39" s="55" t="s">
        <v>59</v>
      </c>
      <c r="V39" s="12"/>
      <c r="W39" s="12"/>
      <c r="AG39" s="10"/>
      <c r="AH39" s="10"/>
      <c r="AI39" s="10"/>
      <c r="AJ39" s="19">
        <v>36</v>
      </c>
      <c r="AK39" s="20">
        <f t="shared" ca="1" si="14"/>
        <v>0.90829238451661098</v>
      </c>
      <c r="AL39" s="28">
        <f t="shared" ca="1" si="15"/>
        <v>15976.987021417017</v>
      </c>
      <c r="AM39" s="28">
        <f ca="1">ROUNDUP(SQRT((2*AL39*PART2!$AD$7)/PART2!$AD$6),0)</f>
        <v>699</v>
      </c>
      <c r="AN39" s="20"/>
      <c r="AP39" s="46" t="s">
        <v>33</v>
      </c>
      <c r="AQ39" s="48">
        <f ca="1">3*AVERAGE($AM$4:$AM$1003)-AQ37-AQ38</f>
        <v>681.06</v>
      </c>
      <c r="AR39" s="12"/>
      <c r="AS39" s="12"/>
      <c r="AY39" s="10"/>
      <c r="AZ39" s="10"/>
      <c r="BA39" s="10"/>
      <c r="BB39" s="19">
        <v>37</v>
      </c>
      <c r="BC39" s="20">
        <f t="shared" ca="1" si="4"/>
        <v>0.15835040780539333</v>
      </c>
      <c r="BD39" s="28">
        <f ca="1">IF(I40&lt;=$C$24, $C$16+SQRT(I40*$C$25), $C$17-SQRT((1-I40)*$C$26))</f>
        <v>15049.796306329981</v>
      </c>
      <c r="BE39" s="29">
        <f ca="1">BD39/ROUNDUP(SQRT((2*BD39*PART2!$AD$7)/PART2!$AD$6),0)</f>
        <v>22.164648462930753</v>
      </c>
      <c r="BF39" s="20"/>
      <c r="BH39" s="46" t="s">
        <v>33</v>
      </c>
      <c r="BI39" s="46">
        <f ca="1">3*AVERAGE($BE$3:$BE$1002)-BI37-BI38</f>
        <v>22.27242339441322</v>
      </c>
      <c r="BJ39" s="12"/>
      <c r="BK39" s="12"/>
    </row>
    <row r="40" spans="2:65" ht="15.6">
      <c r="B40" s="10"/>
      <c r="C40" s="10"/>
      <c r="D40" s="10"/>
      <c r="E40" s="10"/>
      <c r="F40" s="10"/>
      <c r="G40" s="10"/>
      <c r="H40" s="19">
        <v>37</v>
      </c>
      <c r="I40" s="20">
        <f t="shared" ca="1" si="8"/>
        <v>0.52458819414947688</v>
      </c>
      <c r="J40" s="28">
        <f t="shared" ca="1" si="9"/>
        <v>15049.796306329981</v>
      </c>
      <c r="K40" s="28">
        <f ca="1">J40*$AD$5+J40/L40*$AD$7+$AD$6*L40/2</f>
        <v>1213748.7271682431</v>
      </c>
      <c r="L40" s="28">
        <f ca="1">ROUNDUP((SQRT((2*J40*PART2!$AD$7)/PART2!$AD$6)),0)</f>
        <v>679</v>
      </c>
      <c r="M40" s="38">
        <f t="shared" ca="1" si="10"/>
        <v>22.164648462930753</v>
      </c>
      <c r="N40" s="20"/>
      <c r="P40" s="46" t="s">
        <v>33</v>
      </c>
      <c r="Q40" s="48">
        <f ca="1">3*AVERAGE($K$4:$K$1003)-Q38-Q39</f>
        <v>1215558.1917796042</v>
      </c>
      <c r="R40" s="12"/>
      <c r="S40" s="12"/>
      <c r="T40" s="12"/>
      <c r="U40" s="56">
        <f ca="1">U36</f>
        <v>33.038829360951482</v>
      </c>
      <c r="V40" s="12"/>
      <c r="W40" s="12"/>
      <c r="AG40" s="10"/>
      <c r="AH40" s="10"/>
      <c r="AI40" s="10"/>
      <c r="AJ40" s="19">
        <v>37</v>
      </c>
      <c r="AK40" s="20">
        <f t="shared" ca="1" si="14"/>
        <v>0.30370942017991187</v>
      </c>
      <c r="AL40" s="28">
        <f t="shared" ca="1" si="15"/>
        <v>15049.796306329981</v>
      </c>
      <c r="AM40" s="28">
        <f ca="1">ROUNDUP(SQRT((2*AL40*PART2!$AD$7)/PART2!$AD$6),0)</f>
        <v>679</v>
      </c>
      <c r="AN40" s="20"/>
      <c r="AP40" s="22"/>
      <c r="AQ40" s="26"/>
      <c r="AR40" s="12"/>
      <c r="AS40" s="12"/>
      <c r="AY40" s="10"/>
      <c r="AZ40" s="10"/>
      <c r="BA40" s="10"/>
      <c r="BB40" s="19">
        <v>38</v>
      </c>
      <c r="BC40" s="20">
        <f t="shared" ca="1" si="4"/>
        <v>0.19660281672223978</v>
      </c>
      <c r="BD40" s="28">
        <f ca="1">IF(I41&lt;=$C$24, $C$16+SQRT(I41*$C$25), $C$17-SQRT((1-I41)*$C$26))</f>
        <v>14340.355079749239</v>
      </c>
      <c r="BE40" s="29">
        <f ca="1">BD40/ROUNDUP(SQRT((2*BD40*PART2!$AD$7)/PART2!$AD$6),0)</f>
        <v>21.662167794183141</v>
      </c>
      <c r="BF40" s="20"/>
      <c r="BH40" s="22"/>
      <c r="BI40" s="22"/>
      <c r="BJ40" s="12"/>
      <c r="BK40" s="12"/>
    </row>
    <row r="41" spans="2:65" ht="15.6">
      <c r="B41" s="10"/>
      <c r="C41" s="10"/>
      <c r="D41" s="10"/>
      <c r="E41" s="10"/>
      <c r="F41" s="10"/>
      <c r="G41" s="10"/>
      <c r="H41" s="19">
        <v>38</v>
      </c>
      <c r="I41" s="20">
        <f t="shared" ca="1" si="8"/>
        <v>0.2245689674761987</v>
      </c>
      <c r="J41" s="28">
        <f t="shared" ca="1" si="9"/>
        <v>14340.355079749239</v>
      </c>
      <c r="K41" s="28">
        <f ca="1">J41*$AD$5+J41/L41*$AD$7+$AD$6*L41/2</f>
        <v>1156760.4832946593</v>
      </c>
      <c r="L41" s="28">
        <f ca="1">ROUNDUP((SQRT((2*J41*PART2!$AD$7)/PART2!$AD$6)),0)</f>
        <v>662</v>
      </c>
      <c r="M41" s="38">
        <f t="shared" ca="1" si="10"/>
        <v>21.662167794183141</v>
      </c>
      <c r="N41" s="20"/>
      <c r="P41" s="22"/>
      <c r="Q41" s="26"/>
      <c r="R41" s="12"/>
      <c r="S41" s="12"/>
      <c r="T41" s="12"/>
      <c r="U41" s="55" t="s">
        <v>60</v>
      </c>
      <c r="V41" s="12"/>
      <c r="W41" s="12"/>
      <c r="AG41" s="10"/>
      <c r="AH41" s="10"/>
      <c r="AI41" s="10"/>
      <c r="AJ41" s="19">
        <v>38</v>
      </c>
      <c r="AK41" s="20">
        <f t="shared" ca="1" si="14"/>
        <v>0.40390442983125541</v>
      </c>
      <c r="AL41" s="28">
        <f t="shared" ca="1" si="15"/>
        <v>14340.355079749239</v>
      </c>
      <c r="AM41" s="28">
        <f ca="1">ROUNDUP(SQRT((2*AL41*PART2!$AD$7)/PART2!$AD$6),0)</f>
        <v>662</v>
      </c>
      <c r="AN41" s="20"/>
      <c r="AP41" s="46" t="s">
        <v>36</v>
      </c>
      <c r="AQ41" s="48">
        <f ca="1">AQ39-AQ37</f>
        <v>49.059999999999945</v>
      </c>
      <c r="AR41" s="12"/>
      <c r="AS41" s="12"/>
      <c r="AY41" s="10"/>
      <c r="AZ41" s="10"/>
      <c r="BA41" s="10"/>
      <c r="BB41" s="19">
        <v>39</v>
      </c>
      <c r="BC41" s="20">
        <f t="shared" ca="1" si="4"/>
        <v>0.66127185206099015</v>
      </c>
      <c r="BD41" s="28">
        <f ca="1">IF(I42&lt;=$C$24, $C$16+SQRT(I42*$C$25), $C$17-SQRT((1-I42)*$C$26))</f>
        <v>15090.38453063268</v>
      </c>
      <c r="BE41" s="29">
        <f ca="1">BD41/ROUNDUP(SQRT((2*BD41*PART2!$AD$7)/PART2!$AD$6),0)</f>
        <v>22.191741956812766</v>
      </c>
      <c r="BF41" s="20"/>
      <c r="BH41" s="46" t="s">
        <v>36</v>
      </c>
      <c r="BI41" s="46">
        <f ca="1">BI39-BI37</f>
        <v>1.6264599231528116</v>
      </c>
      <c r="BJ41" s="12"/>
      <c r="BK41" s="12"/>
    </row>
    <row r="42" spans="2:65" ht="15.6">
      <c r="B42" s="10"/>
      <c r="C42" s="10"/>
      <c r="D42" s="10"/>
      <c r="E42" s="10"/>
      <c r="F42" s="10"/>
      <c r="G42" s="10"/>
      <c r="H42" s="19">
        <v>39</v>
      </c>
      <c r="I42" s="20">
        <f t="shared" ca="1" si="8"/>
        <v>0.54417109489412863</v>
      </c>
      <c r="J42" s="28">
        <f t="shared" ca="1" si="9"/>
        <v>15090.38453063268</v>
      </c>
      <c r="K42" s="28">
        <f ca="1">J42*$AD$5+J42/L42*$AD$7+$AD$6*L42/2</f>
        <v>1217008.9456811133</v>
      </c>
      <c r="L42" s="28">
        <f ca="1">ROUNDUP((SQRT((2*J42*PART2!$AD$7)/PART2!$AD$6)),0)</f>
        <v>680</v>
      </c>
      <c r="M42" s="38">
        <f t="shared" ca="1" si="10"/>
        <v>22.191741956812766</v>
      </c>
      <c r="N42" s="20"/>
      <c r="P42" s="50" t="s">
        <v>36</v>
      </c>
      <c r="Q42" s="58">
        <f ca="1">Q40-Q38</f>
        <v>162605.76670900057</v>
      </c>
      <c r="R42" s="12"/>
      <c r="S42" s="12"/>
      <c r="T42" s="12"/>
      <c r="U42" s="55">
        <f>28</f>
        <v>28</v>
      </c>
      <c r="V42" s="12"/>
      <c r="W42" s="12"/>
      <c r="AG42" s="10"/>
      <c r="AH42" s="10"/>
      <c r="AI42" s="10"/>
      <c r="AJ42" s="19">
        <v>39</v>
      </c>
      <c r="AK42" s="20">
        <f t="shared" ca="1" si="14"/>
        <v>0.69236265231950267</v>
      </c>
      <c r="AL42" s="28">
        <f t="shared" ca="1" si="15"/>
        <v>15090.38453063268</v>
      </c>
      <c r="AM42" s="28">
        <f ca="1">ROUNDUP(SQRT((2*AL42*PART2!$AD$7)/PART2!$AD$6),0)</f>
        <v>680</v>
      </c>
      <c r="AN42" s="20"/>
      <c r="AP42" s="46" t="s">
        <v>37</v>
      </c>
      <c r="AQ42" s="48">
        <f ca="1">AQ38-AQ37</f>
        <v>89</v>
      </c>
      <c r="AR42" s="12"/>
      <c r="AS42" s="12"/>
      <c r="AY42" s="10"/>
      <c r="AZ42" s="10"/>
      <c r="BA42" s="10"/>
      <c r="BB42" s="19">
        <v>40</v>
      </c>
      <c r="BC42" s="20">
        <f t="shared" ca="1" si="4"/>
        <v>0.48694968980614139</v>
      </c>
      <c r="BD42" s="28">
        <f ca="1">IF(I43&lt;=$C$24, $C$16+SQRT(I43*$C$25), $C$17-SQRT((1-I43)*$C$26))</f>
        <v>14148.902406319277</v>
      </c>
      <c r="BE42" s="29">
        <f ca="1">BD42/ROUNDUP(SQRT((2*BD42*PART2!$AD$7)/PART2!$AD$6),0)</f>
        <v>21.502891195014101</v>
      </c>
      <c r="BF42" s="20"/>
      <c r="BH42" s="46" t="s">
        <v>37</v>
      </c>
      <c r="BI42" s="46">
        <f ca="1">BI38-BI37</f>
        <v>2.9071636141425792</v>
      </c>
      <c r="BJ42" s="12"/>
      <c r="BK42" s="12"/>
    </row>
    <row r="43" spans="2:65" ht="15.6">
      <c r="B43" s="10"/>
      <c r="C43" s="10"/>
      <c r="D43" s="10"/>
      <c r="E43" s="10"/>
      <c r="F43" s="10"/>
      <c r="G43" s="10"/>
      <c r="H43" s="19">
        <v>40</v>
      </c>
      <c r="I43" s="20">
        <f t="shared" ca="1" si="8"/>
        <v>0.16499709240577798</v>
      </c>
      <c r="J43" s="28">
        <f t="shared" ca="1" si="9"/>
        <v>14148.902406319277</v>
      </c>
      <c r="K43" s="28">
        <f ca="1">J43*$AD$5+J43/L43*$AD$7+$AD$6*L43/2</f>
        <v>1141380.4285684454</v>
      </c>
      <c r="L43" s="28">
        <f ca="1">ROUNDUP((SQRT((2*J43*PART2!$AD$7)/PART2!$AD$6)),0)</f>
        <v>658</v>
      </c>
      <c r="M43" s="38">
        <f t="shared" ca="1" si="10"/>
        <v>21.502891195014101</v>
      </c>
      <c r="N43" s="20"/>
      <c r="P43" s="46" t="s">
        <v>37</v>
      </c>
      <c r="Q43" s="48">
        <f ca="1">Q39-Q38</f>
        <v>315964.83317422937</v>
      </c>
      <c r="R43" s="12"/>
      <c r="S43" s="12"/>
      <c r="T43" s="12"/>
      <c r="U43" s="55" t="s">
        <v>61</v>
      </c>
      <c r="V43" s="12"/>
      <c r="W43" s="12"/>
      <c r="AG43" s="10"/>
      <c r="AH43" s="10"/>
      <c r="AI43" s="10"/>
      <c r="AJ43" s="19">
        <v>40</v>
      </c>
      <c r="AK43" s="20">
        <f t="shared" ca="1" si="14"/>
        <v>0.56329566866283609</v>
      </c>
      <c r="AL43" s="28">
        <f t="shared" ca="1" si="15"/>
        <v>14148.902406319277</v>
      </c>
      <c r="AM43" s="28">
        <f ca="1">ROUNDUP(SQRT((2*AL43*PART2!$AD$7)/PART2!$AD$6),0)</f>
        <v>658</v>
      </c>
      <c r="AN43" s="20"/>
      <c r="AP43" s="46" t="s">
        <v>38</v>
      </c>
      <c r="AQ43" s="51">
        <f ca="1">AQ38-AQ39</f>
        <v>39.940000000000055</v>
      </c>
      <c r="AR43" s="12"/>
      <c r="AS43" s="12"/>
      <c r="AY43" s="10"/>
      <c r="AZ43" s="10"/>
      <c r="BA43" s="10"/>
      <c r="BB43" s="19">
        <v>41</v>
      </c>
      <c r="BC43" s="20">
        <f t="shared" ca="1" si="4"/>
        <v>0.93900202177512282</v>
      </c>
      <c r="BD43" s="28">
        <f ca="1">IF(I44&lt;=$C$24, $C$16+SQRT(I44*$C$25), $C$17-SQRT((1-I44)*$C$26))</f>
        <v>15165.901521365731</v>
      </c>
      <c r="BE43" s="29">
        <f ca="1">BD43/ROUNDUP(SQRT((2*BD43*PART2!$AD$7)/PART2!$AD$6),0)</f>
        <v>22.270046286880664</v>
      </c>
      <c r="BF43" s="20"/>
      <c r="BH43" s="46" t="s">
        <v>38</v>
      </c>
      <c r="BI43" s="67">
        <f ca="1">BI38-BI39</f>
        <v>1.2807036909897676</v>
      </c>
      <c r="BJ43" s="12"/>
      <c r="BK43" s="12"/>
    </row>
    <row r="44" spans="2:65" ht="16.2" thickBot="1">
      <c r="B44" s="10"/>
      <c r="C44" s="10"/>
      <c r="D44" s="10"/>
      <c r="E44" s="10"/>
      <c r="F44" s="10"/>
      <c r="G44" s="10"/>
      <c r="H44" s="19">
        <v>41</v>
      </c>
      <c r="I44" s="20">
        <f t="shared" ca="1" si="8"/>
        <v>0.57951034633393272</v>
      </c>
      <c r="J44" s="28">
        <f t="shared" ca="1" si="9"/>
        <v>15165.901521365731</v>
      </c>
      <c r="K44" s="28">
        <f ca="1">J44*$AD$5+J44/L44*$AD$7+$AD$6*L44/2</f>
        <v>1223074.7318923722</v>
      </c>
      <c r="L44" s="28">
        <f ca="1">ROUNDUP((SQRT((2*J44*PART2!$AD$7)/PART2!$AD$6)),0)</f>
        <v>681</v>
      </c>
      <c r="M44" s="38">
        <f t="shared" ca="1" si="10"/>
        <v>22.270046286880664</v>
      </c>
      <c r="N44" s="20"/>
      <c r="P44" s="46" t="s">
        <v>38</v>
      </c>
      <c r="Q44" s="51">
        <f ca="1">Q39-Q40</f>
        <v>153359.0664652288</v>
      </c>
      <c r="R44" s="12"/>
      <c r="S44" s="12"/>
      <c r="T44" s="12"/>
      <c r="U44" s="57">
        <f ca="1">1-_xlfn.CHISQ.DIST(U40,U42,1)</f>
        <v>0.23431757874311421</v>
      </c>
      <c r="V44" s="12"/>
      <c r="W44" s="12"/>
      <c r="AG44" s="10"/>
      <c r="AH44" s="10"/>
      <c r="AI44" s="10"/>
      <c r="AJ44" s="19">
        <v>41</v>
      </c>
      <c r="AK44" s="20">
        <f t="shared" ca="1" si="14"/>
        <v>0.99135726450860329</v>
      </c>
      <c r="AL44" s="28">
        <f t="shared" ca="1" si="15"/>
        <v>15165.901521365731</v>
      </c>
      <c r="AM44" s="28">
        <f ca="1">ROUNDUP(SQRT((2*AL44*PART2!$AD$7)/PART2!$AD$6),0)</f>
        <v>681</v>
      </c>
      <c r="AN44" s="20"/>
      <c r="AP44" s="11"/>
      <c r="AQ44" s="11"/>
      <c r="AR44" s="12"/>
      <c r="AS44" s="12"/>
      <c r="AY44" s="10"/>
      <c r="AZ44" s="10"/>
      <c r="BA44" s="10"/>
      <c r="BB44" s="19">
        <v>42</v>
      </c>
      <c r="BC44" s="20">
        <f t="shared" ca="1" si="4"/>
        <v>0.5382512283287455</v>
      </c>
      <c r="BD44" s="28">
        <f ca="1">IF(I45&lt;=$C$24, $C$16+SQRT(I45*$C$25), $C$17-SQRT((1-I45)*$C$26))</f>
        <v>15492.035346499233</v>
      </c>
      <c r="BE44" s="29">
        <f ca="1">BD44/ROUNDUP(SQRT((2*BD44*PART2!$AD$7)/PART2!$AD$6),0)</f>
        <v>22.484811823656361</v>
      </c>
      <c r="BF44" s="20"/>
      <c r="BH44" s="11"/>
      <c r="BI44" s="11"/>
      <c r="BJ44" s="12"/>
      <c r="BK44" s="12"/>
    </row>
    <row r="45" spans="2:65" ht="15.6">
      <c r="B45" s="10"/>
      <c r="C45" s="10"/>
      <c r="D45" s="10"/>
      <c r="E45" s="10"/>
      <c r="F45" s="10"/>
      <c r="G45" s="10"/>
      <c r="H45" s="19">
        <v>42</v>
      </c>
      <c r="I45" s="20">
        <f t="shared" ca="1" si="8"/>
        <v>0.71575532547403897</v>
      </c>
      <c r="J45" s="28">
        <f t="shared" ca="1" si="9"/>
        <v>15492.035346499233</v>
      </c>
      <c r="K45" s="28">
        <f ca="1">J45*$AD$5+J45/L45*$AD$7+$AD$6*L45/2</f>
        <v>1249270.2863211432</v>
      </c>
      <c r="L45" s="28">
        <f ca="1">ROUNDUP((SQRT((2*J45*PART2!$AD$7)/PART2!$AD$6)),0)</f>
        <v>689</v>
      </c>
      <c r="M45" s="38">
        <f t="shared" ca="1" si="10"/>
        <v>22.484811823656361</v>
      </c>
      <c r="N45" s="20"/>
      <c r="P45" s="11"/>
      <c r="Q45" s="11"/>
      <c r="R45" s="12"/>
      <c r="S45" s="12"/>
      <c r="T45" s="12"/>
      <c r="U45" s="12"/>
      <c r="V45" s="12"/>
      <c r="W45" s="12"/>
      <c r="AG45" s="10"/>
      <c r="AH45" s="10"/>
      <c r="AI45" s="10"/>
      <c r="AJ45" s="19">
        <v>42</v>
      </c>
      <c r="AK45" s="20">
        <f t="shared" ca="1" si="14"/>
        <v>0.46287077071277738</v>
      </c>
      <c r="AL45" s="28">
        <f t="shared" ca="1" si="15"/>
        <v>15492.035346499233</v>
      </c>
      <c r="AM45" s="28">
        <f ca="1">ROUNDUP(SQRT((2*AL45*PART2!$AD$7)/PART2!$AD$6),0)</f>
        <v>689</v>
      </c>
      <c r="AN45" s="20"/>
      <c r="AP45" s="46" t="s">
        <v>39</v>
      </c>
      <c r="AQ45" s="46">
        <f ca="1">AQ41/AQ42</f>
        <v>0.55123595505617917</v>
      </c>
      <c r="AR45" s="12"/>
      <c r="AS45" s="12"/>
      <c r="AY45" s="10"/>
      <c r="AZ45" s="10"/>
      <c r="BA45" s="10"/>
      <c r="BB45" s="19">
        <v>43</v>
      </c>
      <c r="BC45" s="20">
        <f t="shared" ca="1" si="4"/>
        <v>0.55315504738887089</v>
      </c>
      <c r="BD45" s="28">
        <f ca="1">IF(I46&lt;=$C$24, $C$16+SQRT(I46*$C$25), $C$17-SQRT((1-I46)*$C$26))</f>
        <v>14591.406491450423</v>
      </c>
      <c r="BE45" s="29">
        <f ca="1">BD45/ROUNDUP(SQRT((2*BD45*PART2!$AD$7)/PART2!$AD$6),0)</f>
        <v>21.843422891392848</v>
      </c>
      <c r="BF45" s="20"/>
      <c r="BH45" s="46" t="s">
        <v>39</v>
      </c>
      <c r="BI45" s="46">
        <f ca="1">BI41/BI42</f>
        <v>0.55946624924738186</v>
      </c>
      <c r="BJ45" s="12"/>
      <c r="BK45" s="12"/>
    </row>
    <row r="46" spans="2:65" ht="15.6">
      <c r="B46" s="10"/>
      <c r="C46" s="10"/>
      <c r="D46" s="10"/>
      <c r="E46" s="10"/>
      <c r="F46" s="10"/>
      <c r="G46" s="10"/>
      <c r="H46" s="19">
        <v>43</v>
      </c>
      <c r="I46" s="20">
        <f t="shared" ca="1" si="8"/>
        <v>0.3165718276288183</v>
      </c>
      <c r="J46" s="28">
        <f t="shared" ca="1" si="9"/>
        <v>14591.406491450423</v>
      </c>
      <c r="K46" s="28">
        <f ca="1">J46*$AD$5+J46/L46*$AD$7+$AD$6*L46/2</f>
        <v>1176927.6723521405</v>
      </c>
      <c r="L46" s="28">
        <f ca="1">ROUNDUP((SQRT((2*J46*PART2!$AD$7)/PART2!$AD$6)),0)</f>
        <v>668</v>
      </c>
      <c r="M46" s="38">
        <f t="shared" ca="1" si="10"/>
        <v>21.843422891392848</v>
      </c>
      <c r="N46" s="20"/>
      <c r="P46" s="46" t="s">
        <v>39</v>
      </c>
      <c r="Q46" s="46">
        <f ca="1">Q42/Q43</f>
        <v>0.51463248322744981</v>
      </c>
      <c r="R46" s="12"/>
      <c r="S46" s="12"/>
      <c r="T46" s="12"/>
      <c r="U46" s="12"/>
      <c r="V46" s="12"/>
      <c r="W46" s="12"/>
      <c r="AG46" s="10"/>
      <c r="AH46" s="10"/>
      <c r="AI46" s="10"/>
      <c r="AJ46" s="19">
        <v>43</v>
      </c>
      <c r="AK46" s="20">
        <f t="shared" ca="1" si="14"/>
        <v>0.45639619124154029</v>
      </c>
      <c r="AL46" s="28">
        <f t="shared" ca="1" si="15"/>
        <v>14591.406491450423</v>
      </c>
      <c r="AM46" s="28">
        <f ca="1">ROUNDUP(SQRT((2*AL46*PART2!$AD$7)/PART2!$AD$6),0)</f>
        <v>668</v>
      </c>
      <c r="AN46" s="20"/>
      <c r="AP46" s="46" t="s">
        <v>43</v>
      </c>
      <c r="AQ46" s="48">
        <f ca="1">AQ42*AQ41</f>
        <v>4366.3399999999947</v>
      </c>
      <c r="AR46" s="12"/>
      <c r="AS46" s="12"/>
      <c r="AY46" s="10"/>
      <c r="AZ46" s="10"/>
      <c r="BA46" s="10"/>
      <c r="BB46" s="19">
        <v>44</v>
      </c>
      <c r="BC46" s="20">
        <f t="shared" ca="1" si="4"/>
        <v>0.94165785287803294</v>
      </c>
      <c r="BD46" s="28">
        <f ca="1">IF(I47&lt;=$C$24, $C$16+SQRT(I47*$C$25), $C$17-SQRT((1-I47)*$C$26))</f>
        <v>14414.349438157504</v>
      </c>
      <c r="BE46" s="29">
        <f ca="1">BD46/ROUNDUP(SQRT((2*BD46*PART2!$AD$7)/PART2!$AD$6),0)</f>
        <v>21.708357587586601</v>
      </c>
      <c r="BF46" s="20"/>
      <c r="BH46" s="46" t="s">
        <v>43</v>
      </c>
      <c r="BI46" s="46">
        <f ca="1">BI42*BI41</f>
        <v>4.7283851084509898</v>
      </c>
      <c r="BJ46" s="12"/>
      <c r="BK46" s="12"/>
    </row>
    <row r="47" spans="2:65" ht="15.6">
      <c r="B47" s="10"/>
      <c r="C47" s="10"/>
      <c r="D47" s="10"/>
      <c r="E47" s="10"/>
      <c r="F47" s="10"/>
      <c r="G47" s="10"/>
      <c r="H47" s="19">
        <v>44</v>
      </c>
      <c r="I47" s="20">
        <f t="shared" ca="1" si="8"/>
        <v>0.25004804165205596</v>
      </c>
      <c r="J47" s="28">
        <f t="shared" ca="1" si="9"/>
        <v>14414.349438157504</v>
      </c>
      <c r="K47" s="28">
        <f ca="1">J47*$AD$5+J47/L47*$AD$7+$AD$6*L47/2</f>
        <v>1162704.5937218694</v>
      </c>
      <c r="L47" s="28">
        <f ca="1">ROUNDUP((SQRT((2*J47*PART2!$AD$7)/PART2!$AD$6)),0)</f>
        <v>664</v>
      </c>
      <c r="M47" s="38">
        <f t="shared" ca="1" si="10"/>
        <v>21.708357587586601</v>
      </c>
      <c r="N47" s="20"/>
      <c r="P47" s="46" t="s">
        <v>43</v>
      </c>
      <c r="Q47" s="48">
        <f ca="1">Q43*Q42</f>
        <v>51377703951.377022</v>
      </c>
      <c r="R47" s="12"/>
      <c r="S47" s="12"/>
      <c r="T47" s="12"/>
      <c r="U47" s="12"/>
      <c r="V47" s="12"/>
      <c r="W47" s="12"/>
      <c r="AG47" s="10"/>
      <c r="AH47" s="10"/>
      <c r="AI47" s="10"/>
      <c r="AJ47" s="19">
        <v>44</v>
      </c>
      <c r="AK47" s="20">
        <f t="shared" ca="1" si="14"/>
        <v>0.62656508050385307</v>
      </c>
      <c r="AL47" s="28">
        <f t="shared" ca="1" si="15"/>
        <v>14414.349438157504</v>
      </c>
      <c r="AM47" s="28">
        <f ca="1">ROUNDUP(SQRT((2*AL47*PART2!$AD$7)/PART2!$AD$6),0)</f>
        <v>664</v>
      </c>
      <c r="AN47" s="20"/>
      <c r="AP47" s="46" t="s">
        <v>44</v>
      </c>
      <c r="AQ47" s="48">
        <f ca="1">AQ42*AQ43</f>
        <v>3554.6600000000049</v>
      </c>
      <c r="AR47" s="12"/>
      <c r="AS47" s="12"/>
      <c r="AY47" s="10"/>
      <c r="AZ47" s="10"/>
      <c r="BA47" s="10"/>
      <c r="BB47" s="19">
        <v>45</v>
      </c>
      <c r="BC47" s="20">
        <f t="shared" ca="1" si="4"/>
        <v>0.64208719842230078</v>
      </c>
      <c r="BD47" s="28">
        <f ca="1">IF(I48&lt;=$C$24, $C$16+SQRT(I48*$C$25), $C$17-SQRT((1-I48)*$C$26))</f>
        <v>15783.909671897658</v>
      </c>
      <c r="BE47" s="29">
        <f ca="1">BD47/ROUNDUP(SQRT((2*BD47*PART2!$AD$7)/PART2!$AD$6),0)</f>
        <v>22.710661398413897</v>
      </c>
      <c r="BF47" s="20"/>
      <c r="BH47" s="46" t="s">
        <v>44</v>
      </c>
      <c r="BI47" s="46">
        <f ca="1">BI42*BI43</f>
        <v>3.7232151709435537</v>
      </c>
      <c r="BJ47" s="12"/>
      <c r="BK47" s="12"/>
    </row>
    <row r="48" spans="2:65" ht="15.6">
      <c r="B48" s="10"/>
      <c r="C48" s="10"/>
      <c r="D48" s="10"/>
      <c r="E48" s="10"/>
      <c r="F48" s="10"/>
      <c r="G48" s="10"/>
      <c r="H48" s="19">
        <v>45</v>
      </c>
      <c r="I48" s="20">
        <f t="shared" ca="1" si="8"/>
        <v>0.81514053923699248</v>
      </c>
      <c r="J48" s="28">
        <f t="shared" ca="1" si="9"/>
        <v>15783.909671897658</v>
      </c>
      <c r="K48" s="28">
        <f ca="1">J48*$AD$5+J48/L48*$AD$7+$AD$6*L48/2</f>
        <v>1272713.1192594636</v>
      </c>
      <c r="L48" s="28">
        <f ca="1">ROUNDUP((SQRT((2*J48*PART2!$AD$7)/PART2!$AD$6)),0)</f>
        <v>695</v>
      </c>
      <c r="M48" s="38">
        <f t="shared" ca="1" si="10"/>
        <v>22.710661398413897</v>
      </c>
      <c r="N48" s="20"/>
      <c r="P48" s="46" t="s">
        <v>44</v>
      </c>
      <c r="Q48" s="48">
        <f ca="1">Q43*Q44</f>
        <v>48456071851.441566</v>
      </c>
      <c r="R48" s="12"/>
      <c r="S48" s="12"/>
      <c r="T48" s="12"/>
      <c r="U48" s="12"/>
      <c r="V48" s="12"/>
      <c r="W48" s="12"/>
      <c r="AG48" s="10"/>
      <c r="AH48" s="10"/>
      <c r="AI48" s="10"/>
      <c r="AJ48" s="19">
        <v>45</v>
      </c>
      <c r="AK48" s="20">
        <f t="shared" ca="1" si="14"/>
        <v>0.55623272492708753</v>
      </c>
      <c r="AL48" s="28">
        <f t="shared" ca="1" si="15"/>
        <v>15783.909671897658</v>
      </c>
      <c r="AM48" s="28">
        <f ca="1">ROUNDUP(SQRT((2*AL48*PART2!$AD$7)/PART2!$AD$6),0)</f>
        <v>695</v>
      </c>
      <c r="AN48" s="20"/>
      <c r="AO48" s="12"/>
      <c r="AP48" s="12"/>
      <c r="AR48" s="12"/>
      <c r="AS48" s="12"/>
      <c r="AY48" s="10"/>
      <c r="AZ48" s="10"/>
      <c r="BA48" s="10"/>
      <c r="BB48" s="19">
        <v>46</v>
      </c>
      <c r="BC48" s="20">
        <f t="shared" ca="1" si="4"/>
        <v>0.31477327595903881</v>
      </c>
      <c r="BD48" s="28">
        <f ca="1">IF(I49&lt;=$C$24, $C$16+SQRT(I49*$C$25), $C$17-SQRT((1-I49)*$C$26))</f>
        <v>14007.35068851888</v>
      </c>
      <c r="BE48" s="29">
        <f ca="1">BD48/ROUNDUP(SQRT((2*BD48*PART2!$AD$7)/PART2!$AD$6),0)</f>
        <v>21.38526822674638</v>
      </c>
      <c r="BF48" s="20"/>
      <c r="BG48" s="12"/>
      <c r="BH48" s="12"/>
      <c r="BJ48" s="12"/>
      <c r="BK48" s="12"/>
    </row>
    <row r="49" spans="2:63" ht="15.6">
      <c r="B49" s="10"/>
      <c r="C49" s="10"/>
      <c r="D49" s="10"/>
      <c r="E49" s="10"/>
      <c r="F49" s="10"/>
      <c r="G49" s="10"/>
      <c r="H49" s="19">
        <v>46</v>
      </c>
      <c r="I49" s="20">
        <f t="shared" ca="1" si="8"/>
        <v>0.12684442620743286</v>
      </c>
      <c r="J49" s="28">
        <f t="shared" ca="1" si="9"/>
        <v>14007.35068851888</v>
      </c>
      <c r="K49" s="28">
        <f ca="1">J49*$AD$5+J49/L49*$AD$7+$AD$6*L49/2</f>
        <v>1130008.8140913947</v>
      </c>
      <c r="L49" s="28">
        <f ca="1">ROUNDUP((SQRT((2*J49*PART2!$AD$7)/PART2!$AD$6)),0)</f>
        <v>655</v>
      </c>
      <c r="M49" s="38">
        <f t="shared" ca="1" si="10"/>
        <v>21.38526822674638</v>
      </c>
      <c r="N49" s="20"/>
      <c r="P49" s="10"/>
      <c r="Q49" s="10"/>
      <c r="R49" s="12"/>
      <c r="S49" s="12"/>
      <c r="T49" s="12"/>
      <c r="U49" s="12"/>
      <c r="V49" s="12"/>
      <c r="W49" s="12"/>
      <c r="AG49" s="10"/>
      <c r="AH49" s="10"/>
      <c r="AI49" s="10"/>
      <c r="AJ49" s="19">
        <v>46</v>
      </c>
      <c r="AK49" s="20">
        <f t="shared" ca="1" si="14"/>
        <v>0.72140698801730219</v>
      </c>
      <c r="AL49" s="28">
        <f t="shared" ca="1" si="15"/>
        <v>14007.35068851888</v>
      </c>
      <c r="AM49" s="28">
        <f ca="1">ROUNDUP(SQRT((2*AL49*PART2!$AD$7)/PART2!$AD$6),0)</f>
        <v>655</v>
      </c>
      <c r="AN49" s="20"/>
      <c r="AO49" s="12"/>
      <c r="AP49" s="12"/>
      <c r="AR49" s="12"/>
      <c r="AS49" s="12"/>
      <c r="AY49" s="10"/>
      <c r="AZ49" s="10"/>
      <c r="BA49" s="10"/>
      <c r="BB49" s="19">
        <v>47</v>
      </c>
      <c r="BC49" s="20">
        <f t="shared" ca="1" si="4"/>
        <v>0.56434825814276324</v>
      </c>
      <c r="BD49" s="28">
        <f ca="1">IF(I50&lt;=$C$24, $C$16+SQRT(I50*$C$25), $C$17-SQRT((1-I50)*$C$26))</f>
        <v>14639.681021809236</v>
      </c>
      <c r="BE49" s="29">
        <f ca="1">BD49/ROUNDUP(SQRT((2*BD49*PART2!$AD$7)/PART2!$AD$6),0)</f>
        <v>21.882931273257451</v>
      </c>
      <c r="BF49" s="20"/>
      <c r="BG49" s="12"/>
      <c r="BH49" s="12"/>
      <c r="BJ49" s="12"/>
      <c r="BK49" s="12"/>
    </row>
    <row r="50" spans="2:63" ht="15.6">
      <c r="B50" s="10"/>
      <c r="C50" s="10"/>
      <c r="D50" s="10"/>
      <c r="E50" s="10"/>
      <c r="F50" s="10"/>
      <c r="G50" s="10"/>
      <c r="H50" s="19">
        <v>47</v>
      </c>
      <c r="I50" s="20">
        <f t="shared" ca="1" si="8"/>
        <v>0.33606923166017266</v>
      </c>
      <c r="J50" s="28">
        <f t="shared" ca="1" si="9"/>
        <v>14639.681021809236</v>
      </c>
      <c r="K50" s="28">
        <f ca="1">J50*$AD$5+J50/L50*$AD$7+$AD$6*L50/2</f>
        <v>1180805.5266248554</v>
      </c>
      <c r="L50" s="28">
        <f ca="1">ROUNDUP((SQRT((2*J50*PART2!$AD$7)/PART2!$AD$6)),0)</f>
        <v>669</v>
      </c>
      <c r="M50" s="38">
        <f t="shared" ca="1" si="10"/>
        <v>21.882931273257451</v>
      </c>
      <c r="N50" s="20"/>
      <c r="O50" s="11"/>
      <c r="P50" s="11"/>
      <c r="Q50" s="11"/>
      <c r="R50" s="12"/>
      <c r="S50" s="12"/>
      <c r="T50" s="12"/>
      <c r="U50" s="12"/>
      <c r="V50" s="12"/>
      <c r="W50" s="12"/>
      <c r="AG50" s="10"/>
      <c r="AH50" s="10"/>
      <c r="AI50" s="10"/>
      <c r="AJ50" s="19">
        <v>47</v>
      </c>
      <c r="AK50" s="20">
        <f t="shared" ca="1" si="14"/>
        <v>0.98635802160182406</v>
      </c>
      <c r="AL50" s="28">
        <f t="shared" ca="1" si="15"/>
        <v>14639.681021809236</v>
      </c>
      <c r="AM50" s="28">
        <f ca="1">ROUNDUP(SQRT((2*AL50*PART2!$AD$7)/PART2!$AD$6),0)</f>
        <v>669</v>
      </c>
      <c r="AN50" s="20"/>
      <c r="AO50" s="11"/>
      <c r="AP50" s="11"/>
      <c r="AQ50" s="11"/>
      <c r="AR50" s="12"/>
      <c r="AS50" s="12"/>
      <c r="AY50" s="10"/>
      <c r="AZ50" s="10"/>
      <c r="BA50" s="10"/>
      <c r="BB50" s="19">
        <v>48</v>
      </c>
      <c r="BC50" s="20">
        <f t="shared" ca="1" si="4"/>
        <v>0.45986002924705371</v>
      </c>
      <c r="BD50" s="28">
        <f ca="1">IF(I51&lt;=$C$24, $C$16+SQRT(I51*$C$25), $C$17-SQRT((1-I51)*$C$26))</f>
        <v>14198.236469297968</v>
      </c>
      <c r="BE50" s="29">
        <f ca="1">BD50/ROUNDUP(SQRT((2*BD50*PART2!$AD$7)/PART2!$AD$6),0)</f>
        <v>21.545123625641832</v>
      </c>
      <c r="BF50" s="20"/>
      <c r="BG50" s="11"/>
      <c r="BH50" s="11"/>
      <c r="BI50" s="11"/>
      <c r="BJ50" s="12"/>
      <c r="BK50" s="12"/>
    </row>
    <row r="51" spans="2:63" ht="15.6">
      <c r="B51" s="10"/>
      <c r="C51" s="10"/>
      <c r="D51" s="10"/>
      <c r="E51" s="10"/>
      <c r="F51" s="10"/>
      <c r="G51" s="10"/>
      <c r="H51" s="19">
        <v>48</v>
      </c>
      <c r="I51" s="20">
        <f t="shared" ca="1" si="8"/>
        <v>0.17947132954445766</v>
      </c>
      <c r="J51" s="28">
        <f t="shared" ca="1" si="9"/>
        <v>14198.236469297968</v>
      </c>
      <c r="K51" s="28">
        <f ca="1">J51*$AD$5+J51/L51*$AD$7+$AD$6*L51/2</f>
        <v>1145343.6447414786</v>
      </c>
      <c r="L51" s="28">
        <f ca="1">ROUNDUP((SQRT((2*J51*PART2!$AD$7)/PART2!$AD$6)),0)</f>
        <v>659</v>
      </c>
      <c r="M51" s="38">
        <f t="shared" ca="1" si="10"/>
        <v>21.545123625641832</v>
      </c>
      <c r="N51" s="20"/>
      <c r="O51" s="11"/>
      <c r="P51" s="11"/>
      <c r="Q51" s="11"/>
      <c r="R51" s="12"/>
      <c r="S51" s="12"/>
      <c r="T51" s="12"/>
      <c r="U51" s="12"/>
      <c r="V51" s="12"/>
      <c r="W51" s="12"/>
      <c r="AG51" s="10"/>
      <c r="AH51" s="10"/>
      <c r="AI51" s="10"/>
      <c r="AJ51" s="19">
        <v>48</v>
      </c>
      <c r="AK51" s="20">
        <f t="shared" ca="1" si="14"/>
        <v>0.63250648366176565</v>
      </c>
      <c r="AL51" s="28">
        <f t="shared" ca="1" si="15"/>
        <v>14198.236469297968</v>
      </c>
      <c r="AM51" s="28">
        <f ca="1">ROUNDUP(SQRT((2*AL51*PART2!$AD$7)/PART2!$AD$6),0)</f>
        <v>659</v>
      </c>
      <c r="AN51" s="20"/>
      <c r="AO51" s="11"/>
      <c r="AP51" s="11"/>
      <c r="AQ51" s="11"/>
      <c r="AR51" s="12"/>
      <c r="AS51" s="12"/>
      <c r="AY51" s="10"/>
      <c r="AZ51" s="10"/>
      <c r="BA51" s="10"/>
      <c r="BB51" s="19">
        <v>49</v>
      </c>
      <c r="BC51" s="20">
        <f t="shared" ca="1" si="4"/>
        <v>4.1892431657060025E-2</v>
      </c>
      <c r="BD51" s="28">
        <f ca="1">IF(I52&lt;=$C$24, $C$16+SQRT(I52*$C$25), $C$17-SQRT((1-I52)*$C$26))</f>
        <v>14885.176795872487</v>
      </c>
      <c r="BE51" s="29">
        <f ca="1">BD51/ROUNDUP(SQRT((2*BD51*PART2!$AD$7)/PART2!$AD$6),0)</f>
        <v>22.052113771662942</v>
      </c>
      <c r="BF51" s="20"/>
      <c r="BG51" s="11"/>
      <c r="BH51" s="11"/>
      <c r="BI51" s="11"/>
      <c r="BJ51" s="12"/>
      <c r="BK51" s="12"/>
    </row>
    <row r="52" spans="2:63" ht="15.6">
      <c r="B52" s="10"/>
      <c r="C52" s="10"/>
      <c r="D52" s="10"/>
      <c r="E52" s="10"/>
      <c r="F52" s="10"/>
      <c r="G52" s="10"/>
      <c r="H52" s="19">
        <v>49</v>
      </c>
      <c r="I52" s="20">
        <f t="shared" ca="1" si="8"/>
        <v>0.44423644396200679</v>
      </c>
      <c r="J52" s="28">
        <f t="shared" ca="1" si="9"/>
        <v>14885.176795872487</v>
      </c>
      <c r="K52" s="28">
        <f ca="1">J52*$AD$5+J52/L52*$AD$7+$AD$6*L52/2</f>
        <v>1200525.6086995648</v>
      </c>
      <c r="L52" s="28">
        <f ca="1">ROUNDUP((SQRT((2*J52*PART2!$AD$7)/PART2!$AD$6)),0)</f>
        <v>675</v>
      </c>
      <c r="M52" s="38">
        <f t="shared" ca="1" si="10"/>
        <v>22.052113771662942</v>
      </c>
      <c r="N52" s="20"/>
      <c r="O52" s="11"/>
      <c r="P52" s="11"/>
      <c r="Q52" s="11"/>
      <c r="R52" s="12"/>
      <c r="S52" s="12"/>
      <c r="T52" s="12"/>
      <c r="U52" s="12"/>
      <c r="V52" s="12"/>
      <c r="W52" s="12"/>
      <c r="AG52" s="10"/>
      <c r="AH52" s="10"/>
      <c r="AI52" s="10"/>
      <c r="AJ52" s="19">
        <v>49</v>
      </c>
      <c r="AK52" s="20">
        <f t="shared" ca="1" si="14"/>
        <v>0.77808291436763233</v>
      </c>
      <c r="AL52" s="28">
        <f t="shared" ca="1" si="15"/>
        <v>14885.176795872487</v>
      </c>
      <c r="AM52" s="28">
        <f ca="1">ROUNDUP(SQRT((2*AL52*PART2!$AD$7)/PART2!$AD$6),0)</f>
        <v>675</v>
      </c>
      <c r="AN52" s="20"/>
      <c r="AO52" s="11"/>
      <c r="AP52" s="11"/>
      <c r="AQ52" s="11"/>
      <c r="AR52" s="12"/>
      <c r="AS52" s="12"/>
      <c r="AY52" s="10"/>
      <c r="AZ52" s="10"/>
      <c r="BA52" s="10"/>
      <c r="BB52" s="19">
        <v>50</v>
      </c>
      <c r="BC52" s="20">
        <f t="shared" ca="1" si="4"/>
        <v>6.8686185334628447E-2</v>
      </c>
      <c r="BD52" s="28">
        <f ca="1">IF(I53&lt;=$C$24, $C$16+SQRT(I53*$C$25), $C$17-SQRT((1-I53)*$C$26))</f>
        <v>15383.321374410658</v>
      </c>
      <c r="BE52" s="29">
        <f ca="1">BD52/ROUNDUP(SQRT((2*BD52*PART2!$AD$7)/PART2!$AD$6),0)</f>
        <v>22.42466672654615</v>
      </c>
      <c r="BF52" s="20"/>
      <c r="BG52" s="11"/>
      <c r="BH52" s="11"/>
      <c r="BI52" s="11"/>
      <c r="BJ52" s="12"/>
      <c r="BK52" s="12"/>
    </row>
    <row r="53" spans="2:63" ht="15.6">
      <c r="B53" s="10"/>
      <c r="C53" s="10"/>
      <c r="D53" s="10"/>
      <c r="E53" s="10"/>
      <c r="F53" s="10"/>
      <c r="G53" s="10"/>
      <c r="H53" s="19">
        <v>50</v>
      </c>
      <c r="I53" s="20">
        <f t="shared" ca="1" si="8"/>
        <v>0.67329377769531984</v>
      </c>
      <c r="J53" s="28">
        <f t="shared" ca="1" si="9"/>
        <v>15383.321374410658</v>
      </c>
      <c r="K53" s="28">
        <f ca="1">J53*$AD$5+J53/L53*$AD$7+$AD$6*L53/2</f>
        <v>1240538.3366326927</v>
      </c>
      <c r="L53" s="28">
        <f ca="1">ROUNDUP((SQRT((2*J53*PART2!$AD$7)/PART2!$AD$6)),0)</f>
        <v>686</v>
      </c>
      <c r="M53" s="38">
        <f t="shared" ca="1" si="10"/>
        <v>22.42466672654615</v>
      </c>
      <c r="N53" s="20"/>
      <c r="O53" s="11"/>
      <c r="P53" s="11"/>
      <c r="Q53" s="11"/>
      <c r="R53" s="12"/>
      <c r="S53" s="12"/>
      <c r="T53" s="12"/>
      <c r="U53" s="12"/>
      <c r="V53" s="12"/>
      <c r="W53" s="12"/>
      <c r="AG53" s="10"/>
      <c r="AH53" s="10"/>
      <c r="AI53" s="10"/>
      <c r="AJ53" s="19">
        <v>50</v>
      </c>
      <c r="AK53" s="20">
        <f t="shared" ca="1" si="14"/>
        <v>0.91801741913042156</v>
      </c>
      <c r="AL53" s="28">
        <f t="shared" ca="1" si="15"/>
        <v>15383.321374410658</v>
      </c>
      <c r="AM53" s="28">
        <f ca="1">ROUNDUP(SQRT((2*AL53*PART2!$AD$7)/PART2!$AD$6),0)</f>
        <v>686</v>
      </c>
      <c r="AN53" s="20"/>
      <c r="AO53" s="11"/>
      <c r="AP53" s="11"/>
      <c r="AQ53" s="11"/>
      <c r="AR53" s="12"/>
      <c r="AS53" s="12"/>
      <c r="AY53" s="10"/>
      <c r="AZ53" s="10"/>
      <c r="BA53" s="10"/>
      <c r="BB53" s="19">
        <v>51</v>
      </c>
      <c r="BC53" s="20">
        <f t="shared" ca="1" si="4"/>
        <v>0.72487823050926725</v>
      </c>
      <c r="BD53" s="28">
        <f ca="1">IF(I54&lt;=$C$24, $C$16+SQRT(I54*$C$25), $C$17-SQRT((1-I54)*$C$26))</f>
        <v>15863.136792081419</v>
      </c>
      <c r="BE53" s="29">
        <f ca="1">BD53/ROUNDUP(SQRT((2*BD53*PART2!$AD$7)/PART2!$AD$6),0)</f>
        <v>22.759163259801173</v>
      </c>
      <c r="BF53" s="20"/>
      <c r="BG53" s="11"/>
      <c r="BH53" s="11"/>
      <c r="BI53" s="11"/>
      <c r="BJ53" s="12"/>
      <c r="BK53" s="12"/>
    </row>
    <row r="54" spans="2:63" ht="15.6">
      <c r="B54" s="10"/>
      <c r="C54" s="10"/>
      <c r="D54" s="10"/>
      <c r="E54" s="10"/>
      <c r="F54" s="10"/>
      <c r="G54" s="10"/>
      <c r="H54" s="19">
        <v>51</v>
      </c>
      <c r="I54" s="20">
        <f t="shared" ca="1" si="8"/>
        <v>0.83844275581013405</v>
      </c>
      <c r="J54" s="28">
        <f t="shared" ca="1" si="9"/>
        <v>15863.136792081419</v>
      </c>
      <c r="K54" s="28">
        <f ca="1">J54*$AD$5+J54/L54*$AD$7+$AD$6*L54/2</f>
        <v>1279076.3592836699</v>
      </c>
      <c r="L54" s="28">
        <f ca="1">ROUNDUP((SQRT((2*J54*PART2!$AD$7)/PART2!$AD$6)),0)</f>
        <v>697</v>
      </c>
      <c r="M54" s="38">
        <f t="shared" ca="1" si="10"/>
        <v>22.759163259801173</v>
      </c>
      <c r="N54" s="20"/>
      <c r="O54" s="11"/>
      <c r="P54" s="11"/>
      <c r="Q54" s="11"/>
      <c r="R54" s="12"/>
      <c r="S54" s="12"/>
      <c r="T54" s="12"/>
      <c r="U54" s="12"/>
      <c r="V54" s="12"/>
      <c r="W54" s="12"/>
      <c r="AG54" s="10"/>
      <c r="AH54" s="10"/>
      <c r="AI54" s="10"/>
      <c r="AJ54" s="19">
        <v>51</v>
      </c>
      <c r="AK54" s="20">
        <f t="shared" ca="1" si="14"/>
        <v>0.50246245943654766</v>
      </c>
      <c r="AL54" s="28">
        <f t="shared" ca="1" si="15"/>
        <v>15863.136792081419</v>
      </c>
      <c r="AM54" s="28">
        <f ca="1">ROUNDUP(SQRT((2*AL54*PART2!$AD$7)/PART2!$AD$6),0)</f>
        <v>697</v>
      </c>
      <c r="AN54" s="20"/>
      <c r="AO54" s="11"/>
      <c r="AP54" s="11"/>
      <c r="AQ54" s="11"/>
      <c r="AR54" s="12"/>
      <c r="AS54" s="12"/>
      <c r="AY54" s="10"/>
      <c r="AZ54" s="10"/>
      <c r="BA54" s="10"/>
      <c r="BB54" s="19">
        <v>52</v>
      </c>
      <c r="BC54" s="20">
        <f t="shared" ca="1" si="4"/>
        <v>0.48845236324278618</v>
      </c>
      <c r="BD54" s="28">
        <f ca="1">IF(I55&lt;=$C$24, $C$16+SQRT(I55*$C$25), $C$17-SQRT((1-I55)*$C$26))</f>
        <v>16455.352030876234</v>
      </c>
      <c r="BE54" s="29">
        <f ca="1">BD54/ROUNDUP(SQRT((2*BD54*PART2!$AD$7)/PART2!$AD$6),0)</f>
        <v>23.176552156163712</v>
      </c>
      <c r="BF54" s="20"/>
      <c r="BG54" s="11"/>
      <c r="BH54" s="11"/>
      <c r="BI54" s="11"/>
      <c r="BJ54" s="12"/>
      <c r="BK54" s="12"/>
    </row>
    <row r="55" spans="2:63" ht="15.6">
      <c r="B55" s="10"/>
      <c r="C55" s="10"/>
      <c r="D55" s="10"/>
      <c r="E55" s="10"/>
      <c r="F55" s="10"/>
      <c r="G55" s="10"/>
      <c r="H55" s="19">
        <v>52</v>
      </c>
      <c r="I55" s="20">
        <f t="shared" ca="1" si="8"/>
        <v>0.9629198237161698</v>
      </c>
      <c r="J55" s="28">
        <f t="shared" ca="1" si="9"/>
        <v>16455.352030876234</v>
      </c>
      <c r="K55" s="28">
        <f ca="1">J55*$AD$5+J55/L55*$AD$7+$AD$6*L55/2</f>
        <v>1326639.0039444549</v>
      </c>
      <c r="L55" s="28">
        <f ca="1">ROUNDUP((SQRT((2*J55*PART2!$AD$7)/PART2!$AD$6)),0)</f>
        <v>710</v>
      </c>
      <c r="M55" s="38">
        <f t="shared" ca="1" si="10"/>
        <v>23.176552156163712</v>
      </c>
      <c r="N55" s="20"/>
      <c r="O55" s="11"/>
      <c r="P55" s="11"/>
      <c r="Q55" s="11"/>
      <c r="R55" s="12"/>
      <c r="S55" s="12"/>
      <c r="T55" s="12"/>
      <c r="U55" s="12"/>
      <c r="V55" s="12"/>
      <c r="W55" s="12"/>
      <c r="AG55" s="10"/>
      <c r="AH55" s="10"/>
      <c r="AI55" s="10"/>
      <c r="AJ55" s="19">
        <v>52</v>
      </c>
      <c r="AK55" s="20">
        <f t="shared" ca="1" si="14"/>
        <v>0.15688086134207568</v>
      </c>
      <c r="AL55" s="28">
        <f t="shared" ca="1" si="15"/>
        <v>16455.352030876234</v>
      </c>
      <c r="AM55" s="28">
        <f ca="1">ROUNDUP(SQRT((2*AL55*PART2!$AD$7)/PART2!$AD$6),0)</f>
        <v>710</v>
      </c>
      <c r="AN55" s="20"/>
      <c r="AO55" s="11"/>
      <c r="AP55" s="11"/>
      <c r="AQ55" s="11"/>
      <c r="AR55" s="12"/>
      <c r="AS55" s="12"/>
      <c r="AY55" s="10"/>
      <c r="AZ55" s="10"/>
      <c r="BA55" s="10"/>
      <c r="BB55" s="19">
        <v>53</v>
      </c>
      <c r="BC55" s="20">
        <f t="shared" ca="1" si="4"/>
        <v>0.70207790603231424</v>
      </c>
      <c r="BD55" s="28">
        <f ca="1">IF(I56&lt;=$C$24, $C$16+SQRT(I56*$C$25), $C$17-SQRT((1-I56)*$C$26))</f>
        <v>15056.712347005772</v>
      </c>
      <c r="BE55" s="29">
        <f ca="1">BD55/ROUNDUP(SQRT((2*BD55*PART2!$AD$7)/PART2!$AD$6),0)</f>
        <v>22.174834089846499</v>
      </c>
      <c r="BF55" s="20"/>
      <c r="BG55" s="11"/>
      <c r="BH55" s="11"/>
      <c r="BI55" s="11"/>
      <c r="BJ55" s="12"/>
      <c r="BK55" s="12"/>
    </row>
    <row r="56" spans="2:63" ht="15.6">
      <c r="B56" s="10"/>
      <c r="C56" s="10"/>
      <c r="D56" s="10"/>
      <c r="E56" s="10"/>
      <c r="F56" s="10"/>
      <c r="G56" s="10"/>
      <c r="H56" s="19">
        <v>53</v>
      </c>
      <c r="I56" s="20">
        <f t="shared" ca="1" si="8"/>
        <v>0.52795413721502349</v>
      </c>
      <c r="J56" s="28">
        <f t="shared" ca="1" si="9"/>
        <v>15056.712347005772</v>
      </c>
      <c r="K56" s="28">
        <f ca="1">J56*$AD$5+J56/L56*$AD$7+$AD$6*L56/2</f>
        <v>1214304.2512602282</v>
      </c>
      <c r="L56" s="28">
        <f ca="1">ROUNDUP((SQRT((2*J56*PART2!$AD$7)/PART2!$AD$6)),0)</f>
        <v>679</v>
      </c>
      <c r="M56" s="38">
        <f t="shared" ca="1" si="10"/>
        <v>22.174834089846499</v>
      </c>
      <c r="N56" s="20"/>
      <c r="O56" s="11"/>
      <c r="P56" s="11"/>
      <c r="Q56" s="11"/>
      <c r="R56" s="12"/>
      <c r="S56" s="12"/>
      <c r="T56" s="12"/>
      <c r="U56" s="12"/>
      <c r="V56" s="12"/>
      <c r="W56" s="12"/>
      <c r="AG56" s="10"/>
      <c r="AH56" s="10"/>
      <c r="AI56" s="10"/>
      <c r="AJ56" s="19">
        <v>53</v>
      </c>
      <c r="AK56" s="20">
        <f t="shared" ca="1" si="14"/>
        <v>0.66303362770350949</v>
      </c>
      <c r="AL56" s="28">
        <f t="shared" ca="1" si="15"/>
        <v>15056.712347005772</v>
      </c>
      <c r="AM56" s="28">
        <f ca="1">ROUNDUP(SQRT((2*AL56*PART2!$AD$7)/PART2!$AD$6),0)</f>
        <v>679</v>
      </c>
      <c r="AN56" s="20"/>
      <c r="AO56" s="11"/>
      <c r="AP56" s="11"/>
      <c r="AQ56" s="11"/>
      <c r="AR56" s="12"/>
      <c r="AS56" s="12"/>
      <c r="AY56" s="10"/>
      <c r="AZ56" s="10"/>
      <c r="BA56" s="10"/>
      <c r="BB56" s="19">
        <v>54</v>
      </c>
      <c r="BC56" s="20">
        <f t="shared" ca="1" si="4"/>
        <v>3.1446021286015147E-2</v>
      </c>
      <c r="BD56" s="28">
        <f ca="1">IF(I57&lt;=$C$24, $C$16+SQRT(I57*$C$25), $C$17-SQRT((1-I57)*$C$26))</f>
        <v>15228.72149706557</v>
      </c>
      <c r="BE56" s="29">
        <f ca="1">BD56/ROUNDUP(SQRT((2*BD56*PART2!$AD$7)/PART2!$AD$6),0)</f>
        <v>22.296810391018404</v>
      </c>
      <c r="BF56" s="20"/>
      <c r="BG56" s="11"/>
      <c r="BH56" s="11"/>
      <c r="BI56" s="11"/>
      <c r="BJ56" s="12"/>
      <c r="BK56" s="12"/>
    </row>
    <row r="57" spans="2:63" ht="15.6">
      <c r="B57" s="10"/>
      <c r="C57" s="10"/>
      <c r="D57" s="10"/>
      <c r="E57" s="10"/>
      <c r="F57" s="10"/>
      <c r="G57" s="10"/>
      <c r="H57" s="19">
        <v>54</v>
      </c>
      <c r="I57" s="20">
        <f t="shared" ca="1" si="8"/>
        <v>0.60782155813029548</v>
      </c>
      <c r="J57" s="28">
        <f t="shared" ca="1" si="9"/>
        <v>15228.72149706557</v>
      </c>
      <c r="K57" s="28">
        <f ca="1">J57*$AD$5+J57/L57*$AD$7+$AD$6*L57/2</f>
        <v>1228120.6180512696</v>
      </c>
      <c r="L57" s="28">
        <f ca="1">ROUNDUP((SQRT((2*J57*PART2!$AD$7)/PART2!$AD$6)),0)</f>
        <v>683</v>
      </c>
      <c r="M57" s="38">
        <f t="shared" ca="1" si="10"/>
        <v>22.296810391018404</v>
      </c>
      <c r="N57" s="20"/>
      <c r="O57" s="11"/>
      <c r="P57" s="11"/>
      <c r="Q57" s="11"/>
      <c r="R57" s="12"/>
      <c r="S57" s="12"/>
      <c r="T57" s="12"/>
      <c r="U57" s="12"/>
      <c r="V57" s="12"/>
      <c r="W57" s="12"/>
      <c r="AG57" s="10"/>
      <c r="AH57" s="10"/>
      <c r="AI57" s="10"/>
      <c r="AJ57" s="19">
        <v>54</v>
      </c>
      <c r="AK57" s="20">
        <f t="shared" ca="1" si="14"/>
        <v>0.69678785523914122</v>
      </c>
      <c r="AL57" s="28">
        <f t="shared" ca="1" si="15"/>
        <v>15228.72149706557</v>
      </c>
      <c r="AM57" s="28">
        <f ca="1">ROUNDUP(SQRT((2*AL57*PART2!$AD$7)/PART2!$AD$6),0)</f>
        <v>683</v>
      </c>
      <c r="AN57" s="20"/>
      <c r="AO57" s="11"/>
      <c r="AP57" s="11"/>
      <c r="AQ57" s="11"/>
      <c r="AR57" s="12"/>
      <c r="AS57" s="12"/>
      <c r="AY57" s="10"/>
      <c r="AZ57" s="10"/>
      <c r="BA57" s="10"/>
      <c r="BB57" s="19">
        <v>55</v>
      </c>
      <c r="BC57" s="20">
        <f t="shared" ca="1" si="4"/>
        <v>0.97322447353367325</v>
      </c>
      <c r="BD57" s="28">
        <f ca="1">IF(I58&lt;=$C$24, $C$16+SQRT(I58*$C$25), $C$17-SQRT((1-I58)*$C$26))</f>
        <v>16305.637746196575</v>
      </c>
      <c r="BE57" s="29">
        <f ca="1">BD57/ROUNDUP(SQRT((2*BD57*PART2!$AD$7)/PART2!$AD$6),0)</f>
        <v>23.095804173082968</v>
      </c>
      <c r="BF57" s="20"/>
      <c r="BG57" s="11"/>
      <c r="BH57" s="11"/>
      <c r="BI57" s="11"/>
      <c r="BJ57" s="12"/>
      <c r="BK57" s="12"/>
    </row>
    <row r="58" spans="2:63" ht="15.6">
      <c r="B58" s="10"/>
      <c r="C58" s="10"/>
      <c r="D58" s="10"/>
      <c r="E58" s="10"/>
      <c r="F58" s="10"/>
      <c r="G58" s="10"/>
      <c r="H58" s="19">
        <v>55</v>
      </c>
      <c r="I58" s="20">
        <f t="shared" ca="1" si="8"/>
        <v>0.93973263256162864</v>
      </c>
      <c r="J58" s="28">
        <f t="shared" ca="1" si="9"/>
        <v>16305.637746196575</v>
      </c>
      <c r="K58" s="28">
        <f ca="1">J58*$AD$5+J58/L58*$AD$7+$AD$6*L58/2</f>
        <v>1314615.2966138043</v>
      </c>
      <c r="L58" s="28">
        <f ca="1">ROUNDUP((SQRT((2*J58*PART2!$AD$7)/PART2!$AD$6)),0)</f>
        <v>706</v>
      </c>
      <c r="M58" s="38">
        <f t="shared" ca="1" si="10"/>
        <v>23.095804173082968</v>
      </c>
      <c r="N58" s="20"/>
      <c r="O58" s="11"/>
      <c r="P58" s="11"/>
      <c r="Q58" s="11"/>
      <c r="R58" s="12"/>
      <c r="S58" s="12"/>
      <c r="T58" s="12"/>
      <c r="U58" s="12"/>
      <c r="V58" s="12"/>
      <c r="W58" s="12"/>
      <c r="AG58" s="10"/>
      <c r="AH58" s="10"/>
      <c r="AI58" s="10"/>
      <c r="AJ58" s="19">
        <v>55</v>
      </c>
      <c r="AK58" s="20">
        <f t="shared" ca="1" si="14"/>
        <v>0.19522665173640963</v>
      </c>
      <c r="AL58" s="28">
        <f t="shared" ca="1" si="15"/>
        <v>16305.637746196575</v>
      </c>
      <c r="AM58" s="28">
        <f ca="1">ROUNDUP(SQRT((2*AL58*PART2!$AD$7)/PART2!$AD$6),0)</f>
        <v>706</v>
      </c>
      <c r="AN58" s="20"/>
      <c r="AO58" s="11"/>
      <c r="AP58" s="11"/>
      <c r="AQ58" s="11"/>
      <c r="AR58" s="12"/>
      <c r="AS58" s="12"/>
      <c r="AY58" s="10"/>
      <c r="AZ58" s="10"/>
      <c r="BA58" s="10"/>
      <c r="BB58" s="19">
        <v>56</v>
      </c>
      <c r="BC58" s="20">
        <f t="shared" ca="1" si="4"/>
        <v>0.57456068866988075</v>
      </c>
      <c r="BD58" s="28">
        <f ca="1">IF(I59&lt;=$C$24, $C$16+SQRT(I59*$C$25), $C$17-SQRT((1-I59)*$C$26))</f>
        <v>16429.652801358687</v>
      </c>
      <c r="BE58" s="29">
        <f ca="1">BD58/ROUNDUP(SQRT((2*BD58*PART2!$AD$7)/PART2!$AD$6),0)</f>
        <v>23.172994078079952</v>
      </c>
      <c r="BF58" s="20"/>
      <c r="BG58" s="11"/>
      <c r="BH58" s="11"/>
      <c r="BI58" s="11"/>
      <c r="BJ58" s="12"/>
      <c r="BK58" s="12"/>
    </row>
    <row r="59" spans="2:63" ht="15.6">
      <c r="B59" s="10"/>
      <c r="C59" s="10"/>
      <c r="D59" s="10"/>
      <c r="E59" s="10"/>
      <c r="F59" s="10"/>
      <c r="G59" s="10"/>
      <c r="H59" s="19">
        <v>56</v>
      </c>
      <c r="I59" s="20">
        <f t="shared" ca="1" si="8"/>
        <v>0.9593380091252508</v>
      </c>
      <c r="J59" s="28">
        <f t="shared" ca="1" si="9"/>
        <v>16429.652801358687</v>
      </c>
      <c r="K59" s="28">
        <f ca="1">J59*$AD$5+J59/L59*$AD$7+$AD$6*L59/2</f>
        <v>1324575.0828058727</v>
      </c>
      <c r="L59" s="28">
        <f ca="1">ROUNDUP((SQRT((2*J59*PART2!$AD$7)/PART2!$AD$6)),0)</f>
        <v>709</v>
      </c>
      <c r="M59" s="38">
        <f t="shared" ca="1" si="10"/>
        <v>23.172994078079952</v>
      </c>
      <c r="N59" s="20"/>
      <c r="O59" s="11"/>
      <c r="P59" s="11"/>
      <c r="Q59" s="11"/>
      <c r="R59" s="12"/>
      <c r="S59" s="12"/>
      <c r="T59" s="12"/>
      <c r="U59" s="12"/>
      <c r="V59" s="12"/>
      <c r="W59" s="12"/>
      <c r="AG59" s="10"/>
      <c r="AH59" s="10"/>
      <c r="AI59" s="10"/>
      <c r="AJ59" s="19">
        <v>56</v>
      </c>
      <c r="AK59" s="20">
        <f t="shared" ca="1" si="14"/>
        <v>0.1225074012227193</v>
      </c>
      <c r="AL59" s="28">
        <f t="shared" ca="1" si="15"/>
        <v>16429.652801358687</v>
      </c>
      <c r="AM59" s="28">
        <f ca="1">ROUNDUP(SQRT((2*AL59*PART2!$AD$7)/PART2!$AD$6),0)</f>
        <v>709</v>
      </c>
      <c r="AN59" s="20"/>
      <c r="AO59" s="11"/>
      <c r="AP59" s="11"/>
      <c r="AQ59" s="11"/>
      <c r="AR59" s="12"/>
      <c r="AS59" s="12"/>
      <c r="AY59" s="10"/>
      <c r="AZ59" s="10"/>
      <c r="BA59" s="10"/>
      <c r="BB59" s="19">
        <v>57</v>
      </c>
      <c r="BC59" s="20">
        <f t="shared" ca="1" si="4"/>
        <v>0.76131779465812943</v>
      </c>
      <c r="BD59" s="28">
        <f ca="1">IF(I60&lt;=$C$24, $C$16+SQRT(I60*$C$25), $C$17-SQRT((1-I60)*$C$26))</f>
        <v>15241.639125991922</v>
      </c>
      <c r="BE59" s="29">
        <f ca="1">BD59/ROUNDUP(SQRT((2*BD59*PART2!$AD$7)/PART2!$AD$6),0)</f>
        <v>22.315723464117017</v>
      </c>
      <c r="BF59" s="20"/>
      <c r="BG59" s="11"/>
      <c r="BH59" s="11"/>
      <c r="BI59" s="11"/>
      <c r="BJ59" s="12"/>
      <c r="BK59" s="12"/>
    </row>
    <row r="60" spans="2:63" ht="15.6">
      <c r="B60" s="10"/>
      <c r="C60" s="10"/>
      <c r="D60" s="10"/>
      <c r="E60" s="10"/>
      <c r="F60" s="10"/>
      <c r="G60" s="10"/>
      <c r="H60" s="19">
        <v>57</v>
      </c>
      <c r="I60" s="20">
        <f t="shared" ca="1" si="8"/>
        <v>0.61352087959469326</v>
      </c>
      <c r="J60" s="28">
        <f t="shared" ca="1" si="9"/>
        <v>15241.639125991922</v>
      </c>
      <c r="K60" s="28">
        <f ca="1">J60*$AD$5+J60/L60*$AD$7+$AD$6*L60/2</f>
        <v>1229158.1892414596</v>
      </c>
      <c r="L60" s="28">
        <f ca="1">ROUNDUP((SQRT((2*J60*PART2!$AD$7)/PART2!$AD$6)),0)</f>
        <v>683</v>
      </c>
      <c r="M60" s="38">
        <f t="shared" ca="1" si="10"/>
        <v>22.315723464117017</v>
      </c>
      <c r="N60" s="20"/>
      <c r="O60" s="11"/>
      <c r="P60" s="11"/>
      <c r="Q60" s="11"/>
      <c r="R60" s="12"/>
      <c r="S60" s="12"/>
      <c r="T60" s="12"/>
      <c r="U60" s="12"/>
      <c r="V60" s="12"/>
      <c r="W60" s="12"/>
      <c r="AG60" s="10"/>
      <c r="AH60" s="10"/>
      <c r="AI60" s="10"/>
      <c r="AJ60" s="19">
        <v>57</v>
      </c>
      <c r="AK60" s="20">
        <f t="shared" ca="1" si="14"/>
        <v>0.74502992325990525</v>
      </c>
      <c r="AL60" s="28">
        <f t="shared" ca="1" si="15"/>
        <v>15241.639125991922</v>
      </c>
      <c r="AM60" s="28">
        <f ca="1">ROUNDUP(SQRT((2*AL60*PART2!$AD$7)/PART2!$AD$6),0)</f>
        <v>683</v>
      </c>
      <c r="AN60" s="20"/>
      <c r="AO60" s="11"/>
      <c r="AP60" s="11"/>
      <c r="AQ60" s="11"/>
      <c r="AR60" s="12"/>
      <c r="AS60" s="12"/>
      <c r="AY60" s="10"/>
      <c r="AZ60" s="10"/>
      <c r="BA60" s="10"/>
      <c r="BB60" s="19">
        <v>58</v>
      </c>
      <c r="BC60" s="20">
        <f t="shared" ca="1" si="4"/>
        <v>0.46661965289711038</v>
      </c>
      <c r="BD60" s="28">
        <f ca="1">IF(I61&lt;=$C$24, $C$16+SQRT(I61*$C$25), $C$17-SQRT((1-I61)*$C$26))</f>
        <v>15421.760518731411</v>
      </c>
      <c r="BE60" s="29">
        <f ca="1">BD60/ROUNDUP(SQRT((2*BD60*PART2!$AD$7)/PART2!$AD$6),0)</f>
        <v>22.447977465402346</v>
      </c>
      <c r="BF60" s="20"/>
      <c r="BG60" s="11"/>
      <c r="BH60" s="11"/>
      <c r="BI60" s="11"/>
      <c r="BJ60" s="12"/>
      <c r="BK60" s="12"/>
    </row>
    <row r="61" spans="2:63" ht="15.6">
      <c r="B61" s="10"/>
      <c r="C61" s="10"/>
      <c r="D61" s="10"/>
      <c r="E61" s="10"/>
      <c r="F61" s="10"/>
      <c r="G61" s="10"/>
      <c r="H61" s="19">
        <v>58</v>
      </c>
      <c r="I61" s="20">
        <f t="shared" ca="1" si="8"/>
        <v>0.68864501747063178</v>
      </c>
      <c r="J61" s="28">
        <f t="shared" ca="1" si="9"/>
        <v>15421.760518731411</v>
      </c>
      <c r="K61" s="28">
        <f ca="1">J61*$AD$5+J61/L61*$AD$7+$AD$6*L61/2</f>
        <v>1243625.7965409013</v>
      </c>
      <c r="L61" s="28">
        <f ca="1">ROUNDUP((SQRT((2*J61*PART2!$AD$7)/PART2!$AD$6)),0)</f>
        <v>687</v>
      </c>
      <c r="M61" s="38">
        <f t="shared" ca="1" si="10"/>
        <v>22.447977465402346</v>
      </c>
      <c r="N61" s="20"/>
      <c r="O61" s="11"/>
      <c r="P61" s="11"/>
      <c r="Q61" s="11"/>
      <c r="R61" s="12"/>
      <c r="S61" s="12"/>
      <c r="T61" s="12"/>
      <c r="U61" s="12"/>
      <c r="V61" s="12"/>
      <c r="W61" s="12"/>
      <c r="AG61" s="10"/>
      <c r="AH61" s="10"/>
      <c r="AI61" s="10"/>
      <c r="AJ61" s="19">
        <v>58</v>
      </c>
      <c r="AK61" s="20">
        <f t="shared" ca="1" si="14"/>
        <v>0.10928612017325301</v>
      </c>
      <c r="AL61" s="28">
        <f t="shared" ca="1" si="15"/>
        <v>15421.760518731411</v>
      </c>
      <c r="AM61" s="28">
        <f ca="1">ROUNDUP(SQRT((2*AL61*PART2!$AD$7)/PART2!$AD$6),0)</f>
        <v>687</v>
      </c>
      <c r="AN61" s="20"/>
      <c r="AO61" s="11"/>
      <c r="AP61" s="11"/>
      <c r="AQ61" s="11"/>
      <c r="AR61" s="12"/>
      <c r="AS61" s="12"/>
      <c r="AY61" s="10"/>
      <c r="AZ61" s="10"/>
      <c r="BA61" s="10"/>
      <c r="BB61" s="19">
        <v>59</v>
      </c>
      <c r="BC61" s="20">
        <f t="shared" ca="1" si="4"/>
        <v>0.85730433272727791</v>
      </c>
      <c r="BD61" s="28">
        <f ca="1">IF(I62&lt;=$C$24, $C$16+SQRT(I62*$C$25), $C$17-SQRT((1-I62)*$C$26))</f>
        <v>15593.805899899671</v>
      </c>
      <c r="BE61" s="29">
        <f ca="1">BD61/ROUNDUP(SQRT((2*BD61*PART2!$AD$7)/PART2!$AD$6),0)</f>
        <v>22.567012879739032</v>
      </c>
      <c r="BF61" s="20"/>
      <c r="BG61" s="11"/>
      <c r="BH61" s="11"/>
      <c r="BI61" s="11"/>
      <c r="BJ61" s="12"/>
      <c r="BK61" s="12"/>
    </row>
    <row r="62" spans="2:63" ht="15.6">
      <c r="B62" s="10"/>
      <c r="C62" s="10"/>
      <c r="D62" s="10"/>
      <c r="E62" s="10"/>
      <c r="F62" s="10"/>
      <c r="G62" s="10"/>
      <c r="H62" s="19">
        <v>59</v>
      </c>
      <c r="I62" s="20">
        <f t="shared" ca="1" si="8"/>
        <v>0.75282726910537801</v>
      </c>
      <c r="J62" s="28">
        <f t="shared" ca="1" si="9"/>
        <v>15593.805899899671</v>
      </c>
      <c r="K62" s="28">
        <f ca="1">J62*$AD$5+J62/L62*$AD$7+$AD$6*L62/2</f>
        <v>1257444.4148255163</v>
      </c>
      <c r="L62" s="28">
        <f ca="1">ROUNDUP((SQRT((2*J62*PART2!$AD$7)/PART2!$AD$6)),0)</f>
        <v>691</v>
      </c>
      <c r="M62" s="38">
        <f t="shared" ca="1" si="10"/>
        <v>22.567012879739032</v>
      </c>
      <c r="N62" s="20"/>
      <c r="O62" s="11"/>
      <c r="P62" s="11"/>
      <c r="Q62" s="11"/>
      <c r="R62" s="12"/>
      <c r="S62" s="12"/>
      <c r="T62" s="12"/>
      <c r="U62" s="12"/>
      <c r="V62" s="12"/>
      <c r="W62" s="12"/>
      <c r="AG62" s="10"/>
      <c r="AH62" s="10"/>
      <c r="AI62" s="10"/>
      <c r="AJ62" s="19">
        <v>59</v>
      </c>
      <c r="AK62" s="20">
        <f t="shared" ca="1" si="14"/>
        <v>0.39005611200149071</v>
      </c>
      <c r="AL62" s="28">
        <f t="shared" ca="1" si="15"/>
        <v>15593.805899899671</v>
      </c>
      <c r="AM62" s="28">
        <f ca="1">ROUNDUP(SQRT((2*AL62*PART2!$AD$7)/PART2!$AD$6),0)</f>
        <v>691</v>
      </c>
      <c r="AN62" s="20"/>
      <c r="AO62" s="11"/>
      <c r="AP62" s="11"/>
      <c r="AQ62" s="11"/>
      <c r="AR62" s="12"/>
      <c r="AS62" s="12"/>
      <c r="AY62" s="10"/>
      <c r="AZ62" s="10"/>
      <c r="BA62" s="10"/>
      <c r="BB62" s="19">
        <v>60</v>
      </c>
      <c r="BC62" s="20">
        <f t="shared" ca="1" si="4"/>
        <v>0.80939805078596583</v>
      </c>
      <c r="BD62" s="28">
        <f ca="1">IF(I63&lt;=$C$24, $C$16+SQRT(I63*$C$25), $C$17-SQRT((1-I63)*$C$26))</f>
        <v>14393.380318171514</v>
      </c>
      <c r="BE62" s="29">
        <f ca="1">BD62/ROUNDUP(SQRT((2*BD62*PART2!$AD$7)/PART2!$AD$6),0)</f>
        <v>21.676777587607702</v>
      </c>
      <c r="BF62" s="20"/>
      <c r="BG62" s="11"/>
      <c r="BH62" s="11"/>
      <c r="BI62" s="11"/>
      <c r="BJ62" s="12"/>
      <c r="BK62" s="12"/>
    </row>
    <row r="63" spans="2:63" ht="15.6">
      <c r="B63" s="10"/>
      <c r="C63" s="10"/>
      <c r="D63" s="10"/>
      <c r="E63" s="10"/>
      <c r="F63" s="10"/>
      <c r="G63" s="10"/>
      <c r="H63" s="19">
        <v>60</v>
      </c>
      <c r="I63" s="20">
        <f t="shared" ca="1" si="8"/>
        <v>0.24268858888346867</v>
      </c>
      <c r="J63" s="28">
        <f t="shared" ca="1" si="9"/>
        <v>14393.380318171514</v>
      </c>
      <c r="K63" s="28">
        <f ca="1">J63*$AD$5+J63/L63*$AD$7+$AD$6*L63/2</f>
        <v>1161020.1165229948</v>
      </c>
      <c r="L63" s="28">
        <f ca="1">ROUNDUP((SQRT((2*J63*PART2!$AD$7)/PART2!$AD$6)),0)</f>
        <v>664</v>
      </c>
      <c r="M63" s="38">
        <f t="shared" ca="1" si="10"/>
        <v>21.676777587607702</v>
      </c>
      <c r="N63" s="20"/>
      <c r="O63" s="11"/>
      <c r="P63" s="11"/>
      <c r="Q63" s="11"/>
      <c r="R63" s="12"/>
      <c r="S63" s="12"/>
      <c r="T63" s="12"/>
      <c r="U63" s="12"/>
      <c r="V63" s="12"/>
      <c r="W63" s="12"/>
      <c r="AG63" s="10"/>
      <c r="AH63" s="10"/>
      <c r="AI63" s="10"/>
      <c r="AJ63" s="19">
        <v>60</v>
      </c>
      <c r="AK63" s="20">
        <f t="shared" ca="1" si="14"/>
        <v>0.4553549839426162</v>
      </c>
      <c r="AL63" s="28">
        <f t="shared" ca="1" si="15"/>
        <v>14393.380318171514</v>
      </c>
      <c r="AM63" s="28">
        <f ca="1">ROUNDUP(SQRT((2*AL63*PART2!$AD$7)/PART2!$AD$6),0)</f>
        <v>664</v>
      </c>
      <c r="AN63" s="20"/>
      <c r="AO63" s="11"/>
      <c r="AP63" s="11"/>
      <c r="AQ63" s="11"/>
      <c r="AR63" s="12"/>
      <c r="AS63" s="12"/>
      <c r="AY63" s="10"/>
      <c r="AZ63" s="10"/>
      <c r="BA63" s="10"/>
      <c r="BB63" s="19">
        <v>61</v>
      </c>
      <c r="BC63" s="20">
        <f t="shared" ca="1" si="4"/>
        <v>0.49627070902273074</v>
      </c>
      <c r="BD63" s="28">
        <f ca="1">IF(I64&lt;=$C$24, $C$16+SQRT(I64*$C$25), $C$17-SQRT((1-I64)*$C$26))</f>
        <v>14642.555883689482</v>
      </c>
      <c r="BE63" s="29">
        <f ca="1">BD63/ROUNDUP(SQRT((2*BD63*PART2!$AD$7)/PART2!$AD$6),0)</f>
        <v>21.887228525694294</v>
      </c>
      <c r="BF63" s="20"/>
      <c r="BG63" s="11"/>
      <c r="BH63" s="11"/>
      <c r="BI63" s="11"/>
      <c r="BJ63" s="12"/>
      <c r="BK63" s="12"/>
    </row>
    <row r="64" spans="2:63" ht="15.6">
      <c r="B64" s="10"/>
      <c r="C64" s="10"/>
      <c r="D64" s="10"/>
      <c r="E64" s="10"/>
      <c r="F64" s="10"/>
      <c r="G64" s="10"/>
      <c r="H64" s="19">
        <v>61</v>
      </c>
      <c r="I64" s="20">
        <f t="shared" ca="1" si="8"/>
        <v>0.33724872888036705</v>
      </c>
      <c r="J64" s="28">
        <f t="shared" ca="1" si="9"/>
        <v>14642.555883689482</v>
      </c>
      <c r="K64" s="28">
        <f ca="1">J64*$AD$5+J64/L64*$AD$7+$AD$6*L64/2</f>
        <v>1181036.4609708113</v>
      </c>
      <c r="L64" s="28">
        <f ca="1">ROUNDUP((SQRT((2*J64*PART2!$AD$7)/PART2!$AD$6)),0)</f>
        <v>669</v>
      </c>
      <c r="M64" s="38">
        <f t="shared" ca="1" si="10"/>
        <v>21.887228525694294</v>
      </c>
      <c r="N64" s="20"/>
      <c r="O64" s="11"/>
      <c r="P64" s="11"/>
      <c r="Q64" s="11"/>
      <c r="R64" s="12"/>
      <c r="S64" s="12"/>
      <c r="T64" s="12"/>
      <c r="U64" s="12"/>
      <c r="V64" s="12"/>
      <c r="W64" s="12"/>
      <c r="AG64" s="10"/>
      <c r="AH64" s="10"/>
      <c r="AI64" s="10"/>
      <c r="AJ64" s="19">
        <v>61</v>
      </c>
      <c r="AK64" s="20">
        <f t="shared" ca="1" si="14"/>
        <v>0.94907877944528296</v>
      </c>
      <c r="AL64" s="28">
        <f t="shared" ca="1" si="15"/>
        <v>14642.555883689482</v>
      </c>
      <c r="AM64" s="28">
        <f ca="1">ROUNDUP(SQRT((2*AL64*PART2!$AD$7)/PART2!$AD$6),0)</f>
        <v>669</v>
      </c>
      <c r="AN64" s="20"/>
      <c r="AO64" s="11"/>
      <c r="AP64" s="11"/>
      <c r="AQ64" s="11"/>
      <c r="AR64" s="12"/>
      <c r="AS64" s="12"/>
      <c r="AY64" s="10"/>
      <c r="AZ64" s="10"/>
      <c r="BA64" s="10"/>
      <c r="BB64" s="19">
        <v>62</v>
      </c>
      <c r="BC64" s="20">
        <f t="shared" ca="1" si="4"/>
        <v>0.63608923518967586</v>
      </c>
      <c r="BD64" s="28">
        <f ca="1">IF(I65&lt;=$C$24, $C$16+SQRT(I65*$C$25), $C$17-SQRT((1-I65)*$C$26))</f>
        <v>14491.288730153658</v>
      </c>
      <c r="BE64" s="29">
        <f ca="1">BD64/ROUNDUP(SQRT((2*BD64*PART2!$AD$7)/PART2!$AD$6),0)</f>
        <v>21.758691787017504</v>
      </c>
      <c r="BF64" s="20"/>
      <c r="BG64" s="11"/>
      <c r="BH64" s="11"/>
      <c r="BI64" s="11"/>
      <c r="BJ64" s="12"/>
      <c r="BK64" s="12"/>
    </row>
    <row r="65" spans="2:63" ht="15.6">
      <c r="B65" s="10"/>
      <c r="C65" s="10"/>
      <c r="D65" s="10"/>
      <c r="E65" s="10"/>
      <c r="F65" s="10"/>
      <c r="G65" s="10"/>
      <c r="H65" s="19">
        <v>62</v>
      </c>
      <c r="I65" s="20">
        <f t="shared" ca="1" si="8"/>
        <v>0.27799275958541336</v>
      </c>
      <c r="J65" s="28">
        <f t="shared" ca="1" si="9"/>
        <v>14491.288730153658</v>
      </c>
      <c r="K65" s="28">
        <f ca="1">J65*$AD$5+J65/L65*$AD$7+$AD$6*L65/2</f>
        <v>1168885.2106054362</v>
      </c>
      <c r="L65" s="28">
        <f ca="1">ROUNDUP((SQRT((2*J65*PART2!$AD$7)/PART2!$AD$6)),0)</f>
        <v>666</v>
      </c>
      <c r="M65" s="38">
        <f t="shared" ca="1" si="10"/>
        <v>21.758691787017504</v>
      </c>
      <c r="N65" s="20"/>
      <c r="O65" s="11"/>
      <c r="P65" s="11"/>
      <c r="Q65" s="11"/>
      <c r="R65" s="12"/>
      <c r="S65" s="12"/>
      <c r="T65" s="12"/>
      <c r="U65" s="12"/>
      <c r="V65" s="12"/>
      <c r="W65" s="12"/>
      <c r="AG65" s="10"/>
      <c r="AH65" s="10"/>
      <c r="AI65" s="10"/>
      <c r="AJ65" s="19">
        <v>62</v>
      </c>
      <c r="AK65" s="20">
        <f t="shared" ca="1" si="14"/>
        <v>0.53798322264241194</v>
      </c>
      <c r="AL65" s="28">
        <f t="shared" ca="1" si="15"/>
        <v>14491.288730153658</v>
      </c>
      <c r="AM65" s="28">
        <f ca="1">ROUNDUP(SQRT((2*AL65*PART2!$AD$7)/PART2!$AD$6),0)</f>
        <v>666</v>
      </c>
      <c r="AN65" s="20"/>
      <c r="AO65" s="11"/>
      <c r="AP65" s="11"/>
      <c r="AQ65" s="11"/>
      <c r="AR65" s="12"/>
      <c r="AS65" s="12"/>
      <c r="AY65" s="10"/>
      <c r="AZ65" s="10"/>
      <c r="BA65" s="10"/>
      <c r="BB65" s="19">
        <v>63</v>
      </c>
      <c r="BC65" s="20">
        <f t="shared" ca="1" si="4"/>
        <v>1.3679483969048611E-2</v>
      </c>
      <c r="BD65" s="28">
        <f ca="1">IF(I66&lt;=$C$24, $C$16+SQRT(I66*$C$25), $C$17-SQRT((1-I66)*$C$26))</f>
        <v>15323.025794353856</v>
      </c>
      <c r="BE65" s="29">
        <f ca="1">BD65/ROUNDUP(SQRT((2*BD65*PART2!$AD$7)/PART2!$AD$6),0)</f>
        <v>22.369380721684461</v>
      </c>
      <c r="BF65" s="20"/>
      <c r="BG65" s="11"/>
      <c r="BH65" s="11"/>
      <c r="BI65" s="11"/>
      <c r="BJ65" s="12"/>
      <c r="BK65" s="12"/>
    </row>
    <row r="66" spans="2:63" ht="15.6">
      <c r="B66" s="10"/>
      <c r="C66" s="10"/>
      <c r="D66" s="10"/>
      <c r="E66" s="10"/>
      <c r="F66" s="10"/>
      <c r="G66" s="10"/>
      <c r="H66" s="19">
        <v>63</v>
      </c>
      <c r="I66" s="20">
        <f t="shared" ca="1" si="8"/>
        <v>0.64846968919968584</v>
      </c>
      <c r="J66" s="28">
        <f t="shared" ca="1" si="9"/>
        <v>15323.025794353856</v>
      </c>
      <c r="K66" s="28">
        <f ca="1">J66*$AD$5+J66/L66*$AD$7+$AD$6*L66/2</f>
        <v>1235695.3273070792</v>
      </c>
      <c r="L66" s="28">
        <f ca="1">ROUNDUP((SQRT((2*J66*PART2!$AD$7)/PART2!$AD$6)),0)</f>
        <v>685</v>
      </c>
      <c r="M66" s="38">
        <f t="shared" ca="1" si="10"/>
        <v>22.369380721684461</v>
      </c>
      <c r="N66" s="20"/>
      <c r="O66" s="11"/>
      <c r="P66" s="11"/>
      <c r="Q66" s="11"/>
      <c r="R66" s="12"/>
      <c r="S66" s="12"/>
      <c r="T66" s="12"/>
      <c r="U66" s="12"/>
      <c r="V66" s="12"/>
      <c r="W66" s="12"/>
      <c r="AG66" s="10"/>
      <c r="AH66" s="10"/>
      <c r="AI66" s="10"/>
      <c r="AJ66" s="19">
        <v>63</v>
      </c>
      <c r="AK66" s="20">
        <f t="shared" ca="1" si="14"/>
        <v>0.23117876062389353</v>
      </c>
      <c r="AL66" s="28">
        <f t="shared" ca="1" si="15"/>
        <v>15323.025794353856</v>
      </c>
      <c r="AM66" s="28">
        <f ca="1">ROUNDUP(SQRT((2*AL66*PART2!$AD$7)/PART2!$AD$6),0)</f>
        <v>685</v>
      </c>
      <c r="AN66" s="20"/>
      <c r="AO66" s="11"/>
      <c r="AP66" s="11"/>
      <c r="AQ66" s="11"/>
      <c r="AR66" s="12"/>
      <c r="AS66" s="12"/>
      <c r="AY66" s="10"/>
      <c r="AZ66" s="10"/>
      <c r="BA66" s="10"/>
      <c r="BB66" s="19">
        <v>64</v>
      </c>
      <c r="BC66" s="20">
        <f t="shared" ca="1" si="4"/>
        <v>0.13707630770692691</v>
      </c>
      <c r="BD66" s="28">
        <f ca="1">IF(I67&lt;=$C$24, $C$16+SQRT(I67*$C$25), $C$17-SQRT((1-I67)*$C$26))</f>
        <v>14283.268522914452</v>
      </c>
      <c r="BE66" s="29">
        <f ca="1">BD66/ROUNDUP(SQRT((2*BD66*PART2!$AD$7)/PART2!$AD$6),0)</f>
        <v>21.608575677631546</v>
      </c>
      <c r="BF66" s="20"/>
      <c r="BG66" s="11"/>
      <c r="BH66" s="11"/>
      <c r="BI66" s="11"/>
      <c r="BJ66" s="12"/>
      <c r="BK66" s="12"/>
    </row>
    <row r="67" spans="2:63" ht="15.6">
      <c r="B67" s="10"/>
      <c r="C67" s="10"/>
      <c r="D67" s="10"/>
      <c r="E67" s="10"/>
      <c r="F67" s="10"/>
      <c r="G67" s="10"/>
      <c r="H67" s="19">
        <v>64</v>
      </c>
      <c r="I67" s="20">
        <f t="shared" ca="1" si="8"/>
        <v>0.2058472627378799</v>
      </c>
      <c r="J67" s="28">
        <f t="shared" ca="1" si="9"/>
        <v>14283.268522914452</v>
      </c>
      <c r="K67" s="28">
        <f ca="1">J67*$AD$5+J67/L67*$AD$7+$AD$6*L67/2</f>
        <v>1152174.5684822351</v>
      </c>
      <c r="L67" s="28">
        <f ca="1">ROUNDUP((SQRT((2*J67*PART2!$AD$7)/PART2!$AD$6)),0)</f>
        <v>661</v>
      </c>
      <c r="M67" s="38">
        <f t="shared" ca="1" si="10"/>
        <v>21.608575677631546</v>
      </c>
      <c r="N67" s="20"/>
      <c r="O67" s="11"/>
      <c r="P67" s="11"/>
      <c r="Q67" s="11"/>
      <c r="R67" s="12"/>
      <c r="S67" s="12"/>
      <c r="T67" s="12"/>
      <c r="U67" s="12"/>
      <c r="V67" s="12"/>
      <c r="W67" s="12"/>
      <c r="AG67" s="10"/>
      <c r="AH67" s="10"/>
      <c r="AI67" s="10"/>
      <c r="AJ67" s="19">
        <v>64</v>
      </c>
      <c r="AK67" s="20">
        <f t="shared" ca="1" si="14"/>
        <v>0.24334412769274683</v>
      </c>
      <c r="AL67" s="28">
        <f t="shared" ca="1" si="15"/>
        <v>14283.268522914452</v>
      </c>
      <c r="AM67" s="28">
        <f ca="1">ROUNDUP(SQRT((2*AL67*PART2!$AD$7)/PART2!$AD$6),0)</f>
        <v>661</v>
      </c>
      <c r="AN67" s="20"/>
      <c r="AO67" s="11"/>
      <c r="AP67" s="11"/>
      <c r="AQ67" s="11"/>
      <c r="AR67" s="12"/>
      <c r="AS67" s="12"/>
      <c r="AY67" s="10"/>
      <c r="AZ67" s="10"/>
      <c r="BA67" s="10"/>
      <c r="BB67" s="19">
        <v>65</v>
      </c>
      <c r="BC67" s="20">
        <f t="shared" ca="1" si="4"/>
        <v>0.16753022088837843</v>
      </c>
      <c r="BD67" s="28">
        <f ca="1">IF(I68&lt;=$C$24, $C$16+SQRT(I68*$C$25), $C$17-SQRT((1-I68)*$C$26))</f>
        <v>14041.221561239445</v>
      </c>
      <c r="BE67" s="29">
        <f ca="1">BD67/ROUNDUP(SQRT((2*BD67*PART2!$AD$7)/PART2!$AD$6),0)</f>
        <v>21.404301160425984</v>
      </c>
      <c r="BF67" s="20"/>
      <c r="BG67" s="11"/>
      <c r="BH67" s="11"/>
      <c r="BI67" s="11"/>
      <c r="BJ67" s="12"/>
      <c r="BK67" s="12"/>
    </row>
    <row r="68" spans="2:63" ht="15.6">
      <c r="B68" s="10"/>
      <c r="C68" s="10"/>
      <c r="D68" s="10"/>
      <c r="E68" s="10"/>
      <c r="F68" s="10"/>
      <c r="G68" s="10"/>
      <c r="H68" s="19">
        <v>65</v>
      </c>
      <c r="I68" s="20">
        <f t="shared" ca="1" si="8"/>
        <v>0.13551779244873852</v>
      </c>
      <c r="J68" s="28">
        <f t="shared" ca="1" si="9"/>
        <v>14041.221561239445</v>
      </c>
      <c r="K68" s="28">
        <f ca="1">J68*$AD$5+J68/L68*$AD$7+$AD$6*L68/2</f>
        <v>1132729.8711544492</v>
      </c>
      <c r="L68" s="28">
        <f ca="1">ROUNDUP((SQRT((2*J68*PART2!$AD$7)/PART2!$AD$6)),0)</f>
        <v>656</v>
      </c>
      <c r="M68" s="38">
        <f t="shared" ca="1" si="10"/>
        <v>21.404301160425984</v>
      </c>
      <c r="N68" s="20"/>
      <c r="O68" s="11"/>
      <c r="P68" s="11"/>
      <c r="Q68" s="11"/>
      <c r="R68" s="12"/>
      <c r="S68" s="12"/>
      <c r="T68" s="12"/>
      <c r="U68" s="12"/>
      <c r="V68" s="12"/>
      <c r="W68" s="12"/>
      <c r="AG68" s="10"/>
      <c r="AH68" s="10"/>
      <c r="AI68" s="10"/>
      <c r="AJ68" s="19">
        <v>65</v>
      </c>
      <c r="AK68" s="20">
        <f t="shared" ca="1" si="14"/>
        <v>0.85312303983524029</v>
      </c>
      <c r="AL68" s="28">
        <f t="shared" ca="1" si="15"/>
        <v>14041.221561239445</v>
      </c>
      <c r="AM68" s="28">
        <f ca="1">ROUNDUP(SQRT((2*AL68*PART2!$AD$7)/PART2!$AD$6),0)</f>
        <v>656</v>
      </c>
      <c r="AN68" s="20"/>
      <c r="AO68" s="11"/>
      <c r="AP68" s="11"/>
      <c r="AQ68" s="11"/>
      <c r="AR68" s="12"/>
      <c r="AS68" s="12"/>
      <c r="AY68" s="10"/>
      <c r="AZ68" s="10"/>
      <c r="BA68" s="10"/>
      <c r="BB68" s="19">
        <v>66</v>
      </c>
      <c r="BC68" s="20">
        <f t="shared" ref="BC68:BC131" ca="1" si="22">RAND()</f>
        <v>0.73343927598366931</v>
      </c>
      <c r="BD68" s="28">
        <f t="shared" ref="BD68:BD131" ca="1" si="23">IF(I69&lt;=$C$24, $C$16+SQRT(I69*$C$25), $C$17-SQRT((1-I69)*$C$26))</f>
        <v>15679.524196456616</v>
      </c>
      <c r="BE68" s="29">
        <f ca="1">BD68/ROUNDUP(SQRT((2*BD68*PART2!$AD$7)/PART2!$AD$6),0)</f>
        <v>22.625576041062939</v>
      </c>
      <c r="BF68" s="20"/>
      <c r="BG68" s="11"/>
      <c r="BH68" s="11"/>
      <c r="BI68" s="11"/>
      <c r="BJ68" s="12"/>
      <c r="BK68" s="12"/>
    </row>
    <row r="69" spans="2:63" ht="15.6">
      <c r="B69" s="10"/>
      <c r="C69" s="10"/>
      <c r="D69" s="10"/>
      <c r="E69" s="10"/>
      <c r="F69" s="10"/>
      <c r="G69" s="10"/>
      <c r="H69" s="19">
        <v>66</v>
      </c>
      <c r="I69" s="20">
        <f t="shared" ref="I69:I132" ca="1" si="24">RAND()</f>
        <v>0.78204295653205702</v>
      </c>
      <c r="J69" s="28">
        <f t="shared" ref="J69:J132" ca="1" si="25">IF(I69&lt;=$C$24, $C$16+SQRT(I69*$C$25), $C$17-SQRT((1-I69)*$C$26))</f>
        <v>15679.524196456616</v>
      </c>
      <c r="K69" s="28">
        <f t="shared" ref="K69:K132" ca="1" si="26">J69*$AD$5+J69/L69*$AD$7+$AD$6*L69/2</f>
        <v>1264329.1624455634</v>
      </c>
      <c r="L69" s="28">
        <f ca="1">ROUNDUP((SQRT((2*J69*PART2!$AD$7)/PART2!$AD$6)),0)</f>
        <v>693</v>
      </c>
      <c r="M69" s="38">
        <f t="shared" ref="M69:M132" ca="1" si="27">J69/L69</f>
        <v>22.625576041062939</v>
      </c>
      <c r="N69" s="20"/>
      <c r="O69" s="11"/>
      <c r="P69" s="11"/>
      <c r="Q69" s="11"/>
      <c r="R69" s="12"/>
      <c r="S69" s="12"/>
      <c r="T69" s="12"/>
      <c r="U69" s="12"/>
      <c r="V69" s="12"/>
      <c r="W69" s="12"/>
      <c r="AG69" s="10"/>
      <c r="AH69" s="10"/>
      <c r="AI69" s="10"/>
      <c r="AJ69" s="19">
        <v>66</v>
      </c>
      <c r="AK69" s="20">
        <f t="shared" ref="AK69:AK132" ca="1" si="28">RAND()</f>
        <v>0.65700442315042795</v>
      </c>
      <c r="AL69" s="28">
        <f t="shared" ref="AL69:AL132" ca="1" si="29">IF(I69&lt;=$C$24, $C$16+SQRT(I69*$C$25), $C$17-SQRT((1-I69)*$C$26))</f>
        <v>15679.524196456616</v>
      </c>
      <c r="AM69" s="28">
        <f ca="1">ROUNDUP(SQRT((2*AL69*PART2!$AD$7)/PART2!$AD$6),0)</f>
        <v>693</v>
      </c>
      <c r="AN69" s="20"/>
      <c r="AO69" s="11"/>
      <c r="AP69" s="11"/>
      <c r="AQ69" s="11"/>
      <c r="AR69" s="12"/>
      <c r="AS69" s="12"/>
      <c r="AY69" s="10"/>
      <c r="AZ69" s="10"/>
      <c r="BA69" s="10"/>
      <c r="BB69" s="19">
        <v>67</v>
      </c>
      <c r="BC69" s="20">
        <f t="shared" ca="1" si="22"/>
        <v>0.80385027439154433</v>
      </c>
      <c r="BD69" s="28">
        <f t="shared" ca="1" si="23"/>
        <v>14658.163295024024</v>
      </c>
      <c r="BE69" s="29">
        <f ca="1">BD69/ROUNDUP(SQRT((2*BD69*PART2!$AD$7)/PART2!$AD$6),0)</f>
        <v>21.877855664214962</v>
      </c>
      <c r="BF69" s="20"/>
      <c r="BG69" s="11"/>
      <c r="BH69" s="11"/>
      <c r="BI69" s="11"/>
      <c r="BJ69" s="12"/>
      <c r="BK69" s="12"/>
    </row>
    <row r="70" spans="2:63" ht="15.6">
      <c r="B70" s="10"/>
      <c r="C70" s="10"/>
      <c r="D70" s="10"/>
      <c r="E70" s="10"/>
      <c r="F70" s="10"/>
      <c r="G70" s="10"/>
      <c r="H70" s="19">
        <v>67</v>
      </c>
      <c r="I70" s="20">
        <f t="shared" ca="1" si="24"/>
        <v>0.34368818912061561</v>
      </c>
      <c r="J70" s="28">
        <f t="shared" ca="1" si="25"/>
        <v>14658.163295024024</v>
      </c>
      <c r="K70" s="28">
        <f t="shared" ca="1" si="26"/>
        <v>1182290.1918480492</v>
      </c>
      <c r="L70" s="28">
        <f ca="1">ROUNDUP((SQRT((2*J70*PART2!$AD$7)/PART2!$AD$6)),0)</f>
        <v>670</v>
      </c>
      <c r="M70" s="38">
        <f t="shared" ca="1" si="27"/>
        <v>21.877855664214962</v>
      </c>
      <c r="N70" s="20"/>
      <c r="O70" s="11"/>
      <c r="P70" s="11"/>
      <c r="Q70" s="11"/>
      <c r="R70" s="12"/>
      <c r="S70" s="12"/>
      <c r="T70" s="12"/>
      <c r="U70" s="12"/>
      <c r="V70" s="12"/>
      <c r="W70" s="12"/>
      <c r="AG70" s="10"/>
      <c r="AH70" s="10"/>
      <c r="AI70" s="10"/>
      <c r="AJ70" s="19">
        <v>67</v>
      </c>
      <c r="AK70" s="20">
        <f t="shared" ca="1" si="28"/>
        <v>0.6893008391665767</v>
      </c>
      <c r="AL70" s="28">
        <f t="shared" ca="1" si="29"/>
        <v>14658.163295024024</v>
      </c>
      <c r="AM70" s="28">
        <f ca="1">ROUNDUP(SQRT((2*AL70*PART2!$AD$7)/PART2!$AD$6),0)</f>
        <v>670</v>
      </c>
      <c r="AN70" s="20"/>
      <c r="AO70" s="11"/>
      <c r="AP70" s="11"/>
      <c r="AQ70" s="11"/>
      <c r="AR70" s="12"/>
      <c r="AS70" s="12"/>
      <c r="AY70" s="10"/>
      <c r="AZ70" s="10"/>
      <c r="BA70" s="10"/>
      <c r="BB70" s="19">
        <v>68</v>
      </c>
      <c r="BC70" s="20">
        <f t="shared" ca="1" si="22"/>
        <v>3.1570736514382691E-2</v>
      </c>
      <c r="BD70" s="28">
        <f t="shared" ca="1" si="23"/>
        <v>15011.283641751987</v>
      </c>
      <c r="BE70" s="29">
        <f ca="1">BD70/ROUNDUP(SQRT((2*BD70*PART2!$AD$7)/PART2!$AD$6),0)</f>
        <v>22.140536344766943</v>
      </c>
      <c r="BF70" s="20"/>
      <c r="BG70" s="11"/>
      <c r="BH70" s="11"/>
      <c r="BI70" s="11"/>
      <c r="BJ70" s="12"/>
      <c r="BK70" s="12"/>
    </row>
    <row r="71" spans="2:63" ht="15.6">
      <c r="B71" s="10"/>
      <c r="C71" s="10"/>
      <c r="D71" s="10"/>
      <c r="E71" s="10"/>
      <c r="F71" s="10"/>
      <c r="G71" s="10"/>
      <c r="H71" s="19">
        <v>68</v>
      </c>
      <c r="I71" s="20">
        <f t="shared" ca="1" si="24"/>
        <v>0.50562590580459532</v>
      </c>
      <c r="J71" s="28">
        <f t="shared" ca="1" si="25"/>
        <v>15011.283641751987</v>
      </c>
      <c r="K71" s="28">
        <f t="shared" ca="1" si="26"/>
        <v>1210655.2093360077</v>
      </c>
      <c r="L71" s="28">
        <f ca="1">ROUNDUP((SQRT((2*J71*PART2!$AD$7)/PART2!$AD$6)),0)</f>
        <v>678</v>
      </c>
      <c r="M71" s="38">
        <f t="shared" ca="1" si="27"/>
        <v>22.140536344766943</v>
      </c>
      <c r="N71" s="20"/>
      <c r="O71" s="11"/>
      <c r="P71" s="11"/>
      <c r="Q71" s="11"/>
      <c r="R71" s="12"/>
      <c r="S71" s="12"/>
      <c r="T71" s="12"/>
      <c r="U71" s="12"/>
      <c r="V71" s="12"/>
      <c r="W71" s="12"/>
      <c r="AG71" s="10"/>
      <c r="AH71" s="10"/>
      <c r="AI71" s="10"/>
      <c r="AJ71" s="19">
        <v>68</v>
      </c>
      <c r="AK71" s="20">
        <f t="shared" ca="1" si="28"/>
        <v>0.73832824180605328</v>
      </c>
      <c r="AL71" s="28">
        <f t="shared" ca="1" si="29"/>
        <v>15011.283641751987</v>
      </c>
      <c r="AM71" s="28">
        <f ca="1">ROUNDUP(SQRT((2*AL71*PART2!$AD$7)/PART2!$AD$6),0)</f>
        <v>678</v>
      </c>
      <c r="AN71" s="20"/>
      <c r="AO71" s="11"/>
      <c r="AP71" s="11"/>
      <c r="AQ71" s="11"/>
      <c r="AR71" s="12"/>
      <c r="AS71" s="12"/>
      <c r="AY71" s="10"/>
      <c r="AZ71" s="10"/>
      <c r="BA71" s="10"/>
      <c r="BB71" s="19">
        <v>69</v>
      </c>
      <c r="BC71" s="20">
        <f t="shared" ca="1" si="22"/>
        <v>0.31175621228505146</v>
      </c>
      <c r="BD71" s="28">
        <f t="shared" ca="1" si="23"/>
        <v>14994.815966852049</v>
      </c>
      <c r="BE71" s="29">
        <f ca="1">BD71/ROUNDUP(SQRT((2*BD71*PART2!$AD$7)/PART2!$AD$6),0)</f>
        <v>22.148915756059157</v>
      </c>
      <c r="BF71" s="20"/>
      <c r="BG71" s="11"/>
      <c r="BH71" s="11"/>
      <c r="BI71" s="11"/>
      <c r="BJ71" s="12"/>
      <c r="BK71" s="12"/>
    </row>
    <row r="72" spans="2:63" ht="15.6">
      <c r="B72" s="10"/>
      <c r="C72" s="10"/>
      <c r="D72" s="10"/>
      <c r="E72" s="10"/>
      <c r="F72" s="10"/>
      <c r="G72" s="10"/>
      <c r="H72" s="19">
        <v>69</v>
      </c>
      <c r="I72" s="20">
        <f t="shared" ca="1" si="24"/>
        <v>0.49741134270098442</v>
      </c>
      <c r="J72" s="28">
        <f t="shared" ca="1" si="25"/>
        <v>14994.815966852049</v>
      </c>
      <c r="K72" s="28">
        <f t="shared" ca="1" si="26"/>
        <v>1209332.4388144969</v>
      </c>
      <c r="L72" s="28">
        <f ca="1">ROUNDUP((SQRT((2*J72*PART2!$AD$7)/PART2!$AD$6)),0)</f>
        <v>677</v>
      </c>
      <c r="M72" s="38">
        <f t="shared" ca="1" si="27"/>
        <v>22.148915756059157</v>
      </c>
      <c r="N72" s="20"/>
      <c r="O72" s="11"/>
      <c r="P72" s="11"/>
      <c r="Q72" s="11"/>
      <c r="R72" s="12"/>
      <c r="S72" s="12"/>
      <c r="T72" s="12"/>
      <c r="U72" s="12"/>
      <c r="V72" s="12"/>
      <c r="W72" s="12"/>
      <c r="AG72" s="10"/>
      <c r="AH72" s="10"/>
      <c r="AI72" s="10"/>
      <c r="AJ72" s="19">
        <v>69</v>
      </c>
      <c r="AK72" s="20">
        <f t="shared" ca="1" si="28"/>
        <v>0.72994364279679047</v>
      </c>
      <c r="AL72" s="28">
        <f t="shared" ca="1" si="29"/>
        <v>14994.815966852049</v>
      </c>
      <c r="AM72" s="28">
        <f ca="1">ROUNDUP(SQRT((2*AL72*PART2!$AD$7)/PART2!$AD$6),0)</f>
        <v>677</v>
      </c>
      <c r="AN72" s="20"/>
      <c r="AO72" s="11"/>
      <c r="AP72" s="11"/>
      <c r="AQ72" s="11"/>
      <c r="AR72" s="12"/>
      <c r="AS72" s="12"/>
      <c r="AY72" s="10"/>
      <c r="AZ72" s="10"/>
      <c r="BA72" s="10"/>
      <c r="BB72" s="19">
        <v>70</v>
      </c>
      <c r="BC72" s="20">
        <f t="shared" ca="1" si="22"/>
        <v>0.70625175345423008</v>
      </c>
      <c r="BD72" s="28">
        <f t="shared" ca="1" si="23"/>
        <v>14884.801839309741</v>
      </c>
      <c r="BE72" s="29">
        <f ca="1">BD72/ROUNDUP(SQRT((2*BD72*PART2!$AD$7)/PART2!$AD$6),0)</f>
        <v>22.051558280458874</v>
      </c>
      <c r="BF72" s="20"/>
      <c r="BG72" s="11"/>
      <c r="BH72" s="11"/>
      <c r="BI72" s="11"/>
      <c r="BJ72" s="12"/>
      <c r="BK72" s="12"/>
    </row>
    <row r="73" spans="2:63" ht="15.6">
      <c r="B73" s="10"/>
      <c r="C73" s="10"/>
      <c r="D73" s="10"/>
      <c r="E73" s="10"/>
      <c r="F73" s="10"/>
      <c r="G73" s="10"/>
      <c r="H73" s="19">
        <v>70</v>
      </c>
      <c r="I73" s="20">
        <f t="shared" ca="1" si="24"/>
        <v>0.44405974668317316</v>
      </c>
      <c r="J73" s="28">
        <f t="shared" ca="1" si="25"/>
        <v>14884.801839309741</v>
      </c>
      <c r="K73" s="28">
        <f t="shared" ca="1" si="26"/>
        <v>1200495.4899664803</v>
      </c>
      <c r="L73" s="28">
        <f ca="1">ROUNDUP((SQRT((2*J73*PART2!$AD$7)/PART2!$AD$6)),0)</f>
        <v>675</v>
      </c>
      <c r="M73" s="38">
        <f t="shared" ca="1" si="27"/>
        <v>22.051558280458874</v>
      </c>
      <c r="N73" s="20"/>
      <c r="O73" s="11"/>
      <c r="P73" s="11"/>
      <c r="Q73" s="11"/>
      <c r="R73" s="12"/>
      <c r="S73" s="12"/>
      <c r="T73" s="12"/>
      <c r="U73" s="12"/>
      <c r="V73" s="12"/>
      <c r="W73" s="12"/>
      <c r="AG73" s="10"/>
      <c r="AH73" s="10"/>
      <c r="AI73" s="10"/>
      <c r="AJ73" s="19">
        <v>70</v>
      </c>
      <c r="AK73" s="20">
        <f t="shared" ca="1" si="28"/>
        <v>0.26050943038225416</v>
      </c>
      <c r="AL73" s="28">
        <f t="shared" ca="1" si="29"/>
        <v>14884.801839309741</v>
      </c>
      <c r="AM73" s="28">
        <f ca="1">ROUNDUP(SQRT((2*AL73*PART2!$AD$7)/PART2!$AD$6),0)</f>
        <v>675</v>
      </c>
      <c r="AN73" s="20"/>
      <c r="AO73" s="11"/>
      <c r="AP73" s="11"/>
      <c r="AQ73" s="11"/>
      <c r="AR73" s="12"/>
      <c r="AS73" s="12"/>
      <c r="AY73" s="10"/>
      <c r="AZ73" s="10"/>
      <c r="BA73" s="10"/>
      <c r="BB73" s="19">
        <v>71</v>
      </c>
      <c r="BC73" s="20">
        <f t="shared" ca="1" si="22"/>
        <v>0.49060443313620594</v>
      </c>
      <c r="BD73" s="28">
        <f t="shared" ca="1" si="23"/>
        <v>15011.532355159701</v>
      </c>
      <c r="BE73" s="29">
        <f ca="1">BD73/ROUNDUP(SQRT((2*BD73*PART2!$AD$7)/PART2!$AD$6),0)</f>
        <v>22.140903178701624</v>
      </c>
      <c r="BF73" s="20"/>
      <c r="BG73" s="11"/>
      <c r="BH73" s="11"/>
      <c r="BI73" s="11"/>
      <c r="BJ73" s="12"/>
      <c r="BK73" s="12"/>
    </row>
    <row r="74" spans="2:63" ht="15.6">
      <c r="B74" s="10"/>
      <c r="C74" s="10"/>
      <c r="D74" s="10"/>
      <c r="E74" s="10"/>
      <c r="F74" s="10"/>
      <c r="G74" s="10"/>
      <c r="H74" s="19">
        <v>71</v>
      </c>
      <c r="I74" s="20">
        <f t="shared" ca="1" si="24"/>
        <v>0.50574955317790948</v>
      </c>
      <c r="J74" s="28">
        <f t="shared" ca="1" si="25"/>
        <v>15011.532355159701</v>
      </c>
      <c r="K74" s="28">
        <f t="shared" ca="1" si="26"/>
        <v>1210675.1871120906</v>
      </c>
      <c r="L74" s="28">
        <f ca="1">ROUNDUP((SQRT((2*J74*PART2!$AD$7)/PART2!$AD$6)),0)</f>
        <v>678</v>
      </c>
      <c r="M74" s="38">
        <f t="shared" ca="1" si="27"/>
        <v>22.140903178701624</v>
      </c>
      <c r="N74" s="20"/>
      <c r="O74" s="11"/>
      <c r="P74" s="11"/>
      <c r="Q74" s="11"/>
      <c r="R74" s="12"/>
      <c r="S74" s="12"/>
      <c r="T74" s="12"/>
      <c r="U74" s="12"/>
      <c r="V74" s="12"/>
      <c r="W74" s="12"/>
      <c r="AG74" s="10"/>
      <c r="AH74" s="10"/>
      <c r="AI74" s="10"/>
      <c r="AJ74" s="19">
        <v>71</v>
      </c>
      <c r="AK74" s="20">
        <f t="shared" ca="1" si="28"/>
        <v>0.81812238441568985</v>
      </c>
      <c r="AL74" s="28">
        <f t="shared" ca="1" si="29"/>
        <v>15011.532355159701</v>
      </c>
      <c r="AM74" s="28">
        <f ca="1">ROUNDUP(SQRT((2*AL74*PART2!$AD$7)/PART2!$AD$6),0)</f>
        <v>678</v>
      </c>
      <c r="AN74" s="20"/>
      <c r="AO74" s="11"/>
      <c r="AP74" s="11"/>
      <c r="AQ74" s="11"/>
      <c r="AR74" s="12"/>
      <c r="AS74" s="12"/>
      <c r="AY74" s="10"/>
      <c r="AZ74" s="10"/>
      <c r="BA74" s="10"/>
      <c r="BB74" s="19">
        <v>72</v>
      </c>
      <c r="BC74" s="20">
        <f t="shared" ca="1" si="22"/>
        <v>5.2063216442751914E-2</v>
      </c>
      <c r="BD74" s="28">
        <f t="shared" ca="1" si="23"/>
        <v>14293.728131905667</v>
      </c>
      <c r="BE74" s="29">
        <f ca="1">BD74/ROUNDUP(SQRT((2*BD74*PART2!$AD$7)/PART2!$AD$6),0)</f>
        <v>21.624399594410995</v>
      </c>
      <c r="BF74" s="20"/>
      <c r="BG74" s="11"/>
      <c r="BH74" s="11"/>
      <c r="BI74" s="11"/>
      <c r="BJ74" s="12"/>
      <c r="BK74" s="12"/>
    </row>
    <row r="75" spans="2:63" ht="15.6">
      <c r="B75" s="10"/>
      <c r="C75" s="10"/>
      <c r="D75" s="10"/>
      <c r="E75" s="10"/>
      <c r="F75" s="10"/>
      <c r="G75" s="10"/>
      <c r="H75" s="19">
        <v>72</v>
      </c>
      <c r="I75" s="20">
        <f t="shared" ca="1" si="24"/>
        <v>0.20921655991051591</v>
      </c>
      <c r="J75" s="28">
        <f t="shared" ca="1" si="25"/>
        <v>14293.728131905667</v>
      </c>
      <c r="K75" s="28">
        <f t="shared" ca="1" si="26"/>
        <v>1153014.8184632238</v>
      </c>
      <c r="L75" s="28">
        <f ca="1">ROUNDUP((SQRT((2*J75*PART2!$AD$7)/PART2!$AD$6)),0)</f>
        <v>661</v>
      </c>
      <c r="M75" s="38">
        <f t="shared" ca="1" si="27"/>
        <v>21.624399594410995</v>
      </c>
      <c r="N75" s="20"/>
      <c r="O75" s="11"/>
      <c r="P75" s="11"/>
      <c r="Q75" s="11"/>
      <c r="R75" s="12"/>
      <c r="S75" s="12"/>
      <c r="T75" s="12"/>
      <c r="U75" s="12"/>
      <c r="V75" s="12"/>
      <c r="W75" s="12"/>
      <c r="AG75" s="10"/>
      <c r="AH75" s="10"/>
      <c r="AI75" s="10"/>
      <c r="AJ75" s="19">
        <v>72</v>
      </c>
      <c r="AK75" s="20">
        <f t="shared" ca="1" si="28"/>
        <v>0.63059059604851597</v>
      </c>
      <c r="AL75" s="28">
        <f t="shared" ca="1" si="29"/>
        <v>14293.728131905667</v>
      </c>
      <c r="AM75" s="28">
        <f ca="1">ROUNDUP(SQRT((2*AL75*PART2!$AD$7)/PART2!$AD$6),0)</f>
        <v>661</v>
      </c>
      <c r="AN75" s="20"/>
      <c r="AO75" s="11"/>
      <c r="AP75" s="11"/>
      <c r="AQ75" s="11"/>
      <c r="AR75" s="12"/>
      <c r="AS75" s="12"/>
      <c r="AY75" s="10"/>
      <c r="AZ75" s="10"/>
      <c r="BA75" s="10"/>
      <c r="BB75" s="19">
        <v>73</v>
      </c>
      <c r="BC75" s="20">
        <f t="shared" ca="1" si="22"/>
        <v>0.40882775945436833</v>
      </c>
      <c r="BD75" s="28">
        <f t="shared" ca="1" si="23"/>
        <v>14933.939368953497</v>
      </c>
      <c r="BE75" s="29">
        <f ca="1">BD75/ROUNDUP(SQRT((2*BD75*PART2!$AD$7)/PART2!$AD$6),0)</f>
        <v>22.091626285434167</v>
      </c>
      <c r="BF75" s="20"/>
      <c r="BG75" s="11"/>
      <c r="BH75" s="11"/>
      <c r="BI75" s="11"/>
      <c r="BJ75" s="12"/>
      <c r="BK75" s="12"/>
    </row>
    <row r="76" spans="2:63" ht="15.6">
      <c r="B76" s="10"/>
      <c r="C76" s="10"/>
      <c r="D76" s="10"/>
      <c r="E76" s="10"/>
      <c r="F76" s="10"/>
      <c r="G76" s="10"/>
      <c r="H76" s="19">
        <v>73</v>
      </c>
      <c r="I76" s="20">
        <f t="shared" ca="1" si="24"/>
        <v>0.46751518534853143</v>
      </c>
      <c r="J76" s="28">
        <f t="shared" ca="1" si="25"/>
        <v>14933.939368953497</v>
      </c>
      <c r="K76" s="28">
        <f t="shared" ca="1" si="26"/>
        <v>1204442.5072990754</v>
      </c>
      <c r="L76" s="28">
        <f ca="1">ROUNDUP((SQRT((2*J76*PART2!$AD$7)/PART2!$AD$6)),0)</f>
        <v>676</v>
      </c>
      <c r="M76" s="38">
        <f t="shared" ca="1" si="27"/>
        <v>22.091626285434167</v>
      </c>
      <c r="N76" s="20"/>
      <c r="O76" s="11"/>
      <c r="P76" s="11"/>
      <c r="Q76" s="11"/>
      <c r="R76" s="12"/>
      <c r="S76" s="12"/>
      <c r="T76" s="12"/>
      <c r="U76" s="12"/>
      <c r="V76" s="12"/>
      <c r="W76" s="12"/>
      <c r="AG76" s="10"/>
      <c r="AH76" s="10"/>
      <c r="AI76" s="10"/>
      <c r="AJ76" s="19">
        <v>73</v>
      </c>
      <c r="AK76" s="20">
        <f t="shared" ca="1" si="28"/>
        <v>0.25712781876461033</v>
      </c>
      <c r="AL76" s="28">
        <f t="shared" ca="1" si="29"/>
        <v>14933.939368953497</v>
      </c>
      <c r="AM76" s="28">
        <f ca="1">ROUNDUP(SQRT((2*AL76*PART2!$AD$7)/PART2!$AD$6),0)</f>
        <v>676</v>
      </c>
      <c r="AN76" s="20"/>
      <c r="AO76" s="11"/>
      <c r="AP76" s="11"/>
      <c r="AQ76" s="11"/>
      <c r="AR76" s="12"/>
      <c r="AS76" s="12"/>
      <c r="AY76" s="10"/>
      <c r="AZ76" s="10"/>
      <c r="BA76" s="10"/>
      <c r="BB76" s="19">
        <v>74</v>
      </c>
      <c r="BC76" s="20">
        <f t="shared" ca="1" si="22"/>
        <v>0.92741060500769257</v>
      </c>
      <c r="BD76" s="28">
        <f t="shared" ca="1" si="23"/>
        <v>13213.742061861747</v>
      </c>
      <c r="BE76" s="29">
        <f ca="1">BD76/ROUNDUP(SQRT((2*BD76*PART2!$AD$7)/PART2!$AD$6),0)</f>
        <v>20.776323996637966</v>
      </c>
      <c r="BF76" s="20"/>
      <c r="BG76" s="11"/>
      <c r="BH76" s="11"/>
      <c r="BI76" s="11"/>
      <c r="BJ76" s="12"/>
      <c r="BK76" s="12"/>
    </row>
    <row r="77" spans="2:63" ht="15.6">
      <c r="B77" s="10"/>
      <c r="C77" s="10"/>
      <c r="D77" s="10"/>
      <c r="E77" s="10"/>
      <c r="F77" s="10"/>
      <c r="G77" s="10"/>
      <c r="H77" s="19">
        <v>74</v>
      </c>
      <c r="I77" s="20">
        <f t="shared" ca="1" si="24"/>
        <v>5.7107086261138917E-3</v>
      </c>
      <c r="J77" s="28">
        <f t="shared" ca="1" si="25"/>
        <v>13213.742061861747</v>
      </c>
      <c r="K77" s="28">
        <f t="shared" ca="1" si="26"/>
        <v>1066249.3562282</v>
      </c>
      <c r="L77" s="28">
        <f ca="1">ROUNDUP((SQRT((2*J77*PART2!$AD$7)/PART2!$AD$6)),0)</f>
        <v>636</v>
      </c>
      <c r="M77" s="38">
        <f t="shared" ca="1" si="27"/>
        <v>20.776323996637966</v>
      </c>
      <c r="N77" s="20"/>
      <c r="O77" s="11"/>
      <c r="P77" s="11"/>
      <c r="Q77" s="11"/>
      <c r="R77" s="12"/>
      <c r="S77" s="12"/>
      <c r="T77" s="12"/>
      <c r="U77" s="12"/>
      <c r="V77" s="12"/>
      <c r="W77" s="12"/>
      <c r="AG77" s="10"/>
      <c r="AH77" s="10"/>
      <c r="AI77" s="10"/>
      <c r="AJ77" s="19">
        <v>74</v>
      </c>
      <c r="AK77" s="20">
        <f t="shared" ca="1" si="28"/>
        <v>0.57670359694119577</v>
      </c>
      <c r="AL77" s="28">
        <f t="shared" ca="1" si="29"/>
        <v>13213.742061861747</v>
      </c>
      <c r="AM77" s="28">
        <f ca="1">ROUNDUP(SQRT((2*AL77*PART2!$AD$7)/PART2!$AD$6),0)</f>
        <v>636</v>
      </c>
      <c r="AN77" s="20"/>
      <c r="AO77" s="11"/>
      <c r="AP77" s="11"/>
      <c r="AQ77" s="11"/>
      <c r="AR77" s="12"/>
      <c r="AS77" s="12"/>
      <c r="AY77" s="10"/>
      <c r="AZ77" s="10"/>
      <c r="BA77" s="10"/>
      <c r="BB77" s="19">
        <v>75</v>
      </c>
      <c r="BC77" s="20">
        <f t="shared" ca="1" si="22"/>
        <v>0.90494755954236283</v>
      </c>
      <c r="BD77" s="28">
        <f t="shared" ca="1" si="23"/>
        <v>14428.371463840565</v>
      </c>
      <c r="BE77" s="29">
        <f ca="1">BD77/ROUNDUP(SQRT((2*BD77*PART2!$AD$7)/PART2!$AD$6),0)</f>
        <v>21.729475096145428</v>
      </c>
      <c r="BF77" s="20"/>
      <c r="BG77" s="11"/>
      <c r="BH77" s="11"/>
      <c r="BI77" s="11"/>
      <c r="BJ77" s="12"/>
      <c r="BK77" s="12"/>
    </row>
    <row r="78" spans="2:63" ht="15.6">
      <c r="B78" s="10"/>
      <c r="C78" s="10"/>
      <c r="D78" s="10"/>
      <c r="E78" s="10"/>
      <c r="F78" s="10"/>
      <c r="G78" s="10"/>
      <c r="H78" s="19">
        <v>75</v>
      </c>
      <c r="I78" s="20">
        <f t="shared" ca="1" si="24"/>
        <v>0.25503062983925484</v>
      </c>
      <c r="J78" s="28">
        <f t="shared" ca="1" si="25"/>
        <v>14428.371463840565</v>
      </c>
      <c r="K78" s="28">
        <f t="shared" ca="1" si="26"/>
        <v>1163831.0016283973</v>
      </c>
      <c r="L78" s="28">
        <f ca="1">ROUNDUP((SQRT((2*J78*PART2!$AD$7)/PART2!$AD$6)),0)</f>
        <v>664</v>
      </c>
      <c r="M78" s="38">
        <f t="shared" ca="1" si="27"/>
        <v>21.729475096145428</v>
      </c>
      <c r="N78" s="20"/>
      <c r="O78" s="11"/>
      <c r="P78" s="11"/>
      <c r="Q78" s="11"/>
      <c r="R78" s="12"/>
      <c r="S78" s="12"/>
      <c r="T78" s="12"/>
      <c r="U78" s="12"/>
      <c r="V78" s="12"/>
      <c r="W78" s="12"/>
      <c r="AG78" s="10"/>
      <c r="AH78" s="10"/>
      <c r="AI78" s="10"/>
      <c r="AJ78" s="19">
        <v>75</v>
      </c>
      <c r="AK78" s="20">
        <f t="shared" ca="1" si="28"/>
        <v>0.2641410867513666</v>
      </c>
      <c r="AL78" s="28">
        <f t="shared" ca="1" si="29"/>
        <v>14428.371463840565</v>
      </c>
      <c r="AM78" s="28">
        <f ca="1">ROUNDUP(SQRT((2*AL78*PART2!$AD$7)/PART2!$AD$6),0)</f>
        <v>664</v>
      </c>
      <c r="AN78" s="20"/>
      <c r="AO78" s="11"/>
      <c r="AP78" s="11"/>
      <c r="AQ78" s="11"/>
      <c r="AR78" s="12"/>
      <c r="AS78" s="12"/>
      <c r="AY78" s="10"/>
      <c r="AZ78" s="10"/>
      <c r="BA78" s="10"/>
      <c r="BB78" s="19">
        <v>76</v>
      </c>
      <c r="BC78" s="20">
        <f t="shared" ca="1" si="22"/>
        <v>0.98130707948036999</v>
      </c>
      <c r="BD78" s="28">
        <f t="shared" ca="1" si="23"/>
        <v>14626.165523936699</v>
      </c>
      <c r="BE78" s="29">
        <f ca="1">BD78/ROUNDUP(SQRT((2*BD78*PART2!$AD$7)/PART2!$AD$6),0)</f>
        <v>21.862728735331387</v>
      </c>
      <c r="BF78" s="20"/>
      <c r="BG78" s="11"/>
      <c r="BH78" s="11"/>
      <c r="BI78" s="11"/>
      <c r="BJ78" s="12"/>
      <c r="BK78" s="12"/>
    </row>
    <row r="79" spans="2:63" ht="15.6">
      <c r="B79" s="10"/>
      <c r="C79" s="10"/>
      <c r="D79" s="10"/>
      <c r="E79" s="10"/>
      <c r="F79" s="10"/>
      <c r="G79" s="10"/>
      <c r="H79" s="19">
        <v>76</v>
      </c>
      <c r="I79" s="20">
        <f t="shared" ca="1" si="24"/>
        <v>0.33055178890503978</v>
      </c>
      <c r="J79" s="28">
        <f t="shared" ca="1" si="25"/>
        <v>14626.165523936699</v>
      </c>
      <c r="K79" s="28">
        <f t="shared" ca="1" si="26"/>
        <v>1179719.8422367088</v>
      </c>
      <c r="L79" s="28">
        <f ca="1">ROUNDUP((SQRT((2*J79*PART2!$AD$7)/PART2!$AD$6)),0)</f>
        <v>669</v>
      </c>
      <c r="M79" s="38">
        <f t="shared" ca="1" si="27"/>
        <v>21.862728735331387</v>
      </c>
      <c r="N79" s="20"/>
      <c r="O79" s="11"/>
      <c r="P79" s="11"/>
      <c r="Q79" s="11"/>
      <c r="R79" s="12"/>
      <c r="S79" s="12"/>
      <c r="T79" s="12"/>
      <c r="U79" s="12"/>
      <c r="V79" s="12"/>
      <c r="W79" s="12"/>
      <c r="AG79" s="10"/>
      <c r="AH79" s="10"/>
      <c r="AI79" s="10"/>
      <c r="AJ79" s="19">
        <v>76</v>
      </c>
      <c r="AK79" s="20">
        <f t="shared" ca="1" si="28"/>
        <v>0.36889971176918679</v>
      </c>
      <c r="AL79" s="28">
        <f t="shared" ca="1" si="29"/>
        <v>14626.165523936699</v>
      </c>
      <c r="AM79" s="28">
        <f ca="1">ROUNDUP(SQRT((2*AL79*PART2!$AD$7)/PART2!$AD$6),0)</f>
        <v>669</v>
      </c>
      <c r="AN79" s="20"/>
      <c r="AO79" s="11"/>
      <c r="AP79" s="11"/>
      <c r="AQ79" s="11"/>
      <c r="AR79" s="12"/>
      <c r="AS79" s="12"/>
      <c r="AY79" s="10"/>
      <c r="AZ79" s="10"/>
      <c r="BA79" s="10"/>
      <c r="BB79" s="19">
        <v>77</v>
      </c>
      <c r="BC79" s="20">
        <f t="shared" ca="1" si="22"/>
        <v>0.10907874674069395</v>
      </c>
      <c r="BD79" s="28">
        <f t="shared" ca="1" si="23"/>
        <v>15372.753820300893</v>
      </c>
      <c r="BE79" s="29">
        <f ca="1">BD79/ROUNDUP(SQRT((2*BD79*PART2!$AD$7)/PART2!$AD$6),0)</f>
        <v>22.409262128718503</v>
      </c>
      <c r="BF79" s="20"/>
      <c r="BG79" s="11"/>
      <c r="BH79" s="11"/>
      <c r="BI79" s="11"/>
      <c r="BJ79" s="12"/>
      <c r="BK79" s="12"/>
    </row>
    <row r="80" spans="2:63" ht="15.6">
      <c r="B80" s="10"/>
      <c r="C80" s="10"/>
      <c r="D80" s="10"/>
      <c r="E80" s="10"/>
      <c r="F80" s="10"/>
      <c r="G80" s="10"/>
      <c r="H80" s="19">
        <v>77</v>
      </c>
      <c r="I80" s="20">
        <f t="shared" ca="1" si="24"/>
        <v>0.66900873383183257</v>
      </c>
      <c r="J80" s="28">
        <f t="shared" ca="1" si="25"/>
        <v>15372.753820300893</v>
      </c>
      <c r="K80" s="28">
        <f t="shared" ca="1" si="26"/>
        <v>1239689.5432923895</v>
      </c>
      <c r="L80" s="28">
        <f ca="1">ROUNDUP((SQRT((2*J80*PART2!$AD$7)/PART2!$AD$6)),0)</f>
        <v>686</v>
      </c>
      <c r="M80" s="38">
        <f t="shared" ca="1" si="27"/>
        <v>22.409262128718503</v>
      </c>
      <c r="N80" s="20"/>
      <c r="O80" s="11"/>
      <c r="P80" s="11"/>
      <c r="Q80" s="11"/>
      <c r="R80" s="12"/>
      <c r="S80" s="12"/>
      <c r="T80" s="12"/>
      <c r="U80" s="12"/>
      <c r="V80" s="12"/>
      <c r="W80" s="12"/>
      <c r="AG80" s="10"/>
      <c r="AH80" s="10"/>
      <c r="AI80" s="10"/>
      <c r="AJ80" s="19">
        <v>77</v>
      </c>
      <c r="AK80" s="20">
        <f t="shared" ca="1" si="28"/>
        <v>0.72685273743918655</v>
      </c>
      <c r="AL80" s="28">
        <f t="shared" ca="1" si="29"/>
        <v>15372.753820300893</v>
      </c>
      <c r="AM80" s="28">
        <f ca="1">ROUNDUP(SQRT((2*AL80*PART2!$AD$7)/PART2!$AD$6),0)</f>
        <v>686</v>
      </c>
      <c r="AN80" s="20"/>
      <c r="AO80" s="11"/>
      <c r="AP80" s="11"/>
      <c r="AQ80" s="11"/>
      <c r="AR80" s="12"/>
      <c r="AS80" s="12"/>
      <c r="AY80" s="10"/>
      <c r="AZ80" s="10"/>
      <c r="BA80" s="10"/>
      <c r="BB80" s="19">
        <v>78</v>
      </c>
      <c r="BC80" s="20">
        <f t="shared" ca="1" si="22"/>
        <v>0.6995223520079773</v>
      </c>
      <c r="BD80" s="28">
        <f t="shared" ca="1" si="23"/>
        <v>16453.435777485509</v>
      </c>
      <c r="BE80" s="29">
        <f ca="1">BD80/ROUNDUP(SQRT((2*BD80*PART2!$AD$7)/PART2!$AD$6),0)</f>
        <v>23.173853207726069</v>
      </c>
      <c r="BF80" s="20"/>
      <c r="BG80" s="11"/>
      <c r="BH80" s="11"/>
      <c r="BI80" s="11"/>
      <c r="BJ80" s="12"/>
      <c r="BK80" s="12"/>
    </row>
    <row r="81" spans="2:63" ht="15.6">
      <c r="B81" s="10"/>
      <c r="C81" s="10"/>
      <c r="D81" s="10"/>
      <c r="E81" s="10"/>
      <c r="F81" s="10"/>
      <c r="G81" s="10"/>
      <c r="H81" s="19">
        <v>78</v>
      </c>
      <c r="I81" s="20">
        <f t="shared" ca="1" si="24"/>
        <v>0.96265844383339116</v>
      </c>
      <c r="J81" s="28">
        <f t="shared" ca="1" si="25"/>
        <v>16453.435777485509</v>
      </c>
      <c r="K81" s="28">
        <f t="shared" ca="1" si="26"/>
        <v>1326485.1099045405</v>
      </c>
      <c r="L81" s="28">
        <f ca="1">ROUNDUP((SQRT((2*J81*PART2!$AD$7)/PART2!$AD$6)),0)</f>
        <v>710</v>
      </c>
      <c r="M81" s="38">
        <f t="shared" ca="1" si="27"/>
        <v>23.173853207726069</v>
      </c>
      <c r="N81" s="20"/>
      <c r="O81" s="11"/>
      <c r="P81" s="11"/>
      <c r="Q81" s="11"/>
      <c r="R81" s="12"/>
      <c r="S81" s="12"/>
      <c r="T81" s="12"/>
      <c r="U81" s="12"/>
      <c r="V81" s="12"/>
      <c r="W81" s="12"/>
      <c r="AG81" s="10"/>
      <c r="AH81" s="10"/>
      <c r="AI81" s="10"/>
      <c r="AJ81" s="19">
        <v>78</v>
      </c>
      <c r="AK81" s="20">
        <f t="shared" ca="1" si="28"/>
        <v>0.40753400094411663</v>
      </c>
      <c r="AL81" s="28">
        <f t="shared" ca="1" si="29"/>
        <v>16453.435777485509</v>
      </c>
      <c r="AM81" s="28">
        <f ca="1">ROUNDUP(SQRT((2*AL81*PART2!$AD$7)/PART2!$AD$6),0)</f>
        <v>710</v>
      </c>
      <c r="AN81" s="20"/>
      <c r="AO81" s="11"/>
      <c r="AP81" s="11"/>
      <c r="AQ81" s="11"/>
      <c r="AR81" s="12"/>
      <c r="AS81" s="12"/>
      <c r="AY81" s="10"/>
      <c r="AZ81" s="10"/>
      <c r="BA81" s="10"/>
      <c r="BB81" s="19">
        <v>79</v>
      </c>
      <c r="BC81" s="20">
        <f t="shared" ca="1" si="22"/>
        <v>0.33128965769854446</v>
      </c>
      <c r="BD81" s="28">
        <f t="shared" ca="1" si="23"/>
        <v>15283.139438833818</v>
      </c>
      <c r="BE81" s="29">
        <f ca="1">BD81/ROUNDUP(SQRT((2*BD81*PART2!$AD$7)/PART2!$AD$6),0)</f>
        <v>22.343771109406166</v>
      </c>
      <c r="BF81" s="20"/>
      <c r="BG81" s="11"/>
      <c r="BH81" s="11"/>
      <c r="BI81" s="11"/>
      <c r="BJ81" s="12"/>
      <c r="BK81" s="12"/>
    </row>
    <row r="82" spans="2:63" ht="15.6">
      <c r="B82" s="10"/>
      <c r="C82" s="10"/>
      <c r="D82" s="10"/>
      <c r="E82" s="10"/>
      <c r="F82" s="10"/>
      <c r="G82" s="10"/>
      <c r="H82" s="19">
        <v>79</v>
      </c>
      <c r="I82" s="20">
        <f t="shared" ca="1" si="24"/>
        <v>0.63154872668901763</v>
      </c>
      <c r="J82" s="28">
        <f t="shared" ca="1" si="25"/>
        <v>15283.139438833818</v>
      </c>
      <c r="K82" s="28">
        <f t="shared" ca="1" si="26"/>
        <v>1232491.5847507748</v>
      </c>
      <c r="L82" s="28">
        <f ca="1">ROUNDUP((SQRT((2*J82*PART2!$AD$7)/PART2!$AD$6)),0)</f>
        <v>684</v>
      </c>
      <c r="M82" s="38">
        <f t="shared" ca="1" si="27"/>
        <v>22.343771109406166</v>
      </c>
      <c r="N82" s="20"/>
      <c r="O82" s="11"/>
      <c r="P82" s="11"/>
      <c r="Q82" s="11"/>
      <c r="R82" s="12"/>
      <c r="S82" s="12"/>
      <c r="T82" s="12"/>
      <c r="U82" s="12"/>
      <c r="V82" s="12"/>
      <c r="W82" s="12"/>
      <c r="AG82" s="10"/>
      <c r="AH82" s="10"/>
      <c r="AI82" s="10"/>
      <c r="AJ82" s="19">
        <v>79</v>
      </c>
      <c r="AK82" s="20">
        <f t="shared" ca="1" si="28"/>
        <v>0.29183852611068284</v>
      </c>
      <c r="AL82" s="28">
        <f t="shared" ca="1" si="29"/>
        <v>15283.139438833818</v>
      </c>
      <c r="AM82" s="28">
        <f ca="1">ROUNDUP(SQRT((2*AL82*PART2!$AD$7)/PART2!$AD$6),0)</f>
        <v>684</v>
      </c>
      <c r="AN82" s="20"/>
      <c r="AO82" s="11"/>
      <c r="AP82" s="11"/>
      <c r="AQ82" s="11"/>
      <c r="AR82" s="12"/>
      <c r="AS82" s="12"/>
      <c r="AY82" s="10"/>
      <c r="AZ82" s="10"/>
      <c r="BA82" s="10"/>
      <c r="BB82" s="19">
        <v>80</v>
      </c>
      <c r="BC82" s="20">
        <f t="shared" ca="1" si="22"/>
        <v>0.56165336228404295</v>
      </c>
      <c r="BD82" s="28">
        <f t="shared" ca="1" si="23"/>
        <v>16273.745108850288</v>
      </c>
      <c r="BE82" s="29">
        <f ca="1">BD82/ROUNDUP(SQRT((2*BD82*PART2!$AD$7)/PART2!$AD$6),0)</f>
        <v>23.05063046579361</v>
      </c>
      <c r="BF82" s="20"/>
      <c r="BG82" s="11"/>
      <c r="BH82" s="11"/>
      <c r="BI82" s="11"/>
      <c r="BJ82" s="12"/>
      <c r="BK82" s="12"/>
    </row>
    <row r="83" spans="2:63" ht="15.6">
      <c r="B83" s="10"/>
      <c r="C83" s="10"/>
      <c r="D83" s="10"/>
      <c r="E83" s="10"/>
      <c r="F83" s="10"/>
      <c r="G83" s="10"/>
      <c r="H83" s="19">
        <v>80</v>
      </c>
      <c r="I83" s="20">
        <f t="shared" ca="1" si="24"/>
        <v>0.93406922913514001</v>
      </c>
      <c r="J83" s="28">
        <f t="shared" ca="1" si="25"/>
        <v>16273.745108850288</v>
      </c>
      <c r="K83" s="28">
        <f t="shared" ca="1" si="26"/>
        <v>1312053.9474104976</v>
      </c>
      <c r="L83" s="28">
        <f ca="1">ROUNDUP((SQRT((2*J83*PART2!$AD$7)/PART2!$AD$6)),0)</f>
        <v>706</v>
      </c>
      <c r="M83" s="38">
        <f t="shared" ca="1" si="27"/>
        <v>23.05063046579361</v>
      </c>
      <c r="N83" s="20"/>
      <c r="O83" s="11"/>
      <c r="P83" s="11"/>
      <c r="Q83" s="11"/>
      <c r="R83" s="12"/>
      <c r="S83" s="12"/>
      <c r="T83" s="12"/>
      <c r="U83" s="12"/>
      <c r="V83" s="12"/>
      <c r="W83" s="12"/>
      <c r="AG83" s="10"/>
      <c r="AH83" s="10"/>
      <c r="AI83" s="10"/>
      <c r="AJ83" s="19">
        <v>80</v>
      </c>
      <c r="AK83" s="20">
        <f t="shared" ca="1" si="28"/>
        <v>0.18286323262761173</v>
      </c>
      <c r="AL83" s="28">
        <f t="shared" ca="1" si="29"/>
        <v>16273.745108850288</v>
      </c>
      <c r="AM83" s="28">
        <f ca="1">ROUNDUP(SQRT((2*AL83*PART2!$AD$7)/PART2!$AD$6),0)</f>
        <v>706</v>
      </c>
      <c r="AN83" s="20"/>
      <c r="AO83" s="11"/>
      <c r="AP83" s="11"/>
      <c r="AQ83" s="11"/>
      <c r="AR83" s="12"/>
      <c r="AS83" s="12"/>
      <c r="AY83" s="10"/>
      <c r="AZ83" s="10"/>
      <c r="BA83" s="10"/>
      <c r="BB83" s="19">
        <v>81</v>
      </c>
      <c r="BC83" s="20">
        <f t="shared" ca="1" si="22"/>
        <v>0.53216279375861197</v>
      </c>
      <c r="BD83" s="28">
        <f t="shared" ca="1" si="23"/>
        <v>15730.595791186694</v>
      </c>
      <c r="BE83" s="29">
        <f ca="1">BD83/ROUNDUP(SQRT((2*BD83*PART2!$AD$7)/PART2!$AD$6),0)</f>
        <v>22.666564540614832</v>
      </c>
      <c r="BF83" s="20"/>
      <c r="BG83" s="11"/>
      <c r="BH83" s="11"/>
      <c r="BI83" s="11"/>
      <c r="BJ83" s="12"/>
      <c r="BK83" s="12"/>
    </row>
    <row r="84" spans="2:63" ht="15.6">
      <c r="B84" s="10"/>
      <c r="C84" s="10"/>
      <c r="D84" s="10"/>
      <c r="E84" s="10"/>
      <c r="F84" s="10"/>
      <c r="G84" s="10"/>
      <c r="H84" s="19">
        <v>81</v>
      </c>
      <c r="I84" s="20">
        <f t="shared" ca="1" si="24"/>
        <v>0.7985766193308832</v>
      </c>
      <c r="J84" s="28">
        <f t="shared" ca="1" si="25"/>
        <v>15730.595791186694</v>
      </c>
      <c r="K84" s="28">
        <f t="shared" ca="1" si="26"/>
        <v>1268431.1074938709</v>
      </c>
      <c r="L84" s="28">
        <f ca="1">ROUNDUP((SQRT((2*J84*PART2!$AD$7)/PART2!$AD$6)),0)</f>
        <v>694</v>
      </c>
      <c r="M84" s="38">
        <f t="shared" ca="1" si="27"/>
        <v>22.666564540614832</v>
      </c>
      <c r="N84" s="20"/>
      <c r="O84" s="11"/>
      <c r="P84" s="11"/>
      <c r="Q84" s="11"/>
      <c r="R84" s="12"/>
      <c r="S84" s="12"/>
      <c r="T84" s="12"/>
      <c r="U84" s="12"/>
      <c r="V84" s="12"/>
      <c r="W84" s="12"/>
      <c r="AG84" s="10"/>
      <c r="AH84" s="10"/>
      <c r="AI84" s="10"/>
      <c r="AJ84" s="19">
        <v>81</v>
      </c>
      <c r="AK84" s="20">
        <f t="shared" ca="1" si="28"/>
        <v>3.3929219486739104E-4</v>
      </c>
      <c r="AL84" s="28">
        <f t="shared" ca="1" si="29"/>
        <v>15730.595791186694</v>
      </c>
      <c r="AM84" s="28">
        <f ca="1">ROUNDUP(SQRT((2*AL84*PART2!$AD$7)/PART2!$AD$6),0)</f>
        <v>694</v>
      </c>
      <c r="AN84" s="20"/>
      <c r="AO84" s="11"/>
      <c r="AP84" s="11"/>
      <c r="AQ84" s="11"/>
      <c r="AR84" s="12"/>
      <c r="AS84" s="12"/>
      <c r="AY84" s="10"/>
      <c r="AZ84" s="10"/>
      <c r="BA84" s="10"/>
      <c r="BB84" s="19">
        <v>82</v>
      </c>
      <c r="BC84" s="20">
        <f t="shared" ca="1" si="22"/>
        <v>0.71585985518197814</v>
      </c>
      <c r="BD84" s="28">
        <f t="shared" ca="1" si="23"/>
        <v>14496.90091500742</v>
      </c>
      <c r="BE84" s="29">
        <f ca="1">BD84/ROUNDUP(SQRT((2*BD84*PART2!$AD$7)/PART2!$AD$6),0)</f>
        <v>21.767118491002133</v>
      </c>
      <c r="BF84" s="20"/>
      <c r="BG84" s="11"/>
      <c r="BH84" s="11"/>
      <c r="BI84" s="11"/>
      <c r="BJ84" s="12"/>
      <c r="BK84" s="12"/>
    </row>
    <row r="85" spans="2:63" ht="15.6">
      <c r="B85" s="10"/>
      <c r="C85" s="10"/>
      <c r="D85" s="10"/>
      <c r="E85" s="10"/>
      <c r="F85" s="10"/>
      <c r="G85" s="10"/>
      <c r="H85" s="19">
        <v>82</v>
      </c>
      <c r="I85" s="20">
        <f t="shared" ca="1" si="24"/>
        <v>0.28008904366875653</v>
      </c>
      <c r="J85" s="28">
        <f t="shared" ca="1" si="25"/>
        <v>14496.90091500742</v>
      </c>
      <c r="K85" s="28">
        <f t="shared" ca="1" si="26"/>
        <v>1169336.039268614</v>
      </c>
      <c r="L85" s="28">
        <f ca="1">ROUNDUP((SQRT((2*J85*PART2!$AD$7)/PART2!$AD$6)),0)</f>
        <v>666</v>
      </c>
      <c r="M85" s="38">
        <f t="shared" ca="1" si="27"/>
        <v>21.767118491002133</v>
      </c>
      <c r="N85" s="20"/>
      <c r="O85" s="11"/>
      <c r="P85" s="11"/>
      <c r="Q85" s="11"/>
      <c r="R85" s="12"/>
      <c r="S85" s="12"/>
      <c r="T85" s="12"/>
      <c r="U85" s="12"/>
      <c r="V85" s="12"/>
      <c r="W85" s="12"/>
      <c r="AG85" s="10"/>
      <c r="AH85" s="10"/>
      <c r="AI85" s="10"/>
      <c r="AJ85" s="19">
        <v>82</v>
      </c>
      <c r="AK85" s="20">
        <f t="shared" ca="1" si="28"/>
        <v>0.21238111607443122</v>
      </c>
      <c r="AL85" s="28">
        <f t="shared" ca="1" si="29"/>
        <v>14496.90091500742</v>
      </c>
      <c r="AM85" s="28">
        <f ca="1">ROUNDUP(SQRT((2*AL85*PART2!$AD$7)/PART2!$AD$6),0)</f>
        <v>666</v>
      </c>
      <c r="AN85" s="20"/>
      <c r="AO85" s="11"/>
      <c r="AP85" s="11"/>
      <c r="AQ85" s="11"/>
      <c r="AR85" s="12"/>
      <c r="AS85" s="12"/>
      <c r="AY85" s="10"/>
      <c r="AZ85" s="10"/>
      <c r="BA85" s="10"/>
      <c r="BB85" s="19">
        <v>83</v>
      </c>
      <c r="BC85" s="20">
        <f t="shared" ca="1" si="22"/>
        <v>0.68945933482716826</v>
      </c>
      <c r="BD85" s="28">
        <f t="shared" ca="1" si="23"/>
        <v>15962.499809580129</v>
      </c>
      <c r="BE85" s="29">
        <f ca="1">BD85/ROUNDUP(SQRT((2*BD85*PART2!$AD$7)/PART2!$AD$6),0)</f>
        <v>22.836194291244819</v>
      </c>
      <c r="BF85" s="20"/>
      <c r="BG85" s="11"/>
      <c r="BH85" s="11"/>
      <c r="BI85" s="11"/>
      <c r="BJ85" s="12"/>
      <c r="BK85" s="12"/>
    </row>
    <row r="86" spans="2:63" ht="15.6">
      <c r="B86" s="10"/>
      <c r="C86" s="10"/>
      <c r="D86" s="10"/>
      <c r="E86" s="10"/>
      <c r="F86" s="10"/>
      <c r="G86" s="10"/>
      <c r="H86" s="19">
        <v>83</v>
      </c>
      <c r="I86" s="20">
        <f t="shared" ca="1" si="24"/>
        <v>0.8654491693598414</v>
      </c>
      <c r="J86" s="28">
        <f t="shared" ca="1" si="25"/>
        <v>15962.499809580129</v>
      </c>
      <c r="K86" s="28">
        <f t="shared" ca="1" si="26"/>
        <v>1287056.7475104844</v>
      </c>
      <c r="L86" s="28">
        <f ca="1">ROUNDUP((SQRT((2*J86*PART2!$AD$7)/PART2!$AD$6)),0)</f>
        <v>699</v>
      </c>
      <c r="M86" s="38">
        <f t="shared" ca="1" si="27"/>
        <v>22.836194291244819</v>
      </c>
      <c r="N86" s="20"/>
      <c r="O86" s="11"/>
      <c r="P86" s="11"/>
      <c r="Q86" s="11"/>
      <c r="R86" s="12"/>
      <c r="S86" s="12"/>
      <c r="T86" s="12"/>
      <c r="U86" s="12"/>
      <c r="V86" s="12"/>
      <c r="W86" s="12"/>
      <c r="AG86" s="10"/>
      <c r="AH86" s="10"/>
      <c r="AI86" s="10"/>
      <c r="AJ86" s="19">
        <v>83</v>
      </c>
      <c r="AK86" s="20">
        <f t="shared" ca="1" si="28"/>
        <v>0.62765413622864463</v>
      </c>
      <c r="AL86" s="28">
        <f t="shared" ca="1" si="29"/>
        <v>15962.499809580129</v>
      </c>
      <c r="AM86" s="28">
        <f ca="1">ROUNDUP(SQRT((2*AL86*PART2!$AD$7)/PART2!$AD$6),0)</f>
        <v>699</v>
      </c>
      <c r="AN86" s="20"/>
      <c r="AO86" s="11"/>
      <c r="AP86" s="11"/>
      <c r="AQ86" s="11"/>
      <c r="AR86" s="12"/>
      <c r="AS86" s="12"/>
      <c r="AY86" s="10"/>
      <c r="AZ86" s="10"/>
      <c r="BA86" s="10"/>
      <c r="BB86" s="19">
        <v>84</v>
      </c>
      <c r="BC86" s="20">
        <f t="shared" ca="1" si="22"/>
        <v>0.89198804684084854</v>
      </c>
      <c r="BD86" s="28">
        <f t="shared" ca="1" si="23"/>
        <v>13559.153736321745</v>
      </c>
      <c r="BE86" s="29">
        <f ca="1">BD86/ROUNDUP(SQRT((2*BD86*PART2!$AD$7)/PART2!$AD$6),0)</f>
        <v>21.054586547083456</v>
      </c>
      <c r="BF86" s="20"/>
      <c r="BG86" s="11"/>
      <c r="BH86" s="11"/>
      <c r="BI86" s="11"/>
      <c r="BJ86" s="12"/>
      <c r="BK86" s="12"/>
    </row>
    <row r="87" spans="2:63" ht="15.6">
      <c r="B87" s="10"/>
      <c r="C87" s="10"/>
      <c r="D87" s="10"/>
      <c r="E87" s="10"/>
      <c r="F87" s="10"/>
      <c r="G87" s="10"/>
      <c r="H87" s="19">
        <v>84</v>
      </c>
      <c r="I87" s="20">
        <f t="shared" ca="1" si="24"/>
        <v>3.9081612605320948E-2</v>
      </c>
      <c r="J87" s="28">
        <f t="shared" ca="1" si="25"/>
        <v>13559.153736321745</v>
      </c>
      <c r="K87" s="28">
        <f t="shared" ca="1" si="26"/>
        <v>1094001.1079460981</v>
      </c>
      <c r="L87" s="28">
        <f ca="1">ROUNDUP((SQRT((2*J87*PART2!$AD$7)/PART2!$AD$6)),0)</f>
        <v>644</v>
      </c>
      <c r="M87" s="38">
        <f t="shared" ca="1" si="27"/>
        <v>21.054586547083456</v>
      </c>
      <c r="N87" s="20"/>
      <c r="O87" s="11"/>
      <c r="P87" s="11"/>
      <c r="Q87" s="11"/>
      <c r="R87" s="12"/>
      <c r="S87" s="12"/>
      <c r="T87" s="12"/>
      <c r="U87" s="12"/>
      <c r="V87" s="12"/>
      <c r="W87" s="12"/>
      <c r="AG87" s="10"/>
      <c r="AH87" s="10"/>
      <c r="AI87" s="10"/>
      <c r="AJ87" s="19">
        <v>84</v>
      </c>
      <c r="AK87" s="20">
        <f t="shared" ca="1" si="28"/>
        <v>0.34676729030116171</v>
      </c>
      <c r="AL87" s="28">
        <f t="shared" ca="1" si="29"/>
        <v>13559.153736321745</v>
      </c>
      <c r="AM87" s="28">
        <f ca="1">ROUNDUP(SQRT((2*AL87*PART2!$AD$7)/PART2!$AD$6),0)</f>
        <v>644</v>
      </c>
      <c r="AN87" s="20"/>
      <c r="AO87" s="11"/>
      <c r="AP87" s="11"/>
      <c r="AQ87" s="11"/>
      <c r="AR87" s="12"/>
      <c r="AS87" s="12"/>
      <c r="AY87" s="10"/>
      <c r="AZ87" s="10"/>
      <c r="BA87" s="10"/>
      <c r="BB87" s="19">
        <v>85</v>
      </c>
      <c r="BC87" s="20">
        <f t="shared" ca="1" si="22"/>
        <v>0.76831555456683132</v>
      </c>
      <c r="BD87" s="28">
        <f t="shared" ca="1" si="23"/>
        <v>14064.060618532418</v>
      </c>
      <c r="BE87" s="29">
        <f ca="1">BD87/ROUNDUP(SQRT((2*BD87*PART2!$AD$7)/PART2!$AD$6),0)</f>
        <v>21.43911679654332</v>
      </c>
      <c r="BF87" s="20"/>
      <c r="BG87" s="11"/>
      <c r="BH87" s="11"/>
      <c r="BI87" s="11"/>
      <c r="BJ87" s="12"/>
      <c r="BK87" s="12"/>
    </row>
    <row r="88" spans="2:63" ht="15.6">
      <c r="B88" s="10"/>
      <c r="C88" s="10"/>
      <c r="D88" s="10"/>
      <c r="E88" s="10"/>
      <c r="F88" s="10"/>
      <c r="G88" s="10"/>
      <c r="H88" s="19">
        <v>85</v>
      </c>
      <c r="I88" s="20">
        <f t="shared" ca="1" si="24"/>
        <v>0.14152812498894896</v>
      </c>
      <c r="J88" s="28">
        <f t="shared" ca="1" si="25"/>
        <v>14064.060618532418</v>
      </c>
      <c r="K88" s="28">
        <f t="shared" ca="1" si="26"/>
        <v>1134564.6551778328</v>
      </c>
      <c r="L88" s="28">
        <f ca="1">ROUNDUP((SQRT((2*J88*PART2!$AD$7)/PART2!$AD$6)),0)</f>
        <v>656</v>
      </c>
      <c r="M88" s="38">
        <f t="shared" ca="1" si="27"/>
        <v>21.43911679654332</v>
      </c>
      <c r="N88" s="20"/>
      <c r="O88" s="11"/>
      <c r="P88" s="11"/>
      <c r="Q88" s="11"/>
      <c r="R88" s="12"/>
      <c r="S88" s="12"/>
      <c r="T88" s="12"/>
      <c r="U88" s="12"/>
      <c r="V88" s="12"/>
      <c r="W88" s="12"/>
      <c r="AG88" s="10"/>
      <c r="AH88" s="10"/>
      <c r="AI88" s="10"/>
      <c r="AJ88" s="19">
        <v>85</v>
      </c>
      <c r="AK88" s="20">
        <f t="shared" ca="1" si="28"/>
        <v>0.69224243176207234</v>
      </c>
      <c r="AL88" s="28">
        <f t="shared" ca="1" si="29"/>
        <v>14064.060618532418</v>
      </c>
      <c r="AM88" s="28">
        <f ca="1">ROUNDUP(SQRT((2*AL88*PART2!$AD$7)/PART2!$AD$6),0)</f>
        <v>656</v>
      </c>
      <c r="AN88" s="20"/>
      <c r="AO88" s="11"/>
      <c r="AP88" s="11"/>
      <c r="AQ88" s="11"/>
      <c r="AR88" s="12"/>
      <c r="AS88" s="12"/>
      <c r="AY88" s="10"/>
      <c r="AZ88" s="10"/>
      <c r="BA88" s="10"/>
      <c r="BB88" s="19">
        <v>86</v>
      </c>
      <c r="BC88" s="20">
        <f t="shared" ca="1" si="22"/>
        <v>0.29238535581857461</v>
      </c>
      <c r="BD88" s="28">
        <f t="shared" ca="1" si="23"/>
        <v>13913.111633228167</v>
      </c>
      <c r="BE88" s="29">
        <f ca="1">BD88/ROUNDUP(SQRT((2*BD88*PART2!$AD$7)/PART2!$AD$6),0)</f>
        <v>21.306449668037011</v>
      </c>
      <c r="BF88" s="20"/>
      <c r="BG88" s="11"/>
      <c r="BH88" s="11"/>
      <c r="BI88" s="11"/>
      <c r="BJ88" s="12"/>
      <c r="BK88" s="12"/>
    </row>
    <row r="89" spans="2:63" ht="15.6">
      <c r="B89" s="10"/>
      <c r="C89" s="10"/>
      <c r="D89" s="10"/>
      <c r="E89" s="10"/>
      <c r="F89" s="10"/>
      <c r="G89" s="10"/>
      <c r="H89" s="19">
        <v>86</v>
      </c>
      <c r="I89" s="20">
        <f t="shared" ca="1" si="24"/>
        <v>0.10422160684207638</v>
      </c>
      <c r="J89" s="28">
        <f t="shared" ca="1" si="25"/>
        <v>13913.111633228167</v>
      </c>
      <c r="K89" s="28">
        <f t="shared" ca="1" si="26"/>
        <v>1122437.9495852217</v>
      </c>
      <c r="L89" s="28">
        <f ca="1">ROUNDUP((SQRT((2*J89*PART2!$AD$7)/PART2!$AD$6)),0)</f>
        <v>653</v>
      </c>
      <c r="M89" s="38">
        <f t="shared" ca="1" si="27"/>
        <v>21.306449668037011</v>
      </c>
      <c r="N89" s="20"/>
      <c r="O89" s="11"/>
      <c r="P89" s="11"/>
      <c r="Q89" s="11"/>
      <c r="R89" s="12"/>
      <c r="S89" s="12"/>
      <c r="T89" s="12"/>
      <c r="U89" s="12"/>
      <c r="V89" s="12"/>
      <c r="W89" s="12"/>
      <c r="AG89" s="10"/>
      <c r="AH89" s="10"/>
      <c r="AI89" s="10"/>
      <c r="AJ89" s="19">
        <v>86</v>
      </c>
      <c r="AK89" s="20">
        <f t="shared" ca="1" si="28"/>
        <v>0.95031082122999955</v>
      </c>
      <c r="AL89" s="28">
        <f t="shared" ca="1" si="29"/>
        <v>13913.111633228167</v>
      </c>
      <c r="AM89" s="28">
        <f ca="1">ROUNDUP(SQRT((2*AL89*PART2!$AD$7)/PART2!$AD$6),0)</f>
        <v>653</v>
      </c>
      <c r="AN89" s="20"/>
      <c r="AO89" s="11"/>
      <c r="AP89" s="11"/>
      <c r="AQ89" s="11"/>
      <c r="AR89" s="12"/>
      <c r="AS89" s="12"/>
      <c r="AY89" s="10"/>
      <c r="AZ89" s="10"/>
      <c r="BA89" s="10"/>
      <c r="BB89" s="19">
        <v>87</v>
      </c>
      <c r="BC89" s="20">
        <f t="shared" ca="1" si="22"/>
        <v>0.89343969537266232</v>
      </c>
      <c r="BD89" s="28">
        <f t="shared" ca="1" si="23"/>
        <v>13590.682667793675</v>
      </c>
      <c r="BE89" s="29">
        <f ca="1">BD89/ROUNDUP(SQRT((2*BD89*PART2!$AD$7)/PART2!$AD$6),0)</f>
        <v>21.070825841540582</v>
      </c>
      <c r="BF89" s="20"/>
      <c r="BG89" s="11"/>
      <c r="BH89" s="11"/>
      <c r="BI89" s="11"/>
      <c r="BJ89" s="12"/>
      <c r="BK89" s="12"/>
    </row>
    <row r="90" spans="2:63" ht="15.6">
      <c r="B90" s="10"/>
      <c r="C90" s="10"/>
      <c r="D90" s="10"/>
      <c r="E90" s="10"/>
      <c r="F90" s="10"/>
      <c r="G90" s="10"/>
      <c r="H90" s="19">
        <v>87</v>
      </c>
      <c r="I90" s="20">
        <f t="shared" ca="1" si="24"/>
        <v>4.3613251753981563E-2</v>
      </c>
      <c r="J90" s="28">
        <f t="shared" ca="1" si="25"/>
        <v>13590.682667793675</v>
      </c>
      <c r="K90" s="28">
        <f t="shared" ca="1" si="26"/>
        <v>1096534.1951086328</v>
      </c>
      <c r="L90" s="28">
        <f ca="1">ROUNDUP((SQRT((2*J90*PART2!$AD$7)/PART2!$AD$6)),0)</f>
        <v>645</v>
      </c>
      <c r="M90" s="38">
        <f t="shared" ca="1" si="27"/>
        <v>21.070825841540582</v>
      </c>
      <c r="N90" s="20"/>
      <c r="O90" s="11"/>
      <c r="P90" s="11"/>
      <c r="Q90" s="11"/>
      <c r="R90" s="12"/>
      <c r="S90" s="12"/>
      <c r="T90" s="12"/>
      <c r="U90" s="12"/>
      <c r="V90" s="12"/>
      <c r="W90" s="12"/>
      <c r="AG90" s="10"/>
      <c r="AH90" s="10"/>
      <c r="AI90" s="10"/>
      <c r="AJ90" s="19">
        <v>87</v>
      </c>
      <c r="AK90" s="20">
        <f t="shared" ca="1" si="28"/>
        <v>0.34271638764766887</v>
      </c>
      <c r="AL90" s="28">
        <f t="shared" ca="1" si="29"/>
        <v>13590.682667793675</v>
      </c>
      <c r="AM90" s="28">
        <f ca="1">ROUNDUP(SQRT((2*AL90*PART2!$AD$7)/PART2!$AD$6),0)</f>
        <v>645</v>
      </c>
      <c r="AN90" s="20"/>
      <c r="AO90" s="11"/>
      <c r="AP90" s="11"/>
      <c r="AQ90" s="11"/>
      <c r="AR90" s="12"/>
      <c r="AS90" s="12"/>
      <c r="AY90" s="10"/>
      <c r="AZ90" s="10"/>
      <c r="BA90" s="10"/>
      <c r="BB90" s="19">
        <v>88</v>
      </c>
      <c r="BC90" s="20">
        <f t="shared" ca="1" si="22"/>
        <v>0.22279891859998879</v>
      </c>
      <c r="BD90" s="28">
        <f t="shared" ca="1" si="23"/>
        <v>16049.128318645531</v>
      </c>
      <c r="BE90" s="29">
        <f ca="1">BD90/ROUNDUP(SQRT((2*BD90*PART2!$AD$7)/PART2!$AD$6),0)</f>
        <v>22.894619570107746</v>
      </c>
      <c r="BF90" s="20"/>
      <c r="BG90" s="11"/>
      <c r="BH90" s="11"/>
      <c r="BI90" s="11"/>
      <c r="BJ90" s="12"/>
      <c r="BK90" s="12"/>
    </row>
    <row r="91" spans="2:63" ht="15.6">
      <c r="B91" s="10"/>
      <c r="C91" s="10"/>
      <c r="D91" s="10"/>
      <c r="E91" s="10"/>
      <c r="F91" s="10"/>
      <c r="G91" s="10"/>
      <c r="H91" s="19">
        <v>88</v>
      </c>
      <c r="I91" s="20">
        <f t="shared" ca="1" si="24"/>
        <v>0.88698038069976559</v>
      </c>
      <c r="J91" s="28">
        <f t="shared" ca="1" si="25"/>
        <v>16049.128318645531</v>
      </c>
      <c r="K91" s="28">
        <f t="shared" ca="1" si="26"/>
        <v>1294014.2817970661</v>
      </c>
      <c r="L91" s="28">
        <f ca="1">ROUNDUP((SQRT((2*J91*PART2!$AD$7)/PART2!$AD$6)),0)</f>
        <v>701</v>
      </c>
      <c r="M91" s="38">
        <f t="shared" ca="1" si="27"/>
        <v>22.894619570107746</v>
      </c>
      <c r="N91" s="20"/>
      <c r="O91" s="11"/>
      <c r="P91" s="11"/>
      <c r="Q91" s="11"/>
      <c r="R91" s="12"/>
      <c r="S91" s="12"/>
      <c r="T91" s="12"/>
      <c r="U91" s="12"/>
      <c r="V91" s="12"/>
      <c r="W91" s="12"/>
      <c r="AG91" s="10"/>
      <c r="AH91" s="10"/>
      <c r="AI91" s="10"/>
      <c r="AJ91" s="19">
        <v>88</v>
      </c>
      <c r="AK91" s="20">
        <f t="shared" ca="1" si="28"/>
        <v>0.94218908207144447</v>
      </c>
      <c r="AL91" s="28">
        <f t="shared" ca="1" si="29"/>
        <v>16049.128318645531</v>
      </c>
      <c r="AM91" s="28">
        <f ca="1">ROUNDUP(SQRT((2*AL91*PART2!$AD$7)/PART2!$AD$6),0)</f>
        <v>701</v>
      </c>
      <c r="AN91" s="20"/>
      <c r="AO91" s="11"/>
      <c r="AP91" s="11"/>
      <c r="AQ91" s="11"/>
      <c r="AR91" s="12"/>
      <c r="AS91" s="12"/>
      <c r="AY91" s="10"/>
      <c r="AZ91" s="10"/>
      <c r="BA91" s="10"/>
      <c r="BB91" s="19">
        <v>89</v>
      </c>
      <c r="BC91" s="20">
        <f t="shared" ca="1" si="22"/>
        <v>0.54295513285104302</v>
      </c>
      <c r="BD91" s="28">
        <f t="shared" ca="1" si="23"/>
        <v>14726.714201728471</v>
      </c>
      <c r="BE91" s="29">
        <f ca="1">BD91/ROUNDUP(SQRT((2*BD91*PART2!$AD$7)/PART2!$AD$6),0)</f>
        <v>21.947413117330061</v>
      </c>
      <c r="BF91" s="20"/>
      <c r="BG91" s="11"/>
      <c r="BH91" s="11"/>
      <c r="BI91" s="11"/>
      <c r="BJ91" s="12"/>
      <c r="BK91" s="12"/>
    </row>
    <row r="92" spans="2:63" ht="15.6">
      <c r="B92" s="10"/>
      <c r="C92" s="10"/>
      <c r="D92" s="10"/>
      <c r="E92" s="10"/>
      <c r="F92" s="10"/>
      <c r="G92" s="10"/>
      <c r="H92" s="19">
        <v>89</v>
      </c>
      <c r="I92" s="20">
        <f t="shared" ca="1" si="24"/>
        <v>0.37269274180634926</v>
      </c>
      <c r="J92" s="28">
        <f t="shared" ca="1" si="25"/>
        <v>14726.714201728471</v>
      </c>
      <c r="K92" s="28">
        <f t="shared" ca="1" si="26"/>
        <v>1187796.76702409</v>
      </c>
      <c r="L92" s="28">
        <f ca="1">ROUNDUP((SQRT((2*J92*PART2!$AD$7)/PART2!$AD$6)),0)</f>
        <v>671</v>
      </c>
      <c r="M92" s="38">
        <f t="shared" ca="1" si="27"/>
        <v>21.947413117330061</v>
      </c>
      <c r="N92" s="20"/>
      <c r="O92" s="11"/>
      <c r="P92" s="11"/>
      <c r="Q92" s="11"/>
      <c r="R92" s="12"/>
      <c r="S92" s="12"/>
      <c r="T92" s="12"/>
      <c r="U92" s="12"/>
      <c r="V92" s="12"/>
      <c r="W92" s="12"/>
      <c r="AG92" s="10"/>
      <c r="AH92" s="10"/>
      <c r="AI92" s="10"/>
      <c r="AJ92" s="19">
        <v>89</v>
      </c>
      <c r="AK92" s="20">
        <f t="shared" ca="1" si="28"/>
        <v>0.48090694097803666</v>
      </c>
      <c r="AL92" s="28">
        <f t="shared" ca="1" si="29"/>
        <v>14726.714201728471</v>
      </c>
      <c r="AM92" s="28">
        <f ca="1">ROUNDUP(SQRT((2*AL92*PART2!$AD$7)/PART2!$AD$6),0)</f>
        <v>671</v>
      </c>
      <c r="AN92" s="20"/>
      <c r="AO92" s="11"/>
      <c r="AP92" s="11"/>
      <c r="AQ92" s="11"/>
      <c r="AR92" s="12"/>
      <c r="AS92" s="12"/>
      <c r="AY92" s="10"/>
      <c r="AZ92" s="10"/>
      <c r="BA92" s="10"/>
      <c r="BB92" s="19">
        <v>90</v>
      </c>
      <c r="BC92" s="20">
        <f t="shared" ca="1" si="22"/>
        <v>0.33593409076303271</v>
      </c>
      <c r="BD92" s="28">
        <f t="shared" ca="1" si="23"/>
        <v>14648.795053745869</v>
      </c>
      <c r="BE92" s="29">
        <f ca="1">BD92/ROUNDUP(SQRT((2*BD92*PART2!$AD$7)/PART2!$AD$6),0)</f>
        <v>21.863873214546075</v>
      </c>
      <c r="BF92" s="20"/>
      <c r="BG92" s="11"/>
      <c r="BH92" s="11"/>
      <c r="BI92" s="11"/>
      <c r="BJ92" s="12"/>
      <c r="BK92" s="12"/>
    </row>
    <row r="93" spans="2:63" ht="15.6">
      <c r="B93" s="10"/>
      <c r="C93" s="10"/>
      <c r="D93" s="10"/>
      <c r="E93" s="10"/>
      <c r="F93" s="10"/>
      <c r="G93" s="10"/>
      <c r="H93" s="19">
        <v>90</v>
      </c>
      <c r="I93" s="20">
        <f t="shared" ca="1" si="24"/>
        <v>0.33981564115710527</v>
      </c>
      <c r="J93" s="28">
        <f t="shared" ca="1" si="25"/>
        <v>14648.795053745869</v>
      </c>
      <c r="K93" s="28">
        <f t="shared" ca="1" si="26"/>
        <v>1181537.6564068696</v>
      </c>
      <c r="L93" s="28">
        <f ca="1">ROUNDUP((SQRT((2*J93*PART2!$AD$7)/PART2!$AD$6)),0)</f>
        <v>670</v>
      </c>
      <c r="M93" s="38">
        <f t="shared" ca="1" si="27"/>
        <v>21.863873214546075</v>
      </c>
      <c r="N93" s="20"/>
      <c r="O93" s="11"/>
      <c r="P93" s="11"/>
      <c r="Q93" s="11"/>
      <c r="R93" s="12"/>
      <c r="S93" s="12"/>
      <c r="T93" s="12"/>
      <c r="U93" s="12"/>
      <c r="V93" s="12"/>
      <c r="W93" s="12"/>
      <c r="AG93" s="10"/>
      <c r="AH93" s="10"/>
      <c r="AI93" s="10"/>
      <c r="AJ93" s="19">
        <v>90</v>
      </c>
      <c r="AK93" s="20">
        <f t="shared" ca="1" si="28"/>
        <v>0.69235973782301552</v>
      </c>
      <c r="AL93" s="28">
        <f t="shared" ca="1" si="29"/>
        <v>14648.795053745869</v>
      </c>
      <c r="AM93" s="28">
        <f ca="1">ROUNDUP(SQRT((2*AL93*PART2!$AD$7)/PART2!$AD$6),0)</f>
        <v>670</v>
      </c>
      <c r="AN93" s="20"/>
      <c r="AO93" s="11"/>
      <c r="AP93" s="11"/>
      <c r="AQ93" s="11"/>
      <c r="AR93" s="12"/>
      <c r="AS93" s="12"/>
      <c r="AY93" s="10"/>
      <c r="AZ93" s="10"/>
      <c r="BA93" s="10"/>
      <c r="BB93" s="19">
        <v>91</v>
      </c>
      <c r="BC93" s="20">
        <f t="shared" ca="1" si="22"/>
        <v>0.30026151997202699</v>
      </c>
      <c r="BD93" s="28">
        <f t="shared" ca="1" si="23"/>
        <v>14416.41638693493</v>
      </c>
      <c r="BE93" s="29">
        <f ca="1">BD93/ROUNDUP(SQRT((2*BD93*PART2!$AD$7)/PART2!$AD$6),0)</f>
        <v>21.711470462251402</v>
      </c>
      <c r="BF93" s="20"/>
      <c r="BG93" s="11"/>
      <c r="BH93" s="11"/>
      <c r="BI93" s="11"/>
      <c r="BJ93" s="12"/>
      <c r="BK93" s="12"/>
    </row>
    <row r="94" spans="2:63" ht="15.6">
      <c r="B94" s="10"/>
      <c r="C94" s="10"/>
      <c r="D94" s="10"/>
      <c r="E94" s="10"/>
      <c r="F94" s="10"/>
      <c r="G94" s="10"/>
      <c r="H94" s="19">
        <v>91</v>
      </c>
      <c r="I94" s="20">
        <f t="shared" ca="1" si="24"/>
        <v>0.2507794226472253</v>
      </c>
      <c r="J94" s="28">
        <f t="shared" ca="1" si="25"/>
        <v>14416.41638693493</v>
      </c>
      <c r="K94" s="28">
        <f t="shared" ca="1" si="26"/>
        <v>1162870.6344564899</v>
      </c>
      <c r="L94" s="28">
        <f ca="1">ROUNDUP((SQRT((2*J94*PART2!$AD$7)/PART2!$AD$6)),0)</f>
        <v>664</v>
      </c>
      <c r="M94" s="38">
        <f t="shared" ca="1" si="27"/>
        <v>21.711470462251402</v>
      </c>
      <c r="N94" s="20"/>
      <c r="O94" s="11"/>
      <c r="P94" s="11"/>
      <c r="Q94" s="11"/>
      <c r="R94" s="12"/>
      <c r="S94" s="12"/>
      <c r="T94" s="12"/>
      <c r="U94" s="12"/>
      <c r="V94" s="12"/>
      <c r="W94" s="12"/>
      <c r="AG94" s="10"/>
      <c r="AH94" s="10"/>
      <c r="AI94" s="10"/>
      <c r="AJ94" s="19">
        <v>91</v>
      </c>
      <c r="AK94" s="20">
        <f t="shared" ca="1" si="28"/>
        <v>3.2469663297455487E-2</v>
      </c>
      <c r="AL94" s="28">
        <f t="shared" ca="1" si="29"/>
        <v>14416.41638693493</v>
      </c>
      <c r="AM94" s="28">
        <f ca="1">ROUNDUP(SQRT((2*AL94*PART2!$AD$7)/PART2!$AD$6),0)</f>
        <v>664</v>
      </c>
      <c r="AN94" s="20"/>
      <c r="AO94" s="11"/>
      <c r="AP94" s="11"/>
      <c r="AQ94" s="11"/>
      <c r="AR94" s="12"/>
      <c r="AS94" s="12"/>
      <c r="AY94" s="10"/>
      <c r="AZ94" s="10"/>
      <c r="BA94" s="10"/>
      <c r="BB94" s="19">
        <v>92</v>
      </c>
      <c r="BC94" s="20">
        <f t="shared" ca="1" si="22"/>
        <v>9.0030537168863667E-2</v>
      </c>
      <c r="BD94" s="28">
        <f t="shared" ca="1" si="23"/>
        <v>16421.467561390768</v>
      </c>
      <c r="BE94" s="29">
        <f ca="1">BD94/ROUNDUP(SQRT((2*BD94*PART2!$AD$7)/PART2!$AD$6),0)</f>
        <v>23.161449310847345</v>
      </c>
      <c r="BF94" s="20"/>
      <c r="BG94" s="11"/>
      <c r="BH94" s="11"/>
      <c r="BI94" s="11"/>
      <c r="BJ94" s="12"/>
      <c r="BK94" s="12"/>
    </row>
    <row r="95" spans="2:63" ht="15.6">
      <c r="B95" s="10"/>
      <c r="C95" s="10"/>
      <c r="D95" s="10"/>
      <c r="E95" s="10"/>
      <c r="F95" s="10"/>
      <c r="G95" s="10"/>
      <c r="H95" s="19">
        <v>92</v>
      </c>
      <c r="I95" s="20">
        <f t="shared" ca="1" si="24"/>
        <v>0.95816252718460659</v>
      </c>
      <c r="J95" s="28">
        <f t="shared" ca="1" si="25"/>
        <v>16421.467561390768</v>
      </c>
      <c r="K95" s="28">
        <f t="shared" ca="1" si="26"/>
        <v>1323917.7237596479</v>
      </c>
      <c r="L95" s="28">
        <f ca="1">ROUNDUP((SQRT((2*J95*PART2!$AD$7)/PART2!$AD$6)),0)</f>
        <v>709</v>
      </c>
      <c r="M95" s="38">
        <f t="shared" ca="1" si="27"/>
        <v>23.161449310847345</v>
      </c>
      <c r="N95" s="20"/>
      <c r="O95" s="11"/>
      <c r="P95" s="11"/>
      <c r="Q95" s="11"/>
      <c r="R95" s="12"/>
      <c r="S95" s="12"/>
      <c r="T95" s="12"/>
      <c r="U95" s="12"/>
      <c r="V95" s="12"/>
      <c r="W95" s="12"/>
      <c r="AG95" s="10"/>
      <c r="AH95" s="10"/>
      <c r="AI95" s="10"/>
      <c r="AJ95" s="19">
        <v>92</v>
      </c>
      <c r="AK95" s="20">
        <f t="shared" ca="1" si="28"/>
        <v>0.3762907721932971</v>
      </c>
      <c r="AL95" s="28">
        <f t="shared" ca="1" si="29"/>
        <v>16421.467561390768</v>
      </c>
      <c r="AM95" s="28">
        <f ca="1">ROUNDUP(SQRT((2*AL95*PART2!$AD$7)/PART2!$AD$6),0)</f>
        <v>709</v>
      </c>
      <c r="AN95" s="20"/>
      <c r="AO95" s="11"/>
      <c r="AP95" s="11"/>
      <c r="AQ95" s="11"/>
      <c r="AR95" s="12"/>
      <c r="AS95" s="12"/>
      <c r="AY95" s="10"/>
      <c r="AZ95" s="10"/>
      <c r="BA95" s="10"/>
      <c r="BB95" s="19">
        <v>93</v>
      </c>
      <c r="BC95" s="20">
        <f t="shared" ca="1" si="22"/>
        <v>0.50025860427666791</v>
      </c>
      <c r="BD95" s="28">
        <f t="shared" ca="1" si="23"/>
        <v>14391.682387726822</v>
      </c>
      <c r="BE95" s="29">
        <f ca="1">BD95/ROUNDUP(SQRT((2*BD95*PART2!$AD$7)/PART2!$AD$6),0)</f>
        <v>21.674220463444009</v>
      </c>
      <c r="BF95" s="20"/>
      <c r="BG95" s="11"/>
      <c r="BH95" s="11"/>
      <c r="BI95" s="11"/>
      <c r="BJ95" s="12"/>
      <c r="BK95" s="12"/>
    </row>
    <row r="96" spans="2:63" ht="15.6">
      <c r="B96" s="10"/>
      <c r="C96" s="10"/>
      <c r="D96" s="10"/>
      <c r="E96" s="10"/>
      <c r="F96" s="10"/>
      <c r="G96" s="10"/>
      <c r="H96" s="19">
        <v>93</v>
      </c>
      <c r="I96" s="20">
        <f t="shared" ca="1" si="24"/>
        <v>0.24209748353862814</v>
      </c>
      <c r="J96" s="28">
        <f t="shared" ca="1" si="25"/>
        <v>14391.682387726822</v>
      </c>
      <c r="K96" s="28">
        <f t="shared" ca="1" si="26"/>
        <v>1160883.7195201034</v>
      </c>
      <c r="L96" s="28">
        <f ca="1">ROUNDUP((SQRT((2*J96*PART2!$AD$7)/PART2!$AD$6)),0)</f>
        <v>664</v>
      </c>
      <c r="M96" s="38">
        <f t="shared" ca="1" si="27"/>
        <v>21.674220463444009</v>
      </c>
      <c r="N96" s="20"/>
      <c r="O96" s="11"/>
      <c r="P96" s="11"/>
      <c r="Q96" s="11"/>
      <c r="R96" s="12"/>
      <c r="S96" s="12"/>
      <c r="T96" s="12"/>
      <c r="U96" s="12"/>
      <c r="V96" s="12"/>
      <c r="W96" s="12"/>
      <c r="AG96" s="10"/>
      <c r="AH96" s="10"/>
      <c r="AI96" s="10"/>
      <c r="AJ96" s="19">
        <v>93</v>
      </c>
      <c r="AK96" s="20">
        <f t="shared" ca="1" si="28"/>
        <v>0.71151849715370208</v>
      </c>
      <c r="AL96" s="28">
        <f t="shared" ca="1" si="29"/>
        <v>14391.682387726822</v>
      </c>
      <c r="AM96" s="28">
        <f ca="1">ROUNDUP(SQRT((2*AL96*PART2!$AD$7)/PART2!$AD$6),0)</f>
        <v>664</v>
      </c>
      <c r="AN96" s="20"/>
      <c r="AO96" s="11"/>
      <c r="AP96" s="11"/>
      <c r="AQ96" s="11"/>
      <c r="AR96" s="12"/>
      <c r="AS96" s="12"/>
      <c r="AY96" s="10"/>
      <c r="AZ96" s="10"/>
      <c r="BA96" s="10"/>
      <c r="BB96" s="19">
        <v>94</v>
      </c>
      <c r="BC96" s="20">
        <f t="shared" ca="1" si="22"/>
        <v>0.45079277664016815</v>
      </c>
      <c r="BD96" s="28">
        <f t="shared" ca="1" si="23"/>
        <v>14308.449690917647</v>
      </c>
      <c r="BE96" s="29">
        <f ca="1">BD96/ROUNDUP(SQRT((2*BD96*PART2!$AD$7)/PART2!$AD$6),0)</f>
        <v>21.613972342775902</v>
      </c>
      <c r="BF96" s="20"/>
      <c r="BG96" s="11"/>
      <c r="BH96" s="11"/>
      <c r="BI96" s="11"/>
      <c r="BJ96" s="12"/>
      <c r="BK96" s="12"/>
    </row>
    <row r="97" spans="2:63" ht="15.6">
      <c r="B97" s="10"/>
      <c r="C97" s="10"/>
      <c r="D97" s="10"/>
      <c r="E97" s="10"/>
      <c r="F97" s="10"/>
      <c r="G97" s="10"/>
      <c r="H97" s="19">
        <v>94</v>
      </c>
      <c r="I97" s="20">
        <f t="shared" ca="1" si="24"/>
        <v>0.21400507420781067</v>
      </c>
      <c r="J97" s="28">
        <f t="shared" ca="1" si="25"/>
        <v>14308.449690917647</v>
      </c>
      <c r="K97" s="28">
        <f t="shared" ca="1" si="26"/>
        <v>1154197.4491888224</v>
      </c>
      <c r="L97" s="28">
        <f ca="1">ROUNDUP((SQRT((2*J97*PART2!$AD$7)/PART2!$AD$6)),0)</f>
        <v>662</v>
      </c>
      <c r="M97" s="38">
        <f t="shared" ca="1" si="27"/>
        <v>21.613972342775902</v>
      </c>
      <c r="N97" s="20"/>
      <c r="O97" s="11"/>
      <c r="P97" s="11"/>
      <c r="Q97" s="11"/>
      <c r="R97" s="12"/>
      <c r="S97" s="12"/>
      <c r="T97" s="12"/>
      <c r="U97" s="12"/>
      <c r="V97" s="12"/>
      <c r="W97" s="12"/>
      <c r="AG97" s="10"/>
      <c r="AH97" s="10"/>
      <c r="AI97" s="10"/>
      <c r="AJ97" s="19">
        <v>94</v>
      </c>
      <c r="AK97" s="20">
        <f t="shared" ca="1" si="28"/>
        <v>0.4098926464728937</v>
      </c>
      <c r="AL97" s="28">
        <f t="shared" ca="1" si="29"/>
        <v>14308.449690917647</v>
      </c>
      <c r="AM97" s="28">
        <f ca="1">ROUNDUP(SQRT((2*AL97*PART2!$AD$7)/PART2!$AD$6),0)</f>
        <v>662</v>
      </c>
      <c r="AN97" s="20"/>
      <c r="AO97" s="11"/>
      <c r="AP97" s="11"/>
      <c r="AQ97" s="11"/>
      <c r="AR97" s="12"/>
      <c r="AS97" s="12"/>
      <c r="AY97" s="10"/>
      <c r="AZ97" s="10"/>
      <c r="BA97" s="10"/>
      <c r="BB97" s="19">
        <v>95</v>
      </c>
      <c r="BC97" s="20">
        <f t="shared" ca="1" si="22"/>
        <v>8.5348779751502457E-2</v>
      </c>
      <c r="BD97" s="28">
        <f t="shared" ca="1" si="23"/>
        <v>15752.687013522154</v>
      </c>
      <c r="BE97" s="29">
        <f ca="1">BD97/ROUNDUP(SQRT((2*BD97*PART2!$AD$7)/PART2!$AD$6),0)</f>
        <v>22.698396273086679</v>
      </c>
      <c r="BF97" s="20"/>
      <c r="BG97" s="11"/>
      <c r="BH97" s="11"/>
      <c r="BI97" s="11"/>
      <c r="BJ97" s="12"/>
      <c r="BK97" s="12"/>
    </row>
    <row r="98" spans="2:63" ht="15.6">
      <c r="B98" s="10"/>
      <c r="C98" s="10"/>
      <c r="D98" s="10"/>
      <c r="E98" s="10"/>
      <c r="F98" s="10"/>
      <c r="G98" s="10"/>
      <c r="H98" s="19">
        <v>95</v>
      </c>
      <c r="I98" s="20">
        <f t="shared" ca="1" si="24"/>
        <v>0.80552628922046443</v>
      </c>
      <c r="J98" s="28">
        <f t="shared" ca="1" si="25"/>
        <v>15752.687013522154</v>
      </c>
      <c r="K98" s="28">
        <f t="shared" ca="1" si="26"/>
        <v>1270205.4082618514</v>
      </c>
      <c r="L98" s="28">
        <f ca="1">ROUNDUP((SQRT((2*J98*PART2!$AD$7)/PART2!$AD$6)),0)</f>
        <v>694</v>
      </c>
      <c r="M98" s="38">
        <f t="shared" ca="1" si="27"/>
        <v>22.698396273086679</v>
      </c>
      <c r="N98" s="20"/>
      <c r="O98" s="11"/>
      <c r="P98" s="11"/>
      <c r="Q98" s="11"/>
      <c r="R98" s="12"/>
      <c r="S98" s="12"/>
      <c r="T98" s="12"/>
      <c r="U98" s="12"/>
      <c r="V98" s="12"/>
      <c r="W98" s="12"/>
      <c r="AG98" s="10"/>
      <c r="AH98" s="10"/>
      <c r="AI98" s="10"/>
      <c r="AJ98" s="19">
        <v>95</v>
      </c>
      <c r="AK98" s="20">
        <f t="shared" ca="1" si="28"/>
        <v>0.36356267772750006</v>
      </c>
      <c r="AL98" s="28">
        <f t="shared" ca="1" si="29"/>
        <v>15752.687013522154</v>
      </c>
      <c r="AM98" s="28">
        <f ca="1">ROUNDUP(SQRT((2*AL98*PART2!$AD$7)/PART2!$AD$6),0)</f>
        <v>694</v>
      </c>
      <c r="AN98" s="20"/>
      <c r="AO98" s="11"/>
      <c r="AP98" s="11"/>
      <c r="AQ98" s="11"/>
      <c r="AR98" s="12"/>
      <c r="AS98" s="12"/>
      <c r="AY98" s="10"/>
      <c r="AZ98" s="10"/>
      <c r="BA98" s="10"/>
      <c r="BB98" s="19">
        <v>96</v>
      </c>
      <c r="BC98" s="20">
        <f t="shared" ca="1" si="22"/>
        <v>0.82093362183069229</v>
      </c>
      <c r="BD98" s="28">
        <f t="shared" ca="1" si="23"/>
        <v>15019.310404454605</v>
      </c>
      <c r="BE98" s="29">
        <f ca="1">BD98/ROUNDUP(SQRT((2*BD98*PART2!$AD$7)/PART2!$AD$6),0)</f>
        <v>22.152375227809152</v>
      </c>
      <c r="BF98" s="20"/>
      <c r="BG98" s="11"/>
      <c r="BH98" s="11"/>
      <c r="BI98" s="11"/>
      <c r="BJ98" s="12"/>
      <c r="BK98" s="12"/>
    </row>
    <row r="99" spans="2:63" ht="15.6">
      <c r="B99" s="10"/>
      <c r="C99" s="10"/>
      <c r="D99" s="10"/>
      <c r="E99" s="10"/>
      <c r="F99" s="10"/>
      <c r="G99" s="10"/>
      <c r="H99" s="19">
        <v>96</v>
      </c>
      <c r="I99" s="20">
        <f t="shared" ca="1" si="24"/>
        <v>0.50960859076227794</v>
      </c>
      <c r="J99" s="28">
        <f t="shared" ca="1" si="25"/>
        <v>15019.310404454605</v>
      </c>
      <c r="K99" s="28">
        <f t="shared" ca="1" si="26"/>
        <v>1211299.9549064864</v>
      </c>
      <c r="L99" s="28">
        <f ca="1">ROUNDUP((SQRT((2*J99*PART2!$AD$7)/PART2!$AD$6)),0)</f>
        <v>678</v>
      </c>
      <c r="M99" s="38">
        <f t="shared" ca="1" si="27"/>
        <v>22.152375227809152</v>
      </c>
      <c r="N99" s="20"/>
      <c r="O99" s="11"/>
      <c r="P99" s="11"/>
      <c r="Q99" s="11"/>
      <c r="R99" s="12"/>
      <c r="S99" s="12"/>
      <c r="T99" s="12"/>
      <c r="U99" s="12"/>
      <c r="V99" s="12"/>
      <c r="W99" s="12"/>
      <c r="AG99" s="10"/>
      <c r="AH99" s="10"/>
      <c r="AI99" s="10"/>
      <c r="AJ99" s="19">
        <v>96</v>
      </c>
      <c r="AK99" s="20">
        <f t="shared" ca="1" si="28"/>
        <v>0.38673880780384384</v>
      </c>
      <c r="AL99" s="28">
        <f t="shared" ca="1" si="29"/>
        <v>15019.310404454605</v>
      </c>
      <c r="AM99" s="28">
        <f ca="1">ROUNDUP(SQRT((2*AL99*PART2!$AD$7)/PART2!$AD$6),0)</f>
        <v>678</v>
      </c>
      <c r="AN99" s="20"/>
      <c r="AO99" s="11"/>
      <c r="AP99" s="11"/>
      <c r="AQ99" s="11"/>
      <c r="AR99" s="12"/>
      <c r="AS99" s="12"/>
      <c r="AY99" s="10"/>
      <c r="AZ99" s="10"/>
      <c r="BA99" s="10"/>
      <c r="BB99" s="19">
        <v>97</v>
      </c>
      <c r="BC99" s="20">
        <f t="shared" ca="1" si="22"/>
        <v>0.9647423450418483</v>
      </c>
      <c r="BD99" s="28">
        <f t="shared" ca="1" si="23"/>
        <v>16289.632861057085</v>
      </c>
      <c r="BE99" s="29">
        <f ca="1">BD99/ROUNDUP(SQRT((2*BD99*PART2!$AD$7)/PART2!$AD$6),0)</f>
        <v>23.07313436410352</v>
      </c>
      <c r="BF99" s="20"/>
      <c r="BG99" s="11"/>
      <c r="BH99" s="11"/>
      <c r="BI99" s="11"/>
      <c r="BJ99" s="12"/>
      <c r="BK99" s="12"/>
    </row>
    <row r="100" spans="2:63" ht="15.6">
      <c r="B100" s="10"/>
      <c r="C100" s="10"/>
      <c r="D100" s="10"/>
      <c r="E100" s="10"/>
      <c r="F100" s="10"/>
      <c r="G100" s="10"/>
      <c r="H100" s="19">
        <v>97</v>
      </c>
      <c r="I100" s="20">
        <f t="shared" ca="1" si="24"/>
        <v>0.9369223159887573</v>
      </c>
      <c r="J100" s="28">
        <f t="shared" ca="1" si="25"/>
        <v>16289.632861057085</v>
      </c>
      <c r="K100" s="28">
        <f t="shared" ca="1" si="26"/>
        <v>1313329.9184446696</v>
      </c>
      <c r="L100" s="28">
        <f ca="1">ROUNDUP((SQRT((2*J100*PART2!$AD$7)/PART2!$AD$6)),0)</f>
        <v>706</v>
      </c>
      <c r="M100" s="38">
        <f t="shared" ca="1" si="27"/>
        <v>23.07313436410352</v>
      </c>
      <c r="N100" s="20"/>
      <c r="O100" s="11"/>
      <c r="P100" s="11"/>
      <c r="Q100" s="11"/>
      <c r="R100" s="12"/>
      <c r="S100" s="12"/>
      <c r="T100" s="12"/>
      <c r="U100" s="12"/>
      <c r="V100" s="12"/>
      <c r="W100" s="12"/>
      <c r="AG100" s="10"/>
      <c r="AH100" s="10"/>
      <c r="AI100" s="10"/>
      <c r="AJ100" s="19">
        <v>97</v>
      </c>
      <c r="AK100" s="20">
        <f t="shared" ca="1" si="28"/>
        <v>0.17065287314219024</v>
      </c>
      <c r="AL100" s="28">
        <f t="shared" ca="1" si="29"/>
        <v>16289.632861057085</v>
      </c>
      <c r="AM100" s="28">
        <f ca="1">ROUNDUP(SQRT((2*AL100*PART2!$AD$7)/PART2!$AD$6),0)</f>
        <v>706</v>
      </c>
      <c r="AN100" s="20"/>
      <c r="AO100" s="11"/>
      <c r="AP100" s="11"/>
      <c r="AQ100" s="11"/>
      <c r="AR100" s="12"/>
      <c r="AS100" s="12"/>
      <c r="AY100" s="10"/>
      <c r="AZ100" s="10"/>
      <c r="BA100" s="10"/>
      <c r="BB100" s="19">
        <v>98</v>
      </c>
      <c r="BC100" s="20">
        <f t="shared" ca="1" si="22"/>
        <v>0.80717291924134271</v>
      </c>
      <c r="BD100" s="28">
        <f t="shared" ca="1" si="23"/>
        <v>14906.143084506524</v>
      </c>
      <c r="BE100" s="29">
        <f ca="1">BD100/ROUNDUP(SQRT((2*BD100*PART2!$AD$7)/PART2!$AD$6),0)</f>
        <v>22.083174940009666</v>
      </c>
      <c r="BF100" s="20"/>
      <c r="BG100" s="11"/>
      <c r="BH100" s="11"/>
      <c r="BI100" s="11"/>
      <c r="BJ100" s="12"/>
      <c r="BK100" s="12"/>
    </row>
    <row r="101" spans="2:63" ht="15.6">
      <c r="B101" s="10"/>
      <c r="C101" s="10"/>
      <c r="D101" s="10"/>
      <c r="E101" s="10"/>
      <c r="F101" s="10"/>
      <c r="G101" s="10"/>
      <c r="H101" s="19">
        <v>98</v>
      </c>
      <c r="I101" s="20">
        <f t="shared" ca="1" si="24"/>
        <v>0.45417268232650621</v>
      </c>
      <c r="J101" s="28">
        <f t="shared" ca="1" si="25"/>
        <v>14906.143084506524</v>
      </c>
      <c r="K101" s="28">
        <f t="shared" ca="1" si="26"/>
        <v>1202209.745247324</v>
      </c>
      <c r="L101" s="28">
        <f ca="1">ROUNDUP((SQRT((2*J101*PART2!$AD$7)/PART2!$AD$6)),0)</f>
        <v>675</v>
      </c>
      <c r="M101" s="38">
        <f t="shared" ca="1" si="27"/>
        <v>22.083174940009666</v>
      </c>
      <c r="N101" s="20"/>
      <c r="O101" s="11"/>
      <c r="P101" s="11"/>
      <c r="Q101" s="11"/>
      <c r="R101" s="12"/>
      <c r="S101" s="12"/>
      <c r="T101" s="12"/>
      <c r="U101" s="12"/>
      <c r="V101" s="12"/>
      <c r="W101" s="12"/>
      <c r="AG101" s="10"/>
      <c r="AH101" s="10"/>
      <c r="AI101" s="10"/>
      <c r="AJ101" s="19">
        <v>98</v>
      </c>
      <c r="AK101" s="20">
        <f t="shared" ca="1" si="28"/>
        <v>0.63033128742620259</v>
      </c>
      <c r="AL101" s="28">
        <f t="shared" ca="1" si="29"/>
        <v>14906.143084506524</v>
      </c>
      <c r="AM101" s="28">
        <f ca="1">ROUNDUP(SQRT((2*AL101*PART2!$AD$7)/PART2!$AD$6),0)</f>
        <v>675</v>
      </c>
      <c r="AN101" s="20"/>
      <c r="AO101" s="11"/>
      <c r="AP101" s="11"/>
      <c r="AQ101" s="11"/>
      <c r="AR101" s="12"/>
      <c r="AS101" s="12"/>
      <c r="AY101" s="10"/>
      <c r="AZ101" s="10"/>
      <c r="BA101" s="10"/>
      <c r="BB101" s="19">
        <v>99</v>
      </c>
      <c r="BC101" s="20">
        <f t="shared" ca="1" si="22"/>
        <v>0.2114976717222633</v>
      </c>
      <c r="BD101" s="28">
        <f t="shared" ca="1" si="23"/>
        <v>15377.675320876269</v>
      </c>
      <c r="BE101" s="29">
        <f ca="1">BD101/ROUNDUP(SQRT((2*BD101*PART2!$AD$7)/PART2!$AD$6),0)</f>
        <v>22.416436327807972</v>
      </c>
      <c r="BF101" s="20"/>
      <c r="BG101" s="11"/>
      <c r="BH101" s="11"/>
      <c r="BI101" s="11"/>
      <c r="BJ101" s="12"/>
      <c r="BK101" s="12"/>
    </row>
    <row r="102" spans="2:63" ht="15.6">
      <c r="B102" s="10"/>
      <c r="C102" s="10"/>
      <c r="D102" s="10"/>
      <c r="E102" s="10"/>
      <c r="F102" s="10"/>
      <c r="G102" s="10"/>
      <c r="H102" s="19">
        <v>99</v>
      </c>
      <c r="I102" s="20">
        <f t="shared" ca="1" si="24"/>
        <v>0.67100782943826054</v>
      </c>
      <c r="J102" s="28">
        <f t="shared" ca="1" si="25"/>
        <v>15377.675320876269</v>
      </c>
      <c r="K102" s="28">
        <f t="shared" ca="1" si="26"/>
        <v>1240084.8416622193</v>
      </c>
      <c r="L102" s="28">
        <f ca="1">ROUNDUP((SQRT((2*J102*PART2!$AD$7)/PART2!$AD$6)),0)</f>
        <v>686</v>
      </c>
      <c r="M102" s="38">
        <f t="shared" ca="1" si="27"/>
        <v>22.416436327807972</v>
      </c>
      <c r="N102" s="20"/>
      <c r="O102" s="11"/>
      <c r="P102" s="11"/>
      <c r="Q102" s="11"/>
      <c r="R102" s="12"/>
      <c r="S102" s="12"/>
      <c r="T102" s="12"/>
      <c r="U102" s="12"/>
      <c r="V102" s="12"/>
      <c r="W102" s="12"/>
      <c r="AG102" s="10"/>
      <c r="AH102" s="10"/>
      <c r="AI102" s="10"/>
      <c r="AJ102" s="19">
        <v>99</v>
      </c>
      <c r="AK102" s="20">
        <f t="shared" ca="1" si="28"/>
        <v>0.45583809185728774</v>
      </c>
      <c r="AL102" s="28">
        <f t="shared" ca="1" si="29"/>
        <v>15377.675320876269</v>
      </c>
      <c r="AM102" s="28">
        <f ca="1">ROUNDUP(SQRT((2*AL102*PART2!$AD$7)/PART2!$AD$6),0)</f>
        <v>686</v>
      </c>
      <c r="AN102" s="20"/>
      <c r="AO102" s="11"/>
      <c r="AP102" s="11"/>
      <c r="AQ102" s="11"/>
      <c r="AR102" s="12"/>
      <c r="AS102" s="12"/>
      <c r="AY102" s="10"/>
      <c r="AZ102" s="10"/>
      <c r="BA102" s="10"/>
      <c r="BB102" s="19">
        <v>100</v>
      </c>
      <c r="BC102" s="20">
        <f t="shared" ca="1" si="22"/>
        <v>0.79667618013168939</v>
      </c>
      <c r="BD102" s="28">
        <f t="shared" ca="1" si="23"/>
        <v>14664.011140458311</v>
      </c>
      <c r="BE102" s="29">
        <f ca="1">BD102/ROUNDUP(SQRT((2*BD102*PART2!$AD$7)/PART2!$AD$6),0)</f>
        <v>21.886583791728821</v>
      </c>
      <c r="BF102" s="20"/>
      <c r="BG102" s="11"/>
      <c r="BH102" s="11"/>
      <c r="BI102" s="11"/>
      <c r="BJ102" s="12"/>
      <c r="BK102" s="12"/>
    </row>
    <row r="103" spans="2:63" ht="15.6">
      <c r="B103" s="10"/>
      <c r="C103" s="10"/>
      <c r="D103" s="10"/>
      <c r="E103" s="10"/>
      <c r="F103" s="10"/>
      <c r="G103" s="10"/>
      <c r="H103" s="19">
        <v>100</v>
      </c>
      <c r="I103" s="20">
        <f t="shared" ca="1" si="24"/>
        <v>0.34611663444617136</v>
      </c>
      <c r="J103" s="28">
        <f t="shared" ca="1" si="25"/>
        <v>14664.011140458311</v>
      </c>
      <c r="K103" s="28">
        <f t="shared" ca="1" si="26"/>
        <v>1182759.9396708454</v>
      </c>
      <c r="L103" s="28">
        <f ca="1">ROUNDUP((SQRT((2*J103*PART2!$AD$7)/PART2!$AD$6)),0)</f>
        <v>670</v>
      </c>
      <c r="M103" s="38">
        <f t="shared" ca="1" si="27"/>
        <v>21.886583791728821</v>
      </c>
      <c r="N103" s="20"/>
      <c r="O103" s="11"/>
      <c r="P103" s="11"/>
      <c r="Q103" s="11"/>
      <c r="R103" s="12"/>
      <c r="S103" s="12"/>
      <c r="T103" s="12"/>
      <c r="U103" s="12"/>
      <c r="V103" s="12"/>
      <c r="W103" s="12"/>
      <c r="AG103" s="10"/>
      <c r="AH103" s="10"/>
      <c r="AI103" s="10"/>
      <c r="AJ103" s="19">
        <v>100</v>
      </c>
      <c r="AK103" s="20">
        <f t="shared" ca="1" si="28"/>
        <v>0.89927849137887617</v>
      </c>
      <c r="AL103" s="28">
        <f t="shared" ca="1" si="29"/>
        <v>14664.011140458311</v>
      </c>
      <c r="AM103" s="28">
        <f ca="1">ROUNDUP(SQRT((2*AL103*PART2!$AD$7)/PART2!$AD$6),0)</f>
        <v>670</v>
      </c>
      <c r="AN103" s="20"/>
      <c r="AO103" s="11"/>
      <c r="AP103" s="11"/>
      <c r="AQ103" s="11"/>
      <c r="AR103" s="12"/>
      <c r="AS103" s="12"/>
      <c r="AY103" s="10"/>
      <c r="AZ103" s="10"/>
      <c r="BA103" s="10"/>
      <c r="BB103" s="19">
        <v>101</v>
      </c>
      <c r="BC103" s="20">
        <f t="shared" ca="1" si="22"/>
        <v>0.72212956173190457</v>
      </c>
      <c r="BD103" s="28">
        <f t="shared" ca="1" si="23"/>
        <v>15083.072879227346</v>
      </c>
      <c r="BE103" s="29">
        <f ca="1">BD103/ROUNDUP(SQRT((2*BD103*PART2!$AD$7)/PART2!$AD$6),0)</f>
        <v>22.213656670437917</v>
      </c>
      <c r="BF103" s="20"/>
      <c r="BG103" s="11"/>
      <c r="BH103" s="11"/>
      <c r="BI103" s="11"/>
      <c r="BJ103" s="12"/>
      <c r="BK103" s="12"/>
    </row>
    <row r="104" spans="2:63" ht="15.6">
      <c r="H104" s="19">
        <v>101</v>
      </c>
      <c r="I104" s="20">
        <f t="shared" ca="1" si="24"/>
        <v>0.54067380170578283</v>
      </c>
      <c r="J104" s="28">
        <f t="shared" ca="1" si="25"/>
        <v>15083.072879227346</v>
      </c>
      <c r="K104" s="28">
        <f t="shared" ca="1" si="26"/>
        <v>1216421.6348056842</v>
      </c>
      <c r="L104" s="28">
        <f ca="1">ROUNDUP((SQRT((2*J104*PART2!$AD$7)/PART2!$AD$6)),0)</f>
        <v>679</v>
      </c>
      <c r="M104" s="38">
        <f t="shared" ca="1" si="27"/>
        <v>22.213656670437917</v>
      </c>
      <c r="N104" s="20"/>
      <c r="O104" s="11"/>
      <c r="P104" s="11"/>
      <c r="Q104" s="11"/>
      <c r="R104" s="12"/>
      <c r="S104" s="12"/>
      <c r="T104" s="12"/>
      <c r="U104" s="12"/>
      <c r="W104" s="12"/>
      <c r="AJ104" s="19">
        <v>101</v>
      </c>
      <c r="AK104" s="20">
        <f t="shared" ca="1" si="28"/>
        <v>3.2327593252887032E-2</v>
      </c>
      <c r="AL104" s="28">
        <f t="shared" ca="1" si="29"/>
        <v>15083.072879227346</v>
      </c>
      <c r="AM104" s="28">
        <f ca="1">ROUNDUP(SQRT((2*AL104*PART2!$AD$7)/PART2!$AD$6),0)</f>
        <v>679</v>
      </c>
      <c r="AN104" s="20"/>
      <c r="AP104" s="11"/>
      <c r="AQ104" s="11"/>
      <c r="BB104" s="19">
        <v>102</v>
      </c>
      <c r="BC104" s="20">
        <f t="shared" ca="1" si="22"/>
        <v>0.18981347448162078</v>
      </c>
      <c r="BD104" s="28">
        <f t="shared" ca="1" si="23"/>
        <v>14741.508169266119</v>
      </c>
      <c r="BE104" s="29">
        <f ca="1">BD104/ROUNDUP(SQRT((2*BD104*PART2!$AD$7)/PART2!$AD$6),0)</f>
        <v>21.936768109026964</v>
      </c>
      <c r="BF104" s="20"/>
      <c r="BH104" s="11"/>
      <c r="BI104" s="11"/>
    </row>
    <row r="105" spans="2:63" ht="15.6">
      <c r="H105" s="19">
        <v>102</v>
      </c>
      <c r="I105" s="20">
        <f t="shared" ca="1" si="24"/>
        <v>0.37910633795257831</v>
      </c>
      <c r="J105" s="28">
        <f t="shared" ca="1" si="25"/>
        <v>14741.508169266119</v>
      </c>
      <c r="K105" s="28">
        <f t="shared" ca="1" si="26"/>
        <v>1188985.1425252752</v>
      </c>
      <c r="L105" s="28">
        <f ca="1">ROUNDUP((SQRT((2*J105*PART2!$AD$7)/PART2!$AD$6)),0)</f>
        <v>672</v>
      </c>
      <c r="M105" s="38">
        <f t="shared" ca="1" si="27"/>
        <v>21.936768109026964</v>
      </c>
      <c r="N105" s="20"/>
      <c r="U105" s="12"/>
      <c r="AJ105" s="19">
        <v>102</v>
      </c>
      <c r="AK105" s="20">
        <f t="shared" ca="1" si="28"/>
        <v>0.82263870509594339</v>
      </c>
      <c r="AL105" s="28">
        <f t="shared" ca="1" si="29"/>
        <v>14741.508169266119</v>
      </c>
      <c r="AM105" s="28">
        <f ca="1">ROUNDUP(SQRT((2*AL105*PART2!$AD$7)/PART2!$AD$6),0)</f>
        <v>672</v>
      </c>
      <c r="AN105" s="20"/>
      <c r="BB105" s="19">
        <v>103</v>
      </c>
      <c r="BC105" s="20">
        <f t="shared" ca="1" si="22"/>
        <v>8.7761017110991046E-2</v>
      </c>
      <c r="BD105" s="28">
        <f t="shared" ca="1" si="23"/>
        <v>15374.454772527381</v>
      </c>
      <c r="BE105" s="29">
        <f ca="1">BD105/ROUNDUP(SQRT((2*BD105*PART2!$AD$7)/PART2!$AD$6),0)</f>
        <v>22.41174165091455</v>
      </c>
      <c r="BF105" s="20"/>
    </row>
    <row r="106" spans="2:63">
      <c r="H106" s="19">
        <v>103</v>
      </c>
      <c r="I106" s="20">
        <f t="shared" ca="1" si="24"/>
        <v>0.66970033918012373</v>
      </c>
      <c r="J106" s="28">
        <f t="shared" ca="1" si="25"/>
        <v>15374.454772527381</v>
      </c>
      <c r="K106" s="28">
        <f t="shared" ca="1" si="26"/>
        <v>1239826.1649653916</v>
      </c>
      <c r="L106" s="28">
        <f ca="1">ROUNDUP((SQRT((2*J106*PART2!$AD$7)/PART2!$AD$6)),0)</f>
        <v>686</v>
      </c>
      <c r="M106" s="38">
        <f t="shared" ca="1" si="27"/>
        <v>22.41174165091455</v>
      </c>
      <c r="N106" s="20"/>
      <c r="AJ106" s="19">
        <v>103</v>
      </c>
      <c r="AK106" s="20">
        <f t="shared" ca="1" si="28"/>
        <v>0.68163514012775583</v>
      </c>
      <c r="AL106" s="28">
        <f t="shared" ca="1" si="29"/>
        <v>15374.454772527381</v>
      </c>
      <c r="AM106" s="28">
        <f ca="1">ROUNDUP(SQRT((2*AL106*PART2!$AD$7)/PART2!$AD$6),0)</f>
        <v>686</v>
      </c>
      <c r="AN106" s="20"/>
      <c r="BB106" s="19">
        <v>104</v>
      </c>
      <c r="BC106" s="20">
        <f t="shared" ca="1" si="22"/>
        <v>0.79916435361739935</v>
      </c>
      <c r="BD106" s="28">
        <f t="shared" ca="1" si="23"/>
        <v>15378.077365736892</v>
      </c>
      <c r="BE106" s="29">
        <f ca="1">BD106/ROUNDUP(SQRT((2*BD106*PART2!$AD$7)/PART2!$AD$6),0)</f>
        <v>22.417022399033371</v>
      </c>
      <c r="BF106" s="20"/>
    </row>
    <row r="107" spans="2:63">
      <c r="H107" s="19">
        <v>104</v>
      </c>
      <c r="I107" s="20">
        <f t="shared" ca="1" si="24"/>
        <v>0.67117087105812734</v>
      </c>
      <c r="J107" s="28">
        <f t="shared" ca="1" si="25"/>
        <v>15378.077365736892</v>
      </c>
      <c r="K107" s="28">
        <f t="shared" ca="1" si="26"/>
        <v>1240117.1341867386</v>
      </c>
      <c r="L107" s="28">
        <f ca="1">ROUNDUP((SQRT((2*J107*PART2!$AD$7)/PART2!$AD$6)),0)</f>
        <v>686</v>
      </c>
      <c r="M107" s="38">
        <f t="shared" ca="1" si="27"/>
        <v>22.417022399033371</v>
      </c>
      <c r="N107" s="20"/>
      <c r="AJ107" s="19">
        <v>104</v>
      </c>
      <c r="AK107" s="20">
        <f t="shared" ca="1" si="28"/>
        <v>0.40773042894774281</v>
      </c>
      <c r="AL107" s="28">
        <f t="shared" ca="1" si="29"/>
        <v>15378.077365736892</v>
      </c>
      <c r="AM107" s="28">
        <f ca="1">ROUNDUP(SQRT((2*AL107*PART2!$AD$7)/PART2!$AD$6),0)</f>
        <v>686</v>
      </c>
      <c r="AN107" s="20"/>
      <c r="BB107" s="19">
        <v>105</v>
      </c>
      <c r="BC107" s="20">
        <f t="shared" ca="1" si="22"/>
        <v>0.16672351292181609</v>
      </c>
      <c r="BD107" s="28">
        <f t="shared" ca="1" si="23"/>
        <v>15340.432246539487</v>
      </c>
      <c r="BE107" s="29">
        <f ca="1">BD107/ROUNDUP(SQRT((2*BD107*PART2!$AD$7)/PART2!$AD$6),0)</f>
        <v>22.394791600787574</v>
      </c>
      <c r="BF107" s="20"/>
    </row>
    <row r="108" spans="2:63">
      <c r="H108" s="19">
        <v>105</v>
      </c>
      <c r="I108" s="20">
        <f t="shared" ca="1" si="24"/>
        <v>0.65572935895925333</v>
      </c>
      <c r="J108" s="28">
        <f t="shared" ca="1" si="25"/>
        <v>15340.432246539487</v>
      </c>
      <c r="K108" s="28">
        <f t="shared" ca="1" si="26"/>
        <v>1237093.4338753321</v>
      </c>
      <c r="L108" s="28">
        <f ca="1">ROUNDUP((SQRT((2*J108*PART2!$AD$7)/PART2!$AD$6)),0)</f>
        <v>685</v>
      </c>
      <c r="M108" s="38">
        <f t="shared" ca="1" si="27"/>
        <v>22.394791600787574</v>
      </c>
      <c r="N108" s="20"/>
      <c r="AJ108" s="19">
        <v>105</v>
      </c>
      <c r="AK108" s="20">
        <f t="shared" ca="1" si="28"/>
        <v>0.89057102010087086</v>
      </c>
      <c r="AL108" s="28">
        <f t="shared" ca="1" si="29"/>
        <v>15340.432246539487</v>
      </c>
      <c r="AM108" s="28">
        <f ca="1">ROUNDUP(SQRT((2*AL108*PART2!$AD$7)/PART2!$AD$6),0)</f>
        <v>685</v>
      </c>
      <c r="AN108" s="20"/>
      <c r="BB108" s="19">
        <v>106</v>
      </c>
      <c r="BC108" s="20">
        <f t="shared" ca="1" si="22"/>
        <v>5.0705246840524798E-2</v>
      </c>
      <c r="BD108" s="28">
        <f t="shared" ca="1" si="23"/>
        <v>15746.359149170785</v>
      </c>
      <c r="BE108" s="29">
        <f ca="1">BD108/ROUNDUP(SQRT((2*BD108*PART2!$AD$7)/PART2!$AD$6),0)</f>
        <v>22.689278312926202</v>
      </c>
      <c r="BF108" s="20"/>
    </row>
    <row r="109" spans="2:63">
      <c r="H109" s="19">
        <v>106</v>
      </c>
      <c r="I109" s="20">
        <f t="shared" ca="1" si="24"/>
        <v>0.80354807714152499</v>
      </c>
      <c r="J109" s="28">
        <f t="shared" ca="1" si="25"/>
        <v>15746.359149170785</v>
      </c>
      <c r="K109" s="28">
        <f t="shared" ca="1" si="26"/>
        <v>1269697.1731625064</v>
      </c>
      <c r="L109" s="28">
        <f ca="1">ROUNDUP((SQRT((2*J109*PART2!$AD$7)/PART2!$AD$6)),0)</f>
        <v>694</v>
      </c>
      <c r="M109" s="38">
        <f t="shared" ca="1" si="27"/>
        <v>22.689278312926202</v>
      </c>
      <c r="N109" s="20"/>
      <c r="AJ109" s="19">
        <v>106</v>
      </c>
      <c r="AK109" s="20">
        <f t="shared" ca="1" si="28"/>
        <v>0.55237069112371351</v>
      </c>
      <c r="AL109" s="28">
        <f t="shared" ca="1" si="29"/>
        <v>15746.359149170785</v>
      </c>
      <c r="AM109" s="28">
        <f ca="1">ROUNDUP(SQRT((2*AL109*PART2!$AD$7)/PART2!$AD$6),0)</f>
        <v>694</v>
      </c>
      <c r="AN109" s="20"/>
      <c r="BB109" s="19">
        <v>107</v>
      </c>
      <c r="BC109" s="20">
        <f t="shared" ca="1" si="22"/>
        <v>8.8224377257839492E-4</v>
      </c>
      <c r="BD109" s="28">
        <f t="shared" ca="1" si="23"/>
        <v>13569.206466535841</v>
      </c>
      <c r="BE109" s="29">
        <f ca="1">BD109/ROUNDUP(SQRT((2*BD109*PART2!$AD$7)/PART2!$AD$6),0)</f>
        <v>21.07019637660845</v>
      </c>
      <c r="BF109" s="20"/>
    </row>
    <row r="110" spans="2:63">
      <c r="H110" s="19">
        <v>107</v>
      </c>
      <c r="I110" s="20">
        <f t="shared" ca="1" si="24"/>
        <v>4.0499500193277083E-2</v>
      </c>
      <c r="J110" s="28">
        <f t="shared" ca="1" si="25"/>
        <v>13569.206466535841</v>
      </c>
      <c r="K110" s="28">
        <f t="shared" ca="1" si="26"/>
        <v>1094808.7605257211</v>
      </c>
      <c r="L110" s="28">
        <f ca="1">ROUNDUP((SQRT((2*J110*PART2!$AD$7)/PART2!$AD$6)),0)</f>
        <v>644</v>
      </c>
      <c r="M110" s="38">
        <f t="shared" ca="1" si="27"/>
        <v>21.07019637660845</v>
      </c>
      <c r="N110" s="20"/>
      <c r="AJ110" s="19">
        <v>107</v>
      </c>
      <c r="AK110" s="20">
        <f t="shared" ca="1" si="28"/>
        <v>0.3101866194255315</v>
      </c>
      <c r="AL110" s="28">
        <f t="shared" ca="1" si="29"/>
        <v>13569.206466535841</v>
      </c>
      <c r="AM110" s="28">
        <f ca="1">ROUNDUP(SQRT((2*AL110*PART2!$AD$7)/PART2!$AD$6),0)</f>
        <v>644</v>
      </c>
      <c r="AN110" s="20"/>
      <c r="BB110" s="19">
        <v>108</v>
      </c>
      <c r="BC110" s="20">
        <f t="shared" ca="1" si="22"/>
        <v>0.34611081230384055</v>
      </c>
      <c r="BD110" s="28">
        <f t="shared" ca="1" si="23"/>
        <v>13407.80379184672</v>
      </c>
      <c r="BE110" s="29">
        <f ca="1">BD110/ROUNDUP(SQRT((2*BD110*PART2!$AD$7)/PART2!$AD$6),0)</f>
        <v>20.91701059570471</v>
      </c>
      <c r="BF110" s="20"/>
    </row>
    <row r="111" spans="2:63">
      <c r="H111" s="19">
        <v>108</v>
      </c>
      <c r="I111" s="20">
        <f t="shared" ca="1" si="24"/>
        <v>2.0787991580570431E-2</v>
      </c>
      <c r="J111" s="28">
        <f t="shared" ca="1" si="25"/>
        <v>13407.80379184672</v>
      </c>
      <c r="K111" s="28">
        <f t="shared" ca="1" si="26"/>
        <v>1081841.2456787925</v>
      </c>
      <c r="L111" s="28">
        <f ca="1">ROUNDUP((SQRT((2*J111*PART2!$AD$7)/PART2!$AD$6)),0)</f>
        <v>641</v>
      </c>
      <c r="M111" s="38">
        <f t="shared" ca="1" si="27"/>
        <v>20.91701059570471</v>
      </c>
      <c r="N111" s="20"/>
      <c r="AJ111" s="19">
        <v>108</v>
      </c>
      <c r="AK111" s="20">
        <f t="shared" ca="1" si="28"/>
        <v>0.79898733777845388</v>
      </c>
      <c r="AL111" s="28">
        <f t="shared" ca="1" si="29"/>
        <v>13407.80379184672</v>
      </c>
      <c r="AM111" s="28">
        <f ca="1">ROUNDUP(SQRT((2*AL111*PART2!$AD$7)/PART2!$AD$6),0)</f>
        <v>641</v>
      </c>
      <c r="AN111" s="20"/>
      <c r="BB111" s="19">
        <v>109</v>
      </c>
      <c r="BC111" s="20">
        <f t="shared" ca="1" si="22"/>
        <v>0.13223669368144875</v>
      </c>
      <c r="BD111" s="28">
        <f t="shared" ca="1" si="23"/>
        <v>15426.893418929183</v>
      </c>
      <c r="BE111" s="29">
        <f ca="1">BD111/ROUNDUP(SQRT((2*BD111*PART2!$AD$7)/PART2!$AD$6),0)</f>
        <v>22.455448935850338</v>
      </c>
      <c r="BF111" s="20"/>
    </row>
    <row r="112" spans="2:63">
      <c r="H112" s="19">
        <v>109</v>
      </c>
      <c r="I112" s="20">
        <f t="shared" ca="1" si="24"/>
        <v>0.69066696057396049</v>
      </c>
      <c r="J112" s="28">
        <f t="shared" ca="1" si="25"/>
        <v>15426.893418929183</v>
      </c>
      <c r="K112" s="28">
        <f t="shared" ca="1" si="26"/>
        <v>1244038.0722802219</v>
      </c>
      <c r="L112" s="28">
        <f ca="1">ROUNDUP((SQRT((2*J112*PART2!$AD$7)/PART2!$AD$6)),0)</f>
        <v>687</v>
      </c>
      <c r="M112" s="38">
        <f t="shared" ca="1" si="27"/>
        <v>22.455448935850338</v>
      </c>
      <c r="N112" s="20"/>
      <c r="AJ112" s="19">
        <v>109</v>
      </c>
      <c r="AK112" s="20">
        <f t="shared" ca="1" si="28"/>
        <v>0.20238115348720176</v>
      </c>
      <c r="AL112" s="28">
        <f t="shared" ca="1" si="29"/>
        <v>15426.893418929183</v>
      </c>
      <c r="AM112" s="28">
        <f ca="1">ROUNDUP(SQRT((2*AL112*PART2!$AD$7)/PART2!$AD$6),0)</f>
        <v>687</v>
      </c>
      <c r="AN112" s="20"/>
      <c r="BB112" s="19">
        <v>110</v>
      </c>
      <c r="BC112" s="20">
        <f t="shared" ca="1" si="22"/>
        <v>0.29883479250393075</v>
      </c>
      <c r="BD112" s="28">
        <f t="shared" ca="1" si="23"/>
        <v>15670.903960922777</v>
      </c>
      <c r="BE112" s="29">
        <f ca="1">BD112/ROUNDUP(SQRT((2*BD112*PART2!$AD$7)/PART2!$AD$6),0)</f>
        <v>22.645814972431758</v>
      </c>
      <c r="BF112" s="20"/>
    </row>
    <row r="113" spans="8:58">
      <c r="H113" s="19">
        <v>110</v>
      </c>
      <c r="I113" s="20">
        <f t="shared" ca="1" si="24"/>
        <v>0.77918796486365416</v>
      </c>
      <c r="J113" s="28">
        <f t="shared" ca="1" si="25"/>
        <v>15670.903960922777</v>
      </c>
      <c r="K113" s="28">
        <f t="shared" ca="1" si="26"/>
        <v>1263636.7961677571</v>
      </c>
      <c r="L113" s="28">
        <f ca="1">ROUNDUP((SQRT((2*J113*PART2!$AD$7)/PART2!$AD$6)),0)</f>
        <v>692</v>
      </c>
      <c r="M113" s="38">
        <f t="shared" ca="1" si="27"/>
        <v>22.645814972431758</v>
      </c>
      <c r="N113" s="20"/>
      <c r="AJ113" s="19">
        <v>110</v>
      </c>
      <c r="AK113" s="20">
        <f t="shared" ca="1" si="28"/>
        <v>0.11460675108906537</v>
      </c>
      <c r="AL113" s="28">
        <f t="shared" ca="1" si="29"/>
        <v>15670.903960922777</v>
      </c>
      <c r="AM113" s="28">
        <f ca="1">ROUNDUP(SQRT((2*AL113*PART2!$AD$7)/PART2!$AD$6),0)</f>
        <v>692</v>
      </c>
      <c r="AN113" s="20"/>
      <c r="BB113" s="19">
        <v>111</v>
      </c>
      <c r="BC113" s="20">
        <f t="shared" ca="1" si="22"/>
        <v>0.51006340047525112</v>
      </c>
      <c r="BD113" s="28">
        <f t="shared" ca="1" si="23"/>
        <v>14649.441323173183</v>
      </c>
      <c r="BE113" s="29">
        <f ca="1">BD113/ROUNDUP(SQRT((2*BD113*PART2!$AD$7)/PART2!$AD$6),0)</f>
        <v>21.864837795780872</v>
      </c>
      <c r="BF113" s="20"/>
    </row>
    <row r="114" spans="8:58">
      <c r="H114" s="19">
        <v>111</v>
      </c>
      <c r="I114" s="20">
        <f t="shared" ca="1" si="24"/>
        <v>0.34008208482391244</v>
      </c>
      <c r="J114" s="28">
        <f t="shared" ca="1" si="25"/>
        <v>14649.441323173183</v>
      </c>
      <c r="K114" s="28">
        <f t="shared" ca="1" si="26"/>
        <v>1181589.5701689264</v>
      </c>
      <c r="L114" s="28">
        <f ca="1">ROUNDUP((SQRT((2*J114*PART2!$AD$7)/PART2!$AD$6)),0)</f>
        <v>670</v>
      </c>
      <c r="M114" s="38">
        <f t="shared" ca="1" si="27"/>
        <v>21.864837795780872</v>
      </c>
      <c r="N114" s="20"/>
      <c r="AJ114" s="19">
        <v>111</v>
      </c>
      <c r="AK114" s="20">
        <f t="shared" ca="1" si="28"/>
        <v>0.51178289261909848</v>
      </c>
      <c r="AL114" s="28">
        <f t="shared" ca="1" si="29"/>
        <v>14649.441323173183</v>
      </c>
      <c r="AM114" s="28">
        <f ca="1">ROUNDUP(SQRT((2*AL114*PART2!$AD$7)/PART2!$AD$6),0)</f>
        <v>670</v>
      </c>
      <c r="AN114" s="20"/>
      <c r="BB114" s="19">
        <v>112</v>
      </c>
      <c r="BC114" s="20">
        <f t="shared" ca="1" si="22"/>
        <v>0.49320507305967409</v>
      </c>
      <c r="BD114" s="28">
        <f t="shared" ca="1" si="23"/>
        <v>15052.859254587442</v>
      </c>
      <c r="BE114" s="29">
        <f ca="1">BD114/ROUNDUP(SQRT((2*BD114*PART2!$AD$7)/PART2!$AD$6),0)</f>
        <v>22.169159432382095</v>
      </c>
      <c r="BF114" s="20"/>
    </row>
    <row r="115" spans="8:58">
      <c r="H115" s="19">
        <v>112</v>
      </c>
      <c r="I115" s="20">
        <f t="shared" ca="1" si="24"/>
        <v>0.52608036469427788</v>
      </c>
      <c r="J115" s="28">
        <f t="shared" ca="1" si="25"/>
        <v>15052.859254587442</v>
      </c>
      <c r="K115" s="28">
        <f t="shared" ca="1" si="26"/>
        <v>1213994.7554421194</v>
      </c>
      <c r="L115" s="28">
        <f ca="1">ROUNDUP((SQRT((2*J115*PART2!$AD$7)/PART2!$AD$6)),0)</f>
        <v>679</v>
      </c>
      <c r="M115" s="38">
        <f t="shared" ca="1" si="27"/>
        <v>22.169159432382095</v>
      </c>
      <c r="N115" s="20"/>
      <c r="AJ115" s="19">
        <v>112</v>
      </c>
      <c r="AK115" s="20">
        <f t="shared" ca="1" si="28"/>
        <v>4.7809511852300313E-3</v>
      </c>
      <c r="AL115" s="28">
        <f t="shared" ca="1" si="29"/>
        <v>15052.859254587442</v>
      </c>
      <c r="AM115" s="28">
        <f ca="1">ROUNDUP(SQRT((2*AL115*PART2!$AD$7)/PART2!$AD$6),0)</f>
        <v>679</v>
      </c>
      <c r="AN115" s="20"/>
      <c r="BB115" s="19">
        <v>113</v>
      </c>
      <c r="BC115" s="20">
        <f t="shared" ca="1" si="22"/>
        <v>0.2714811338793619</v>
      </c>
      <c r="BD115" s="28">
        <f t="shared" ca="1" si="23"/>
        <v>14898.397089561347</v>
      </c>
      <c r="BE115" s="29">
        <f ca="1">BD115/ROUNDUP(SQRT((2*BD115*PART2!$AD$7)/PART2!$AD$6),0)</f>
        <v>22.071699391942737</v>
      </c>
      <c r="BF115" s="20"/>
    </row>
    <row r="116" spans="8:58">
      <c r="H116" s="19">
        <v>113</v>
      </c>
      <c r="I116" s="20">
        <f t="shared" ca="1" si="24"/>
        <v>0.45048893870687468</v>
      </c>
      <c r="J116" s="28">
        <f t="shared" ca="1" si="25"/>
        <v>14898.397089561347</v>
      </c>
      <c r="K116" s="28">
        <f t="shared" ca="1" si="26"/>
        <v>1201587.5410311352</v>
      </c>
      <c r="L116" s="28">
        <f ca="1">ROUNDUP((SQRT((2*J116*PART2!$AD$7)/PART2!$AD$6)),0)</f>
        <v>675</v>
      </c>
      <c r="M116" s="38">
        <f t="shared" ca="1" si="27"/>
        <v>22.071699391942737</v>
      </c>
      <c r="N116" s="20"/>
      <c r="AJ116" s="19">
        <v>113</v>
      </c>
      <c r="AK116" s="20">
        <f t="shared" ca="1" si="28"/>
        <v>0.5558032348905908</v>
      </c>
      <c r="AL116" s="28">
        <f t="shared" ca="1" si="29"/>
        <v>14898.397089561347</v>
      </c>
      <c r="AM116" s="28">
        <f ca="1">ROUNDUP(SQRT((2*AL116*PART2!$AD$7)/PART2!$AD$6),0)</f>
        <v>675</v>
      </c>
      <c r="AN116" s="20"/>
      <c r="BB116" s="19">
        <v>114</v>
      </c>
      <c r="BC116" s="20">
        <f t="shared" ca="1" si="22"/>
        <v>0.99566950129608078</v>
      </c>
      <c r="BD116" s="28">
        <f t="shared" ca="1" si="23"/>
        <v>14980.435855340678</v>
      </c>
      <c r="BE116" s="29">
        <f ca="1">BD116/ROUNDUP(SQRT((2*BD116*PART2!$AD$7)/PART2!$AD$6),0)</f>
        <v>22.127674823250633</v>
      </c>
      <c r="BF116" s="20"/>
    </row>
    <row r="117" spans="8:58">
      <c r="H117" s="19">
        <v>114</v>
      </c>
      <c r="I117" s="20">
        <f t="shared" ca="1" si="24"/>
        <v>0.49026577213987033</v>
      </c>
      <c r="J117" s="28">
        <f t="shared" ca="1" si="25"/>
        <v>14980.435855340678</v>
      </c>
      <c r="K117" s="28">
        <f t="shared" ca="1" si="26"/>
        <v>1208177.3568883692</v>
      </c>
      <c r="L117" s="28">
        <f ca="1">ROUNDUP((SQRT((2*J117*PART2!$AD$7)/PART2!$AD$6)),0)</f>
        <v>677</v>
      </c>
      <c r="M117" s="38">
        <f t="shared" ca="1" si="27"/>
        <v>22.127674823250633</v>
      </c>
      <c r="N117" s="20"/>
      <c r="AJ117" s="19">
        <v>114</v>
      </c>
      <c r="AK117" s="20">
        <f t="shared" ca="1" si="28"/>
        <v>0.53137349312100013</v>
      </c>
      <c r="AL117" s="28">
        <f t="shared" ca="1" si="29"/>
        <v>14980.435855340678</v>
      </c>
      <c r="AM117" s="28">
        <f ca="1">ROUNDUP(SQRT((2*AL117*PART2!$AD$7)/PART2!$AD$6),0)</f>
        <v>677</v>
      </c>
      <c r="AN117" s="20"/>
      <c r="BB117" s="19">
        <v>115</v>
      </c>
      <c r="BC117" s="20">
        <f t="shared" ca="1" si="22"/>
        <v>0.79277671122030346</v>
      </c>
      <c r="BD117" s="28">
        <f t="shared" ca="1" si="23"/>
        <v>15617.335401658966</v>
      </c>
      <c r="BE117" s="29">
        <f ca="1">BD117/ROUNDUP(SQRT((2*BD117*PART2!$AD$7)/PART2!$AD$6),0)</f>
        <v>22.601064257104149</v>
      </c>
      <c r="BF117" s="20"/>
    </row>
    <row r="118" spans="8:58">
      <c r="H118" s="19">
        <v>115</v>
      </c>
      <c r="I118" s="20">
        <f t="shared" ca="1" si="24"/>
        <v>0.76102982606180325</v>
      </c>
      <c r="J118" s="28">
        <f t="shared" ca="1" si="25"/>
        <v>15617.335401658966</v>
      </c>
      <c r="K118" s="28">
        <f t="shared" ca="1" si="26"/>
        <v>1259334.2662692801</v>
      </c>
      <c r="L118" s="28">
        <f ca="1">ROUNDUP((SQRT((2*J118*PART2!$AD$7)/PART2!$AD$6)),0)</f>
        <v>691</v>
      </c>
      <c r="M118" s="38">
        <f t="shared" ca="1" si="27"/>
        <v>22.601064257104149</v>
      </c>
      <c r="N118" s="20"/>
      <c r="AJ118" s="19">
        <v>115</v>
      </c>
      <c r="AK118" s="20">
        <f t="shared" ca="1" si="28"/>
        <v>0.46352639369563919</v>
      </c>
      <c r="AL118" s="28">
        <f t="shared" ca="1" si="29"/>
        <v>15617.335401658966</v>
      </c>
      <c r="AM118" s="28">
        <f ca="1">ROUNDUP(SQRT((2*AL118*PART2!$AD$7)/PART2!$AD$6),0)</f>
        <v>691</v>
      </c>
      <c r="AN118" s="20"/>
      <c r="BB118" s="19">
        <v>116</v>
      </c>
      <c r="BC118" s="20">
        <f t="shared" ca="1" si="22"/>
        <v>0.9800878985669359</v>
      </c>
      <c r="BD118" s="28">
        <f t="shared" ca="1" si="23"/>
        <v>14511.255567809418</v>
      </c>
      <c r="BE118" s="29">
        <f ca="1">BD118/ROUNDUP(SQRT((2*BD118*PART2!$AD$7)/PART2!$AD$6),0)</f>
        <v>21.788672023737863</v>
      </c>
      <c r="BF118" s="20"/>
    </row>
    <row r="119" spans="8:58">
      <c r="H119" s="19">
        <v>116</v>
      </c>
      <c r="I119" s="20">
        <f t="shared" ca="1" si="24"/>
        <v>0.28548667390437055</v>
      </c>
      <c r="J119" s="28">
        <f t="shared" ca="1" si="25"/>
        <v>14511.255567809418</v>
      </c>
      <c r="K119" s="28">
        <f t="shared" ca="1" si="26"/>
        <v>1170489.1532699757</v>
      </c>
      <c r="L119" s="28">
        <f ca="1">ROUNDUP((SQRT((2*J119*PART2!$AD$7)/PART2!$AD$6)),0)</f>
        <v>666</v>
      </c>
      <c r="M119" s="38">
        <f t="shared" ca="1" si="27"/>
        <v>21.788672023737863</v>
      </c>
      <c r="N119" s="20"/>
      <c r="AJ119" s="19">
        <v>116</v>
      </c>
      <c r="AK119" s="20">
        <f t="shared" ca="1" si="28"/>
        <v>0.75801252888524151</v>
      </c>
      <c r="AL119" s="28">
        <f t="shared" ca="1" si="29"/>
        <v>14511.255567809418</v>
      </c>
      <c r="AM119" s="28">
        <f ca="1">ROUNDUP(SQRT((2*AL119*PART2!$AD$7)/PART2!$AD$6),0)</f>
        <v>666</v>
      </c>
      <c r="AN119" s="20"/>
      <c r="BB119" s="19">
        <v>117</v>
      </c>
      <c r="BC119" s="20">
        <f t="shared" ca="1" si="22"/>
        <v>8.7861441907613469E-2</v>
      </c>
      <c r="BD119" s="28">
        <f t="shared" ca="1" si="23"/>
        <v>15028.125475977908</v>
      </c>
      <c r="BE119" s="29">
        <f ca="1">BD119/ROUNDUP(SQRT((2*BD119*PART2!$AD$7)/PART2!$AD$6),0)</f>
        <v>22.165376808227002</v>
      </c>
      <c r="BF119" s="20"/>
    </row>
    <row r="120" spans="8:58">
      <c r="H120" s="19">
        <v>117</v>
      </c>
      <c r="I120" s="20">
        <f t="shared" ca="1" si="24"/>
        <v>0.51396385768908126</v>
      </c>
      <c r="J120" s="28">
        <f t="shared" ca="1" si="25"/>
        <v>15028.125475977908</v>
      </c>
      <c r="K120" s="28">
        <f t="shared" ca="1" si="26"/>
        <v>1212008.0209760426</v>
      </c>
      <c r="L120" s="28">
        <f ca="1">ROUNDUP((SQRT((2*J120*PART2!$AD$7)/PART2!$AD$6)),0)</f>
        <v>678</v>
      </c>
      <c r="M120" s="38">
        <f t="shared" ca="1" si="27"/>
        <v>22.165376808227002</v>
      </c>
      <c r="N120" s="20"/>
      <c r="AJ120" s="19">
        <v>117</v>
      </c>
      <c r="AK120" s="20">
        <f t="shared" ca="1" si="28"/>
        <v>0.16969687907231135</v>
      </c>
      <c r="AL120" s="28">
        <f t="shared" ca="1" si="29"/>
        <v>15028.125475977908</v>
      </c>
      <c r="AM120" s="28">
        <f ca="1">ROUNDUP(SQRT((2*AL120*PART2!$AD$7)/PART2!$AD$6),0)</f>
        <v>678</v>
      </c>
      <c r="AN120" s="20"/>
      <c r="BB120" s="19">
        <v>118</v>
      </c>
      <c r="BC120" s="20">
        <f t="shared" ca="1" si="22"/>
        <v>0.73763120024075857</v>
      </c>
      <c r="BD120" s="28">
        <f t="shared" ca="1" si="23"/>
        <v>15873.261293283815</v>
      </c>
      <c r="BE120" s="29">
        <f ca="1">BD120/ROUNDUP(SQRT((2*BD120*PART2!$AD$7)/PART2!$AD$6),0)</f>
        <v>22.773689086490407</v>
      </c>
      <c r="BF120" s="20"/>
    </row>
    <row r="121" spans="8:58">
      <c r="H121" s="19">
        <v>118</v>
      </c>
      <c r="I121" s="20">
        <f t="shared" ca="1" si="24"/>
        <v>0.84130748584844217</v>
      </c>
      <c r="J121" s="28">
        <f t="shared" ca="1" si="25"/>
        <v>15873.261293283815</v>
      </c>
      <c r="K121" s="28">
        <f t="shared" ca="1" si="26"/>
        <v>1279889.5150617331</v>
      </c>
      <c r="L121" s="28">
        <f ca="1">ROUNDUP((SQRT((2*J121*PART2!$AD$7)/PART2!$AD$6)),0)</f>
        <v>697</v>
      </c>
      <c r="M121" s="38">
        <f t="shared" ca="1" si="27"/>
        <v>22.773689086490407</v>
      </c>
      <c r="N121" s="20"/>
      <c r="AJ121" s="19">
        <v>118</v>
      </c>
      <c r="AK121" s="20">
        <f t="shared" ca="1" si="28"/>
        <v>0.56828304198865787</v>
      </c>
      <c r="AL121" s="28">
        <f t="shared" ca="1" si="29"/>
        <v>15873.261293283815</v>
      </c>
      <c r="AM121" s="28">
        <f ca="1">ROUNDUP(SQRT((2*AL121*PART2!$AD$7)/PART2!$AD$6),0)</f>
        <v>697</v>
      </c>
      <c r="AN121" s="20"/>
      <c r="BB121" s="19">
        <v>119</v>
      </c>
      <c r="BC121" s="20">
        <f t="shared" ca="1" si="22"/>
        <v>0.71016328514793481</v>
      </c>
      <c r="BD121" s="28">
        <f t="shared" ca="1" si="23"/>
        <v>14899.93838988294</v>
      </c>
      <c r="BE121" s="29">
        <f ca="1">BD121/ROUNDUP(SQRT((2*BD121*PART2!$AD$7)/PART2!$AD$6),0)</f>
        <v>22.073982799826577</v>
      </c>
      <c r="BF121" s="20"/>
    </row>
    <row r="122" spans="8:58">
      <c r="H122" s="19">
        <v>119</v>
      </c>
      <c r="I122" s="20">
        <f t="shared" ca="1" si="24"/>
        <v>0.45122073566887222</v>
      </c>
      <c r="J122" s="28">
        <f t="shared" ca="1" si="25"/>
        <v>14899.93838988294</v>
      </c>
      <c r="K122" s="28">
        <f t="shared" ca="1" si="26"/>
        <v>1201711.3474065971</v>
      </c>
      <c r="L122" s="28">
        <f ca="1">ROUNDUP((SQRT((2*J122*PART2!$AD$7)/PART2!$AD$6)),0)</f>
        <v>675</v>
      </c>
      <c r="M122" s="38">
        <f t="shared" ca="1" si="27"/>
        <v>22.073982799826577</v>
      </c>
      <c r="N122" s="20"/>
      <c r="AJ122" s="19">
        <v>119</v>
      </c>
      <c r="AK122" s="20">
        <f t="shared" ca="1" si="28"/>
        <v>4.3015918645386675E-2</v>
      </c>
      <c r="AL122" s="28">
        <f t="shared" ca="1" si="29"/>
        <v>14899.93838988294</v>
      </c>
      <c r="AM122" s="28">
        <f ca="1">ROUNDUP(SQRT((2*AL122*PART2!$AD$7)/PART2!$AD$6),0)</f>
        <v>675</v>
      </c>
      <c r="AN122" s="20"/>
      <c r="BB122" s="19">
        <v>120</v>
      </c>
      <c r="BC122" s="20">
        <f t="shared" ca="1" si="22"/>
        <v>0.35078817652627436</v>
      </c>
      <c r="BD122" s="28">
        <f t="shared" ca="1" si="23"/>
        <v>15262.480679523767</v>
      </c>
      <c r="BE122" s="29">
        <f ca="1">BD122/ROUNDUP(SQRT((2*BD122*PART2!$AD$7)/PART2!$AD$6),0)</f>
        <v>22.346238183782969</v>
      </c>
      <c r="BF122" s="20"/>
    </row>
    <row r="123" spans="8:58">
      <c r="H123" s="19">
        <v>120</v>
      </c>
      <c r="I123" s="20">
        <f t="shared" ca="1" si="24"/>
        <v>0.62262832637147669</v>
      </c>
      <c r="J123" s="28">
        <f t="shared" ca="1" si="25"/>
        <v>15262.480679523767</v>
      </c>
      <c r="K123" s="28">
        <f t="shared" ca="1" si="26"/>
        <v>1230832.2267623337</v>
      </c>
      <c r="L123" s="28">
        <f ca="1">ROUNDUP((SQRT((2*J123*PART2!$AD$7)/PART2!$AD$6)),0)</f>
        <v>683</v>
      </c>
      <c r="M123" s="38">
        <f t="shared" ca="1" si="27"/>
        <v>22.346238183782969</v>
      </c>
      <c r="N123" s="20"/>
      <c r="AJ123" s="19">
        <v>120</v>
      </c>
      <c r="AK123" s="20">
        <f t="shared" ca="1" si="28"/>
        <v>0.65001386235497083</v>
      </c>
      <c r="AL123" s="28">
        <f t="shared" ca="1" si="29"/>
        <v>15262.480679523767</v>
      </c>
      <c r="AM123" s="28">
        <f ca="1">ROUNDUP(SQRT((2*AL123*PART2!$AD$7)/PART2!$AD$6),0)</f>
        <v>683</v>
      </c>
      <c r="AN123" s="20"/>
      <c r="BB123" s="19">
        <v>121</v>
      </c>
      <c r="BC123" s="20">
        <f t="shared" ca="1" si="22"/>
        <v>0.30514473302406842</v>
      </c>
      <c r="BD123" s="28">
        <f t="shared" ca="1" si="23"/>
        <v>15099.923844547568</v>
      </c>
      <c r="BE123" s="29">
        <f ca="1">BD123/ROUNDUP(SQRT((2*BD123*PART2!$AD$7)/PART2!$AD$6),0)</f>
        <v>22.205770359628776</v>
      </c>
      <c r="BF123" s="20"/>
    </row>
    <row r="124" spans="8:58">
      <c r="H124" s="19">
        <v>121</v>
      </c>
      <c r="I124" s="20">
        <f t="shared" ca="1" si="24"/>
        <v>0.54871382543513769</v>
      </c>
      <c r="J124" s="28">
        <f t="shared" ca="1" si="25"/>
        <v>15099.923844547568</v>
      </c>
      <c r="K124" s="28">
        <f t="shared" ca="1" si="26"/>
        <v>1217775.1770429236</v>
      </c>
      <c r="L124" s="28">
        <f ca="1">ROUNDUP((SQRT((2*J124*PART2!$AD$7)/PART2!$AD$6)),0)</f>
        <v>680</v>
      </c>
      <c r="M124" s="38">
        <f t="shared" ca="1" si="27"/>
        <v>22.205770359628776</v>
      </c>
      <c r="N124" s="20"/>
      <c r="AJ124" s="19">
        <v>121</v>
      </c>
      <c r="AK124" s="20">
        <f t="shared" ca="1" si="28"/>
        <v>6.5784445644888945E-2</v>
      </c>
      <c r="AL124" s="28">
        <f t="shared" ca="1" si="29"/>
        <v>15099.923844547568</v>
      </c>
      <c r="AM124" s="28">
        <f ca="1">ROUNDUP(SQRT((2*AL124*PART2!$AD$7)/PART2!$AD$6),0)</f>
        <v>680</v>
      </c>
      <c r="AN124" s="20"/>
      <c r="BB124" s="19">
        <v>122</v>
      </c>
      <c r="BC124" s="20">
        <f t="shared" ca="1" si="22"/>
        <v>0.84488110786617243</v>
      </c>
      <c r="BD124" s="28">
        <f t="shared" ca="1" si="23"/>
        <v>16035.045517318056</v>
      </c>
      <c r="BE124" s="29">
        <f ca="1">BD124/ROUNDUP(SQRT((2*BD124*PART2!$AD$7)/PART2!$AD$6),0)</f>
        <v>22.907207881882936</v>
      </c>
      <c r="BF124" s="20"/>
    </row>
    <row r="125" spans="8:58">
      <c r="H125" s="19">
        <v>122</v>
      </c>
      <c r="I125" s="20">
        <f t="shared" ca="1" si="24"/>
        <v>0.88360785579400281</v>
      </c>
      <c r="J125" s="28">
        <f t="shared" ca="1" si="25"/>
        <v>16035.045517318056</v>
      </c>
      <c r="K125" s="28">
        <f t="shared" ca="1" si="26"/>
        <v>1292883.2271194586</v>
      </c>
      <c r="L125" s="28">
        <f ca="1">ROUNDUP((SQRT((2*J125*PART2!$AD$7)/PART2!$AD$6)),0)</f>
        <v>700</v>
      </c>
      <c r="M125" s="38">
        <f t="shared" ca="1" si="27"/>
        <v>22.907207881882936</v>
      </c>
      <c r="N125" s="20"/>
      <c r="AJ125" s="19">
        <v>122</v>
      </c>
      <c r="AK125" s="20">
        <f t="shared" ca="1" si="28"/>
        <v>0.93383431285228136</v>
      </c>
      <c r="AL125" s="28">
        <f t="shared" ca="1" si="29"/>
        <v>16035.045517318056</v>
      </c>
      <c r="AM125" s="28">
        <f ca="1">ROUNDUP(SQRT((2*AL125*PART2!$AD$7)/PART2!$AD$6),0)</f>
        <v>700</v>
      </c>
      <c r="AN125" s="20"/>
      <c r="BB125" s="19">
        <v>123</v>
      </c>
      <c r="BC125" s="20">
        <f t="shared" ca="1" si="22"/>
        <v>0.81337038926132421</v>
      </c>
      <c r="BD125" s="28">
        <f t="shared" ca="1" si="23"/>
        <v>14092.925474161219</v>
      </c>
      <c r="BE125" s="29">
        <f ca="1">BD125/ROUNDUP(SQRT((2*BD125*PART2!$AD$7)/PART2!$AD$6),0)</f>
        <v>21.45041929096076</v>
      </c>
      <c r="BF125" s="20"/>
    </row>
    <row r="126" spans="8:58">
      <c r="H126" s="19">
        <v>123</v>
      </c>
      <c r="I126" s="20">
        <f t="shared" ca="1" si="24"/>
        <v>0.14931076150881539</v>
      </c>
      <c r="J126" s="28">
        <f t="shared" ca="1" si="25"/>
        <v>14092.925474161219</v>
      </c>
      <c r="K126" s="28">
        <f t="shared" ca="1" si="26"/>
        <v>1136883.5301769087</v>
      </c>
      <c r="L126" s="28">
        <f ca="1">ROUNDUP((SQRT((2*J126*PART2!$AD$7)/PART2!$AD$6)),0)</f>
        <v>657</v>
      </c>
      <c r="M126" s="38">
        <f t="shared" ca="1" si="27"/>
        <v>21.45041929096076</v>
      </c>
      <c r="N126" s="20"/>
      <c r="AJ126" s="19">
        <v>123</v>
      </c>
      <c r="AK126" s="20">
        <f t="shared" ca="1" si="28"/>
        <v>0.61655116659141251</v>
      </c>
      <c r="AL126" s="28">
        <f t="shared" ca="1" si="29"/>
        <v>14092.925474161219</v>
      </c>
      <c r="AM126" s="28">
        <f ca="1">ROUNDUP(SQRT((2*AL126*PART2!$AD$7)/PART2!$AD$6),0)</f>
        <v>657</v>
      </c>
      <c r="AN126" s="20"/>
      <c r="BB126" s="19">
        <v>124</v>
      </c>
      <c r="BC126" s="20">
        <f t="shared" ca="1" si="22"/>
        <v>0.76205617861893837</v>
      </c>
      <c r="BD126" s="28">
        <f t="shared" ca="1" si="23"/>
        <v>14258.589470009621</v>
      </c>
      <c r="BE126" s="29">
        <f ca="1">BD126/ROUNDUP(SQRT((2*BD126*PART2!$AD$7)/PART2!$AD$6),0)</f>
        <v>21.571239742828475</v>
      </c>
      <c r="BF126" s="20"/>
    </row>
    <row r="127" spans="8:58">
      <c r="H127" s="19">
        <v>124</v>
      </c>
      <c r="I127" s="20">
        <f t="shared" ca="1" si="24"/>
        <v>0.19800593175238768</v>
      </c>
      <c r="J127" s="28">
        <f t="shared" ca="1" si="25"/>
        <v>14258.589470009621</v>
      </c>
      <c r="K127" s="28">
        <f t="shared" ca="1" si="26"/>
        <v>1150192.0303441919</v>
      </c>
      <c r="L127" s="28">
        <f ca="1">ROUNDUP((SQRT((2*J127*PART2!$AD$7)/PART2!$AD$6)),0)</f>
        <v>661</v>
      </c>
      <c r="M127" s="38">
        <f t="shared" ca="1" si="27"/>
        <v>21.571239742828475</v>
      </c>
      <c r="N127" s="20"/>
      <c r="AJ127" s="19">
        <v>124</v>
      </c>
      <c r="AK127" s="20">
        <f t="shared" ca="1" si="28"/>
        <v>0.50846064708250682</v>
      </c>
      <c r="AL127" s="28">
        <f t="shared" ca="1" si="29"/>
        <v>14258.589470009621</v>
      </c>
      <c r="AM127" s="28">
        <f ca="1">ROUNDUP(SQRT((2*AL127*PART2!$AD$7)/PART2!$AD$6),0)</f>
        <v>661</v>
      </c>
      <c r="AN127" s="20"/>
      <c r="BB127" s="19">
        <v>125</v>
      </c>
      <c r="BC127" s="20">
        <f t="shared" ca="1" si="22"/>
        <v>0.59474601783585679</v>
      </c>
      <c r="BD127" s="28">
        <f t="shared" ca="1" si="23"/>
        <v>15154.871415532773</v>
      </c>
      <c r="BE127" s="29">
        <f ca="1">BD127/ROUNDUP(SQRT((2*BD127*PART2!$AD$7)/PART2!$AD$6),0)</f>
        <v>22.253849362015817</v>
      </c>
      <c r="BF127" s="20"/>
    </row>
    <row r="128" spans="8:58">
      <c r="H128" s="19">
        <v>125</v>
      </c>
      <c r="I128" s="20">
        <f t="shared" ca="1" si="24"/>
        <v>0.57443756334774587</v>
      </c>
      <c r="J128" s="28">
        <f t="shared" ca="1" si="25"/>
        <v>15154.871415532773</v>
      </c>
      <c r="K128" s="28">
        <f t="shared" ca="1" si="26"/>
        <v>1222188.7601022653</v>
      </c>
      <c r="L128" s="28">
        <f ca="1">ROUNDUP((SQRT((2*J128*PART2!$AD$7)/PART2!$AD$6)),0)</f>
        <v>681</v>
      </c>
      <c r="M128" s="38">
        <f t="shared" ca="1" si="27"/>
        <v>22.253849362015817</v>
      </c>
      <c r="N128" s="20"/>
      <c r="AJ128" s="19">
        <v>125</v>
      </c>
      <c r="AK128" s="20">
        <f t="shared" ca="1" si="28"/>
        <v>0.69149103340999074</v>
      </c>
      <c r="AL128" s="28">
        <f t="shared" ca="1" si="29"/>
        <v>15154.871415532773</v>
      </c>
      <c r="AM128" s="28">
        <f ca="1">ROUNDUP(SQRT((2*AL128*PART2!$AD$7)/PART2!$AD$6),0)</f>
        <v>681</v>
      </c>
      <c r="AN128" s="20"/>
      <c r="BB128" s="19">
        <v>126</v>
      </c>
      <c r="BC128" s="20">
        <f t="shared" ca="1" si="22"/>
        <v>6.1489234705840223E-2</v>
      </c>
      <c r="BD128" s="28">
        <f t="shared" ca="1" si="23"/>
        <v>15874.092650064154</v>
      </c>
      <c r="BE128" s="29">
        <f ca="1">BD128/ROUNDUP(SQRT((2*BD128*PART2!$AD$7)/PART2!$AD$6),0)</f>
        <v>22.77488185088114</v>
      </c>
      <c r="BF128" s="20"/>
    </row>
    <row r="129" spans="8:58">
      <c r="H129" s="19">
        <v>126</v>
      </c>
      <c r="I129" s="20">
        <f t="shared" ca="1" si="24"/>
        <v>0.84154157992005518</v>
      </c>
      <c r="J129" s="28">
        <f t="shared" ca="1" si="25"/>
        <v>15874.092650064154</v>
      </c>
      <c r="K129" s="28">
        <f t="shared" ca="1" si="26"/>
        <v>1279956.2860123261</v>
      </c>
      <c r="L129" s="28">
        <f ca="1">ROUNDUP((SQRT((2*J129*PART2!$AD$7)/PART2!$AD$6)),0)</f>
        <v>697</v>
      </c>
      <c r="M129" s="38">
        <f t="shared" ca="1" si="27"/>
        <v>22.77488185088114</v>
      </c>
      <c r="N129" s="20"/>
      <c r="AJ129" s="19">
        <v>126</v>
      </c>
      <c r="AK129" s="20">
        <f t="shared" ca="1" si="28"/>
        <v>0.34377192894208009</v>
      </c>
      <c r="AL129" s="28">
        <f t="shared" ca="1" si="29"/>
        <v>15874.092650064154</v>
      </c>
      <c r="AM129" s="28">
        <f ca="1">ROUNDUP(SQRT((2*AL129*PART2!$AD$7)/PART2!$AD$6),0)</f>
        <v>697</v>
      </c>
      <c r="AN129" s="20"/>
      <c r="BB129" s="19">
        <v>127</v>
      </c>
      <c r="BC129" s="20">
        <f t="shared" ca="1" si="22"/>
        <v>0.96798371555582974</v>
      </c>
      <c r="BD129" s="28">
        <f t="shared" ca="1" si="23"/>
        <v>13115.139698841553</v>
      </c>
      <c r="BE129" s="29">
        <f ca="1">BD129/ROUNDUP(SQRT((2*BD129*PART2!$AD$7)/PART2!$AD$6),0)</f>
        <v>20.686340218992985</v>
      </c>
      <c r="BF129" s="20"/>
    </row>
    <row r="130" spans="8:58">
      <c r="H130" s="19">
        <v>127</v>
      </c>
      <c r="I130" s="20">
        <f t="shared" ca="1" si="24"/>
        <v>1.6571437811654377E-3</v>
      </c>
      <c r="J130" s="28">
        <f t="shared" ca="1" si="25"/>
        <v>13115.139698841553</v>
      </c>
      <c r="K130" s="28">
        <f t="shared" ca="1" si="26"/>
        <v>1058326.9707555028</v>
      </c>
      <c r="L130" s="28">
        <f ca="1">ROUNDUP((SQRT((2*J130*PART2!$AD$7)/PART2!$AD$6)),0)</f>
        <v>634</v>
      </c>
      <c r="M130" s="38">
        <f t="shared" ca="1" si="27"/>
        <v>20.686340218992985</v>
      </c>
      <c r="N130" s="20"/>
      <c r="AJ130" s="19">
        <v>127</v>
      </c>
      <c r="AK130" s="20">
        <f t="shared" ca="1" si="28"/>
        <v>0.43607527794250611</v>
      </c>
      <c r="AL130" s="28">
        <f t="shared" ca="1" si="29"/>
        <v>13115.139698841553</v>
      </c>
      <c r="AM130" s="28">
        <f ca="1">ROUNDUP(SQRT((2*AL130*PART2!$AD$7)/PART2!$AD$6),0)</f>
        <v>634</v>
      </c>
      <c r="AN130" s="20"/>
      <c r="BB130" s="19">
        <v>128</v>
      </c>
      <c r="BC130" s="20">
        <f t="shared" ca="1" si="22"/>
        <v>0.57297331729237722</v>
      </c>
      <c r="BD130" s="28">
        <f t="shared" ca="1" si="23"/>
        <v>13307.116422253566</v>
      </c>
      <c r="BE130" s="29">
        <f ca="1">BD130/ROUNDUP(SQRT((2*BD130*PART2!$AD$7)/PART2!$AD$6),0)</f>
        <v>20.857549251181137</v>
      </c>
      <c r="BF130" s="20"/>
    </row>
    <row r="131" spans="8:58">
      <c r="H131" s="19">
        <v>128</v>
      </c>
      <c r="I131" s="20">
        <f t="shared" ca="1" si="24"/>
        <v>1.1790062102228882E-2</v>
      </c>
      <c r="J131" s="28">
        <f t="shared" ca="1" si="25"/>
        <v>13307.116422253566</v>
      </c>
      <c r="K131" s="28">
        <f t="shared" ca="1" si="26"/>
        <v>1073751.5746155453</v>
      </c>
      <c r="L131" s="28">
        <f ca="1">ROUNDUP((SQRT((2*J131*PART2!$AD$7)/PART2!$AD$6)),0)</f>
        <v>638</v>
      </c>
      <c r="M131" s="38">
        <f t="shared" ca="1" si="27"/>
        <v>20.857549251181137</v>
      </c>
      <c r="N131" s="20"/>
      <c r="AJ131" s="19">
        <v>128</v>
      </c>
      <c r="AK131" s="20">
        <f t="shared" ca="1" si="28"/>
        <v>0.76570136877583128</v>
      </c>
      <c r="AL131" s="28">
        <f t="shared" ca="1" si="29"/>
        <v>13307.116422253566</v>
      </c>
      <c r="AM131" s="28">
        <f ca="1">ROUNDUP(SQRT((2*AL131*PART2!$AD$7)/PART2!$AD$6),0)</f>
        <v>638</v>
      </c>
      <c r="AN131" s="20"/>
      <c r="BB131" s="19">
        <v>129</v>
      </c>
      <c r="BC131" s="20">
        <f t="shared" ca="1" si="22"/>
        <v>0.77755805058968253</v>
      </c>
      <c r="BD131" s="28">
        <f t="shared" ca="1" si="23"/>
        <v>14863.73017657359</v>
      </c>
      <c r="BE131" s="29">
        <f ca="1">BD131/ROUNDUP(SQRT((2*BD131*PART2!$AD$7)/PART2!$AD$6),0)</f>
        <v>22.053012131414821</v>
      </c>
      <c r="BF131" s="20"/>
    </row>
    <row r="132" spans="8:58">
      <c r="H132" s="19">
        <v>129</v>
      </c>
      <c r="I132" s="20">
        <f t="shared" ca="1" si="24"/>
        <v>0.43418627138387866</v>
      </c>
      <c r="J132" s="28">
        <f t="shared" ca="1" si="25"/>
        <v>14863.73017657359</v>
      </c>
      <c r="K132" s="28">
        <f t="shared" ca="1" si="26"/>
        <v>1198802.8767947985</v>
      </c>
      <c r="L132" s="28">
        <f ca="1">ROUNDUP((SQRT((2*J132*PART2!$AD$7)/PART2!$AD$6)),0)</f>
        <v>674</v>
      </c>
      <c r="M132" s="38">
        <f t="shared" ca="1" si="27"/>
        <v>22.053012131414821</v>
      </c>
      <c r="N132" s="20"/>
      <c r="AJ132" s="19">
        <v>129</v>
      </c>
      <c r="AK132" s="20">
        <f t="shared" ca="1" si="28"/>
        <v>0.52658992193693899</v>
      </c>
      <c r="AL132" s="28">
        <f t="shared" ca="1" si="29"/>
        <v>14863.73017657359</v>
      </c>
      <c r="AM132" s="28">
        <f ca="1">ROUNDUP(SQRT((2*AL132*PART2!$AD$7)/PART2!$AD$6),0)</f>
        <v>674</v>
      </c>
      <c r="AN132" s="20"/>
      <c r="BB132" s="19">
        <v>130</v>
      </c>
      <c r="BC132" s="20">
        <f t="shared" ref="BC132:BC195" ca="1" si="30">RAND()</f>
        <v>0.63481863281607176</v>
      </c>
      <c r="BD132" s="28">
        <f t="shared" ref="BD132:BD195" ca="1" si="31">IF(I133&lt;=$C$24, $C$16+SQRT(I133*$C$25), $C$17-SQRT((1-I133)*$C$26))</f>
        <v>13662.906734412485</v>
      </c>
      <c r="BE132" s="29">
        <f ca="1">BD132/ROUNDUP(SQRT((2*BD132*PART2!$AD$7)/PART2!$AD$6),0)</f>
        <v>21.117321073280504</v>
      </c>
      <c r="BF132" s="20"/>
    </row>
    <row r="133" spans="8:58">
      <c r="H133" s="19">
        <v>130</v>
      </c>
      <c r="I133" s="20">
        <f t="shared" ref="I133:I196" ca="1" si="32">RAND()</f>
        <v>5.4930667316178128E-2</v>
      </c>
      <c r="J133" s="28">
        <f t="shared" ref="J133:J196" ca="1" si="33">IF(I133&lt;=$C$24, $C$16+SQRT(I133*$C$25), $C$17-SQRT((1-I133)*$C$26))</f>
        <v>13662.906734412485</v>
      </c>
      <c r="K133" s="28">
        <f t="shared" ref="K133:K196" ca="1" si="34">J133*$AD$5+J133/L133*$AD$7+$AD$6*L133/2</f>
        <v>1102336.7493891204</v>
      </c>
      <c r="L133" s="28">
        <f ca="1">ROUNDUP((SQRT((2*J133*PART2!$AD$7)/PART2!$AD$6)),0)</f>
        <v>647</v>
      </c>
      <c r="M133" s="38">
        <f t="shared" ref="M133:M196" ca="1" si="35">J133/L133</f>
        <v>21.117321073280504</v>
      </c>
      <c r="N133" s="20"/>
      <c r="AJ133" s="19">
        <v>130</v>
      </c>
      <c r="AK133" s="20">
        <f t="shared" ref="AK133:AK196" ca="1" si="36">RAND()</f>
        <v>0.87097153065420341</v>
      </c>
      <c r="AL133" s="28">
        <f t="shared" ref="AL133:AL196" ca="1" si="37">IF(I133&lt;=$C$24, $C$16+SQRT(I133*$C$25), $C$17-SQRT((1-I133)*$C$26))</f>
        <v>13662.906734412485</v>
      </c>
      <c r="AM133" s="28">
        <f ca="1">ROUNDUP(SQRT((2*AL133*PART2!$AD$7)/PART2!$AD$6),0)</f>
        <v>647</v>
      </c>
      <c r="AN133" s="20"/>
      <c r="BB133" s="19">
        <v>131</v>
      </c>
      <c r="BC133" s="20">
        <f t="shared" ca="1" si="30"/>
        <v>0.49857482933774144</v>
      </c>
      <c r="BD133" s="28">
        <f t="shared" ca="1" si="31"/>
        <v>14814.467753565281</v>
      </c>
      <c r="BE133" s="29">
        <f ca="1">BD133/ROUNDUP(SQRT((2*BD133*PART2!$AD$7)/PART2!$AD$6),0)</f>
        <v>22.012582100394177</v>
      </c>
      <c r="BF133" s="20"/>
    </row>
    <row r="134" spans="8:58">
      <c r="H134" s="19">
        <v>131</v>
      </c>
      <c r="I134" s="20">
        <f t="shared" ca="1" si="32"/>
        <v>0.41153665359102998</v>
      </c>
      <c r="J134" s="28">
        <f t="shared" ca="1" si="33"/>
        <v>14814.467753565281</v>
      </c>
      <c r="K134" s="28">
        <f t="shared" ca="1" si="34"/>
        <v>1194845.7883473095</v>
      </c>
      <c r="L134" s="28">
        <f ca="1">ROUNDUP((SQRT((2*J134*PART2!$AD$7)/PART2!$AD$6)),0)</f>
        <v>673</v>
      </c>
      <c r="M134" s="38">
        <f t="shared" ca="1" si="35"/>
        <v>22.012582100394177</v>
      </c>
      <c r="N134" s="20"/>
      <c r="AJ134" s="19">
        <v>131</v>
      </c>
      <c r="AK134" s="20">
        <f t="shared" ca="1" si="36"/>
        <v>0.97764842750876135</v>
      </c>
      <c r="AL134" s="28">
        <f t="shared" ca="1" si="37"/>
        <v>14814.467753565281</v>
      </c>
      <c r="AM134" s="28">
        <f ca="1">ROUNDUP(SQRT((2*AL134*PART2!$AD$7)/PART2!$AD$6),0)</f>
        <v>673</v>
      </c>
      <c r="AN134" s="20"/>
      <c r="BB134" s="19">
        <v>132</v>
      </c>
      <c r="BC134" s="20">
        <f t="shared" ca="1" si="30"/>
        <v>0.87974192144536612</v>
      </c>
      <c r="BD134" s="28">
        <f t="shared" ca="1" si="31"/>
        <v>14247.062634132622</v>
      </c>
      <c r="BE134" s="29">
        <f ca="1">BD134/ROUNDUP(SQRT((2*BD134*PART2!$AD$7)/PART2!$AD$6),0)</f>
        <v>21.586458536564578</v>
      </c>
      <c r="BF134" s="20"/>
    </row>
    <row r="135" spans="8:58">
      <c r="H135" s="19">
        <v>132</v>
      </c>
      <c r="I135" s="20">
        <f t="shared" ca="1" si="32"/>
        <v>0.19439565168122441</v>
      </c>
      <c r="J135" s="28">
        <f t="shared" ca="1" si="33"/>
        <v>14247.062634132622</v>
      </c>
      <c r="K135" s="28">
        <f t="shared" ca="1" si="34"/>
        <v>1149266.031608654</v>
      </c>
      <c r="L135" s="28">
        <f ca="1">ROUNDUP((SQRT((2*J135*PART2!$AD$7)/PART2!$AD$6)),0)</f>
        <v>660</v>
      </c>
      <c r="M135" s="38">
        <f t="shared" ca="1" si="35"/>
        <v>21.586458536564578</v>
      </c>
      <c r="N135" s="20"/>
      <c r="AJ135" s="19">
        <v>132</v>
      </c>
      <c r="AK135" s="20">
        <f t="shared" ca="1" si="36"/>
        <v>0.44291555126679305</v>
      </c>
      <c r="AL135" s="28">
        <f t="shared" ca="1" si="37"/>
        <v>14247.062634132622</v>
      </c>
      <c r="AM135" s="28">
        <f ca="1">ROUNDUP(SQRT((2*AL135*PART2!$AD$7)/PART2!$AD$6),0)</f>
        <v>660</v>
      </c>
      <c r="AN135" s="20"/>
      <c r="BB135" s="19">
        <v>133</v>
      </c>
      <c r="BC135" s="20">
        <f t="shared" ca="1" si="30"/>
        <v>0.20067415963103052</v>
      </c>
      <c r="BD135" s="28">
        <f t="shared" ca="1" si="31"/>
        <v>15754.906597899448</v>
      </c>
      <c r="BE135" s="29">
        <f ca="1">BD135/ROUNDUP(SQRT((2*BD135*PART2!$AD$7)/PART2!$AD$6),0)</f>
        <v>22.701594521468945</v>
      </c>
      <c r="BF135" s="20"/>
    </row>
    <row r="136" spans="8:58">
      <c r="H136" s="19">
        <v>133</v>
      </c>
      <c r="I136" s="20">
        <f t="shared" ca="1" si="32"/>
        <v>0.80621780250570885</v>
      </c>
      <c r="J136" s="28">
        <f t="shared" ca="1" si="33"/>
        <v>15754.906597899448</v>
      </c>
      <c r="K136" s="28">
        <f t="shared" ca="1" si="34"/>
        <v>1270383.6786266791</v>
      </c>
      <c r="L136" s="28">
        <f ca="1">ROUNDUP((SQRT((2*J136*PART2!$AD$7)/PART2!$AD$6)),0)</f>
        <v>694</v>
      </c>
      <c r="M136" s="38">
        <f t="shared" ca="1" si="35"/>
        <v>22.701594521468945</v>
      </c>
      <c r="N136" s="20"/>
      <c r="AJ136" s="19">
        <v>133</v>
      </c>
      <c r="AK136" s="20">
        <f t="shared" ca="1" si="36"/>
        <v>0.51779649529841276</v>
      </c>
      <c r="AL136" s="28">
        <f t="shared" ca="1" si="37"/>
        <v>15754.906597899448</v>
      </c>
      <c r="AM136" s="28">
        <f ca="1">ROUNDUP(SQRT((2*AL136*PART2!$AD$7)/PART2!$AD$6),0)</f>
        <v>694</v>
      </c>
      <c r="AN136" s="20"/>
      <c r="BB136" s="19">
        <v>134</v>
      </c>
      <c r="BC136" s="20">
        <f t="shared" ca="1" si="30"/>
        <v>0.23782631379453945</v>
      </c>
      <c r="BD136" s="28">
        <f t="shared" ca="1" si="31"/>
        <v>16185.635748130586</v>
      </c>
      <c r="BE136" s="29">
        <f ca="1">BD136/ROUNDUP(SQRT((2*BD136*PART2!$AD$7)/PART2!$AD$6),0)</f>
        <v>22.990959869503673</v>
      </c>
      <c r="BF136" s="20"/>
    </row>
    <row r="137" spans="8:58">
      <c r="H137" s="19">
        <v>134</v>
      </c>
      <c r="I137" s="20">
        <f t="shared" ca="1" si="32"/>
        <v>0.91710135815964633</v>
      </c>
      <c r="J137" s="28">
        <f t="shared" ca="1" si="33"/>
        <v>16185.635748130586</v>
      </c>
      <c r="K137" s="28">
        <f t="shared" ca="1" si="34"/>
        <v>1304977.6710217379</v>
      </c>
      <c r="L137" s="28">
        <f ca="1">ROUNDUP((SQRT((2*J137*PART2!$AD$7)/PART2!$AD$6)),0)</f>
        <v>704</v>
      </c>
      <c r="M137" s="38">
        <f t="shared" ca="1" si="35"/>
        <v>22.990959869503673</v>
      </c>
      <c r="N137" s="20"/>
      <c r="AJ137" s="19">
        <v>134</v>
      </c>
      <c r="AK137" s="20">
        <f t="shared" ca="1" si="36"/>
        <v>0.96248681618485799</v>
      </c>
      <c r="AL137" s="28">
        <f t="shared" ca="1" si="37"/>
        <v>16185.635748130586</v>
      </c>
      <c r="AM137" s="28">
        <f ca="1">ROUNDUP(SQRT((2*AL137*PART2!$AD$7)/PART2!$AD$6),0)</f>
        <v>704</v>
      </c>
      <c r="AN137" s="20"/>
      <c r="BB137" s="19">
        <v>135</v>
      </c>
      <c r="BC137" s="20">
        <f t="shared" ca="1" si="30"/>
        <v>0.30134585238075751</v>
      </c>
      <c r="BD137" s="28">
        <f t="shared" ca="1" si="31"/>
        <v>15889.667556845101</v>
      </c>
      <c r="BE137" s="29">
        <f ca="1">BD137/ROUNDUP(SQRT((2*BD137*PART2!$AD$7)/PART2!$AD$6),0)</f>
        <v>22.797227484713201</v>
      </c>
      <c r="BF137" s="20"/>
    </row>
    <row r="138" spans="8:58">
      <c r="H138" s="19">
        <v>135</v>
      </c>
      <c r="I138" s="20">
        <f t="shared" ca="1" si="32"/>
        <v>0.84589523320970927</v>
      </c>
      <c r="J138" s="28">
        <f t="shared" ca="1" si="33"/>
        <v>15889.667556845101</v>
      </c>
      <c r="K138" s="28">
        <f t="shared" ca="1" si="34"/>
        <v>1281207.1945942447</v>
      </c>
      <c r="L138" s="28">
        <f ca="1">ROUNDUP((SQRT((2*J138*PART2!$AD$7)/PART2!$AD$6)),0)</f>
        <v>697</v>
      </c>
      <c r="M138" s="38">
        <f t="shared" ca="1" si="35"/>
        <v>22.797227484713201</v>
      </c>
      <c r="N138" s="20"/>
      <c r="AJ138" s="19">
        <v>135</v>
      </c>
      <c r="AK138" s="20">
        <f t="shared" ca="1" si="36"/>
        <v>0.40264091261844892</v>
      </c>
      <c r="AL138" s="28">
        <f t="shared" ca="1" si="37"/>
        <v>15889.667556845101</v>
      </c>
      <c r="AM138" s="28">
        <f ca="1">ROUNDUP(SQRT((2*AL138*PART2!$AD$7)/PART2!$AD$6),0)</f>
        <v>697</v>
      </c>
      <c r="AN138" s="20"/>
      <c r="BB138" s="19">
        <v>136</v>
      </c>
      <c r="BC138" s="20">
        <f t="shared" ca="1" si="30"/>
        <v>0.68547706739383507</v>
      </c>
      <c r="BD138" s="28">
        <f t="shared" ca="1" si="31"/>
        <v>15706.880351453545</v>
      </c>
      <c r="BE138" s="29">
        <f ca="1">BD138/ROUNDUP(SQRT((2*BD138*PART2!$AD$7)/PART2!$AD$6),0)</f>
        <v>22.665051012198479</v>
      </c>
      <c r="BF138" s="20"/>
    </row>
    <row r="139" spans="8:58">
      <c r="H139" s="19">
        <v>136</v>
      </c>
      <c r="I139" s="20">
        <f t="shared" ca="1" si="32"/>
        <v>0.79098019681788634</v>
      </c>
      <c r="J139" s="28">
        <f t="shared" ca="1" si="33"/>
        <v>15706.880351453545</v>
      </c>
      <c r="K139" s="28">
        <f t="shared" ca="1" si="34"/>
        <v>1266526.3393389673</v>
      </c>
      <c r="L139" s="28">
        <f ca="1">ROUNDUP((SQRT((2*J139*PART2!$AD$7)/PART2!$AD$6)),0)</f>
        <v>693</v>
      </c>
      <c r="M139" s="38">
        <f t="shared" ca="1" si="35"/>
        <v>22.665051012198479</v>
      </c>
      <c r="N139" s="20"/>
      <c r="AJ139" s="19">
        <v>136</v>
      </c>
      <c r="AK139" s="20">
        <f t="shared" ca="1" si="36"/>
        <v>0.40733077501793413</v>
      </c>
      <c r="AL139" s="28">
        <f t="shared" ca="1" si="37"/>
        <v>15706.880351453545</v>
      </c>
      <c r="AM139" s="28">
        <f ca="1">ROUNDUP(SQRT((2*AL139*PART2!$AD$7)/PART2!$AD$6),0)</f>
        <v>693</v>
      </c>
      <c r="AN139" s="20"/>
      <c r="BB139" s="19">
        <v>137</v>
      </c>
      <c r="BC139" s="20">
        <f t="shared" ca="1" si="30"/>
        <v>0.87167404889068478</v>
      </c>
      <c r="BD139" s="28">
        <f t="shared" ca="1" si="31"/>
        <v>15623.655541361157</v>
      </c>
      <c r="BE139" s="29">
        <f ca="1">BD139/ROUNDUP(SQRT((2*BD139*PART2!$AD$7)/PART2!$AD$6),0)</f>
        <v>22.610210624256379</v>
      </c>
      <c r="BF139" s="20"/>
    </row>
    <row r="140" spans="8:58">
      <c r="H140" s="19">
        <v>137</v>
      </c>
      <c r="I140" s="20">
        <f t="shared" ca="1" si="32"/>
        <v>0.76320949139676864</v>
      </c>
      <c r="J140" s="28">
        <f t="shared" ca="1" si="33"/>
        <v>15623.655541361157</v>
      </c>
      <c r="K140" s="28">
        <f t="shared" ca="1" si="34"/>
        <v>1259841.8896462291</v>
      </c>
      <c r="L140" s="28">
        <f ca="1">ROUNDUP((SQRT((2*J140*PART2!$AD$7)/PART2!$AD$6)),0)</f>
        <v>691</v>
      </c>
      <c r="M140" s="38">
        <f t="shared" ca="1" si="35"/>
        <v>22.610210624256379</v>
      </c>
      <c r="N140" s="20"/>
      <c r="AJ140" s="19">
        <v>137</v>
      </c>
      <c r="AK140" s="20">
        <f t="shared" ca="1" si="36"/>
        <v>0.55729323885722537</v>
      </c>
      <c r="AL140" s="28">
        <f t="shared" ca="1" si="37"/>
        <v>15623.655541361157</v>
      </c>
      <c r="AM140" s="28">
        <f ca="1">ROUNDUP(SQRT((2*AL140*PART2!$AD$7)/PART2!$AD$6),0)</f>
        <v>691</v>
      </c>
      <c r="AN140" s="20"/>
      <c r="BB140" s="19">
        <v>138</v>
      </c>
      <c r="BC140" s="20">
        <f t="shared" ca="1" si="30"/>
        <v>0.6312069337497257</v>
      </c>
      <c r="BD140" s="28">
        <f t="shared" ca="1" si="31"/>
        <v>15274.476882915882</v>
      </c>
      <c r="BE140" s="29">
        <f ca="1">BD140/ROUNDUP(SQRT((2*BD140*PART2!$AD$7)/PART2!$AD$6),0)</f>
        <v>22.331106553970589</v>
      </c>
      <c r="BF140" s="20"/>
    </row>
    <row r="141" spans="8:58">
      <c r="H141" s="19">
        <v>138</v>
      </c>
      <c r="I141" s="20">
        <f t="shared" ca="1" si="32"/>
        <v>0.62782124655103866</v>
      </c>
      <c r="J141" s="28">
        <f t="shared" ca="1" si="33"/>
        <v>15274.476882915882</v>
      </c>
      <c r="K141" s="28">
        <f t="shared" ca="1" si="34"/>
        <v>1231795.7940751442</v>
      </c>
      <c r="L141" s="28">
        <f ca="1">ROUNDUP((SQRT((2*J141*PART2!$AD$7)/PART2!$AD$6)),0)</f>
        <v>684</v>
      </c>
      <c r="M141" s="38">
        <f t="shared" ca="1" si="35"/>
        <v>22.331106553970589</v>
      </c>
      <c r="N141" s="20"/>
      <c r="AJ141" s="19">
        <v>138</v>
      </c>
      <c r="AK141" s="20">
        <f t="shared" ca="1" si="36"/>
        <v>0.28755372286850855</v>
      </c>
      <c r="AL141" s="28">
        <f t="shared" ca="1" si="37"/>
        <v>15274.476882915882</v>
      </c>
      <c r="AM141" s="28">
        <f ca="1">ROUNDUP(SQRT((2*AL141*PART2!$AD$7)/PART2!$AD$6),0)</f>
        <v>684</v>
      </c>
      <c r="AN141" s="20"/>
      <c r="BB141" s="19">
        <v>139</v>
      </c>
      <c r="BC141" s="20">
        <f t="shared" ca="1" si="30"/>
        <v>0.36599271528560517</v>
      </c>
      <c r="BD141" s="28">
        <f t="shared" ca="1" si="31"/>
        <v>15037.171573096932</v>
      </c>
      <c r="BE141" s="29">
        <f ca="1">BD141/ROUNDUP(SQRT((2*BD141*PART2!$AD$7)/PART2!$AD$6),0)</f>
        <v>22.178719134361256</v>
      </c>
      <c r="BF141" s="20"/>
    </row>
    <row r="142" spans="8:58">
      <c r="H142" s="19">
        <v>139</v>
      </c>
      <c r="I142" s="20">
        <f t="shared" ca="1" si="32"/>
        <v>0.51841307081765331</v>
      </c>
      <c r="J142" s="28">
        <f t="shared" ca="1" si="33"/>
        <v>15037.171573096932</v>
      </c>
      <c r="K142" s="28">
        <f t="shared" ca="1" si="34"/>
        <v>1212734.6440573141</v>
      </c>
      <c r="L142" s="28">
        <f ca="1">ROUNDUP((SQRT((2*J142*PART2!$AD$7)/PART2!$AD$6)),0)</f>
        <v>678</v>
      </c>
      <c r="M142" s="38">
        <f t="shared" ca="1" si="35"/>
        <v>22.178719134361256</v>
      </c>
      <c r="N142" s="20"/>
      <c r="AJ142" s="19">
        <v>139</v>
      </c>
      <c r="AK142" s="20">
        <f t="shared" ca="1" si="36"/>
        <v>0.64462694444373603</v>
      </c>
      <c r="AL142" s="28">
        <f t="shared" ca="1" si="37"/>
        <v>15037.171573096932</v>
      </c>
      <c r="AM142" s="28">
        <f ca="1">ROUNDUP(SQRT((2*AL142*PART2!$AD$7)/PART2!$AD$6),0)</f>
        <v>678</v>
      </c>
      <c r="AN142" s="20"/>
      <c r="BB142" s="19">
        <v>140</v>
      </c>
      <c r="BC142" s="20">
        <f t="shared" ca="1" si="30"/>
        <v>0.67158270904267103</v>
      </c>
      <c r="BD142" s="28">
        <f t="shared" ca="1" si="31"/>
        <v>15483.880503401955</v>
      </c>
      <c r="BE142" s="29">
        <f ca="1">BD142/ROUNDUP(SQRT((2*BD142*PART2!$AD$7)/PART2!$AD$6),0)</f>
        <v>22.505640266572609</v>
      </c>
      <c r="BF142" s="20"/>
    </row>
    <row r="143" spans="8:58">
      <c r="H143" s="19">
        <v>140</v>
      </c>
      <c r="I143" s="20">
        <f t="shared" ca="1" si="32"/>
        <v>0.71267270900441115</v>
      </c>
      <c r="J143" s="28">
        <f t="shared" ca="1" si="33"/>
        <v>15483.880503401955</v>
      </c>
      <c r="K143" s="28">
        <f t="shared" ca="1" si="34"/>
        <v>1248615.2811308024</v>
      </c>
      <c r="L143" s="28">
        <f ca="1">ROUNDUP((SQRT((2*J143*PART2!$AD$7)/PART2!$AD$6)),0)</f>
        <v>688</v>
      </c>
      <c r="M143" s="38">
        <f t="shared" ca="1" si="35"/>
        <v>22.505640266572609</v>
      </c>
      <c r="N143" s="20"/>
      <c r="AJ143" s="19">
        <v>140</v>
      </c>
      <c r="AK143" s="20">
        <f t="shared" ca="1" si="36"/>
        <v>0.88375113944352079</v>
      </c>
      <c r="AL143" s="28">
        <f t="shared" ca="1" si="37"/>
        <v>15483.880503401955</v>
      </c>
      <c r="AM143" s="28">
        <f ca="1">ROUNDUP(SQRT((2*AL143*PART2!$AD$7)/PART2!$AD$6),0)</f>
        <v>688</v>
      </c>
      <c r="AN143" s="20"/>
      <c r="BB143" s="19">
        <v>141</v>
      </c>
      <c r="BC143" s="20">
        <f t="shared" ca="1" si="30"/>
        <v>1.194545470003161E-2</v>
      </c>
      <c r="BD143" s="28">
        <f t="shared" ca="1" si="31"/>
        <v>14007.413178411489</v>
      </c>
      <c r="BE143" s="29">
        <f ca="1">BD143/ROUNDUP(SQRT((2*BD143*PART2!$AD$7)/PART2!$AD$6),0)</f>
        <v>21.38536363116258</v>
      </c>
      <c r="BF143" s="20"/>
    </row>
    <row r="144" spans="8:58">
      <c r="H144" s="19">
        <v>141</v>
      </c>
      <c r="I144" s="20">
        <f t="shared" ca="1" si="32"/>
        <v>0.12686016400464228</v>
      </c>
      <c r="J144" s="28">
        <f t="shared" ca="1" si="33"/>
        <v>14007.413178411489</v>
      </c>
      <c r="K144" s="28">
        <f t="shared" ca="1" si="34"/>
        <v>1130013.8342717749</v>
      </c>
      <c r="L144" s="28">
        <f ca="1">ROUNDUP((SQRT((2*J144*PART2!$AD$7)/PART2!$AD$6)),0)</f>
        <v>655</v>
      </c>
      <c r="M144" s="38">
        <f t="shared" ca="1" si="35"/>
        <v>21.38536363116258</v>
      </c>
      <c r="N144" s="20"/>
      <c r="AJ144" s="19">
        <v>141</v>
      </c>
      <c r="AK144" s="20">
        <f t="shared" ca="1" si="36"/>
        <v>0.93033345215703656</v>
      </c>
      <c r="AL144" s="28">
        <f t="shared" ca="1" si="37"/>
        <v>14007.413178411489</v>
      </c>
      <c r="AM144" s="28">
        <f ca="1">ROUNDUP(SQRT((2*AL144*PART2!$AD$7)/PART2!$AD$6),0)</f>
        <v>655</v>
      </c>
      <c r="AN144" s="20"/>
      <c r="BB144" s="19">
        <v>142</v>
      </c>
      <c r="BC144" s="20">
        <f t="shared" ca="1" si="30"/>
        <v>0.65845949481881172</v>
      </c>
      <c r="BD144" s="28">
        <f t="shared" ca="1" si="31"/>
        <v>14888.412814375779</v>
      </c>
      <c r="BE144" s="29">
        <f ca="1">BD144/ROUNDUP(SQRT((2*BD144*PART2!$AD$7)/PART2!$AD$6),0)</f>
        <v>22.056907873149303</v>
      </c>
      <c r="BF144" s="20"/>
    </row>
    <row r="145" spans="8:58">
      <c r="H145" s="19">
        <v>142</v>
      </c>
      <c r="I145" s="20">
        <f t="shared" ca="1" si="32"/>
        <v>0.44576286968733125</v>
      </c>
      <c r="J145" s="28">
        <f t="shared" ca="1" si="33"/>
        <v>14888.412814375779</v>
      </c>
      <c r="K145" s="28">
        <f t="shared" ca="1" si="34"/>
        <v>1200785.544882155</v>
      </c>
      <c r="L145" s="28">
        <f ca="1">ROUNDUP((SQRT((2*J145*PART2!$AD$7)/PART2!$AD$6)),0)</f>
        <v>675</v>
      </c>
      <c r="M145" s="38">
        <f t="shared" ca="1" si="35"/>
        <v>22.056907873149303</v>
      </c>
      <c r="N145" s="20"/>
      <c r="AJ145" s="19">
        <v>142</v>
      </c>
      <c r="AK145" s="20">
        <f t="shared" ca="1" si="36"/>
        <v>0.87291418621687245</v>
      </c>
      <c r="AL145" s="28">
        <f t="shared" ca="1" si="37"/>
        <v>14888.412814375779</v>
      </c>
      <c r="AM145" s="28">
        <f ca="1">ROUNDUP(SQRT((2*AL145*PART2!$AD$7)/PART2!$AD$6),0)</f>
        <v>675</v>
      </c>
      <c r="AN145" s="20"/>
      <c r="BB145" s="19">
        <v>143</v>
      </c>
      <c r="BC145" s="20">
        <f t="shared" ca="1" si="30"/>
        <v>0.29579191220190937</v>
      </c>
      <c r="BD145" s="28">
        <f t="shared" ca="1" si="31"/>
        <v>16303.717196221007</v>
      </c>
      <c r="BE145" s="29">
        <f ca="1">BD145/ROUNDUP(SQRT((2*BD145*PART2!$AD$7)/PART2!$AD$6),0)</f>
        <v>23.093083847338537</v>
      </c>
      <c r="BF145" s="20"/>
    </row>
    <row r="146" spans="8:58">
      <c r="H146" s="19">
        <v>143</v>
      </c>
      <c r="I146" s="20">
        <f t="shared" ca="1" si="32"/>
        <v>0.939398782145208</v>
      </c>
      <c r="J146" s="28">
        <f t="shared" ca="1" si="33"/>
        <v>16303.717196221007</v>
      </c>
      <c r="K146" s="28">
        <f t="shared" ca="1" si="34"/>
        <v>1314461.0541440949</v>
      </c>
      <c r="L146" s="28">
        <f ca="1">ROUNDUP((SQRT((2*J146*PART2!$AD$7)/PART2!$AD$6)),0)</f>
        <v>706</v>
      </c>
      <c r="M146" s="38">
        <f t="shared" ca="1" si="35"/>
        <v>23.093083847338537</v>
      </c>
      <c r="N146" s="20"/>
      <c r="AJ146" s="19">
        <v>143</v>
      </c>
      <c r="AK146" s="20">
        <f t="shared" ca="1" si="36"/>
        <v>0.63656200125712981</v>
      </c>
      <c r="AL146" s="28">
        <f t="shared" ca="1" si="37"/>
        <v>16303.717196221007</v>
      </c>
      <c r="AM146" s="28">
        <f ca="1">ROUNDUP(SQRT((2*AL146*PART2!$AD$7)/PART2!$AD$6),0)</f>
        <v>706</v>
      </c>
      <c r="AN146" s="20"/>
      <c r="BB146" s="19">
        <v>144</v>
      </c>
      <c r="BC146" s="20">
        <f t="shared" ca="1" si="30"/>
        <v>0.10720623124596373</v>
      </c>
      <c r="BD146" s="28">
        <f t="shared" ca="1" si="31"/>
        <v>14779.754367391868</v>
      </c>
      <c r="BE146" s="29">
        <f ca="1">BD146/ROUNDUP(SQRT((2*BD146*PART2!$AD$7)/PART2!$AD$6),0)</f>
        <v>21.961002031785835</v>
      </c>
      <c r="BF146" s="20"/>
    </row>
    <row r="147" spans="8:58">
      <c r="H147" s="19">
        <v>144</v>
      </c>
      <c r="I147" s="20">
        <f t="shared" ca="1" si="32"/>
        <v>0.39594070103130341</v>
      </c>
      <c r="J147" s="28">
        <f t="shared" ca="1" si="33"/>
        <v>14779.754367391868</v>
      </c>
      <c r="K147" s="28">
        <f t="shared" ca="1" si="34"/>
        <v>1192057.3698383423</v>
      </c>
      <c r="L147" s="28">
        <f ca="1">ROUNDUP((SQRT((2*J147*PART2!$AD$7)/PART2!$AD$6)),0)</f>
        <v>673</v>
      </c>
      <c r="M147" s="38">
        <f t="shared" ca="1" si="35"/>
        <v>21.961002031785835</v>
      </c>
      <c r="N147" s="20"/>
      <c r="AJ147" s="19">
        <v>144</v>
      </c>
      <c r="AK147" s="20">
        <f t="shared" ca="1" si="36"/>
        <v>0.7512498178856839</v>
      </c>
      <c r="AL147" s="28">
        <f t="shared" ca="1" si="37"/>
        <v>14779.754367391868</v>
      </c>
      <c r="AM147" s="28">
        <f ca="1">ROUNDUP(SQRT((2*AL147*PART2!$AD$7)/PART2!$AD$6),0)</f>
        <v>673</v>
      </c>
      <c r="AN147" s="20"/>
      <c r="BB147" s="19">
        <v>145</v>
      </c>
      <c r="BC147" s="20">
        <f t="shared" ca="1" si="30"/>
        <v>0.8334013915223395</v>
      </c>
      <c r="BD147" s="28">
        <f t="shared" ca="1" si="31"/>
        <v>15493.563805118034</v>
      </c>
      <c r="BE147" s="29">
        <f ca="1">BD147/ROUNDUP(SQRT((2*BD147*PART2!$AD$7)/PART2!$AD$6),0)</f>
        <v>22.487030196107451</v>
      </c>
      <c r="BF147" s="20"/>
    </row>
    <row r="148" spans="8:58">
      <c r="H148" s="19">
        <v>145</v>
      </c>
      <c r="I148" s="20">
        <f t="shared" ca="1" si="32"/>
        <v>0.71633124884369281</v>
      </c>
      <c r="J148" s="28">
        <f t="shared" ca="1" si="33"/>
        <v>15493.563805118034</v>
      </c>
      <c r="K148" s="28">
        <f t="shared" ca="1" si="34"/>
        <v>1249393.0510525864</v>
      </c>
      <c r="L148" s="28">
        <f ca="1">ROUNDUP((SQRT((2*J148*PART2!$AD$7)/PART2!$AD$6)),0)</f>
        <v>689</v>
      </c>
      <c r="M148" s="38">
        <f t="shared" ca="1" si="35"/>
        <v>22.487030196107451</v>
      </c>
      <c r="N148" s="20"/>
      <c r="AJ148" s="19">
        <v>145</v>
      </c>
      <c r="AK148" s="20">
        <f t="shared" ca="1" si="36"/>
        <v>0.52890002267369296</v>
      </c>
      <c r="AL148" s="28">
        <f t="shared" ca="1" si="37"/>
        <v>15493.563805118034</v>
      </c>
      <c r="AM148" s="28">
        <f ca="1">ROUNDUP(SQRT((2*AL148*PART2!$AD$7)/PART2!$AD$6),0)</f>
        <v>689</v>
      </c>
      <c r="AN148" s="20"/>
      <c r="BB148" s="19">
        <v>146</v>
      </c>
      <c r="BC148" s="20">
        <f t="shared" ca="1" si="30"/>
        <v>0.36143817069337092</v>
      </c>
      <c r="BD148" s="28">
        <f t="shared" ca="1" si="31"/>
        <v>15192.563302671306</v>
      </c>
      <c r="BE148" s="29">
        <f ca="1">BD148/ROUNDUP(SQRT((2*BD148*PART2!$AD$7)/PART2!$AD$6),0)</f>
        <v>22.276485781042972</v>
      </c>
      <c r="BF148" s="20"/>
    </row>
    <row r="149" spans="8:58">
      <c r="H149" s="19">
        <v>146</v>
      </c>
      <c r="I149" s="20">
        <f t="shared" ca="1" si="32"/>
        <v>0.59164657314369307</v>
      </c>
      <c r="J149" s="28">
        <f t="shared" ca="1" si="33"/>
        <v>15192.563302671306</v>
      </c>
      <c r="K149" s="28">
        <f t="shared" ca="1" si="34"/>
        <v>1225216.2910855338</v>
      </c>
      <c r="L149" s="28">
        <f ca="1">ROUNDUP((SQRT((2*J149*PART2!$AD$7)/PART2!$AD$6)),0)</f>
        <v>682</v>
      </c>
      <c r="M149" s="38">
        <f t="shared" ca="1" si="35"/>
        <v>22.276485781042972</v>
      </c>
      <c r="N149" s="20"/>
      <c r="AJ149" s="19">
        <v>146</v>
      </c>
      <c r="AK149" s="20">
        <f t="shared" ca="1" si="36"/>
        <v>0.54556523715252936</v>
      </c>
      <c r="AL149" s="28">
        <f t="shared" ca="1" si="37"/>
        <v>15192.563302671306</v>
      </c>
      <c r="AM149" s="28">
        <f ca="1">ROUNDUP(SQRT((2*AL149*PART2!$AD$7)/PART2!$AD$6),0)</f>
        <v>682</v>
      </c>
      <c r="AN149" s="20"/>
      <c r="BB149" s="19">
        <v>147</v>
      </c>
      <c r="BC149" s="20">
        <f t="shared" ca="1" si="30"/>
        <v>0.20021387903652044</v>
      </c>
      <c r="BD149" s="28">
        <f t="shared" ca="1" si="31"/>
        <v>16042.747189197195</v>
      </c>
      <c r="BE149" s="29">
        <f ca="1">BD149/ROUNDUP(SQRT((2*BD149*PART2!$AD$7)/PART2!$AD$6),0)</f>
        <v>22.88551667503166</v>
      </c>
      <c r="BF149" s="20"/>
    </row>
    <row r="150" spans="8:58">
      <c r="H150" s="19">
        <v>147</v>
      </c>
      <c r="I150" s="20">
        <f t="shared" ca="1" si="32"/>
        <v>0.88545838202626592</v>
      </c>
      <c r="J150" s="28">
        <f t="shared" ca="1" si="33"/>
        <v>16042.747189197195</v>
      </c>
      <c r="K150" s="28">
        <f t="shared" ca="1" si="34"/>
        <v>1293501.7888042824</v>
      </c>
      <c r="L150" s="28">
        <f ca="1">ROUNDUP((SQRT((2*J150*PART2!$AD$7)/PART2!$AD$6)),0)</f>
        <v>701</v>
      </c>
      <c r="M150" s="38">
        <f t="shared" ca="1" si="35"/>
        <v>22.88551667503166</v>
      </c>
      <c r="N150" s="20"/>
      <c r="AJ150" s="19">
        <v>147</v>
      </c>
      <c r="AK150" s="20">
        <f t="shared" ca="1" si="36"/>
        <v>0.22895692071175566</v>
      </c>
      <c r="AL150" s="28">
        <f t="shared" ca="1" si="37"/>
        <v>16042.747189197195</v>
      </c>
      <c r="AM150" s="28">
        <f ca="1">ROUNDUP(SQRT((2*AL150*PART2!$AD$7)/PART2!$AD$6),0)</f>
        <v>701</v>
      </c>
      <c r="AN150" s="20"/>
      <c r="BB150" s="19">
        <v>148</v>
      </c>
      <c r="BC150" s="20">
        <f t="shared" ca="1" si="30"/>
        <v>0.7160011203170551</v>
      </c>
      <c r="BD150" s="28">
        <f t="shared" ca="1" si="31"/>
        <v>15250.999005513564</v>
      </c>
      <c r="BE150" s="29">
        <f ca="1">BD150/ROUNDUP(SQRT((2*BD150*PART2!$AD$7)/PART2!$AD$6),0)</f>
        <v>22.329427533694822</v>
      </c>
      <c r="BF150" s="20"/>
    </row>
    <row r="151" spans="8:58">
      <c r="H151" s="19">
        <v>148</v>
      </c>
      <c r="I151" s="20">
        <f t="shared" ca="1" si="32"/>
        <v>0.61762444016068196</v>
      </c>
      <c r="J151" s="28">
        <f t="shared" ca="1" si="33"/>
        <v>15250.999005513564</v>
      </c>
      <c r="K151" s="28">
        <f t="shared" ca="1" si="34"/>
        <v>1229909.994498498</v>
      </c>
      <c r="L151" s="28">
        <f ca="1">ROUNDUP((SQRT((2*J151*PART2!$AD$7)/PART2!$AD$6)),0)</f>
        <v>683</v>
      </c>
      <c r="M151" s="38">
        <f t="shared" ca="1" si="35"/>
        <v>22.329427533694822</v>
      </c>
      <c r="N151" s="20"/>
      <c r="AJ151" s="19">
        <v>148</v>
      </c>
      <c r="AK151" s="20">
        <f t="shared" ca="1" si="36"/>
        <v>0.27837188885603936</v>
      </c>
      <c r="AL151" s="28">
        <f t="shared" ca="1" si="37"/>
        <v>15250.999005513564</v>
      </c>
      <c r="AM151" s="28">
        <f ca="1">ROUNDUP(SQRT((2*AL151*PART2!$AD$7)/PART2!$AD$6),0)</f>
        <v>683</v>
      </c>
      <c r="AN151" s="20"/>
      <c r="BB151" s="19">
        <v>149</v>
      </c>
      <c r="BC151" s="20">
        <f t="shared" ca="1" si="30"/>
        <v>8.3092374921800216E-2</v>
      </c>
      <c r="BD151" s="28">
        <f t="shared" ca="1" si="31"/>
        <v>13453.402982513526</v>
      </c>
      <c r="BE151" s="29">
        <f ca="1">BD151/ROUNDUP(SQRT((2*BD151*PART2!$AD$7)/PART2!$AD$6),0)</f>
        <v>20.955456359055336</v>
      </c>
      <c r="BF151" s="20"/>
    </row>
    <row r="152" spans="8:58">
      <c r="H152" s="19">
        <v>149</v>
      </c>
      <c r="I152" s="20">
        <f t="shared" ca="1" si="32"/>
        <v>2.5696783069020124E-2</v>
      </c>
      <c r="J152" s="28">
        <f t="shared" ca="1" si="33"/>
        <v>13453.402982513526</v>
      </c>
      <c r="K152" s="28">
        <f t="shared" ca="1" si="34"/>
        <v>1085504.8390000742</v>
      </c>
      <c r="L152" s="28">
        <f ca="1">ROUNDUP((SQRT((2*J152*PART2!$AD$7)/PART2!$AD$6)),0)</f>
        <v>642</v>
      </c>
      <c r="M152" s="38">
        <f t="shared" ca="1" si="35"/>
        <v>20.955456359055336</v>
      </c>
      <c r="N152" s="20"/>
      <c r="AJ152" s="19">
        <v>149</v>
      </c>
      <c r="AK152" s="20">
        <f t="shared" ca="1" si="36"/>
        <v>0.49483249219874292</v>
      </c>
      <c r="AL152" s="28">
        <f t="shared" ca="1" si="37"/>
        <v>13453.402982513526</v>
      </c>
      <c r="AM152" s="28">
        <f ca="1">ROUNDUP(SQRT((2*AL152*PART2!$AD$7)/PART2!$AD$6),0)</f>
        <v>642</v>
      </c>
      <c r="AN152" s="20"/>
      <c r="BB152" s="19">
        <v>150</v>
      </c>
      <c r="BC152" s="20">
        <f t="shared" ca="1" si="30"/>
        <v>0.41916014286639725</v>
      </c>
      <c r="BD152" s="28">
        <f t="shared" ca="1" si="31"/>
        <v>15145.003024962229</v>
      </c>
      <c r="BE152" s="29">
        <f ca="1">BD152/ROUNDUP(SQRT((2*BD152*PART2!$AD$7)/PART2!$AD$6),0)</f>
        <v>22.23935833327787</v>
      </c>
      <c r="BF152" s="20"/>
    </row>
    <row r="153" spans="8:58">
      <c r="H153" s="19">
        <v>150</v>
      </c>
      <c r="I153" s="20">
        <f t="shared" ca="1" si="32"/>
        <v>0.5698732778250899</v>
      </c>
      <c r="J153" s="28">
        <f t="shared" ca="1" si="33"/>
        <v>15145.003024962229</v>
      </c>
      <c r="K153" s="28">
        <f t="shared" ca="1" si="34"/>
        <v>1221396.1008302995</v>
      </c>
      <c r="L153" s="28">
        <f ca="1">ROUNDUP((SQRT((2*J153*PART2!$AD$7)/PART2!$AD$6)),0)</f>
        <v>681</v>
      </c>
      <c r="M153" s="38">
        <f t="shared" ca="1" si="35"/>
        <v>22.23935833327787</v>
      </c>
      <c r="N153" s="20"/>
      <c r="AJ153" s="19">
        <v>150</v>
      </c>
      <c r="AK153" s="20">
        <f t="shared" ca="1" si="36"/>
        <v>0.4110346299007831</v>
      </c>
      <c r="AL153" s="28">
        <f t="shared" ca="1" si="37"/>
        <v>15145.003024962229</v>
      </c>
      <c r="AM153" s="28">
        <f ca="1">ROUNDUP(SQRT((2*AL153*PART2!$AD$7)/PART2!$AD$6),0)</f>
        <v>681</v>
      </c>
      <c r="AN153" s="20"/>
      <c r="BB153" s="19">
        <v>151</v>
      </c>
      <c r="BC153" s="20">
        <f t="shared" ca="1" si="30"/>
        <v>0.80557289651359421</v>
      </c>
      <c r="BD153" s="28">
        <f t="shared" ca="1" si="31"/>
        <v>14186.06386733727</v>
      </c>
      <c r="BE153" s="29">
        <f ca="1">BD153/ROUNDUP(SQRT((2*BD153*PART2!$AD$7)/PART2!$AD$6),0)</f>
        <v>21.526652302484479</v>
      </c>
      <c r="BF153" s="20"/>
    </row>
    <row r="154" spans="8:58">
      <c r="H154" s="19">
        <v>151</v>
      </c>
      <c r="I154" s="20">
        <f t="shared" ca="1" si="32"/>
        <v>0.1758434371753802</v>
      </c>
      <c r="J154" s="28">
        <f t="shared" ca="1" si="33"/>
        <v>14186.06386733727</v>
      </c>
      <c r="K154" s="28">
        <f t="shared" ca="1" si="34"/>
        <v>1144365.7728935282</v>
      </c>
      <c r="L154" s="28">
        <f ca="1">ROUNDUP((SQRT((2*J154*PART2!$AD$7)/PART2!$AD$6)),0)</f>
        <v>659</v>
      </c>
      <c r="M154" s="38">
        <f t="shared" ca="1" si="35"/>
        <v>21.526652302484479</v>
      </c>
      <c r="N154" s="20"/>
      <c r="AJ154" s="19">
        <v>151</v>
      </c>
      <c r="AK154" s="20">
        <f t="shared" ca="1" si="36"/>
        <v>0.13961631769195781</v>
      </c>
      <c r="AL154" s="28">
        <f t="shared" ca="1" si="37"/>
        <v>14186.06386733727</v>
      </c>
      <c r="AM154" s="28">
        <f ca="1">ROUNDUP(SQRT((2*AL154*PART2!$AD$7)/PART2!$AD$6),0)</f>
        <v>659</v>
      </c>
      <c r="AN154" s="20"/>
      <c r="BB154" s="19">
        <v>152</v>
      </c>
      <c r="BC154" s="20">
        <f t="shared" ca="1" si="30"/>
        <v>0.57708918901449735</v>
      </c>
      <c r="BD154" s="28">
        <f t="shared" ca="1" si="31"/>
        <v>15109.82780041222</v>
      </c>
      <c r="BE154" s="29">
        <f ca="1">BD154/ROUNDUP(SQRT((2*BD154*PART2!$AD$7)/PART2!$AD$6),0)</f>
        <v>22.220335000606205</v>
      </c>
      <c r="BF154" s="20"/>
    </row>
    <row r="155" spans="8:58">
      <c r="H155" s="19">
        <v>152</v>
      </c>
      <c r="I155" s="20">
        <f t="shared" ca="1" si="32"/>
        <v>0.55340613198818656</v>
      </c>
      <c r="J155" s="28">
        <f t="shared" ca="1" si="33"/>
        <v>15109.82780041222</v>
      </c>
      <c r="K155" s="28">
        <f t="shared" ca="1" si="34"/>
        <v>1218570.697733111</v>
      </c>
      <c r="L155" s="28">
        <f ca="1">ROUNDUP((SQRT((2*J155*PART2!$AD$7)/PART2!$AD$6)),0)</f>
        <v>680</v>
      </c>
      <c r="M155" s="38">
        <f t="shared" ca="1" si="35"/>
        <v>22.220335000606205</v>
      </c>
      <c r="N155" s="20"/>
      <c r="AJ155" s="19">
        <v>152</v>
      </c>
      <c r="AK155" s="20">
        <f t="shared" ca="1" si="36"/>
        <v>0.15107158911183383</v>
      </c>
      <c r="AL155" s="28">
        <f t="shared" ca="1" si="37"/>
        <v>15109.82780041222</v>
      </c>
      <c r="AM155" s="28">
        <f ca="1">ROUNDUP(SQRT((2*AL155*PART2!$AD$7)/PART2!$AD$6),0)</f>
        <v>680</v>
      </c>
      <c r="AN155" s="20"/>
      <c r="BB155" s="19">
        <v>153</v>
      </c>
      <c r="BC155" s="20">
        <f t="shared" ca="1" si="30"/>
        <v>0.66278930158103688</v>
      </c>
      <c r="BD155" s="28">
        <f t="shared" ca="1" si="31"/>
        <v>15531.254055328738</v>
      </c>
      <c r="BE155" s="29">
        <f ca="1">BD155/ROUNDUP(SQRT((2*BD155*PART2!$AD$7)/PART2!$AD$6),0)</f>
        <v>22.541733026601943</v>
      </c>
      <c r="BF155" s="20"/>
    </row>
    <row r="156" spans="8:58">
      <c r="H156" s="19">
        <v>153</v>
      </c>
      <c r="I156" s="20">
        <f t="shared" ca="1" si="32"/>
        <v>0.73034816875146547</v>
      </c>
      <c r="J156" s="28">
        <f t="shared" ca="1" si="33"/>
        <v>15531.254055328738</v>
      </c>
      <c r="K156" s="28">
        <f t="shared" ca="1" si="34"/>
        <v>1252420.3056921514</v>
      </c>
      <c r="L156" s="28">
        <f ca="1">ROUNDUP((SQRT((2*J156*PART2!$AD$7)/PART2!$AD$6)),0)</f>
        <v>689</v>
      </c>
      <c r="M156" s="38">
        <f t="shared" ca="1" si="35"/>
        <v>22.541733026601943</v>
      </c>
      <c r="N156" s="20"/>
      <c r="AJ156" s="19">
        <v>153</v>
      </c>
      <c r="AK156" s="20">
        <f t="shared" ca="1" si="36"/>
        <v>0.75423986576783664</v>
      </c>
      <c r="AL156" s="28">
        <f t="shared" ca="1" si="37"/>
        <v>15531.254055328738</v>
      </c>
      <c r="AM156" s="28">
        <f ca="1">ROUNDUP(SQRT((2*AL156*PART2!$AD$7)/PART2!$AD$6),0)</f>
        <v>689</v>
      </c>
      <c r="AN156" s="20"/>
      <c r="BB156" s="19">
        <v>154</v>
      </c>
      <c r="BC156" s="20">
        <f t="shared" ca="1" si="30"/>
        <v>0.99905762756309147</v>
      </c>
      <c r="BD156" s="28">
        <f t="shared" ca="1" si="31"/>
        <v>14535.081586200682</v>
      </c>
      <c r="BE156" s="29">
        <f ca="1">BD156/ROUNDUP(SQRT((2*BD156*PART2!$AD$7)/PART2!$AD$6),0)</f>
        <v>21.791726516043003</v>
      </c>
      <c r="BF156" s="20"/>
    </row>
    <row r="157" spans="8:58">
      <c r="H157" s="19">
        <v>154</v>
      </c>
      <c r="I157" s="20">
        <f t="shared" ca="1" si="32"/>
        <v>0.2945594345365502</v>
      </c>
      <c r="J157" s="28">
        <f t="shared" ca="1" si="33"/>
        <v>14535.081586200682</v>
      </c>
      <c r="K157" s="28">
        <f t="shared" ca="1" si="34"/>
        <v>1172403.106729584</v>
      </c>
      <c r="L157" s="28">
        <f ca="1">ROUNDUP((SQRT((2*J157*PART2!$AD$7)/PART2!$AD$6)),0)</f>
        <v>667</v>
      </c>
      <c r="M157" s="38">
        <f t="shared" ca="1" si="35"/>
        <v>21.791726516043003</v>
      </c>
      <c r="N157" s="20"/>
      <c r="AJ157" s="19">
        <v>154</v>
      </c>
      <c r="AK157" s="20">
        <f t="shared" ca="1" si="36"/>
        <v>0.75017662577137079</v>
      </c>
      <c r="AL157" s="28">
        <f t="shared" ca="1" si="37"/>
        <v>14535.081586200682</v>
      </c>
      <c r="AM157" s="28">
        <f ca="1">ROUNDUP(SQRT((2*AL157*PART2!$AD$7)/PART2!$AD$6),0)</f>
        <v>667</v>
      </c>
      <c r="AN157" s="20"/>
      <c r="BB157" s="19">
        <v>155</v>
      </c>
      <c r="BC157" s="20">
        <f t="shared" ca="1" si="30"/>
        <v>0.30598199740585896</v>
      </c>
      <c r="BD157" s="28">
        <f t="shared" ca="1" si="31"/>
        <v>13712.079294938623</v>
      </c>
      <c r="BE157" s="29">
        <f ca="1">BD157/ROUNDUP(SQRT((2*BD157*PART2!$AD$7)/PART2!$AD$6),0)</f>
        <v>21.160616195892938</v>
      </c>
      <c r="BF157" s="20"/>
    </row>
    <row r="158" spans="8:58">
      <c r="H158" s="19">
        <v>155</v>
      </c>
      <c r="I158" s="20">
        <f t="shared" ca="1" si="32"/>
        <v>6.3382115285036011E-2</v>
      </c>
      <c r="J158" s="28">
        <f t="shared" ca="1" si="33"/>
        <v>13712.079294938623</v>
      </c>
      <c r="K158" s="28">
        <f t="shared" ca="1" si="34"/>
        <v>1106287.2791581864</v>
      </c>
      <c r="L158" s="28">
        <f ca="1">ROUNDUP((SQRT((2*J158*PART2!$AD$7)/PART2!$AD$6)),0)</f>
        <v>648</v>
      </c>
      <c r="M158" s="38">
        <f t="shared" ca="1" si="35"/>
        <v>21.160616195892938</v>
      </c>
      <c r="N158" s="20"/>
      <c r="AJ158" s="19">
        <v>155</v>
      </c>
      <c r="AK158" s="20">
        <f t="shared" ca="1" si="36"/>
        <v>0.79600068710697214</v>
      </c>
      <c r="AL158" s="28">
        <f t="shared" ca="1" si="37"/>
        <v>13712.079294938623</v>
      </c>
      <c r="AM158" s="28">
        <f ca="1">ROUNDUP(SQRT((2*AL158*PART2!$AD$7)/PART2!$AD$6),0)</f>
        <v>648</v>
      </c>
      <c r="AN158" s="20"/>
      <c r="BB158" s="19">
        <v>156</v>
      </c>
      <c r="BC158" s="20">
        <f t="shared" ca="1" si="30"/>
        <v>0.38542989138181816</v>
      </c>
      <c r="BD158" s="28">
        <f t="shared" ca="1" si="31"/>
        <v>15692.303623692052</v>
      </c>
      <c r="BE158" s="29">
        <f ca="1">BD158/ROUNDUP(SQRT((2*BD158*PART2!$AD$7)/PART2!$AD$6),0)</f>
        <v>22.644016773004406</v>
      </c>
      <c r="BF158" s="20"/>
    </row>
    <row r="159" spans="8:58">
      <c r="H159" s="19">
        <v>156</v>
      </c>
      <c r="I159" s="20">
        <f t="shared" ca="1" si="32"/>
        <v>0.78624127342388284</v>
      </c>
      <c r="J159" s="28">
        <f t="shared" ca="1" si="33"/>
        <v>15692.303623692052</v>
      </c>
      <c r="K159" s="28">
        <f t="shared" ca="1" si="34"/>
        <v>1265355.573585425</v>
      </c>
      <c r="L159" s="28">
        <f ca="1">ROUNDUP((SQRT((2*J159*PART2!$AD$7)/PART2!$AD$6)),0)</f>
        <v>693</v>
      </c>
      <c r="M159" s="38">
        <f t="shared" ca="1" si="35"/>
        <v>22.644016773004406</v>
      </c>
      <c r="N159" s="20"/>
      <c r="AJ159" s="19">
        <v>156</v>
      </c>
      <c r="AK159" s="20">
        <f t="shared" ca="1" si="36"/>
        <v>0.61036185171695079</v>
      </c>
      <c r="AL159" s="28">
        <f t="shared" ca="1" si="37"/>
        <v>15692.303623692052</v>
      </c>
      <c r="AM159" s="28">
        <f ca="1">ROUNDUP(SQRT((2*AL159*PART2!$AD$7)/PART2!$AD$6),0)</f>
        <v>693</v>
      </c>
      <c r="AN159" s="20"/>
      <c r="BB159" s="19">
        <v>157</v>
      </c>
      <c r="BC159" s="20">
        <f t="shared" ca="1" si="30"/>
        <v>0.15293130780128716</v>
      </c>
      <c r="BD159" s="28">
        <f t="shared" ca="1" si="31"/>
        <v>14316.572550829374</v>
      </c>
      <c r="BE159" s="29">
        <f ca="1">BD159/ROUNDUP(SQRT((2*BD159*PART2!$AD$7)/PART2!$AD$6),0)</f>
        <v>21.626242523911444</v>
      </c>
      <c r="BF159" s="20"/>
    </row>
    <row r="160" spans="8:58">
      <c r="H160" s="19">
        <v>157</v>
      </c>
      <c r="I160" s="20">
        <f t="shared" ca="1" si="32"/>
        <v>0.21667041019967093</v>
      </c>
      <c r="J160" s="28">
        <f t="shared" ca="1" si="33"/>
        <v>14316.572550829374</v>
      </c>
      <c r="K160" s="28">
        <f t="shared" ca="1" si="34"/>
        <v>1154849.9774216104</v>
      </c>
      <c r="L160" s="28">
        <f ca="1">ROUNDUP((SQRT((2*J160*PART2!$AD$7)/PART2!$AD$6)),0)</f>
        <v>662</v>
      </c>
      <c r="M160" s="38">
        <f t="shared" ca="1" si="35"/>
        <v>21.626242523911444</v>
      </c>
      <c r="N160" s="20"/>
      <c r="AJ160" s="19">
        <v>157</v>
      </c>
      <c r="AK160" s="20">
        <f t="shared" ca="1" si="36"/>
        <v>0.86028700958300086</v>
      </c>
      <c r="AL160" s="28">
        <f t="shared" ca="1" si="37"/>
        <v>14316.572550829374</v>
      </c>
      <c r="AM160" s="28">
        <f ca="1">ROUNDUP(SQRT((2*AL160*PART2!$AD$7)/PART2!$AD$6),0)</f>
        <v>662</v>
      </c>
      <c r="AN160" s="20"/>
      <c r="BB160" s="19">
        <v>158</v>
      </c>
      <c r="BC160" s="20">
        <f t="shared" ca="1" si="30"/>
        <v>0.51772634339890145</v>
      </c>
      <c r="BD160" s="28">
        <f t="shared" ca="1" si="31"/>
        <v>16021.112869273757</v>
      </c>
      <c r="BE160" s="29">
        <f ca="1">BD160/ROUNDUP(SQRT((2*BD160*PART2!$AD$7)/PART2!$AD$6),0)</f>
        <v>22.88730409896251</v>
      </c>
      <c r="BF160" s="20"/>
    </row>
    <row r="161" spans="8:58">
      <c r="H161" s="19">
        <v>158</v>
      </c>
      <c r="I161" s="20">
        <f t="shared" ca="1" si="32"/>
        <v>0.88022249816231768</v>
      </c>
      <c r="J161" s="28">
        <f t="shared" ca="1" si="33"/>
        <v>16021.112869273757</v>
      </c>
      <c r="K161" s="28">
        <f t="shared" ca="1" si="34"/>
        <v>1291764.2364436723</v>
      </c>
      <c r="L161" s="28">
        <f ca="1">ROUNDUP((SQRT((2*J161*PART2!$AD$7)/PART2!$AD$6)),0)</f>
        <v>700</v>
      </c>
      <c r="M161" s="38">
        <f t="shared" ca="1" si="35"/>
        <v>22.88730409896251</v>
      </c>
      <c r="N161" s="20"/>
      <c r="AJ161" s="19">
        <v>158</v>
      </c>
      <c r="AK161" s="20">
        <f t="shared" ca="1" si="36"/>
        <v>0.85823875128141824</v>
      </c>
      <c r="AL161" s="28">
        <f t="shared" ca="1" si="37"/>
        <v>16021.112869273757</v>
      </c>
      <c r="AM161" s="28">
        <f ca="1">ROUNDUP(SQRT((2*AL161*PART2!$AD$7)/PART2!$AD$6),0)</f>
        <v>700</v>
      </c>
      <c r="AN161" s="20"/>
      <c r="BB161" s="19">
        <v>159</v>
      </c>
      <c r="BC161" s="20">
        <f t="shared" ca="1" si="30"/>
        <v>0.61282284439702406</v>
      </c>
      <c r="BD161" s="28">
        <f t="shared" ca="1" si="31"/>
        <v>14968.594648626928</v>
      </c>
      <c r="BE161" s="29">
        <f ca="1">BD161/ROUNDUP(SQRT((2*BD161*PART2!$AD$7)/PART2!$AD$6),0)</f>
        <v>22.110184119094427</v>
      </c>
      <c r="BF161" s="20"/>
    </row>
    <row r="162" spans="8:58">
      <c r="H162" s="19">
        <v>159</v>
      </c>
      <c r="I162" s="20">
        <f t="shared" ca="1" si="32"/>
        <v>0.48442061132532199</v>
      </c>
      <c r="J162" s="28">
        <f t="shared" ca="1" si="33"/>
        <v>14968.594648626928</v>
      </c>
      <c r="K162" s="28">
        <f t="shared" ca="1" si="34"/>
        <v>1207226.2123963549</v>
      </c>
      <c r="L162" s="28">
        <f ca="1">ROUNDUP((SQRT((2*J162*PART2!$AD$7)/PART2!$AD$6)),0)</f>
        <v>677</v>
      </c>
      <c r="M162" s="38">
        <f t="shared" ca="1" si="35"/>
        <v>22.110184119094427</v>
      </c>
      <c r="N162" s="20"/>
      <c r="AJ162" s="19">
        <v>159</v>
      </c>
      <c r="AK162" s="20">
        <f t="shared" ca="1" si="36"/>
        <v>0.83628397643981889</v>
      </c>
      <c r="AL162" s="28">
        <f t="shared" ca="1" si="37"/>
        <v>14968.594648626928</v>
      </c>
      <c r="AM162" s="28">
        <f ca="1">ROUNDUP(SQRT((2*AL162*PART2!$AD$7)/PART2!$AD$6),0)</f>
        <v>677</v>
      </c>
      <c r="AN162" s="20"/>
      <c r="BB162" s="19">
        <v>160</v>
      </c>
      <c r="BC162" s="20">
        <f t="shared" ca="1" si="30"/>
        <v>0.5295980045371943</v>
      </c>
      <c r="BD162" s="28">
        <f t="shared" ca="1" si="31"/>
        <v>14690.781907219618</v>
      </c>
      <c r="BE162" s="29">
        <f ca="1">BD162/ROUNDUP(SQRT((2*BD162*PART2!$AD$7)/PART2!$AD$6),0)</f>
        <v>21.92654016002928</v>
      </c>
      <c r="BF162" s="20"/>
    </row>
    <row r="163" spans="8:58">
      <c r="H163" s="19">
        <v>160</v>
      </c>
      <c r="I163" s="20">
        <f t="shared" ca="1" si="32"/>
        <v>0.35734293222265112</v>
      </c>
      <c r="J163" s="28">
        <f t="shared" ca="1" si="33"/>
        <v>14690.781907219618</v>
      </c>
      <c r="K163" s="28">
        <f t="shared" ca="1" si="34"/>
        <v>1184910.3914127757</v>
      </c>
      <c r="L163" s="28">
        <f ca="1">ROUNDUP((SQRT((2*J163*PART2!$AD$7)/PART2!$AD$6)),0)</f>
        <v>670</v>
      </c>
      <c r="M163" s="38">
        <f t="shared" ca="1" si="35"/>
        <v>21.92654016002928</v>
      </c>
      <c r="N163" s="20"/>
      <c r="AJ163" s="19">
        <v>160</v>
      </c>
      <c r="AK163" s="20">
        <f t="shared" ca="1" si="36"/>
        <v>0.82674498236928562</v>
      </c>
      <c r="AL163" s="28">
        <f t="shared" ca="1" si="37"/>
        <v>14690.781907219618</v>
      </c>
      <c r="AM163" s="28">
        <f ca="1">ROUNDUP(SQRT((2*AL163*PART2!$AD$7)/PART2!$AD$6),0)</f>
        <v>670</v>
      </c>
      <c r="AN163" s="20"/>
      <c r="BB163" s="19">
        <v>161</v>
      </c>
      <c r="BC163" s="20">
        <f t="shared" ca="1" si="30"/>
        <v>0.95860106809631895</v>
      </c>
      <c r="BD163" s="28">
        <f t="shared" ca="1" si="31"/>
        <v>16561.811930550117</v>
      </c>
      <c r="BE163" s="29">
        <f ca="1">BD163/ROUNDUP(SQRT((2*BD163*PART2!$AD$7)/PART2!$AD$6),0)</f>
        <v>23.260971812570389</v>
      </c>
      <c r="BF163" s="20"/>
    </row>
    <row r="164" spans="8:58">
      <c r="H164" s="19">
        <v>161</v>
      </c>
      <c r="I164" s="20">
        <f t="shared" ca="1" si="32"/>
        <v>0.97599890197397321</v>
      </c>
      <c r="J164" s="28">
        <f t="shared" ca="1" si="33"/>
        <v>16561.811930550117</v>
      </c>
      <c r="K164" s="28">
        <f t="shared" ca="1" si="34"/>
        <v>1335188.7682427748</v>
      </c>
      <c r="L164" s="28">
        <f ca="1">ROUNDUP((SQRT((2*J164*PART2!$AD$7)/PART2!$AD$6)),0)</f>
        <v>712</v>
      </c>
      <c r="M164" s="38">
        <f t="shared" ca="1" si="35"/>
        <v>23.260971812570389</v>
      </c>
      <c r="N164" s="20"/>
      <c r="AJ164" s="19">
        <v>161</v>
      </c>
      <c r="AK164" s="20">
        <f t="shared" ca="1" si="36"/>
        <v>0.71626406490988992</v>
      </c>
      <c r="AL164" s="28">
        <f t="shared" ca="1" si="37"/>
        <v>16561.811930550117</v>
      </c>
      <c r="AM164" s="28">
        <f ca="1">ROUNDUP(SQRT((2*AL164*PART2!$AD$7)/PART2!$AD$6),0)</f>
        <v>712</v>
      </c>
      <c r="AN164" s="20"/>
      <c r="BB164" s="19">
        <v>162</v>
      </c>
      <c r="BC164" s="20">
        <f t="shared" ca="1" si="30"/>
        <v>0.99563974390974042</v>
      </c>
      <c r="BD164" s="28">
        <f t="shared" ca="1" si="31"/>
        <v>15498.801968272977</v>
      </c>
      <c r="BE164" s="29">
        <f ca="1">BD164/ROUNDUP(SQRT((2*BD164*PART2!$AD$7)/PART2!$AD$6),0)</f>
        <v>22.494632755113173</v>
      </c>
      <c r="BF164" s="20"/>
    </row>
    <row r="165" spans="8:58">
      <c r="H165" s="19">
        <v>162</v>
      </c>
      <c r="I165" s="20">
        <f t="shared" ca="1" si="32"/>
        <v>0.71830055869236398</v>
      </c>
      <c r="J165" s="28">
        <f t="shared" ca="1" si="33"/>
        <v>15498.801968272977</v>
      </c>
      <c r="K165" s="28">
        <f t="shared" ca="1" si="34"/>
        <v>1249813.776667963</v>
      </c>
      <c r="L165" s="28">
        <f ca="1">ROUNDUP((SQRT((2*J165*PART2!$AD$7)/PART2!$AD$6)),0)</f>
        <v>689</v>
      </c>
      <c r="M165" s="38">
        <f t="shared" ca="1" si="35"/>
        <v>22.494632755113173</v>
      </c>
      <c r="N165" s="20"/>
      <c r="AJ165" s="19">
        <v>162</v>
      </c>
      <c r="AK165" s="20">
        <f t="shared" ca="1" si="36"/>
        <v>0.98264442380072281</v>
      </c>
      <c r="AL165" s="28">
        <f t="shared" ca="1" si="37"/>
        <v>15498.801968272977</v>
      </c>
      <c r="AM165" s="28">
        <f ca="1">ROUNDUP(SQRT((2*AL165*PART2!$AD$7)/PART2!$AD$6),0)</f>
        <v>689</v>
      </c>
      <c r="AN165" s="20"/>
      <c r="BB165" s="19">
        <v>163</v>
      </c>
      <c r="BC165" s="20">
        <f t="shared" ca="1" si="30"/>
        <v>0.52904639187314828</v>
      </c>
      <c r="BD165" s="28">
        <f t="shared" ca="1" si="31"/>
        <v>15747.905451447517</v>
      </c>
      <c r="BE165" s="29">
        <f ca="1">BD165/ROUNDUP(SQRT((2*BD165*PART2!$AD$7)/PART2!$AD$6),0)</f>
        <v>22.691506414189508</v>
      </c>
      <c r="BF165" s="20"/>
    </row>
    <row r="166" spans="8:58">
      <c r="H166" s="19">
        <v>163</v>
      </c>
      <c r="I166" s="20">
        <f t="shared" ca="1" si="32"/>
        <v>0.80403240518564467</v>
      </c>
      <c r="J166" s="28">
        <f t="shared" ca="1" si="33"/>
        <v>15747.905451447517</v>
      </c>
      <c r="K166" s="28">
        <f t="shared" ca="1" si="34"/>
        <v>1269821.3675269231</v>
      </c>
      <c r="L166" s="28">
        <f ca="1">ROUNDUP((SQRT((2*J166*PART2!$AD$7)/PART2!$AD$6)),0)</f>
        <v>694</v>
      </c>
      <c r="M166" s="38">
        <f t="shared" ca="1" si="35"/>
        <v>22.691506414189508</v>
      </c>
      <c r="N166" s="20"/>
      <c r="AJ166" s="19">
        <v>163</v>
      </c>
      <c r="AK166" s="20">
        <f t="shared" ca="1" si="36"/>
        <v>0.61764856457509332</v>
      </c>
      <c r="AL166" s="28">
        <f t="shared" ca="1" si="37"/>
        <v>15747.905451447517</v>
      </c>
      <c r="AM166" s="28">
        <f ca="1">ROUNDUP(SQRT((2*AL166*PART2!$AD$7)/PART2!$AD$6),0)</f>
        <v>694</v>
      </c>
      <c r="AN166" s="20"/>
      <c r="BB166" s="19">
        <v>164</v>
      </c>
      <c r="BC166" s="20">
        <f t="shared" ca="1" si="30"/>
        <v>0.28257698655266772</v>
      </c>
      <c r="BD166" s="28">
        <f t="shared" ca="1" si="31"/>
        <v>16387.848994867956</v>
      </c>
      <c r="BE166" s="29">
        <f ca="1">BD166/ROUNDUP(SQRT((2*BD166*PART2!$AD$7)/PART2!$AD$6),0)</f>
        <v>23.146679371282424</v>
      </c>
      <c r="BF166" s="20"/>
    </row>
    <row r="167" spans="8:58">
      <c r="H167" s="19">
        <v>164</v>
      </c>
      <c r="I167" s="20">
        <f t="shared" ca="1" si="32"/>
        <v>0.95315889336447857</v>
      </c>
      <c r="J167" s="28">
        <f t="shared" ca="1" si="33"/>
        <v>16387.848994867956</v>
      </c>
      <c r="K167" s="28">
        <f t="shared" ca="1" si="34"/>
        <v>1321217.7890511188</v>
      </c>
      <c r="L167" s="28">
        <f ca="1">ROUNDUP((SQRT((2*J167*PART2!$AD$7)/PART2!$AD$6)),0)</f>
        <v>708</v>
      </c>
      <c r="M167" s="38">
        <f t="shared" ca="1" si="35"/>
        <v>23.146679371282424</v>
      </c>
      <c r="N167" s="20"/>
      <c r="AJ167" s="19">
        <v>164</v>
      </c>
      <c r="AK167" s="20">
        <f t="shared" ca="1" si="36"/>
        <v>0.24084054862928339</v>
      </c>
      <c r="AL167" s="28">
        <f t="shared" ca="1" si="37"/>
        <v>16387.848994867956</v>
      </c>
      <c r="AM167" s="28">
        <f ca="1">ROUNDUP(SQRT((2*AL167*PART2!$AD$7)/PART2!$AD$6),0)</f>
        <v>708</v>
      </c>
      <c r="AN167" s="20"/>
      <c r="BB167" s="19">
        <v>165</v>
      </c>
      <c r="BC167" s="20">
        <f t="shared" ca="1" si="30"/>
        <v>0.97773220082333079</v>
      </c>
      <c r="BD167" s="28">
        <f t="shared" ca="1" si="31"/>
        <v>14635.238555713922</v>
      </c>
      <c r="BE167" s="29">
        <f ca="1">BD167/ROUNDUP(SQRT((2*BD167*PART2!$AD$7)/PART2!$AD$6),0)</f>
        <v>21.876290815715876</v>
      </c>
      <c r="BF167" s="20"/>
    </row>
    <row r="168" spans="8:58">
      <c r="H168" s="19">
        <v>165</v>
      </c>
      <c r="I168" s="20">
        <f t="shared" ca="1" si="32"/>
        <v>0.33425064176166941</v>
      </c>
      <c r="J168" s="28">
        <f t="shared" ca="1" si="33"/>
        <v>14635.238555713922</v>
      </c>
      <c r="K168" s="28">
        <f t="shared" ca="1" si="34"/>
        <v>1180448.6684365715</v>
      </c>
      <c r="L168" s="28">
        <f ca="1">ROUNDUP((SQRT((2*J168*PART2!$AD$7)/PART2!$AD$6)),0)</f>
        <v>669</v>
      </c>
      <c r="M168" s="38">
        <f t="shared" ca="1" si="35"/>
        <v>21.876290815715876</v>
      </c>
      <c r="N168" s="20"/>
      <c r="AJ168" s="19">
        <v>165</v>
      </c>
      <c r="AK168" s="20">
        <f t="shared" ca="1" si="36"/>
        <v>0.16657329526318376</v>
      </c>
      <c r="AL168" s="28">
        <f t="shared" ca="1" si="37"/>
        <v>14635.238555713922</v>
      </c>
      <c r="AM168" s="28">
        <f ca="1">ROUNDUP(SQRT((2*AL168*PART2!$AD$7)/PART2!$AD$6),0)</f>
        <v>669</v>
      </c>
      <c r="AN168" s="20"/>
      <c r="BB168" s="19">
        <v>166</v>
      </c>
      <c r="BC168" s="20">
        <f t="shared" ca="1" si="30"/>
        <v>0.55513595970452212</v>
      </c>
      <c r="BD168" s="28">
        <f t="shared" ca="1" si="31"/>
        <v>15738.456703895319</v>
      </c>
      <c r="BE168" s="29">
        <f ca="1">BD168/ROUNDUP(SQRT((2*BD168*PART2!$AD$7)/PART2!$AD$6),0)</f>
        <v>22.677891504171928</v>
      </c>
      <c r="BF168" s="20"/>
    </row>
    <row r="169" spans="8:58">
      <c r="H169" s="19">
        <v>166</v>
      </c>
      <c r="I169" s="20">
        <f t="shared" ca="1" si="32"/>
        <v>0.80106356400666745</v>
      </c>
      <c r="J169" s="28">
        <f t="shared" ca="1" si="33"/>
        <v>15738.456703895319</v>
      </c>
      <c r="K169" s="28">
        <f t="shared" ca="1" si="34"/>
        <v>1269062.4724425434</v>
      </c>
      <c r="L169" s="28">
        <f ca="1">ROUNDUP((SQRT((2*J169*PART2!$AD$7)/PART2!$AD$6)),0)</f>
        <v>694</v>
      </c>
      <c r="M169" s="38">
        <f t="shared" ca="1" si="35"/>
        <v>22.677891504171928</v>
      </c>
      <c r="N169" s="20"/>
      <c r="AJ169" s="19">
        <v>166</v>
      </c>
      <c r="AK169" s="20">
        <f t="shared" ca="1" si="36"/>
        <v>0.28365121476449462</v>
      </c>
      <c r="AL169" s="28">
        <f t="shared" ca="1" si="37"/>
        <v>15738.456703895319</v>
      </c>
      <c r="AM169" s="28">
        <f ca="1">ROUNDUP(SQRT((2*AL169*PART2!$AD$7)/PART2!$AD$6),0)</f>
        <v>694</v>
      </c>
      <c r="AN169" s="20"/>
      <c r="BB169" s="19">
        <v>167</v>
      </c>
      <c r="BC169" s="20">
        <f t="shared" ca="1" si="30"/>
        <v>0.66362923504033888</v>
      </c>
      <c r="BD169" s="28">
        <f t="shared" ca="1" si="31"/>
        <v>14592.452174624012</v>
      </c>
      <c r="BE169" s="29">
        <f ca="1">BD169/ROUNDUP(SQRT((2*BD169*PART2!$AD$7)/PART2!$AD$6),0)</f>
        <v>21.844988285365286</v>
      </c>
      <c r="BF169" s="20"/>
    </row>
    <row r="170" spans="8:58">
      <c r="H170" s="19">
        <v>167</v>
      </c>
      <c r="I170" s="20">
        <f t="shared" ca="1" si="32"/>
        <v>0.31698799105809272</v>
      </c>
      <c r="J170" s="28">
        <f t="shared" ca="1" si="33"/>
        <v>14592.452174624012</v>
      </c>
      <c r="K170" s="28">
        <f t="shared" ca="1" si="34"/>
        <v>1177011.6713927013</v>
      </c>
      <c r="L170" s="28">
        <f ca="1">ROUNDUP((SQRT((2*J170*PART2!$AD$7)/PART2!$AD$6)),0)</f>
        <v>668</v>
      </c>
      <c r="M170" s="38">
        <f t="shared" ca="1" si="35"/>
        <v>21.844988285365286</v>
      </c>
      <c r="N170" s="20"/>
      <c r="AJ170" s="19">
        <v>167</v>
      </c>
      <c r="AK170" s="20">
        <f t="shared" ca="1" si="36"/>
        <v>0.24281245024409492</v>
      </c>
      <c r="AL170" s="28">
        <f t="shared" ca="1" si="37"/>
        <v>14592.452174624012</v>
      </c>
      <c r="AM170" s="28">
        <f ca="1">ROUNDUP(SQRT((2*AL170*PART2!$AD$7)/PART2!$AD$6),0)</f>
        <v>668</v>
      </c>
      <c r="AN170" s="20"/>
      <c r="BB170" s="19">
        <v>168</v>
      </c>
      <c r="BC170" s="20">
        <f t="shared" ca="1" si="30"/>
        <v>0.35173557068269357</v>
      </c>
      <c r="BD170" s="28">
        <f t="shared" ca="1" si="31"/>
        <v>15525.867421515313</v>
      </c>
      <c r="BE170" s="29">
        <f ca="1">BD170/ROUNDUP(SQRT((2*BD170*PART2!$AD$7)/PART2!$AD$6),0)</f>
        <v>22.533914980428612</v>
      </c>
      <c r="BF170" s="20"/>
    </row>
    <row r="171" spans="8:58">
      <c r="H171" s="19">
        <v>168</v>
      </c>
      <c r="I171" s="20">
        <f t="shared" ca="1" si="32"/>
        <v>0.72836664263126139</v>
      </c>
      <c r="J171" s="28">
        <f t="shared" ca="1" si="33"/>
        <v>15525.867421515313</v>
      </c>
      <c r="K171" s="28">
        <f t="shared" ca="1" si="34"/>
        <v>1251987.6550169194</v>
      </c>
      <c r="L171" s="28">
        <f ca="1">ROUNDUP((SQRT((2*J171*PART2!$AD$7)/PART2!$AD$6)),0)</f>
        <v>689</v>
      </c>
      <c r="M171" s="38">
        <f t="shared" ca="1" si="35"/>
        <v>22.533914980428612</v>
      </c>
      <c r="N171" s="20"/>
      <c r="AJ171" s="19">
        <v>168</v>
      </c>
      <c r="AK171" s="20">
        <f t="shared" ca="1" si="36"/>
        <v>0.78878496455760072</v>
      </c>
      <c r="AL171" s="28">
        <f t="shared" ca="1" si="37"/>
        <v>15525.867421515313</v>
      </c>
      <c r="AM171" s="28">
        <f ca="1">ROUNDUP(SQRT((2*AL171*PART2!$AD$7)/PART2!$AD$6),0)</f>
        <v>689</v>
      </c>
      <c r="AN171" s="20"/>
      <c r="BB171" s="19">
        <v>169</v>
      </c>
      <c r="BC171" s="20">
        <f t="shared" ca="1" si="30"/>
        <v>2.7701605821654374E-2</v>
      </c>
      <c r="BD171" s="28">
        <f t="shared" ca="1" si="31"/>
        <v>15014.328254062908</v>
      </c>
      <c r="BE171" s="29">
        <f ca="1">BD171/ROUNDUP(SQRT((2*BD171*PART2!$AD$7)/PART2!$AD$6),0)</f>
        <v>22.145026923396621</v>
      </c>
      <c r="BF171" s="20"/>
    </row>
    <row r="172" spans="8:58">
      <c r="H172" s="19">
        <v>169</v>
      </c>
      <c r="I172" s="20">
        <f t="shared" ca="1" si="32"/>
        <v>0.50713846467339274</v>
      </c>
      <c r="J172" s="28">
        <f t="shared" ca="1" si="33"/>
        <v>15014.328254062908</v>
      </c>
      <c r="K172" s="28">
        <f t="shared" ca="1" si="34"/>
        <v>1210899.7662481801</v>
      </c>
      <c r="L172" s="28">
        <f ca="1">ROUNDUP((SQRT((2*J172*PART2!$AD$7)/PART2!$AD$6)),0)</f>
        <v>678</v>
      </c>
      <c r="M172" s="38">
        <f t="shared" ca="1" si="35"/>
        <v>22.145026923396621</v>
      </c>
      <c r="N172" s="20"/>
      <c r="AJ172" s="19">
        <v>169</v>
      </c>
      <c r="AK172" s="20">
        <f t="shared" ca="1" si="36"/>
        <v>0.10374654903954439</v>
      </c>
      <c r="AL172" s="28">
        <f t="shared" ca="1" si="37"/>
        <v>15014.328254062908</v>
      </c>
      <c r="AM172" s="28">
        <f ca="1">ROUNDUP(SQRT((2*AL172*PART2!$AD$7)/PART2!$AD$6),0)</f>
        <v>678</v>
      </c>
      <c r="AN172" s="20"/>
      <c r="BB172" s="19">
        <v>170</v>
      </c>
      <c r="BC172" s="20">
        <f t="shared" ca="1" si="30"/>
        <v>0.55640891750035149</v>
      </c>
      <c r="BD172" s="28">
        <f t="shared" ca="1" si="31"/>
        <v>16822.701221723109</v>
      </c>
      <c r="BE172" s="29">
        <f ca="1">BD172/ROUNDUP(SQRT((2*BD172*PART2!$AD$7)/PART2!$AD$6),0)</f>
        <v>23.462623740199597</v>
      </c>
      <c r="BF172" s="20"/>
    </row>
    <row r="173" spans="8:58">
      <c r="H173" s="19">
        <v>170</v>
      </c>
      <c r="I173" s="20">
        <f t="shared" ca="1" si="32"/>
        <v>0.99607064290269021</v>
      </c>
      <c r="J173" s="28">
        <f t="shared" ca="1" si="33"/>
        <v>16822.701221723109</v>
      </c>
      <c r="K173" s="28">
        <f t="shared" ca="1" si="34"/>
        <v>1356140.2749606925</v>
      </c>
      <c r="L173" s="28">
        <f ca="1">ROUNDUP((SQRT((2*J173*PART2!$AD$7)/PART2!$AD$6)),0)</f>
        <v>717</v>
      </c>
      <c r="M173" s="38">
        <f t="shared" ca="1" si="35"/>
        <v>23.462623740199597</v>
      </c>
      <c r="N173" s="20"/>
      <c r="AJ173" s="19">
        <v>170</v>
      </c>
      <c r="AK173" s="20">
        <f t="shared" ca="1" si="36"/>
        <v>0.75604967782338306</v>
      </c>
      <c r="AL173" s="28">
        <f t="shared" ca="1" si="37"/>
        <v>16822.701221723109</v>
      </c>
      <c r="AM173" s="28">
        <f ca="1">ROUNDUP(SQRT((2*AL173*PART2!$AD$7)/PART2!$AD$6),0)</f>
        <v>717</v>
      </c>
      <c r="AN173" s="20"/>
      <c r="BB173" s="19">
        <v>171</v>
      </c>
      <c r="BC173" s="20">
        <f t="shared" ca="1" si="30"/>
        <v>0.99745278149630401</v>
      </c>
      <c r="BD173" s="28">
        <f t="shared" ca="1" si="31"/>
        <v>15526.754971073766</v>
      </c>
      <c r="BE173" s="29">
        <f ca="1">BD173/ROUNDUP(SQRT((2*BD173*PART2!$AD$7)/PART2!$AD$6),0)</f>
        <v>22.535203151050457</v>
      </c>
      <c r="BF173" s="20"/>
    </row>
    <row r="174" spans="8:58">
      <c r="H174" s="19">
        <v>171</v>
      </c>
      <c r="I174" s="20">
        <f t="shared" ca="1" si="32"/>
        <v>0.72869363559301725</v>
      </c>
      <c r="J174" s="28">
        <f t="shared" ca="1" si="33"/>
        <v>15526.754971073766</v>
      </c>
      <c r="K174" s="28">
        <f t="shared" ca="1" si="34"/>
        <v>1252058.9423791324</v>
      </c>
      <c r="L174" s="28">
        <f ca="1">ROUNDUP((SQRT((2*J174*PART2!$AD$7)/PART2!$AD$6)),0)</f>
        <v>689</v>
      </c>
      <c r="M174" s="38">
        <f t="shared" ca="1" si="35"/>
        <v>22.535203151050457</v>
      </c>
      <c r="N174" s="20"/>
      <c r="AJ174" s="19">
        <v>171</v>
      </c>
      <c r="AK174" s="20">
        <f t="shared" ca="1" si="36"/>
        <v>0.34848660948150179</v>
      </c>
      <c r="AL174" s="28">
        <f t="shared" ca="1" si="37"/>
        <v>15526.754971073766</v>
      </c>
      <c r="AM174" s="28">
        <f ca="1">ROUNDUP(SQRT((2*AL174*PART2!$AD$7)/PART2!$AD$6),0)</f>
        <v>689</v>
      </c>
      <c r="AN174" s="20"/>
      <c r="BB174" s="19">
        <v>172</v>
      </c>
      <c r="BC174" s="20">
        <f t="shared" ca="1" si="30"/>
        <v>0.68521466447321311</v>
      </c>
      <c r="BD174" s="28">
        <f t="shared" ca="1" si="31"/>
        <v>14544.548393777293</v>
      </c>
      <c r="BE174" s="29">
        <f ca="1">BD174/ROUNDUP(SQRT((2*BD174*PART2!$AD$7)/PART2!$AD$6),0)</f>
        <v>21.805919630850514</v>
      </c>
      <c r="BF174" s="20"/>
    </row>
    <row r="175" spans="8:58">
      <c r="H175" s="19">
        <v>172</v>
      </c>
      <c r="I175" s="20">
        <f t="shared" ca="1" si="32"/>
        <v>0.29820371759000219</v>
      </c>
      <c r="J175" s="28">
        <f t="shared" ca="1" si="33"/>
        <v>14544.548393777293</v>
      </c>
      <c r="K175" s="28">
        <f t="shared" ca="1" si="34"/>
        <v>1173163.5738209705</v>
      </c>
      <c r="L175" s="28">
        <f ca="1">ROUNDUP((SQRT((2*J175*PART2!$AD$7)/PART2!$AD$6)),0)</f>
        <v>667</v>
      </c>
      <c r="M175" s="38">
        <f t="shared" ca="1" si="35"/>
        <v>21.805919630850514</v>
      </c>
      <c r="N175" s="20"/>
      <c r="AJ175" s="19">
        <v>172</v>
      </c>
      <c r="AK175" s="20">
        <f t="shared" ca="1" si="36"/>
        <v>0.64367870120484771</v>
      </c>
      <c r="AL175" s="28">
        <f t="shared" ca="1" si="37"/>
        <v>14544.548393777293</v>
      </c>
      <c r="AM175" s="28">
        <f ca="1">ROUNDUP(SQRT((2*AL175*PART2!$AD$7)/PART2!$AD$6),0)</f>
        <v>667</v>
      </c>
      <c r="AN175" s="20"/>
      <c r="BB175" s="19">
        <v>173</v>
      </c>
      <c r="BC175" s="20">
        <f t="shared" ca="1" si="30"/>
        <v>0.93425510969965475</v>
      </c>
      <c r="BD175" s="28">
        <f t="shared" ca="1" si="31"/>
        <v>15476.815159175683</v>
      </c>
      <c r="BE175" s="29">
        <f ca="1">BD175/ROUNDUP(SQRT((2*BD175*PART2!$AD$7)/PART2!$AD$6),0)</f>
        <v>22.495370870894888</v>
      </c>
      <c r="BF175" s="20"/>
    </row>
    <row r="176" spans="8:58">
      <c r="H176" s="19">
        <v>173</v>
      </c>
      <c r="I176" s="20">
        <f t="shared" ca="1" si="32"/>
        <v>0.70998849258537533</v>
      </c>
      <c r="J176" s="28">
        <f t="shared" ca="1" si="33"/>
        <v>15476.815159175683</v>
      </c>
      <c r="K176" s="28">
        <f t="shared" ca="1" si="34"/>
        <v>1248047.7943256518</v>
      </c>
      <c r="L176" s="28">
        <f ca="1">ROUNDUP((SQRT((2*J176*PART2!$AD$7)/PART2!$AD$6)),0)</f>
        <v>688</v>
      </c>
      <c r="M176" s="38">
        <f t="shared" ca="1" si="35"/>
        <v>22.495370870894888</v>
      </c>
      <c r="N176" s="20"/>
      <c r="AJ176" s="19">
        <v>173</v>
      </c>
      <c r="AK176" s="20">
        <f t="shared" ca="1" si="36"/>
        <v>8.0877213691393446E-2</v>
      </c>
      <c r="AL176" s="28">
        <f t="shared" ca="1" si="37"/>
        <v>15476.815159175683</v>
      </c>
      <c r="AM176" s="28">
        <f ca="1">ROUNDUP(SQRT((2*AL176*PART2!$AD$7)/PART2!$AD$6),0)</f>
        <v>688</v>
      </c>
      <c r="AN176" s="20"/>
      <c r="BB176" s="19">
        <v>174</v>
      </c>
      <c r="BC176" s="20">
        <f t="shared" ca="1" si="30"/>
        <v>0.22465788043123391</v>
      </c>
      <c r="BD176" s="28">
        <f t="shared" ca="1" si="31"/>
        <v>14237.661569425945</v>
      </c>
      <c r="BE176" s="29">
        <f ca="1">BD176/ROUNDUP(SQRT((2*BD176*PART2!$AD$7)/PART2!$AD$6),0)</f>
        <v>21.572214499130219</v>
      </c>
      <c r="BF176" s="20"/>
    </row>
    <row r="177" spans="8:58">
      <c r="H177" s="19">
        <v>174</v>
      </c>
      <c r="I177" s="20">
        <f t="shared" ca="1" si="32"/>
        <v>0.19147577005423666</v>
      </c>
      <c r="J177" s="28">
        <f t="shared" ca="1" si="33"/>
        <v>14237.661569425945</v>
      </c>
      <c r="K177" s="28">
        <f t="shared" ca="1" si="34"/>
        <v>1148510.8127438843</v>
      </c>
      <c r="L177" s="28">
        <f ca="1">ROUNDUP((SQRT((2*J177*PART2!$AD$7)/PART2!$AD$6)),0)</f>
        <v>660</v>
      </c>
      <c r="M177" s="38">
        <f t="shared" ca="1" si="35"/>
        <v>21.572214499130219</v>
      </c>
      <c r="N177" s="20"/>
      <c r="AJ177" s="19">
        <v>174</v>
      </c>
      <c r="AK177" s="20">
        <f t="shared" ca="1" si="36"/>
        <v>0.10226038588165076</v>
      </c>
      <c r="AL177" s="28">
        <f t="shared" ca="1" si="37"/>
        <v>14237.661569425945</v>
      </c>
      <c r="AM177" s="28">
        <f ca="1">ROUNDUP(SQRT((2*AL177*PART2!$AD$7)/PART2!$AD$6),0)</f>
        <v>660</v>
      </c>
      <c r="AN177" s="20"/>
      <c r="BB177" s="19">
        <v>175</v>
      </c>
      <c r="BC177" s="20">
        <f t="shared" ca="1" si="30"/>
        <v>0.15464870426772137</v>
      </c>
      <c r="BD177" s="28">
        <f t="shared" ca="1" si="31"/>
        <v>13726.606326959827</v>
      </c>
      <c r="BE177" s="29">
        <f ca="1">BD177/ROUNDUP(SQRT((2*BD177*PART2!$AD$7)/PART2!$AD$6),0)</f>
        <v>21.18303445518492</v>
      </c>
      <c r="BF177" s="20"/>
    </row>
    <row r="178" spans="8:58">
      <c r="H178" s="19">
        <v>175</v>
      </c>
      <c r="I178" s="20">
        <f t="shared" ca="1" si="32"/>
        <v>6.5994594297256515E-2</v>
      </c>
      <c r="J178" s="28">
        <f t="shared" ca="1" si="33"/>
        <v>13726.606326959827</v>
      </c>
      <c r="K178" s="28">
        <f t="shared" ca="1" si="34"/>
        <v>1107454.3737369268</v>
      </c>
      <c r="L178" s="28">
        <f ca="1">ROUNDUP((SQRT((2*J178*PART2!$AD$7)/PART2!$AD$6)),0)</f>
        <v>648</v>
      </c>
      <c r="M178" s="38">
        <f t="shared" ca="1" si="35"/>
        <v>21.18303445518492</v>
      </c>
      <c r="N178" s="20"/>
      <c r="AJ178" s="19">
        <v>175</v>
      </c>
      <c r="AK178" s="20">
        <f t="shared" ca="1" si="36"/>
        <v>8.382695293733422E-2</v>
      </c>
      <c r="AL178" s="28">
        <f t="shared" ca="1" si="37"/>
        <v>13726.606326959827</v>
      </c>
      <c r="AM178" s="28">
        <f ca="1">ROUNDUP(SQRT((2*AL178*PART2!$AD$7)/PART2!$AD$6),0)</f>
        <v>648</v>
      </c>
      <c r="AN178" s="20"/>
      <c r="BB178" s="19">
        <v>176</v>
      </c>
      <c r="BC178" s="20">
        <f t="shared" ca="1" si="30"/>
        <v>9.7230680068817077E-2</v>
      </c>
      <c r="BD178" s="28">
        <f t="shared" ca="1" si="31"/>
        <v>13852.475403972629</v>
      </c>
      <c r="BE178" s="29">
        <f ca="1">BD178/ROUNDUP(SQRT((2*BD178*PART2!$AD$7)/PART2!$AD$6),0)</f>
        <v>21.278764061401887</v>
      </c>
      <c r="BF178" s="20"/>
    </row>
    <row r="179" spans="8:58">
      <c r="H179" s="19">
        <v>176</v>
      </c>
      <c r="I179" s="20">
        <f t="shared" ca="1" si="32"/>
        <v>9.0839289297287129E-2</v>
      </c>
      <c r="J179" s="28">
        <f t="shared" ca="1" si="33"/>
        <v>13852.475403972629</v>
      </c>
      <c r="K179" s="28">
        <f t="shared" ca="1" si="34"/>
        <v>1117566.5604113187</v>
      </c>
      <c r="L179" s="28">
        <f ca="1">ROUNDUP((SQRT((2*J179*PART2!$AD$7)/PART2!$AD$6)),0)</f>
        <v>651</v>
      </c>
      <c r="M179" s="38">
        <f t="shared" ca="1" si="35"/>
        <v>21.278764061401887</v>
      </c>
      <c r="N179" s="20"/>
      <c r="AJ179" s="19">
        <v>176</v>
      </c>
      <c r="AK179" s="20">
        <f t="shared" ca="1" si="36"/>
        <v>3.4264171831360546E-2</v>
      </c>
      <c r="AL179" s="28">
        <f t="shared" ca="1" si="37"/>
        <v>13852.475403972629</v>
      </c>
      <c r="AM179" s="28">
        <f ca="1">ROUNDUP(SQRT((2*AL179*PART2!$AD$7)/PART2!$AD$6),0)</f>
        <v>651</v>
      </c>
      <c r="AN179" s="20"/>
      <c r="BB179" s="19">
        <v>177</v>
      </c>
      <c r="BC179" s="20">
        <f t="shared" ca="1" si="30"/>
        <v>0.20078407497718798</v>
      </c>
      <c r="BD179" s="28">
        <f t="shared" ca="1" si="31"/>
        <v>14579.337098788865</v>
      </c>
      <c r="BE179" s="29">
        <f ca="1">BD179/ROUNDUP(SQRT((2*BD179*PART2!$AD$7)/PART2!$AD$6),0)</f>
        <v>21.825354938306685</v>
      </c>
      <c r="BF179" s="20"/>
    </row>
    <row r="180" spans="8:58">
      <c r="H180" s="19">
        <v>177</v>
      </c>
      <c r="I180" s="20">
        <f t="shared" ca="1" si="32"/>
        <v>0.31178820895135373</v>
      </c>
      <c r="J180" s="28">
        <f t="shared" ca="1" si="33"/>
        <v>14579.337098788865</v>
      </c>
      <c r="K180" s="28">
        <f t="shared" ca="1" si="34"/>
        <v>1175958.1459895368</v>
      </c>
      <c r="L180" s="28">
        <f ca="1">ROUNDUP((SQRT((2*J180*PART2!$AD$7)/PART2!$AD$6)),0)</f>
        <v>668</v>
      </c>
      <c r="M180" s="38">
        <f t="shared" ca="1" si="35"/>
        <v>21.825354938306685</v>
      </c>
      <c r="N180" s="20"/>
      <c r="AJ180" s="19">
        <v>177</v>
      </c>
      <c r="AK180" s="20">
        <f t="shared" ca="1" si="36"/>
        <v>0.42776408319380477</v>
      </c>
      <c r="AL180" s="28">
        <f t="shared" ca="1" si="37"/>
        <v>14579.337098788865</v>
      </c>
      <c r="AM180" s="28">
        <f ca="1">ROUNDUP(SQRT((2*AL180*PART2!$AD$7)/PART2!$AD$6),0)</f>
        <v>668</v>
      </c>
      <c r="AN180" s="20"/>
      <c r="BB180" s="19">
        <v>178</v>
      </c>
      <c r="BC180" s="20">
        <f t="shared" ca="1" si="30"/>
        <v>0.28790355205837381</v>
      </c>
      <c r="BD180" s="28">
        <f t="shared" ca="1" si="31"/>
        <v>15692.786111962705</v>
      </c>
      <c r="BE180" s="29">
        <f ca="1">BD180/ROUNDUP(SQRT((2*BD180*PART2!$AD$7)/PART2!$AD$6),0)</f>
        <v>22.644713004275189</v>
      </c>
      <c r="BF180" s="20"/>
    </row>
    <row r="181" spans="8:58">
      <c r="H181" s="19">
        <v>178</v>
      </c>
      <c r="I181" s="20">
        <f t="shared" ca="1" si="32"/>
        <v>0.78639898136530217</v>
      </c>
      <c r="J181" s="28">
        <f t="shared" ca="1" si="33"/>
        <v>15692.786111962705</v>
      </c>
      <c r="K181" s="28">
        <f t="shared" ca="1" si="34"/>
        <v>1265394.3258179571</v>
      </c>
      <c r="L181" s="28">
        <f ca="1">ROUNDUP((SQRT((2*J181*PART2!$AD$7)/PART2!$AD$6)),0)</f>
        <v>693</v>
      </c>
      <c r="M181" s="38">
        <f t="shared" ca="1" si="35"/>
        <v>22.644713004275189</v>
      </c>
      <c r="N181" s="20"/>
      <c r="AJ181" s="19">
        <v>178</v>
      </c>
      <c r="AK181" s="20">
        <f t="shared" ca="1" si="36"/>
        <v>0.91958357530161805</v>
      </c>
      <c r="AL181" s="28">
        <f t="shared" ca="1" si="37"/>
        <v>15692.786111962705</v>
      </c>
      <c r="AM181" s="28">
        <f ca="1">ROUNDUP(SQRT((2*AL181*PART2!$AD$7)/PART2!$AD$6),0)</f>
        <v>693</v>
      </c>
      <c r="AN181" s="20"/>
      <c r="BB181" s="19">
        <v>179</v>
      </c>
      <c r="BC181" s="20">
        <f t="shared" ca="1" si="30"/>
        <v>0.75376874567720042</v>
      </c>
      <c r="BD181" s="28">
        <f t="shared" ca="1" si="31"/>
        <v>14031.973518181034</v>
      </c>
      <c r="BE181" s="29">
        <f ca="1">BD181/ROUNDUP(SQRT((2*BD181*PART2!$AD$7)/PART2!$AD$6),0)</f>
        <v>21.422860333100815</v>
      </c>
      <c r="BF181" s="20"/>
    </row>
    <row r="182" spans="8:58">
      <c r="H182" s="19">
        <v>179</v>
      </c>
      <c r="I182" s="20">
        <f t="shared" ca="1" si="32"/>
        <v>0.13312116777836747</v>
      </c>
      <c r="J182" s="28">
        <f t="shared" ca="1" si="33"/>
        <v>14031.973518181034</v>
      </c>
      <c r="K182" s="28">
        <f t="shared" ca="1" si="34"/>
        <v>1131986.9107277649</v>
      </c>
      <c r="L182" s="28">
        <f ca="1">ROUNDUP((SQRT((2*J182*PART2!$AD$7)/PART2!$AD$6)),0)</f>
        <v>655</v>
      </c>
      <c r="M182" s="38">
        <f t="shared" ca="1" si="35"/>
        <v>21.422860333100815</v>
      </c>
      <c r="N182" s="20"/>
      <c r="AJ182" s="19">
        <v>179</v>
      </c>
      <c r="AK182" s="20">
        <f t="shared" ca="1" si="36"/>
        <v>0.3850003130459323</v>
      </c>
      <c r="AL182" s="28">
        <f t="shared" ca="1" si="37"/>
        <v>14031.973518181034</v>
      </c>
      <c r="AM182" s="28">
        <f ca="1">ROUNDUP(SQRT((2*AL182*PART2!$AD$7)/PART2!$AD$6),0)</f>
        <v>655</v>
      </c>
      <c r="AN182" s="20"/>
      <c r="BB182" s="19">
        <v>180</v>
      </c>
      <c r="BC182" s="20">
        <f t="shared" ca="1" si="30"/>
        <v>0.61992238585091008</v>
      </c>
      <c r="BD182" s="28">
        <f t="shared" ca="1" si="31"/>
        <v>14697.665964844649</v>
      </c>
      <c r="BE182" s="29">
        <f ca="1">BD182/ROUNDUP(SQRT((2*BD182*PART2!$AD$7)/PART2!$AD$6),0)</f>
        <v>21.904122153270713</v>
      </c>
      <c r="BF182" s="20"/>
    </row>
    <row r="183" spans="8:58">
      <c r="H183" s="19">
        <v>180</v>
      </c>
      <c r="I183" s="20">
        <f t="shared" ca="1" si="32"/>
        <v>0.36025871602398929</v>
      </c>
      <c r="J183" s="28">
        <f t="shared" ca="1" si="33"/>
        <v>14697.665964844649</v>
      </c>
      <c r="K183" s="28">
        <f t="shared" ca="1" si="34"/>
        <v>1185463.3840612913</v>
      </c>
      <c r="L183" s="28">
        <f ca="1">ROUNDUP((SQRT((2*J183*PART2!$AD$7)/PART2!$AD$6)),0)</f>
        <v>671</v>
      </c>
      <c r="M183" s="38">
        <f t="shared" ca="1" si="35"/>
        <v>21.904122153270713</v>
      </c>
      <c r="N183" s="20"/>
      <c r="AJ183" s="19">
        <v>180</v>
      </c>
      <c r="AK183" s="20">
        <f t="shared" ca="1" si="36"/>
        <v>0.8882193231644151</v>
      </c>
      <c r="AL183" s="28">
        <f t="shared" ca="1" si="37"/>
        <v>14697.665964844649</v>
      </c>
      <c r="AM183" s="28">
        <f ca="1">ROUNDUP(SQRT((2*AL183*PART2!$AD$7)/PART2!$AD$6),0)</f>
        <v>671</v>
      </c>
      <c r="AN183" s="20"/>
      <c r="BB183" s="19">
        <v>181</v>
      </c>
      <c r="BC183" s="20">
        <f t="shared" ca="1" si="30"/>
        <v>0.51486644498835532</v>
      </c>
      <c r="BD183" s="28">
        <f t="shared" ca="1" si="31"/>
        <v>15766.188022410919</v>
      </c>
      <c r="BE183" s="29">
        <f ca="1">BD183/ROUNDUP(SQRT((2*BD183*PART2!$AD$7)/PART2!$AD$6),0)</f>
        <v>22.685162622173983</v>
      </c>
      <c r="BF183" s="20"/>
    </row>
    <row r="184" spans="8:58">
      <c r="H184" s="19">
        <v>181</v>
      </c>
      <c r="I184" s="20">
        <f t="shared" ca="1" si="32"/>
        <v>0.80971350049471547</v>
      </c>
      <c r="J184" s="28">
        <f t="shared" ca="1" si="33"/>
        <v>15766.188022410919</v>
      </c>
      <c r="K184" s="28">
        <f t="shared" ca="1" si="34"/>
        <v>1271289.7775697517</v>
      </c>
      <c r="L184" s="28">
        <f ca="1">ROUNDUP((SQRT((2*J184*PART2!$AD$7)/PART2!$AD$6)),0)</f>
        <v>695</v>
      </c>
      <c r="M184" s="38">
        <f t="shared" ca="1" si="35"/>
        <v>22.685162622173983</v>
      </c>
      <c r="N184" s="20"/>
      <c r="AJ184" s="19">
        <v>181</v>
      </c>
      <c r="AK184" s="20">
        <f t="shared" ca="1" si="36"/>
        <v>0.85966553991104799</v>
      </c>
      <c r="AL184" s="28">
        <f t="shared" ca="1" si="37"/>
        <v>15766.188022410919</v>
      </c>
      <c r="AM184" s="28">
        <f ca="1">ROUNDUP(SQRT((2*AL184*PART2!$AD$7)/PART2!$AD$6),0)</f>
        <v>695</v>
      </c>
      <c r="AN184" s="20"/>
      <c r="BB184" s="19">
        <v>182</v>
      </c>
      <c r="BC184" s="20">
        <f t="shared" ca="1" si="30"/>
        <v>0.51913699475847763</v>
      </c>
      <c r="BD184" s="28">
        <f t="shared" ca="1" si="31"/>
        <v>14518.832736711667</v>
      </c>
      <c r="BE184" s="29">
        <f ca="1">BD184/ROUNDUP(SQRT((2*BD184*PART2!$AD$7)/PART2!$AD$6),0)</f>
        <v>21.767365422356324</v>
      </c>
      <c r="BF184" s="20"/>
    </row>
    <row r="185" spans="8:58">
      <c r="H185" s="19">
        <v>182</v>
      </c>
      <c r="I185" s="20">
        <f t="shared" ca="1" si="32"/>
        <v>0.28835661026338144</v>
      </c>
      <c r="J185" s="28">
        <f t="shared" ca="1" si="33"/>
        <v>14518.832736711667</v>
      </c>
      <c r="K185" s="28">
        <f t="shared" ca="1" si="34"/>
        <v>1171097.8393298516</v>
      </c>
      <c r="L185" s="28">
        <f ca="1">ROUNDUP((SQRT((2*J185*PART2!$AD$7)/PART2!$AD$6)),0)</f>
        <v>667</v>
      </c>
      <c r="M185" s="38">
        <f t="shared" ca="1" si="35"/>
        <v>21.767365422356324</v>
      </c>
      <c r="N185" s="20"/>
      <c r="AJ185" s="19">
        <v>182</v>
      </c>
      <c r="AK185" s="20">
        <f t="shared" ca="1" si="36"/>
        <v>0.2974240181683413</v>
      </c>
      <c r="AL185" s="28">
        <f t="shared" ca="1" si="37"/>
        <v>14518.832736711667</v>
      </c>
      <c r="AM185" s="28">
        <f ca="1">ROUNDUP(SQRT((2*AL185*PART2!$AD$7)/PART2!$AD$6),0)</f>
        <v>667</v>
      </c>
      <c r="AN185" s="20"/>
      <c r="BB185" s="19">
        <v>183</v>
      </c>
      <c r="BC185" s="20">
        <f t="shared" ca="1" si="30"/>
        <v>0.92353792201135165</v>
      </c>
      <c r="BD185" s="28">
        <f t="shared" ca="1" si="31"/>
        <v>13801.704692762536</v>
      </c>
      <c r="BE185" s="29">
        <f ca="1">BD185/ROUNDUP(SQRT((2*BD185*PART2!$AD$7)/PART2!$AD$6),0)</f>
        <v>21.233391835019287</v>
      </c>
      <c r="BF185" s="20"/>
    </row>
    <row r="186" spans="8:58">
      <c r="H186" s="19">
        <v>183</v>
      </c>
      <c r="I186" s="20">
        <f t="shared" ca="1" si="32"/>
        <v>8.0341301799683906E-2</v>
      </c>
      <c r="J186" s="28">
        <f t="shared" ca="1" si="33"/>
        <v>13801.704692762536</v>
      </c>
      <c r="K186" s="28">
        <f t="shared" ca="1" si="34"/>
        <v>1113487.7216247071</v>
      </c>
      <c r="L186" s="28">
        <f ca="1">ROUNDUP((SQRT((2*J186*PART2!$AD$7)/PART2!$AD$6)),0)</f>
        <v>650</v>
      </c>
      <c r="M186" s="38">
        <f t="shared" ca="1" si="35"/>
        <v>21.233391835019287</v>
      </c>
      <c r="N186" s="20"/>
      <c r="AJ186" s="19">
        <v>183</v>
      </c>
      <c r="AK186" s="20">
        <f t="shared" ca="1" si="36"/>
        <v>0.72858469881069354</v>
      </c>
      <c r="AL186" s="28">
        <f t="shared" ca="1" si="37"/>
        <v>13801.704692762536</v>
      </c>
      <c r="AM186" s="28">
        <f ca="1">ROUNDUP(SQRT((2*AL186*PART2!$AD$7)/PART2!$AD$6),0)</f>
        <v>650</v>
      </c>
      <c r="AN186" s="20"/>
      <c r="BB186" s="19">
        <v>184</v>
      </c>
      <c r="BC186" s="20">
        <f t="shared" ca="1" si="30"/>
        <v>0.37723019552152559</v>
      </c>
      <c r="BD186" s="28">
        <f t="shared" ca="1" si="31"/>
        <v>14232.588200577098</v>
      </c>
      <c r="BE186" s="29">
        <f ca="1">BD186/ROUNDUP(SQRT((2*BD186*PART2!$AD$7)/PART2!$AD$6),0)</f>
        <v>21.564527576631967</v>
      </c>
      <c r="BF186" s="20"/>
    </row>
    <row r="187" spans="8:58">
      <c r="H187" s="19">
        <v>184</v>
      </c>
      <c r="I187" s="20">
        <f t="shared" ca="1" si="32"/>
        <v>0.189909209025236</v>
      </c>
      <c r="J187" s="28">
        <f t="shared" ca="1" si="33"/>
        <v>14232.588200577098</v>
      </c>
      <c r="K187" s="28">
        <f t="shared" ca="1" si="34"/>
        <v>1148103.2521130268</v>
      </c>
      <c r="L187" s="28">
        <f ca="1">ROUNDUP((SQRT((2*J187*PART2!$AD$7)/PART2!$AD$6)),0)</f>
        <v>660</v>
      </c>
      <c r="M187" s="38">
        <f t="shared" ca="1" si="35"/>
        <v>21.564527576631967</v>
      </c>
      <c r="N187" s="20"/>
      <c r="AJ187" s="19">
        <v>184</v>
      </c>
      <c r="AK187" s="20">
        <f t="shared" ca="1" si="36"/>
        <v>0.83619234175733814</v>
      </c>
      <c r="AL187" s="28">
        <f t="shared" ca="1" si="37"/>
        <v>14232.588200577098</v>
      </c>
      <c r="AM187" s="28">
        <f ca="1">ROUNDUP(SQRT((2*AL187*PART2!$AD$7)/PART2!$AD$6),0)</f>
        <v>660</v>
      </c>
      <c r="AN187" s="20"/>
      <c r="BB187" s="19">
        <v>185</v>
      </c>
      <c r="BC187" s="20">
        <f t="shared" ca="1" si="30"/>
        <v>1.7179540598193155E-2</v>
      </c>
      <c r="BD187" s="28">
        <f t="shared" ca="1" si="31"/>
        <v>13704.245323879726</v>
      </c>
      <c r="BE187" s="29">
        <f ca="1">BD187/ROUNDUP(SQRT((2*BD187*PART2!$AD$7)/PART2!$AD$6),0)</f>
        <v>21.148526734382294</v>
      </c>
      <c r="BF187" s="20"/>
    </row>
    <row r="188" spans="8:58">
      <c r="H188" s="19">
        <v>185</v>
      </c>
      <c r="I188" s="20">
        <f t="shared" ca="1" si="32"/>
        <v>6.1995184525807434E-2</v>
      </c>
      <c r="J188" s="28">
        <f t="shared" ca="1" si="33"/>
        <v>13704.245323879726</v>
      </c>
      <c r="K188" s="28">
        <f t="shared" ca="1" si="34"/>
        <v>1105657.9017919423</v>
      </c>
      <c r="L188" s="28">
        <f ca="1">ROUNDUP((SQRT((2*J188*PART2!$AD$7)/PART2!$AD$6)),0)</f>
        <v>648</v>
      </c>
      <c r="M188" s="38">
        <f t="shared" ca="1" si="35"/>
        <v>21.148526734382294</v>
      </c>
      <c r="N188" s="20"/>
      <c r="AJ188" s="19">
        <v>185</v>
      </c>
      <c r="AK188" s="20">
        <f t="shared" ca="1" si="36"/>
        <v>0.5198138117999932</v>
      </c>
      <c r="AL188" s="28">
        <f t="shared" ca="1" si="37"/>
        <v>13704.245323879726</v>
      </c>
      <c r="AM188" s="28">
        <f ca="1">ROUNDUP(SQRT((2*AL188*PART2!$AD$7)/PART2!$AD$6),0)</f>
        <v>648</v>
      </c>
      <c r="AN188" s="20"/>
      <c r="BB188" s="19">
        <v>186</v>
      </c>
      <c r="BC188" s="20">
        <f t="shared" ca="1" si="30"/>
        <v>0.7626710377954683</v>
      </c>
      <c r="BD188" s="28">
        <f t="shared" ca="1" si="31"/>
        <v>14269.16757417372</v>
      </c>
      <c r="BE188" s="29">
        <f ca="1">BD188/ROUNDUP(SQRT((2*BD188*PART2!$AD$7)/PART2!$AD$6),0)</f>
        <v>21.587242926132706</v>
      </c>
      <c r="BF188" s="20"/>
    </row>
    <row r="189" spans="8:58">
      <c r="H189" s="19">
        <v>186</v>
      </c>
      <c r="I189" s="20">
        <f t="shared" ca="1" si="32"/>
        <v>0.2013482914167507</v>
      </c>
      <c r="J189" s="28">
        <f t="shared" ca="1" si="33"/>
        <v>14269.16757417372</v>
      </c>
      <c r="K189" s="28">
        <f t="shared" ca="1" si="34"/>
        <v>1151041.7993776465</v>
      </c>
      <c r="L189" s="28">
        <f ca="1">ROUNDUP((SQRT((2*J189*PART2!$AD$7)/PART2!$AD$6)),0)</f>
        <v>661</v>
      </c>
      <c r="M189" s="38">
        <f t="shared" ca="1" si="35"/>
        <v>21.587242926132706</v>
      </c>
      <c r="N189" s="20"/>
      <c r="AJ189" s="19">
        <v>186</v>
      </c>
      <c r="AK189" s="20">
        <f t="shared" ca="1" si="36"/>
        <v>0.57151976952463501</v>
      </c>
      <c r="AL189" s="28">
        <f t="shared" ca="1" si="37"/>
        <v>14269.16757417372</v>
      </c>
      <c r="AM189" s="28">
        <f ca="1">ROUNDUP(SQRT((2*AL189*PART2!$AD$7)/PART2!$AD$6),0)</f>
        <v>661</v>
      </c>
      <c r="AN189" s="20"/>
      <c r="BB189" s="19">
        <v>187</v>
      </c>
      <c r="BC189" s="20">
        <f t="shared" ca="1" si="30"/>
        <v>0.66610442418754245</v>
      </c>
      <c r="BD189" s="28">
        <f t="shared" ca="1" si="31"/>
        <v>16286.103542102956</v>
      </c>
      <c r="BE189" s="29">
        <f ca="1">BD189/ROUNDUP(SQRT((2*BD189*PART2!$AD$7)/PART2!$AD$6),0)</f>
        <v>23.068135328757727</v>
      </c>
      <c r="BF189" s="20"/>
    </row>
    <row r="190" spans="8:58">
      <c r="H190" s="19">
        <v>187</v>
      </c>
      <c r="I190" s="20">
        <f t="shared" ca="1" si="32"/>
        <v>0.93629398092525651</v>
      </c>
      <c r="J190" s="28">
        <f t="shared" ca="1" si="33"/>
        <v>16286.103542102956</v>
      </c>
      <c r="K190" s="28">
        <f t="shared" ca="1" si="34"/>
        <v>1313046.4731405631</v>
      </c>
      <c r="L190" s="28">
        <f ca="1">ROUNDUP((SQRT((2*J190*PART2!$AD$7)/PART2!$AD$6)),0)</f>
        <v>706</v>
      </c>
      <c r="M190" s="38">
        <f t="shared" ca="1" si="35"/>
        <v>23.068135328757727</v>
      </c>
      <c r="N190" s="20"/>
      <c r="AJ190" s="19">
        <v>187</v>
      </c>
      <c r="AK190" s="20">
        <f t="shared" ca="1" si="36"/>
        <v>0.49983612852596349</v>
      </c>
      <c r="AL190" s="28">
        <f t="shared" ca="1" si="37"/>
        <v>16286.103542102956</v>
      </c>
      <c r="AM190" s="28">
        <f ca="1">ROUNDUP(SQRT((2*AL190*PART2!$AD$7)/PART2!$AD$6),0)</f>
        <v>706</v>
      </c>
      <c r="AN190" s="20"/>
      <c r="BB190" s="19">
        <v>188</v>
      </c>
      <c r="BC190" s="20">
        <f t="shared" ca="1" si="30"/>
        <v>0.46193382228830959</v>
      </c>
      <c r="BD190" s="28">
        <f t="shared" ca="1" si="31"/>
        <v>14253.559834247117</v>
      </c>
      <c r="BE190" s="29">
        <f ca="1">BD190/ROUNDUP(SQRT((2*BD190*PART2!$AD$7)/PART2!$AD$6),0)</f>
        <v>21.596302779162297</v>
      </c>
      <c r="BF190" s="20"/>
    </row>
    <row r="191" spans="8:58">
      <c r="H191" s="19">
        <v>188</v>
      </c>
      <c r="I191" s="20">
        <f t="shared" ca="1" si="32"/>
        <v>0.19642653225470708</v>
      </c>
      <c r="J191" s="28">
        <f t="shared" ca="1" si="33"/>
        <v>14253.559834247117</v>
      </c>
      <c r="K191" s="28">
        <f t="shared" ca="1" si="34"/>
        <v>1149787.9733511852</v>
      </c>
      <c r="L191" s="28">
        <f ca="1">ROUNDUP((SQRT((2*J191*PART2!$AD$7)/PART2!$AD$6)),0)</f>
        <v>660</v>
      </c>
      <c r="M191" s="38">
        <f t="shared" ca="1" si="35"/>
        <v>21.596302779162297</v>
      </c>
      <c r="N191" s="20"/>
      <c r="AJ191" s="19">
        <v>188</v>
      </c>
      <c r="AK191" s="20">
        <f t="shared" ca="1" si="36"/>
        <v>0.60563825672190641</v>
      </c>
      <c r="AL191" s="28">
        <f t="shared" ca="1" si="37"/>
        <v>14253.559834247117</v>
      </c>
      <c r="AM191" s="28">
        <f ca="1">ROUNDUP(SQRT((2*AL191*PART2!$AD$7)/PART2!$AD$6),0)</f>
        <v>660</v>
      </c>
      <c r="AN191" s="20"/>
      <c r="BB191" s="19">
        <v>189</v>
      </c>
      <c r="BC191" s="20">
        <f t="shared" ca="1" si="30"/>
        <v>0.73627992815114107</v>
      </c>
      <c r="BD191" s="28">
        <f t="shared" ca="1" si="31"/>
        <v>16519.961568452542</v>
      </c>
      <c r="BE191" s="29">
        <f ca="1">BD191/ROUNDUP(SQRT((2*BD191*PART2!$AD$7)/PART2!$AD$6),0)</f>
        <v>23.23482639726096</v>
      </c>
      <c r="BF191" s="20"/>
    </row>
    <row r="192" spans="8:58">
      <c r="H192" s="19">
        <v>189</v>
      </c>
      <c r="I192" s="20">
        <f t="shared" ca="1" si="32"/>
        <v>0.97119538802968219</v>
      </c>
      <c r="J192" s="28">
        <f t="shared" ca="1" si="33"/>
        <v>16519.961568452542</v>
      </c>
      <c r="K192" s="28">
        <f t="shared" ca="1" si="34"/>
        <v>1331827.7872836005</v>
      </c>
      <c r="L192" s="28">
        <f ca="1">ROUNDUP((SQRT((2*J192*PART2!$AD$7)/PART2!$AD$6)),0)</f>
        <v>711</v>
      </c>
      <c r="M192" s="38">
        <f t="shared" ca="1" si="35"/>
        <v>23.23482639726096</v>
      </c>
      <c r="N192" s="20"/>
      <c r="AJ192" s="19">
        <v>189</v>
      </c>
      <c r="AK192" s="20">
        <f t="shared" ca="1" si="36"/>
        <v>4.8866794636792221E-2</v>
      </c>
      <c r="AL192" s="28">
        <f t="shared" ca="1" si="37"/>
        <v>16519.961568452542</v>
      </c>
      <c r="AM192" s="28">
        <f ca="1">ROUNDUP(SQRT((2*AL192*PART2!$AD$7)/PART2!$AD$6),0)</f>
        <v>711</v>
      </c>
      <c r="AN192" s="20"/>
      <c r="BB192" s="19">
        <v>190</v>
      </c>
      <c r="BC192" s="20">
        <f t="shared" ca="1" si="30"/>
        <v>0.56677798801410795</v>
      </c>
      <c r="BD192" s="28">
        <f t="shared" ca="1" si="31"/>
        <v>14600.082929094873</v>
      </c>
      <c r="BE192" s="29">
        <f ca="1">BD192/ROUNDUP(SQRT((2*BD192*PART2!$AD$7)/PART2!$AD$6),0)</f>
        <v>21.856411570501308</v>
      </c>
      <c r="BF192" s="20"/>
    </row>
    <row r="193" spans="8:58">
      <c r="H193" s="19">
        <v>190</v>
      </c>
      <c r="I193" s="20">
        <f t="shared" ca="1" si="32"/>
        <v>0.32003317249760366</v>
      </c>
      <c r="J193" s="28">
        <f t="shared" ca="1" si="33"/>
        <v>14600.082929094873</v>
      </c>
      <c r="K193" s="28">
        <f t="shared" ca="1" si="34"/>
        <v>1177624.6448731001</v>
      </c>
      <c r="L193" s="28">
        <f ca="1">ROUNDUP((SQRT((2*J193*PART2!$AD$7)/PART2!$AD$6)),0)</f>
        <v>668</v>
      </c>
      <c r="M193" s="38">
        <f t="shared" ca="1" si="35"/>
        <v>21.856411570501308</v>
      </c>
      <c r="N193" s="20"/>
      <c r="AJ193" s="19">
        <v>190</v>
      </c>
      <c r="AK193" s="20">
        <f t="shared" ca="1" si="36"/>
        <v>0.45470933335273633</v>
      </c>
      <c r="AL193" s="28">
        <f t="shared" ca="1" si="37"/>
        <v>14600.082929094873</v>
      </c>
      <c r="AM193" s="28">
        <f ca="1">ROUNDUP(SQRT((2*AL193*PART2!$AD$7)/PART2!$AD$6),0)</f>
        <v>668</v>
      </c>
      <c r="AN193" s="20"/>
      <c r="BB193" s="19">
        <v>191</v>
      </c>
      <c r="BC193" s="20">
        <f t="shared" ca="1" si="30"/>
        <v>4.1995940703147938E-2</v>
      </c>
      <c r="BD193" s="28">
        <f t="shared" ca="1" si="31"/>
        <v>16139.707465288062</v>
      </c>
      <c r="BE193" s="29">
        <f ca="1">BD193/ROUNDUP(SQRT((2*BD193*PART2!$AD$7)/PART2!$AD$6),0)</f>
        <v>22.958332098560543</v>
      </c>
      <c r="BF193" s="20"/>
    </row>
    <row r="194" spans="8:58">
      <c r="H194" s="19">
        <v>191</v>
      </c>
      <c r="I194" s="20">
        <f t="shared" ca="1" si="32"/>
        <v>0.90748709433986341</v>
      </c>
      <c r="J194" s="28">
        <f t="shared" ca="1" si="33"/>
        <v>16139.707465288062</v>
      </c>
      <c r="K194" s="28">
        <f t="shared" ca="1" si="34"/>
        <v>1301289.0302847282</v>
      </c>
      <c r="L194" s="28">
        <f ca="1">ROUNDUP((SQRT((2*J194*PART2!$AD$7)/PART2!$AD$6)),0)</f>
        <v>703</v>
      </c>
      <c r="M194" s="38">
        <f t="shared" ca="1" si="35"/>
        <v>22.958332098560543</v>
      </c>
      <c r="N194" s="20"/>
      <c r="AJ194" s="19">
        <v>191</v>
      </c>
      <c r="AK194" s="20">
        <f t="shared" ca="1" si="36"/>
        <v>0.83637664770522513</v>
      </c>
      <c r="AL194" s="28">
        <f t="shared" ca="1" si="37"/>
        <v>16139.707465288062</v>
      </c>
      <c r="AM194" s="28">
        <f ca="1">ROUNDUP(SQRT((2*AL194*PART2!$AD$7)/PART2!$AD$6),0)</f>
        <v>703</v>
      </c>
      <c r="AN194" s="20"/>
      <c r="BB194" s="19">
        <v>192</v>
      </c>
      <c r="BC194" s="20">
        <f t="shared" ca="1" si="30"/>
        <v>0.81580663211128013</v>
      </c>
      <c r="BD194" s="28">
        <f t="shared" ca="1" si="31"/>
        <v>16675.086251112942</v>
      </c>
      <c r="BE194" s="29">
        <f ca="1">BD194/ROUNDUP(SQRT((2*BD194*PART2!$AD$7)/PART2!$AD$6),0)</f>
        <v>23.354462536572747</v>
      </c>
      <c r="BF194" s="20"/>
    </row>
    <row r="195" spans="8:58">
      <c r="H195" s="19">
        <v>192</v>
      </c>
      <c r="I195" s="20">
        <f t="shared" ca="1" si="32"/>
        <v>0.98680388197301983</v>
      </c>
      <c r="J195" s="28">
        <f t="shared" ca="1" si="33"/>
        <v>16675.086251112942</v>
      </c>
      <c r="K195" s="28">
        <f t="shared" ca="1" si="34"/>
        <v>1344285.6818470813</v>
      </c>
      <c r="L195" s="28">
        <f ca="1">ROUNDUP((SQRT((2*J195*PART2!$AD$7)/PART2!$AD$6)),0)</f>
        <v>714</v>
      </c>
      <c r="M195" s="38">
        <f t="shared" ca="1" si="35"/>
        <v>23.354462536572747</v>
      </c>
      <c r="N195" s="20"/>
      <c r="AJ195" s="19">
        <v>192</v>
      </c>
      <c r="AK195" s="20">
        <f t="shared" ca="1" si="36"/>
        <v>0.76146418797646165</v>
      </c>
      <c r="AL195" s="28">
        <f t="shared" ca="1" si="37"/>
        <v>16675.086251112942</v>
      </c>
      <c r="AM195" s="28">
        <f ca="1">ROUNDUP(SQRT((2*AL195*PART2!$AD$7)/PART2!$AD$6),0)</f>
        <v>714</v>
      </c>
      <c r="AN195" s="20"/>
      <c r="BB195" s="19">
        <v>193</v>
      </c>
      <c r="BC195" s="20">
        <f t="shared" ca="1" si="30"/>
        <v>0.42591943925104159</v>
      </c>
      <c r="BD195" s="28">
        <f t="shared" ca="1" si="31"/>
        <v>13622.903636615159</v>
      </c>
      <c r="BE195" s="29">
        <f ca="1">BD195/ROUNDUP(SQRT((2*BD195*PART2!$AD$7)/PART2!$AD$6),0)</f>
        <v>21.088086124791268</v>
      </c>
      <c r="BF195" s="20"/>
    </row>
    <row r="196" spans="8:58">
      <c r="H196" s="19">
        <v>193</v>
      </c>
      <c r="I196" s="20">
        <f t="shared" ca="1" si="32"/>
        <v>4.8501117563548912E-2</v>
      </c>
      <c r="J196" s="28">
        <f t="shared" ca="1" si="33"/>
        <v>13622.903636615159</v>
      </c>
      <c r="K196" s="28">
        <f t="shared" ca="1" si="34"/>
        <v>1099122.8698766667</v>
      </c>
      <c r="L196" s="28">
        <f ca="1">ROUNDUP((SQRT((2*J196*PART2!$AD$7)/PART2!$AD$6)),0)</f>
        <v>646</v>
      </c>
      <c r="M196" s="38">
        <f t="shared" ca="1" si="35"/>
        <v>21.088086124791268</v>
      </c>
      <c r="N196" s="20"/>
      <c r="AJ196" s="19">
        <v>193</v>
      </c>
      <c r="AK196" s="20">
        <f t="shared" ca="1" si="36"/>
        <v>0.66628556123225968</v>
      </c>
      <c r="AL196" s="28">
        <f t="shared" ca="1" si="37"/>
        <v>13622.903636615159</v>
      </c>
      <c r="AM196" s="28">
        <f ca="1">ROUNDUP(SQRT((2*AL196*PART2!$AD$7)/PART2!$AD$6),0)</f>
        <v>646</v>
      </c>
      <c r="AN196" s="20"/>
      <c r="BB196" s="19">
        <v>194</v>
      </c>
      <c r="BC196" s="20">
        <f t="shared" ref="BC196:BC259" ca="1" si="38">RAND()</f>
        <v>0.95087854148904571</v>
      </c>
      <c r="BD196" s="28">
        <f t="shared" ref="BD196:BD259" ca="1" si="39">IF(I197&lt;=$C$24, $C$16+SQRT(I197*$C$25), $C$17-SQRT((1-I197)*$C$26))</f>
        <v>15386.910410695826</v>
      </c>
      <c r="BE196" s="29">
        <f ca="1">BD196/ROUNDUP(SQRT((2*BD196*PART2!$AD$7)/PART2!$AD$6),0)</f>
        <v>22.429898557865634</v>
      </c>
      <c r="BF196" s="20"/>
    </row>
    <row r="197" spans="8:58">
      <c r="H197" s="19">
        <v>194</v>
      </c>
      <c r="I197" s="20">
        <f t="shared" ref="I197:I260" ca="1" si="40">RAND()</f>
        <v>0.67474274710981086</v>
      </c>
      <c r="J197" s="28">
        <f t="shared" ref="J197:J260" ca="1" si="41">IF(I197&lt;=$C$24, $C$16+SQRT(I197*$C$25), $C$17-SQRT((1-I197)*$C$26))</f>
        <v>15386.910410695826</v>
      </c>
      <c r="K197" s="28">
        <f t="shared" ref="K197:K260" ca="1" si="42">J197*$AD$5+J197/L197*$AD$7+$AD$6*L197/2</f>
        <v>1240826.6105383965</v>
      </c>
      <c r="L197" s="28">
        <f ca="1">ROUNDUP((SQRT((2*J197*PART2!$AD$7)/PART2!$AD$6)),0)</f>
        <v>686</v>
      </c>
      <c r="M197" s="38">
        <f t="shared" ref="M197:M260" ca="1" si="43">J197/L197</f>
        <v>22.429898557865634</v>
      </c>
      <c r="N197" s="20"/>
      <c r="AJ197" s="19">
        <v>194</v>
      </c>
      <c r="AK197" s="20">
        <f t="shared" ref="AK197:AK260" ca="1" si="44">RAND()</f>
        <v>0.40805164866300603</v>
      </c>
      <c r="AL197" s="28">
        <f t="shared" ref="AL197:AL260" ca="1" si="45">IF(I197&lt;=$C$24, $C$16+SQRT(I197*$C$25), $C$17-SQRT((1-I197)*$C$26))</f>
        <v>15386.910410695826</v>
      </c>
      <c r="AM197" s="28">
        <f ca="1">ROUNDUP(SQRT((2*AL197*PART2!$AD$7)/PART2!$AD$6),0)</f>
        <v>686</v>
      </c>
      <c r="AN197" s="20"/>
      <c r="BB197" s="19">
        <v>195</v>
      </c>
      <c r="BC197" s="20">
        <f t="shared" ca="1" si="38"/>
        <v>0.58666919658893846</v>
      </c>
      <c r="BD197" s="28">
        <f t="shared" ca="1" si="39"/>
        <v>14876.937117029915</v>
      </c>
      <c r="BE197" s="29">
        <f ca="1">BD197/ROUNDUP(SQRT((2*BD197*PART2!$AD$7)/PART2!$AD$6),0)</f>
        <v>22.039906840044317</v>
      </c>
      <c r="BF197" s="20"/>
    </row>
    <row r="198" spans="8:58">
      <c r="H198" s="19">
        <v>195</v>
      </c>
      <c r="I198" s="20">
        <f t="shared" ca="1" si="40"/>
        <v>0.44036161766057091</v>
      </c>
      <c r="J198" s="28">
        <f t="shared" ca="1" si="41"/>
        <v>14876.937117029915</v>
      </c>
      <c r="K198" s="28">
        <f t="shared" ca="1" si="42"/>
        <v>1199863.748867203</v>
      </c>
      <c r="L198" s="28">
        <f ca="1">ROUNDUP((SQRT((2*J198*PART2!$AD$7)/PART2!$AD$6)),0)</f>
        <v>675</v>
      </c>
      <c r="M198" s="38">
        <f t="shared" ca="1" si="43"/>
        <v>22.039906840044317</v>
      </c>
      <c r="N198" s="20"/>
      <c r="AJ198" s="19">
        <v>195</v>
      </c>
      <c r="AK198" s="20">
        <f t="shared" ca="1" si="44"/>
        <v>0.42986606212014944</v>
      </c>
      <c r="AL198" s="28">
        <f t="shared" ca="1" si="45"/>
        <v>14876.937117029915</v>
      </c>
      <c r="AM198" s="28">
        <f ca="1">ROUNDUP(SQRT((2*AL198*PART2!$AD$7)/PART2!$AD$6),0)</f>
        <v>675</v>
      </c>
      <c r="AN198" s="20"/>
      <c r="BB198" s="19">
        <v>196</v>
      </c>
      <c r="BC198" s="20">
        <f t="shared" ca="1" si="38"/>
        <v>0.73762352488159111</v>
      </c>
      <c r="BD198" s="28">
        <f t="shared" ca="1" si="39"/>
        <v>16254.721863792765</v>
      </c>
      <c r="BE198" s="29">
        <f ca="1">BD198/ROUNDUP(SQRT((2*BD198*PART2!$AD$7)/PART2!$AD$6),0)</f>
        <v>23.056343069209596</v>
      </c>
      <c r="BF198" s="20"/>
    </row>
    <row r="199" spans="8:58">
      <c r="H199" s="19">
        <v>196</v>
      </c>
      <c r="I199" s="20">
        <f t="shared" ca="1" si="40"/>
        <v>0.93057006246143381</v>
      </c>
      <c r="J199" s="28">
        <f t="shared" ca="1" si="41"/>
        <v>16254.721863792765</v>
      </c>
      <c r="K199" s="28">
        <f t="shared" ca="1" si="42"/>
        <v>1310526.1445786476</v>
      </c>
      <c r="L199" s="28">
        <f ca="1">ROUNDUP((SQRT((2*J199*PART2!$AD$7)/PART2!$AD$6)),0)</f>
        <v>705</v>
      </c>
      <c r="M199" s="38">
        <f t="shared" ca="1" si="43"/>
        <v>23.056343069209596</v>
      </c>
      <c r="N199" s="20"/>
      <c r="AJ199" s="19">
        <v>196</v>
      </c>
      <c r="AK199" s="20">
        <f t="shared" ca="1" si="44"/>
        <v>4.0029375452234395E-2</v>
      </c>
      <c r="AL199" s="28">
        <f t="shared" ca="1" si="45"/>
        <v>16254.721863792765</v>
      </c>
      <c r="AM199" s="28">
        <f ca="1">ROUNDUP(SQRT((2*AL199*PART2!$AD$7)/PART2!$AD$6),0)</f>
        <v>705</v>
      </c>
      <c r="AN199" s="20"/>
      <c r="BB199" s="19">
        <v>197</v>
      </c>
      <c r="BC199" s="20">
        <f t="shared" ca="1" si="38"/>
        <v>0.68176472800905286</v>
      </c>
      <c r="BD199" s="28">
        <f t="shared" ca="1" si="39"/>
        <v>15356.397014056825</v>
      </c>
      <c r="BE199" s="29">
        <f ca="1">BD199/ROUNDUP(SQRT((2*BD199*PART2!$AD$7)/PART2!$AD$6),0)</f>
        <v>22.418097830739892</v>
      </c>
      <c r="BF199" s="20"/>
    </row>
    <row r="200" spans="8:58">
      <c r="H200" s="19">
        <v>197</v>
      </c>
      <c r="I200" s="20">
        <f t="shared" ca="1" si="40"/>
        <v>0.66232115307483519</v>
      </c>
      <c r="J200" s="28">
        <f t="shared" ca="1" si="41"/>
        <v>15356.397014056825</v>
      </c>
      <c r="K200" s="28">
        <f t="shared" ca="1" si="42"/>
        <v>1238375.7426473086</v>
      </c>
      <c r="L200" s="28">
        <f ca="1">ROUNDUP((SQRT((2*J200*PART2!$AD$7)/PART2!$AD$6)),0)</f>
        <v>685</v>
      </c>
      <c r="M200" s="38">
        <f t="shared" ca="1" si="43"/>
        <v>22.418097830739892</v>
      </c>
      <c r="N200" s="20"/>
      <c r="AJ200" s="19">
        <v>197</v>
      </c>
      <c r="AK200" s="20">
        <f t="shared" ca="1" si="44"/>
        <v>0.25912101715715508</v>
      </c>
      <c r="AL200" s="28">
        <f t="shared" ca="1" si="45"/>
        <v>15356.397014056825</v>
      </c>
      <c r="AM200" s="28">
        <f ca="1">ROUNDUP(SQRT((2*AL200*PART2!$AD$7)/PART2!$AD$6),0)</f>
        <v>685</v>
      </c>
      <c r="AN200" s="20"/>
      <c r="BB200" s="19">
        <v>198</v>
      </c>
      <c r="BC200" s="20">
        <f t="shared" ca="1" si="38"/>
        <v>0.37828420890607073</v>
      </c>
      <c r="BD200" s="28">
        <f t="shared" ca="1" si="39"/>
        <v>16747.434288503588</v>
      </c>
      <c r="BE200" s="29">
        <f ca="1">BD200/ROUNDUP(SQRT((2*BD200*PART2!$AD$7)/PART2!$AD$6),0)</f>
        <v>23.39027135265864</v>
      </c>
      <c r="BF200" s="20"/>
    </row>
    <row r="201" spans="8:58">
      <c r="H201" s="19">
        <v>198</v>
      </c>
      <c r="I201" s="20">
        <f t="shared" ca="1" si="40"/>
        <v>0.99202632017203896</v>
      </c>
      <c r="J201" s="28">
        <f t="shared" ca="1" si="41"/>
        <v>16747.434288503588</v>
      </c>
      <c r="K201" s="28">
        <f t="shared" ca="1" si="42"/>
        <v>1350095.802777872</v>
      </c>
      <c r="L201" s="28">
        <f ca="1">ROUNDUP((SQRT((2*J201*PART2!$AD$7)/PART2!$AD$6)),0)</f>
        <v>716</v>
      </c>
      <c r="M201" s="38">
        <f t="shared" ca="1" si="43"/>
        <v>23.39027135265864</v>
      </c>
      <c r="N201" s="20"/>
      <c r="AJ201" s="19">
        <v>198</v>
      </c>
      <c r="AK201" s="20">
        <f t="shared" ca="1" si="44"/>
        <v>0.85528908424962469</v>
      </c>
      <c r="AL201" s="28">
        <f t="shared" ca="1" si="45"/>
        <v>16747.434288503588</v>
      </c>
      <c r="AM201" s="28">
        <f ca="1">ROUNDUP(SQRT((2*AL201*PART2!$AD$7)/PART2!$AD$6),0)</f>
        <v>716</v>
      </c>
      <c r="AN201" s="20"/>
      <c r="BB201" s="19">
        <v>199</v>
      </c>
      <c r="BC201" s="20">
        <f t="shared" ca="1" si="38"/>
        <v>0.18349548914181457</v>
      </c>
      <c r="BD201" s="28">
        <f t="shared" ca="1" si="39"/>
        <v>14844.528756007772</v>
      </c>
      <c r="BE201" s="29">
        <f ca="1">BD201/ROUNDUP(SQRT((2*BD201*PART2!$AD$7)/PART2!$AD$6),0)</f>
        <v>22.024523376866131</v>
      </c>
      <c r="BF201" s="20"/>
    </row>
    <row r="202" spans="8:58">
      <c r="H202" s="19">
        <v>199</v>
      </c>
      <c r="I202" s="20">
        <f t="shared" ca="1" si="40"/>
        <v>0.42528579146744783</v>
      </c>
      <c r="J202" s="28">
        <f t="shared" ca="1" si="41"/>
        <v>14844.528756007772</v>
      </c>
      <c r="K202" s="28">
        <f t="shared" ca="1" si="42"/>
        <v>1197260.4956235324</v>
      </c>
      <c r="L202" s="28">
        <f ca="1">ROUNDUP((SQRT((2*J202*PART2!$AD$7)/PART2!$AD$6)),0)</f>
        <v>674</v>
      </c>
      <c r="M202" s="38">
        <f t="shared" ca="1" si="43"/>
        <v>22.024523376866131</v>
      </c>
      <c r="N202" s="20"/>
      <c r="AJ202" s="19">
        <v>199</v>
      </c>
      <c r="AK202" s="20">
        <f t="shared" ca="1" si="44"/>
        <v>0.85365114214951565</v>
      </c>
      <c r="AL202" s="28">
        <f t="shared" ca="1" si="45"/>
        <v>14844.528756007772</v>
      </c>
      <c r="AM202" s="28">
        <f ca="1">ROUNDUP(SQRT((2*AL202*PART2!$AD$7)/PART2!$AD$6),0)</f>
        <v>674</v>
      </c>
      <c r="AN202" s="20"/>
      <c r="BB202" s="19">
        <v>200</v>
      </c>
      <c r="BC202" s="20">
        <f t="shared" ca="1" si="38"/>
        <v>0.68655284344522438</v>
      </c>
      <c r="BD202" s="28">
        <f t="shared" ca="1" si="39"/>
        <v>15839.653032990722</v>
      </c>
      <c r="BE202" s="29">
        <f ca="1">BD202/ROUNDUP(SQRT((2*BD202*PART2!$AD$7)/PART2!$AD$6),0)</f>
        <v>22.758122173837243</v>
      </c>
      <c r="BF202" s="20"/>
    </row>
    <row r="203" spans="8:58">
      <c r="H203" s="19">
        <v>200</v>
      </c>
      <c r="I203" s="20">
        <f t="shared" ca="1" si="40"/>
        <v>0.83169936451904636</v>
      </c>
      <c r="J203" s="28">
        <f t="shared" ca="1" si="41"/>
        <v>15839.653032990722</v>
      </c>
      <c r="K203" s="28">
        <f t="shared" ca="1" si="42"/>
        <v>1277190.229517502</v>
      </c>
      <c r="L203" s="28">
        <f ca="1">ROUNDUP((SQRT((2*J203*PART2!$AD$7)/PART2!$AD$6)),0)</f>
        <v>696</v>
      </c>
      <c r="M203" s="38">
        <f t="shared" ca="1" si="43"/>
        <v>22.758122173837243</v>
      </c>
      <c r="N203" s="20"/>
      <c r="AJ203" s="19">
        <v>200</v>
      </c>
      <c r="AK203" s="20">
        <f t="shared" ca="1" si="44"/>
        <v>0.46461399316203222</v>
      </c>
      <c r="AL203" s="28">
        <f t="shared" ca="1" si="45"/>
        <v>15839.653032990722</v>
      </c>
      <c r="AM203" s="28">
        <f ca="1">ROUNDUP(SQRT((2*AL203*PART2!$AD$7)/PART2!$AD$6),0)</f>
        <v>696</v>
      </c>
      <c r="AN203" s="20"/>
      <c r="BB203" s="19">
        <v>201</v>
      </c>
      <c r="BC203" s="20">
        <f t="shared" ca="1" si="38"/>
        <v>0.42637855881454012</v>
      </c>
      <c r="BD203" s="28">
        <f t="shared" ca="1" si="39"/>
        <v>15188.454282151861</v>
      </c>
      <c r="BE203" s="29">
        <f ca="1">BD203/ROUNDUP(SQRT((2*BD203*PART2!$AD$7)/PART2!$AD$6),0)</f>
        <v>22.270460824269591</v>
      </c>
      <c r="BF203" s="20"/>
    </row>
    <row r="204" spans="8:58">
      <c r="H204" s="19">
        <v>201</v>
      </c>
      <c r="I204" s="20">
        <f t="shared" ca="1" si="40"/>
        <v>0.58978776401825883</v>
      </c>
      <c r="J204" s="28">
        <f t="shared" ca="1" si="41"/>
        <v>15188.454282151861</v>
      </c>
      <c r="K204" s="28">
        <f t="shared" ca="1" si="42"/>
        <v>1224886.2439534881</v>
      </c>
      <c r="L204" s="28">
        <f ca="1">ROUNDUP((SQRT((2*J204*PART2!$AD$7)/PART2!$AD$6)),0)</f>
        <v>682</v>
      </c>
      <c r="M204" s="38">
        <f t="shared" ca="1" si="43"/>
        <v>22.270460824269591</v>
      </c>
      <c r="N204" s="20"/>
      <c r="AJ204" s="19">
        <v>201</v>
      </c>
      <c r="AK204" s="20">
        <f t="shared" ca="1" si="44"/>
        <v>0.42935370630578051</v>
      </c>
      <c r="AL204" s="28">
        <f t="shared" ca="1" si="45"/>
        <v>15188.454282151861</v>
      </c>
      <c r="AM204" s="28">
        <f ca="1">ROUNDUP(SQRT((2*AL204*PART2!$AD$7)/PART2!$AD$6),0)</f>
        <v>682</v>
      </c>
      <c r="AN204" s="20"/>
      <c r="BB204" s="19">
        <v>202</v>
      </c>
      <c r="BC204" s="20">
        <f t="shared" ca="1" si="38"/>
        <v>0.21965004389928533</v>
      </c>
      <c r="BD204" s="28">
        <f t="shared" ca="1" si="39"/>
        <v>15088.744619367972</v>
      </c>
      <c r="BE204" s="29">
        <f ca="1">BD204/ROUNDUP(SQRT((2*BD204*PART2!$AD$7)/PART2!$AD$6),0)</f>
        <v>22.189330322599957</v>
      </c>
      <c r="BF204" s="20"/>
    </row>
    <row r="205" spans="8:58">
      <c r="H205" s="19">
        <v>202</v>
      </c>
      <c r="I205" s="20">
        <f t="shared" ca="1" si="40"/>
        <v>0.54338785875064</v>
      </c>
      <c r="J205" s="28">
        <f t="shared" ca="1" si="41"/>
        <v>15088.744619367972</v>
      </c>
      <c r="K205" s="28">
        <f t="shared" ca="1" si="42"/>
        <v>1216877.2222204097</v>
      </c>
      <c r="L205" s="28">
        <f ca="1">ROUNDUP((SQRT((2*J205*PART2!$AD$7)/PART2!$AD$6)),0)</f>
        <v>680</v>
      </c>
      <c r="M205" s="38">
        <f t="shared" ca="1" si="43"/>
        <v>22.189330322599957</v>
      </c>
      <c r="N205" s="20"/>
      <c r="AJ205" s="19">
        <v>202</v>
      </c>
      <c r="AK205" s="20">
        <f t="shared" ca="1" si="44"/>
        <v>0.69306491944175197</v>
      </c>
      <c r="AL205" s="28">
        <f t="shared" ca="1" si="45"/>
        <v>15088.744619367972</v>
      </c>
      <c r="AM205" s="28">
        <f ca="1">ROUNDUP(SQRT((2*AL205*PART2!$AD$7)/PART2!$AD$6),0)</f>
        <v>680</v>
      </c>
      <c r="AN205" s="20"/>
      <c r="BB205" s="19">
        <v>203</v>
      </c>
      <c r="BC205" s="20">
        <f t="shared" ca="1" si="38"/>
        <v>2.8213497012871125E-2</v>
      </c>
      <c r="BD205" s="28">
        <f t="shared" ca="1" si="39"/>
        <v>15369.311011254011</v>
      </c>
      <c r="BE205" s="29">
        <f ca="1">BD205/ROUNDUP(SQRT((2*BD205*PART2!$AD$7)/PART2!$AD$6),0)</f>
        <v>22.4042434566385</v>
      </c>
      <c r="BF205" s="20"/>
    </row>
    <row r="206" spans="8:58">
      <c r="H206" s="19">
        <v>203</v>
      </c>
      <c r="I206" s="20">
        <f t="shared" ca="1" si="40"/>
        <v>0.6676066777478229</v>
      </c>
      <c r="J206" s="28">
        <f t="shared" ca="1" si="41"/>
        <v>15369.311011254011</v>
      </c>
      <c r="K206" s="28">
        <f t="shared" ca="1" si="42"/>
        <v>1239413.0144607814</v>
      </c>
      <c r="L206" s="28">
        <f ca="1">ROUNDUP((SQRT((2*J206*PART2!$AD$7)/PART2!$AD$6)),0)</f>
        <v>686</v>
      </c>
      <c r="M206" s="38">
        <f t="shared" ca="1" si="43"/>
        <v>22.4042434566385</v>
      </c>
      <c r="N206" s="20"/>
      <c r="AJ206" s="19">
        <v>203</v>
      </c>
      <c r="AK206" s="20">
        <f t="shared" ca="1" si="44"/>
        <v>0.37907461030998257</v>
      </c>
      <c r="AL206" s="28">
        <f t="shared" ca="1" si="45"/>
        <v>15369.311011254011</v>
      </c>
      <c r="AM206" s="28">
        <f ca="1">ROUNDUP(SQRT((2*AL206*PART2!$AD$7)/PART2!$AD$6),0)</f>
        <v>686</v>
      </c>
      <c r="AN206" s="20"/>
      <c r="BB206" s="19">
        <v>204</v>
      </c>
      <c r="BC206" s="20">
        <f t="shared" ca="1" si="38"/>
        <v>0.82029795493073487</v>
      </c>
      <c r="BD206" s="28">
        <f t="shared" ca="1" si="39"/>
        <v>15338.34106953773</v>
      </c>
      <c r="BE206" s="29">
        <f ca="1">BD206/ROUNDUP(SQRT((2*BD206*PART2!$AD$7)/PART2!$AD$6),0)</f>
        <v>22.391738787646322</v>
      </c>
      <c r="BF206" s="20"/>
    </row>
    <row r="207" spans="8:58">
      <c r="H207" s="19">
        <v>204</v>
      </c>
      <c r="I207" s="20">
        <f t="shared" ca="1" si="40"/>
        <v>0.65486119985187297</v>
      </c>
      <c r="J207" s="28">
        <f t="shared" ca="1" si="41"/>
        <v>15338.34106953773</v>
      </c>
      <c r="K207" s="28">
        <f t="shared" ca="1" si="42"/>
        <v>1236925.4680963005</v>
      </c>
      <c r="L207" s="28">
        <f ca="1">ROUNDUP((SQRT((2*J207*PART2!$AD$7)/PART2!$AD$6)),0)</f>
        <v>685</v>
      </c>
      <c r="M207" s="38">
        <f t="shared" ca="1" si="43"/>
        <v>22.391738787646322</v>
      </c>
      <c r="N207" s="20"/>
      <c r="AJ207" s="19">
        <v>204</v>
      </c>
      <c r="AK207" s="20">
        <f t="shared" ca="1" si="44"/>
        <v>0.94549529431687773</v>
      </c>
      <c r="AL207" s="28">
        <f t="shared" ca="1" si="45"/>
        <v>15338.34106953773</v>
      </c>
      <c r="AM207" s="28">
        <f ca="1">ROUNDUP(SQRT((2*AL207*PART2!$AD$7)/PART2!$AD$6),0)</f>
        <v>685</v>
      </c>
      <c r="AN207" s="20"/>
      <c r="BB207" s="19">
        <v>205</v>
      </c>
      <c r="BC207" s="20">
        <f t="shared" ca="1" si="38"/>
        <v>0.94487911061888363</v>
      </c>
      <c r="BD207" s="28">
        <f t="shared" ca="1" si="39"/>
        <v>15868.453032928772</v>
      </c>
      <c r="BE207" s="29">
        <f ca="1">BD207/ROUNDUP(SQRT((2*BD207*PART2!$AD$7)/PART2!$AD$6),0)</f>
        <v>22.76679057809006</v>
      </c>
      <c r="BF207" s="20"/>
    </row>
    <row r="208" spans="8:58">
      <c r="H208" s="19">
        <v>205</v>
      </c>
      <c r="I208" s="20">
        <f t="shared" ca="1" si="40"/>
        <v>0.83995018266398824</v>
      </c>
      <c r="J208" s="28">
        <f t="shared" ca="1" si="41"/>
        <v>15868.453032928772</v>
      </c>
      <c r="K208" s="28">
        <f t="shared" ca="1" si="42"/>
        <v>1279503.3365614815</v>
      </c>
      <c r="L208" s="28">
        <f ca="1">ROUNDUP((SQRT((2*J208*PART2!$AD$7)/PART2!$AD$6)),0)</f>
        <v>697</v>
      </c>
      <c r="M208" s="38">
        <f t="shared" ca="1" si="43"/>
        <v>22.76679057809006</v>
      </c>
      <c r="N208" s="20"/>
      <c r="AJ208" s="19">
        <v>205</v>
      </c>
      <c r="AK208" s="20">
        <f t="shared" ca="1" si="44"/>
        <v>0.7297652139022105</v>
      </c>
      <c r="AL208" s="28">
        <f t="shared" ca="1" si="45"/>
        <v>15868.453032928772</v>
      </c>
      <c r="AM208" s="28">
        <f ca="1">ROUNDUP(SQRT((2*AL208*PART2!$AD$7)/PART2!$AD$6),0)</f>
        <v>697</v>
      </c>
      <c r="AN208" s="20"/>
      <c r="BB208" s="19">
        <v>206</v>
      </c>
      <c r="BC208" s="20">
        <f t="shared" ca="1" si="38"/>
        <v>0.55162018970561122</v>
      </c>
      <c r="BD208" s="28">
        <f t="shared" ca="1" si="39"/>
        <v>15832.421371106888</v>
      </c>
      <c r="BE208" s="29">
        <f ca="1">BD208/ROUNDUP(SQRT((2*BD208*PART2!$AD$7)/PART2!$AD$6),0)</f>
        <v>22.747731855038634</v>
      </c>
      <c r="BF208" s="20"/>
    </row>
    <row r="209" spans="8:58">
      <c r="H209" s="19">
        <v>206</v>
      </c>
      <c r="I209" s="20">
        <f t="shared" ca="1" si="40"/>
        <v>0.82959501816900982</v>
      </c>
      <c r="J209" s="28">
        <f t="shared" ca="1" si="41"/>
        <v>15832.421371106888</v>
      </c>
      <c r="K209" s="28">
        <f t="shared" ca="1" si="42"/>
        <v>1276609.4106966595</v>
      </c>
      <c r="L209" s="28">
        <f ca="1">ROUNDUP((SQRT((2*J209*PART2!$AD$7)/PART2!$AD$6)),0)</f>
        <v>696</v>
      </c>
      <c r="M209" s="38">
        <f t="shared" ca="1" si="43"/>
        <v>22.747731855038634</v>
      </c>
      <c r="N209" s="20"/>
      <c r="AJ209" s="19">
        <v>206</v>
      </c>
      <c r="AK209" s="20">
        <f t="shared" ca="1" si="44"/>
        <v>0.47222620336651799</v>
      </c>
      <c r="AL209" s="28">
        <f t="shared" ca="1" si="45"/>
        <v>15832.421371106888</v>
      </c>
      <c r="AM209" s="28">
        <f ca="1">ROUNDUP(SQRT((2*AL209*PART2!$AD$7)/PART2!$AD$6),0)</f>
        <v>696</v>
      </c>
      <c r="AN209" s="20"/>
      <c r="BB209" s="19">
        <v>207</v>
      </c>
      <c r="BC209" s="20">
        <f t="shared" ca="1" si="38"/>
        <v>0.50016891640269845</v>
      </c>
      <c r="BD209" s="28">
        <f t="shared" ca="1" si="39"/>
        <v>16949.239586486161</v>
      </c>
      <c r="BE209" s="29">
        <f ca="1">BD209/ROUNDUP(SQRT((2*BD209*PART2!$AD$7)/PART2!$AD$6),0)</f>
        <v>23.540610536786335</v>
      </c>
      <c r="BF209" s="20"/>
    </row>
    <row r="210" spans="8:58">
      <c r="H210" s="19">
        <v>207</v>
      </c>
      <c r="I210" s="20">
        <f t="shared" ca="1" si="40"/>
        <v>0.999677922552488</v>
      </c>
      <c r="J210" s="28">
        <f t="shared" ca="1" si="41"/>
        <v>16949.239586486161</v>
      </c>
      <c r="K210" s="28">
        <f t="shared" ca="1" si="42"/>
        <v>1366302.1012369858</v>
      </c>
      <c r="L210" s="28">
        <f ca="1">ROUNDUP((SQRT((2*J210*PART2!$AD$7)/PART2!$AD$6)),0)</f>
        <v>720</v>
      </c>
      <c r="M210" s="38">
        <f t="shared" ca="1" si="43"/>
        <v>23.540610536786335</v>
      </c>
      <c r="N210" s="20"/>
      <c r="AJ210" s="19">
        <v>207</v>
      </c>
      <c r="AK210" s="20">
        <f t="shared" ca="1" si="44"/>
        <v>7.5753899109557321E-2</v>
      </c>
      <c r="AL210" s="28">
        <f t="shared" ca="1" si="45"/>
        <v>16949.239586486161</v>
      </c>
      <c r="AM210" s="28">
        <f ca="1">ROUNDUP(SQRT((2*AL210*PART2!$AD$7)/PART2!$AD$6),0)</f>
        <v>720</v>
      </c>
      <c r="AN210" s="20"/>
      <c r="BB210" s="19">
        <v>208</v>
      </c>
      <c r="BC210" s="20">
        <f t="shared" ca="1" si="38"/>
        <v>0.9232156632810935</v>
      </c>
      <c r="BD210" s="28">
        <f t="shared" ca="1" si="39"/>
        <v>15584.442807551266</v>
      </c>
      <c r="BE210" s="29">
        <f ca="1">BD210/ROUNDUP(SQRT((2*BD210*PART2!$AD$7)/PART2!$AD$6),0)</f>
        <v>22.553462818453351</v>
      </c>
      <c r="BF210" s="20"/>
    </row>
    <row r="211" spans="8:58">
      <c r="H211" s="19">
        <v>208</v>
      </c>
      <c r="I211" s="20">
        <f t="shared" ca="1" si="40"/>
        <v>0.74952472936333203</v>
      </c>
      <c r="J211" s="28">
        <f t="shared" ca="1" si="41"/>
        <v>15584.442807551266</v>
      </c>
      <c r="K211" s="28">
        <f t="shared" ca="1" si="42"/>
        <v>1256692.386424161</v>
      </c>
      <c r="L211" s="28">
        <f ca="1">ROUNDUP((SQRT((2*J211*PART2!$AD$7)/PART2!$AD$6)),0)</f>
        <v>691</v>
      </c>
      <c r="M211" s="38">
        <f t="shared" ca="1" si="43"/>
        <v>22.553462818453351</v>
      </c>
      <c r="N211" s="20"/>
      <c r="AJ211" s="19">
        <v>208</v>
      </c>
      <c r="AK211" s="20">
        <f t="shared" ca="1" si="44"/>
        <v>0.73896230448822553</v>
      </c>
      <c r="AL211" s="28">
        <f t="shared" ca="1" si="45"/>
        <v>15584.442807551266</v>
      </c>
      <c r="AM211" s="28">
        <f ca="1">ROUNDUP(SQRT((2*AL211*PART2!$AD$7)/PART2!$AD$6),0)</f>
        <v>691</v>
      </c>
      <c r="AN211" s="20"/>
      <c r="BB211" s="19">
        <v>209</v>
      </c>
      <c r="BC211" s="20">
        <f t="shared" ca="1" si="38"/>
        <v>0.39735525031411001</v>
      </c>
      <c r="BD211" s="28">
        <f t="shared" ca="1" si="39"/>
        <v>14928.265208119436</v>
      </c>
      <c r="BE211" s="29">
        <f ca="1">BD211/ROUNDUP(SQRT((2*BD211*PART2!$AD$7)/PART2!$AD$6),0)</f>
        <v>22.083232556389696</v>
      </c>
      <c r="BF211" s="20"/>
    </row>
    <row r="212" spans="8:58">
      <c r="H212" s="19">
        <v>209</v>
      </c>
      <c r="I212" s="20">
        <f t="shared" ca="1" si="40"/>
        <v>0.46477583910548592</v>
      </c>
      <c r="J212" s="28">
        <f t="shared" ca="1" si="41"/>
        <v>14928.265208119436</v>
      </c>
      <c r="K212" s="28">
        <f t="shared" ca="1" si="42"/>
        <v>1203986.7278119605</v>
      </c>
      <c r="L212" s="28">
        <f ca="1">ROUNDUP((SQRT((2*J212*PART2!$AD$7)/PART2!$AD$6)),0)</f>
        <v>676</v>
      </c>
      <c r="M212" s="38">
        <f t="shared" ca="1" si="43"/>
        <v>22.083232556389696</v>
      </c>
      <c r="N212" s="20"/>
      <c r="AJ212" s="19">
        <v>209</v>
      </c>
      <c r="AK212" s="20">
        <f t="shared" ca="1" si="44"/>
        <v>0.75750736734276092</v>
      </c>
      <c r="AL212" s="28">
        <f t="shared" ca="1" si="45"/>
        <v>14928.265208119436</v>
      </c>
      <c r="AM212" s="28">
        <f ca="1">ROUNDUP(SQRT((2*AL212*PART2!$AD$7)/PART2!$AD$6),0)</f>
        <v>676</v>
      </c>
      <c r="AN212" s="20"/>
      <c r="BB212" s="19">
        <v>210</v>
      </c>
      <c r="BC212" s="20">
        <f t="shared" ca="1" si="38"/>
        <v>0.99587473330939846</v>
      </c>
      <c r="BD212" s="28">
        <f t="shared" ca="1" si="39"/>
        <v>15422.56916154091</v>
      </c>
      <c r="BE212" s="29">
        <f ca="1">BD212/ROUNDUP(SQRT((2*BD212*PART2!$AD$7)/PART2!$AD$6),0)</f>
        <v>22.449154529171629</v>
      </c>
      <c r="BF212" s="20"/>
    </row>
    <row r="213" spans="8:58">
      <c r="H213" s="19">
        <v>210</v>
      </c>
      <c r="I213" s="20">
        <f t="shared" ca="1" si="40"/>
        <v>0.68896399373478145</v>
      </c>
      <c r="J213" s="28">
        <f t="shared" ca="1" si="41"/>
        <v>15422.56916154091</v>
      </c>
      <c r="K213" s="28">
        <f t="shared" ca="1" si="42"/>
        <v>1243690.7469196904</v>
      </c>
      <c r="L213" s="28">
        <f ca="1">ROUNDUP((SQRT((2*J213*PART2!$AD$7)/PART2!$AD$6)),0)</f>
        <v>687</v>
      </c>
      <c r="M213" s="38">
        <f t="shared" ca="1" si="43"/>
        <v>22.449154529171629</v>
      </c>
      <c r="N213" s="20"/>
      <c r="AJ213" s="19">
        <v>210</v>
      </c>
      <c r="AK213" s="20">
        <f t="shared" ca="1" si="44"/>
        <v>0.31480136860998975</v>
      </c>
      <c r="AL213" s="28">
        <f t="shared" ca="1" si="45"/>
        <v>15422.56916154091</v>
      </c>
      <c r="AM213" s="28">
        <f ca="1">ROUNDUP(SQRT((2*AL213*PART2!$AD$7)/PART2!$AD$6),0)</f>
        <v>687</v>
      </c>
      <c r="AN213" s="20"/>
      <c r="BB213" s="19">
        <v>211</v>
      </c>
      <c r="BC213" s="20">
        <f t="shared" ca="1" si="38"/>
        <v>0.1951408546477239</v>
      </c>
      <c r="BD213" s="28">
        <f t="shared" ca="1" si="39"/>
        <v>15128.621374475579</v>
      </c>
      <c r="BE213" s="29">
        <f ca="1">BD213/ROUNDUP(SQRT((2*BD213*PART2!$AD$7)/PART2!$AD$6),0)</f>
        <v>22.247972609522911</v>
      </c>
      <c r="BF213" s="20"/>
    </row>
    <row r="214" spans="8:58">
      <c r="H214" s="19">
        <v>211</v>
      </c>
      <c r="I214" s="20">
        <f t="shared" ca="1" si="40"/>
        <v>0.56224275499129117</v>
      </c>
      <c r="J214" s="28">
        <f t="shared" ca="1" si="41"/>
        <v>15128.621374475579</v>
      </c>
      <c r="K214" s="28">
        <f t="shared" ca="1" si="42"/>
        <v>1220080.2639321412</v>
      </c>
      <c r="L214" s="28">
        <f ca="1">ROUNDUP((SQRT((2*J214*PART2!$AD$7)/PART2!$AD$6)),0)</f>
        <v>680</v>
      </c>
      <c r="M214" s="38">
        <f t="shared" ca="1" si="43"/>
        <v>22.247972609522911</v>
      </c>
      <c r="N214" s="20"/>
      <c r="AJ214" s="19">
        <v>211</v>
      </c>
      <c r="AK214" s="20">
        <f t="shared" ca="1" si="44"/>
        <v>0.22937750302815607</v>
      </c>
      <c r="AL214" s="28">
        <f t="shared" ca="1" si="45"/>
        <v>15128.621374475579</v>
      </c>
      <c r="AM214" s="28">
        <f ca="1">ROUNDUP(SQRT((2*AL214*PART2!$AD$7)/PART2!$AD$6),0)</f>
        <v>680</v>
      </c>
      <c r="AN214" s="20"/>
      <c r="BB214" s="19">
        <v>212</v>
      </c>
      <c r="BC214" s="20">
        <f t="shared" ca="1" si="38"/>
        <v>0.22199531611151946</v>
      </c>
      <c r="BD214" s="28">
        <f t="shared" ca="1" si="39"/>
        <v>14701.330361577311</v>
      </c>
      <c r="BE214" s="29">
        <f ca="1">BD214/ROUNDUP(SQRT((2*BD214*PART2!$AD$7)/PART2!$AD$6),0)</f>
        <v>21.909583251232952</v>
      </c>
      <c r="BF214" s="20"/>
    </row>
    <row r="215" spans="8:58">
      <c r="H215" s="19">
        <v>212</v>
      </c>
      <c r="I215" s="20">
        <f t="shared" ca="1" si="40"/>
        <v>0.36181562490309827</v>
      </c>
      <c r="J215" s="28">
        <f t="shared" ca="1" si="41"/>
        <v>14701.330361577311</v>
      </c>
      <c r="K215" s="28">
        <f t="shared" ca="1" si="42"/>
        <v>1185757.7372414561</v>
      </c>
      <c r="L215" s="28">
        <f ca="1">ROUNDUP((SQRT((2*J215*PART2!$AD$7)/PART2!$AD$6)),0)</f>
        <v>671</v>
      </c>
      <c r="M215" s="38">
        <f t="shared" ca="1" si="43"/>
        <v>21.909583251232952</v>
      </c>
      <c r="N215" s="20"/>
      <c r="AJ215" s="19">
        <v>212</v>
      </c>
      <c r="AK215" s="20">
        <f t="shared" ca="1" si="44"/>
        <v>0.86806692835339783</v>
      </c>
      <c r="AL215" s="28">
        <f t="shared" ca="1" si="45"/>
        <v>14701.330361577311</v>
      </c>
      <c r="AM215" s="28">
        <f ca="1">ROUNDUP(SQRT((2*AL215*PART2!$AD$7)/PART2!$AD$6),0)</f>
        <v>671</v>
      </c>
      <c r="AN215" s="20"/>
      <c r="BB215" s="19">
        <v>213</v>
      </c>
      <c r="BC215" s="20">
        <f t="shared" ca="1" si="38"/>
        <v>0.48426660809380284</v>
      </c>
      <c r="BD215" s="28">
        <f t="shared" ca="1" si="39"/>
        <v>15014.330332262572</v>
      </c>
      <c r="BE215" s="29">
        <f ca="1">BD215/ROUNDUP(SQRT((2*BD215*PART2!$AD$7)/PART2!$AD$6),0)</f>
        <v>22.145029988587865</v>
      </c>
      <c r="BF215" s="20"/>
    </row>
    <row r="216" spans="8:58">
      <c r="H216" s="19">
        <v>213</v>
      </c>
      <c r="I216" s="20">
        <f t="shared" ca="1" si="40"/>
        <v>0.50713949632844202</v>
      </c>
      <c r="J216" s="28">
        <f t="shared" ca="1" si="41"/>
        <v>15014.330332262572</v>
      </c>
      <c r="K216" s="28">
        <f t="shared" ca="1" si="42"/>
        <v>1210899.9331784952</v>
      </c>
      <c r="L216" s="28">
        <f ca="1">ROUNDUP((SQRT((2*J216*PART2!$AD$7)/PART2!$AD$6)),0)</f>
        <v>678</v>
      </c>
      <c r="M216" s="38">
        <f t="shared" ca="1" si="43"/>
        <v>22.145029988587865</v>
      </c>
      <c r="N216" s="20"/>
      <c r="AJ216" s="19">
        <v>213</v>
      </c>
      <c r="AK216" s="20">
        <f t="shared" ca="1" si="44"/>
        <v>0.80138188628698692</v>
      </c>
      <c r="AL216" s="28">
        <f t="shared" ca="1" si="45"/>
        <v>15014.330332262572</v>
      </c>
      <c r="AM216" s="28">
        <f ca="1">ROUNDUP(SQRT((2*AL216*PART2!$AD$7)/PART2!$AD$6),0)</f>
        <v>678</v>
      </c>
      <c r="AN216" s="20"/>
      <c r="BB216" s="19">
        <v>214</v>
      </c>
      <c r="BC216" s="20">
        <f t="shared" ca="1" si="38"/>
        <v>0.74880345585952912</v>
      </c>
      <c r="BD216" s="28">
        <f t="shared" ca="1" si="39"/>
        <v>16239.545393874134</v>
      </c>
      <c r="BE216" s="29">
        <f ca="1">BD216/ROUNDUP(SQRT((2*BD216*PART2!$AD$7)/PART2!$AD$6),0)</f>
        <v>23.034816161523594</v>
      </c>
      <c r="BF216" s="20"/>
    </row>
    <row r="217" spans="8:58">
      <c r="H217" s="19">
        <v>214</v>
      </c>
      <c r="I217" s="20">
        <f t="shared" ca="1" si="40"/>
        <v>0.92771359900274419</v>
      </c>
      <c r="J217" s="28">
        <f t="shared" ca="1" si="41"/>
        <v>16239.545393874134</v>
      </c>
      <c r="K217" s="28">
        <f t="shared" ca="1" si="42"/>
        <v>1309307.2910654661</v>
      </c>
      <c r="L217" s="28">
        <f ca="1">ROUNDUP((SQRT((2*J217*PART2!$AD$7)/PART2!$AD$6)),0)</f>
        <v>705</v>
      </c>
      <c r="M217" s="38">
        <f t="shared" ca="1" si="43"/>
        <v>23.034816161523594</v>
      </c>
      <c r="N217" s="20"/>
      <c r="AJ217" s="19">
        <v>214</v>
      </c>
      <c r="AK217" s="20">
        <f t="shared" ca="1" si="44"/>
        <v>0.48267623763667977</v>
      </c>
      <c r="AL217" s="28">
        <f t="shared" ca="1" si="45"/>
        <v>16239.545393874134</v>
      </c>
      <c r="AM217" s="28">
        <f ca="1">ROUNDUP(SQRT((2*AL217*PART2!$AD$7)/PART2!$AD$6),0)</f>
        <v>705</v>
      </c>
      <c r="AN217" s="20"/>
      <c r="BB217" s="19">
        <v>215</v>
      </c>
      <c r="BC217" s="20">
        <f t="shared" ca="1" si="38"/>
        <v>0.82929893226579754</v>
      </c>
      <c r="BD217" s="28">
        <f t="shared" ca="1" si="39"/>
        <v>14516.550327612145</v>
      </c>
      <c r="BE217" s="29">
        <f ca="1">BD217/ROUNDUP(SQRT((2*BD217*PART2!$AD$7)/PART2!$AD$6),0)</f>
        <v>21.76394351965839</v>
      </c>
      <c r="BF217" s="20"/>
    </row>
    <row r="218" spans="8:58">
      <c r="H218" s="19">
        <v>215</v>
      </c>
      <c r="I218" s="20">
        <f t="shared" ca="1" si="40"/>
        <v>0.28749061202256332</v>
      </c>
      <c r="J218" s="28">
        <f t="shared" ca="1" si="41"/>
        <v>14516.550327612145</v>
      </c>
      <c r="K218" s="28">
        <f t="shared" ca="1" si="42"/>
        <v>1170914.4937832963</v>
      </c>
      <c r="L218" s="28">
        <f ca="1">ROUNDUP((SQRT((2*J218*PART2!$AD$7)/PART2!$AD$6)),0)</f>
        <v>667</v>
      </c>
      <c r="M218" s="38">
        <f t="shared" ca="1" si="43"/>
        <v>21.76394351965839</v>
      </c>
      <c r="N218" s="20"/>
      <c r="AJ218" s="19">
        <v>215</v>
      </c>
      <c r="AK218" s="20">
        <f t="shared" ca="1" si="44"/>
        <v>0.731993906707602</v>
      </c>
      <c r="AL218" s="28">
        <f t="shared" ca="1" si="45"/>
        <v>14516.550327612145</v>
      </c>
      <c r="AM218" s="28">
        <f ca="1">ROUNDUP(SQRT((2*AL218*PART2!$AD$7)/PART2!$AD$6),0)</f>
        <v>667</v>
      </c>
      <c r="AN218" s="20"/>
      <c r="BB218" s="19">
        <v>216</v>
      </c>
      <c r="BC218" s="20">
        <f t="shared" ca="1" si="38"/>
        <v>0.78851463351203022</v>
      </c>
      <c r="BD218" s="28">
        <f t="shared" ca="1" si="39"/>
        <v>15175.074915247966</v>
      </c>
      <c r="BE218" s="29">
        <f ca="1">BD218/ROUNDUP(SQRT((2*BD218*PART2!$AD$7)/PART2!$AD$6),0)</f>
        <v>22.283516762478659</v>
      </c>
      <c r="BF218" s="20"/>
    </row>
    <row r="219" spans="8:58">
      <c r="H219" s="19">
        <v>216</v>
      </c>
      <c r="I219" s="20">
        <f t="shared" ca="1" si="40"/>
        <v>0.58370605438034784</v>
      </c>
      <c r="J219" s="28">
        <f t="shared" ca="1" si="41"/>
        <v>15175.074915247966</v>
      </c>
      <c r="K219" s="28">
        <f t="shared" ca="1" si="42"/>
        <v>1223811.5669075826</v>
      </c>
      <c r="L219" s="28">
        <f ca="1">ROUNDUP((SQRT((2*J219*PART2!$AD$7)/PART2!$AD$6)),0)</f>
        <v>681</v>
      </c>
      <c r="M219" s="38">
        <f t="shared" ca="1" si="43"/>
        <v>22.283516762478659</v>
      </c>
      <c r="N219" s="20"/>
      <c r="AJ219" s="19">
        <v>216</v>
      </c>
      <c r="AK219" s="20">
        <f t="shared" ca="1" si="44"/>
        <v>0.59152084699049601</v>
      </c>
      <c r="AL219" s="28">
        <f t="shared" ca="1" si="45"/>
        <v>15175.074915247966</v>
      </c>
      <c r="AM219" s="28">
        <f ca="1">ROUNDUP(SQRT((2*AL219*PART2!$AD$7)/PART2!$AD$6),0)</f>
        <v>681</v>
      </c>
      <c r="AN219" s="20"/>
      <c r="BB219" s="19">
        <v>217</v>
      </c>
      <c r="BC219" s="20">
        <f t="shared" ca="1" si="38"/>
        <v>0.18576936201280125</v>
      </c>
      <c r="BD219" s="28">
        <f t="shared" ca="1" si="39"/>
        <v>16286.319332049387</v>
      </c>
      <c r="BE219" s="29">
        <f ca="1">BD219/ROUNDUP(SQRT((2*BD219*PART2!$AD$7)/PART2!$AD$6),0)</f>
        <v>23.068440980239924</v>
      </c>
      <c r="BF219" s="20"/>
    </row>
    <row r="220" spans="8:58">
      <c r="H220" s="19">
        <v>217</v>
      </c>
      <c r="I220" s="20">
        <f t="shared" ca="1" si="40"/>
        <v>0.93633248802419566</v>
      </c>
      <c r="J220" s="28">
        <f t="shared" ca="1" si="41"/>
        <v>16286.319332049387</v>
      </c>
      <c r="K220" s="28">
        <f t="shared" ca="1" si="42"/>
        <v>1313063.8035796036</v>
      </c>
      <c r="L220" s="28">
        <f ca="1">ROUNDUP((SQRT((2*J220*PART2!$AD$7)/PART2!$AD$6)),0)</f>
        <v>706</v>
      </c>
      <c r="M220" s="38">
        <f t="shared" ca="1" si="43"/>
        <v>23.068440980239924</v>
      </c>
      <c r="N220" s="20"/>
      <c r="AJ220" s="19">
        <v>217</v>
      </c>
      <c r="AK220" s="20">
        <f t="shared" ca="1" si="44"/>
        <v>0.1832399012559025</v>
      </c>
      <c r="AL220" s="28">
        <f t="shared" ca="1" si="45"/>
        <v>16286.319332049387</v>
      </c>
      <c r="AM220" s="28">
        <f ca="1">ROUNDUP(SQRT((2*AL220*PART2!$AD$7)/PART2!$AD$6),0)</f>
        <v>706</v>
      </c>
      <c r="AN220" s="20"/>
      <c r="BB220" s="19">
        <v>218</v>
      </c>
      <c r="BC220" s="20">
        <f t="shared" ca="1" si="38"/>
        <v>0.6959264292016264</v>
      </c>
      <c r="BD220" s="28">
        <f t="shared" ca="1" si="39"/>
        <v>14718.746102112169</v>
      </c>
      <c r="BE220" s="29">
        <f ca="1">BD220/ROUNDUP(SQRT((2*BD220*PART2!$AD$7)/PART2!$AD$6),0)</f>
        <v>21.935538155159716</v>
      </c>
      <c r="BF220" s="20"/>
    </row>
    <row r="221" spans="8:58">
      <c r="H221" s="19">
        <v>218</v>
      </c>
      <c r="I221" s="20">
        <f t="shared" ca="1" si="40"/>
        <v>0.36926102044072173</v>
      </c>
      <c r="J221" s="28">
        <f t="shared" ca="1" si="41"/>
        <v>14718.746102112169</v>
      </c>
      <c r="K221" s="28">
        <f t="shared" ca="1" si="42"/>
        <v>1187156.7065631086</v>
      </c>
      <c r="L221" s="28">
        <f ca="1">ROUNDUP((SQRT((2*J221*PART2!$AD$7)/PART2!$AD$6)),0)</f>
        <v>671</v>
      </c>
      <c r="M221" s="38">
        <f t="shared" ca="1" si="43"/>
        <v>21.935538155159716</v>
      </c>
      <c r="N221" s="20"/>
      <c r="AJ221" s="19">
        <v>218</v>
      </c>
      <c r="AK221" s="20">
        <f t="shared" ca="1" si="44"/>
        <v>0.51476490740263181</v>
      </c>
      <c r="AL221" s="28">
        <f t="shared" ca="1" si="45"/>
        <v>14718.746102112169</v>
      </c>
      <c r="AM221" s="28">
        <f ca="1">ROUNDUP(SQRT((2*AL221*PART2!$AD$7)/PART2!$AD$6),0)</f>
        <v>671</v>
      </c>
      <c r="AN221" s="20"/>
      <c r="BB221" s="19">
        <v>219</v>
      </c>
      <c r="BC221" s="20">
        <f t="shared" ca="1" si="38"/>
        <v>0.72834976439460553</v>
      </c>
      <c r="BD221" s="28">
        <f t="shared" ca="1" si="39"/>
        <v>16409.241804305075</v>
      </c>
      <c r="BE221" s="29">
        <f ca="1">BD221/ROUNDUP(SQRT((2*BD221*PART2!$AD$7)/PART2!$AD$6),0)</f>
        <v>23.144205647820979</v>
      </c>
      <c r="BF221" s="20"/>
    </row>
    <row r="222" spans="8:58">
      <c r="H222" s="19">
        <v>219</v>
      </c>
      <c r="I222" s="20">
        <f t="shared" ca="1" si="40"/>
        <v>0.95637559427740937</v>
      </c>
      <c r="J222" s="28">
        <f t="shared" ca="1" si="41"/>
        <v>16409.241804305075</v>
      </c>
      <c r="K222" s="28">
        <f t="shared" ca="1" si="42"/>
        <v>1322935.8695869267</v>
      </c>
      <c r="L222" s="28">
        <f ca="1">ROUNDUP((SQRT((2*J222*PART2!$AD$7)/PART2!$AD$6)),0)</f>
        <v>709</v>
      </c>
      <c r="M222" s="38">
        <f t="shared" ca="1" si="43"/>
        <v>23.144205647820979</v>
      </c>
      <c r="N222" s="20"/>
      <c r="AJ222" s="19">
        <v>219</v>
      </c>
      <c r="AK222" s="20">
        <f t="shared" ca="1" si="44"/>
        <v>0.21896559786853331</v>
      </c>
      <c r="AL222" s="28">
        <f t="shared" ca="1" si="45"/>
        <v>16409.241804305075</v>
      </c>
      <c r="AM222" s="28">
        <f ca="1">ROUNDUP(SQRT((2*AL222*PART2!$AD$7)/PART2!$AD$6),0)</f>
        <v>709</v>
      </c>
      <c r="AN222" s="20"/>
      <c r="BB222" s="19">
        <v>220</v>
      </c>
      <c r="BC222" s="20">
        <f t="shared" ca="1" si="38"/>
        <v>0.20011185418075417</v>
      </c>
      <c r="BD222" s="28">
        <f t="shared" ca="1" si="39"/>
        <v>14495.755051710043</v>
      </c>
      <c r="BE222" s="29">
        <f ca="1">BD222/ROUNDUP(SQRT((2*BD222*PART2!$AD$7)/PART2!$AD$6),0)</f>
        <v>21.765397975540605</v>
      </c>
      <c r="BF222" s="20"/>
    </row>
    <row r="223" spans="8:58">
      <c r="H223" s="19">
        <v>220</v>
      </c>
      <c r="I223" s="20">
        <f t="shared" ca="1" si="40"/>
        <v>0.27966039683951427</v>
      </c>
      <c r="J223" s="28">
        <f t="shared" ca="1" si="41"/>
        <v>14495.755051710043</v>
      </c>
      <c r="K223" s="28">
        <f t="shared" ca="1" si="42"/>
        <v>1169243.9916914224</v>
      </c>
      <c r="L223" s="28">
        <f ca="1">ROUNDUP((SQRT((2*J223*PART2!$AD$7)/PART2!$AD$6)),0)</f>
        <v>666</v>
      </c>
      <c r="M223" s="38">
        <f t="shared" ca="1" si="43"/>
        <v>21.765397975540605</v>
      </c>
      <c r="N223" s="20"/>
      <c r="AJ223" s="19">
        <v>220</v>
      </c>
      <c r="AK223" s="20">
        <f t="shared" ca="1" si="44"/>
        <v>0.62334922394613301</v>
      </c>
      <c r="AL223" s="28">
        <f t="shared" ca="1" si="45"/>
        <v>14495.755051710043</v>
      </c>
      <c r="AM223" s="28">
        <f ca="1">ROUNDUP(SQRT((2*AL223*PART2!$AD$7)/PART2!$AD$6),0)</f>
        <v>666</v>
      </c>
      <c r="AN223" s="20"/>
      <c r="BB223" s="19">
        <v>221</v>
      </c>
      <c r="BC223" s="20">
        <f t="shared" ca="1" si="38"/>
        <v>0.12284542767044171</v>
      </c>
      <c r="BD223" s="28">
        <f t="shared" ca="1" si="39"/>
        <v>14884.294093489645</v>
      </c>
      <c r="BE223" s="29">
        <f ca="1">BD223/ROUNDUP(SQRT((2*BD223*PART2!$AD$7)/PART2!$AD$6),0)</f>
        <v>22.050806064429104</v>
      </c>
      <c r="BF223" s="20"/>
    </row>
    <row r="224" spans="8:58">
      <c r="H224" s="19">
        <v>221</v>
      </c>
      <c r="I224" s="20">
        <f t="shared" ca="1" si="40"/>
        <v>0.44382052884499568</v>
      </c>
      <c r="J224" s="28">
        <f t="shared" ca="1" si="41"/>
        <v>14884.294093489645</v>
      </c>
      <c r="K224" s="28">
        <f t="shared" ca="1" si="42"/>
        <v>1200454.704813346</v>
      </c>
      <c r="L224" s="28">
        <f ca="1">ROUNDUP((SQRT((2*J224*PART2!$AD$7)/PART2!$AD$6)),0)</f>
        <v>675</v>
      </c>
      <c r="M224" s="38">
        <f t="shared" ca="1" si="43"/>
        <v>22.050806064429104</v>
      </c>
      <c r="N224" s="20"/>
      <c r="AJ224" s="19">
        <v>221</v>
      </c>
      <c r="AK224" s="20">
        <f t="shared" ca="1" si="44"/>
        <v>0.17170617941984867</v>
      </c>
      <c r="AL224" s="28">
        <f t="shared" ca="1" si="45"/>
        <v>14884.294093489645</v>
      </c>
      <c r="AM224" s="28">
        <f ca="1">ROUNDUP(SQRT((2*AL224*PART2!$AD$7)/PART2!$AD$6),0)</f>
        <v>675</v>
      </c>
      <c r="AN224" s="20"/>
      <c r="BB224" s="19">
        <v>222</v>
      </c>
      <c r="BC224" s="20">
        <f t="shared" ca="1" si="38"/>
        <v>0.24011356051820487</v>
      </c>
      <c r="BD224" s="28">
        <f t="shared" ca="1" si="39"/>
        <v>13951.75074760759</v>
      </c>
      <c r="BE224" s="29">
        <f ca="1">BD224/ROUNDUP(SQRT((2*BD224*PART2!$AD$7)/PART2!$AD$6),0)</f>
        <v>21.365621359276552</v>
      </c>
      <c r="BF224" s="20"/>
    </row>
    <row r="225" spans="8:58">
      <c r="H225" s="19">
        <v>222</v>
      </c>
      <c r="I225" s="20">
        <f t="shared" ca="1" si="40"/>
        <v>0.11322868569645095</v>
      </c>
      <c r="J225" s="28">
        <f t="shared" ca="1" si="41"/>
        <v>13951.75074760759</v>
      </c>
      <c r="K225" s="28">
        <f t="shared" ca="1" si="42"/>
        <v>1125542.0965076482</v>
      </c>
      <c r="L225" s="28">
        <f ca="1">ROUNDUP((SQRT((2*J225*PART2!$AD$7)/PART2!$AD$6)),0)</f>
        <v>653</v>
      </c>
      <c r="M225" s="38">
        <f t="shared" ca="1" si="43"/>
        <v>21.365621359276552</v>
      </c>
      <c r="N225" s="20"/>
      <c r="AJ225" s="19">
        <v>222</v>
      </c>
      <c r="AK225" s="20">
        <f t="shared" ca="1" si="44"/>
        <v>0.60435367628661807</v>
      </c>
      <c r="AL225" s="28">
        <f t="shared" ca="1" si="45"/>
        <v>13951.75074760759</v>
      </c>
      <c r="AM225" s="28">
        <f ca="1">ROUNDUP(SQRT((2*AL225*PART2!$AD$7)/PART2!$AD$6),0)</f>
        <v>653</v>
      </c>
      <c r="AN225" s="20"/>
      <c r="BB225" s="19">
        <v>223</v>
      </c>
      <c r="BC225" s="20">
        <f t="shared" ca="1" si="38"/>
        <v>0.23695314490871822</v>
      </c>
      <c r="BD225" s="28">
        <f t="shared" ca="1" si="39"/>
        <v>14999.874736987706</v>
      </c>
      <c r="BE225" s="29">
        <f ca="1">BD225/ROUNDUP(SQRT((2*BD225*PART2!$AD$7)/PART2!$AD$6),0)</f>
        <v>22.123709051604287</v>
      </c>
      <c r="BF225" s="20"/>
    </row>
    <row r="226" spans="8:58">
      <c r="H226" s="19">
        <v>223</v>
      </c>
      <c r="I226" s="20">
        <f t="shared" ca="1" si="40"/>
        <v>0.49993737045520603</v>
      </c>
      <c r="J226" s="28">
        <f t="shared" ca="1" si="41"/>
        <v>14999.874736987706</v>
      </c>
      <c r="K226" s="28">
        <f t="shared" ca="1" si="42"/>
        <v>1209738.7949503695</v>
      </c>
      <c r="L226" s="28">
        <f ca="1">ROUNDUP((SQRT((2*J226*PART2!$AD$7)/PART2!$AD$6)),0)</f>
        <v>678</v>
      </c>
      <c r="M226" s="38">
        <f t="shared" ca="1" si="43"/>
        <v>22.123709051604287</v>
      </c>
      <c r="N226" s="20"/>
      <c r="AJ226" s="19">
        <v>223</v>
      </c>
      <c r="AK226" s="20">
        <f t="shared" ca="1" si="44"/>
        <v>0.7839054828247507</v>
      </c>
      <c r="AL226" s="28">
        <f t="shared" ca="1" si="45"/>
        <v>14999.874736987706</v>
      </c>
      <c r="AM226" s="28">
        <f ca="1">ROUNDUP(SQRT((2*AL226*PART2!$AD$7)/PART2!$AD$6),0)</f>
        <v>678</v>
      </c>
      <c r="AN226" s="20"/>
      <c r="BB226" s="19">
        <v>224</v>
      </c>
      <c r="BC226" s="20">
        <f t="shared" ca="1" si="38"/>
        <v>0.12193323714028803</v>
      </c>
      <c r="BD226" s="28">
        <f t="shared" ca="1" si="39"/>
        <v>15323.473480097853</v>
      </c>
      <c r="BE226" s="29">
        <f ca="1">BD226/ROUNDUP(SQRT((2*BD226*PART2!$AD$7)/PART2!$AD$6),0)</f>
        <v>22.370034277515114</v>
      </c>
      <c r="BF226" s="20"/>
    </row>
    <row r="227" spans="8:58">
      <c r="H227" s="19">
        <v>224</v>
      </c>
      <c r="I227" s="20">
        <f t="shared" ca="1" si="40"/>
        <v>0.64865735350809983</v>
      </c>
      <c r="J227" s="28">
        <f t="shared" ca="1" si="41"/>
        <v>15323.473480097853</v>
      </c>
      <c r="K227" s="28">
        <f t="shared" ca="1" si="42"/>
        <v>1235731.2859488816</v>
      </c>
      <c r="L227" s="28">
        <f ca="1">ROUNDUP((SQRT((2*J227*PART2!$AD$7)/PART2!$AD$6)),0)</f>
        <v>685</v>
      </c>
      <c r="M227" s="38">
        <f t="shared" ca="1" si="43"/>
        <v>22.370034277515114</v>
      </c>
      <c r="N227" s="20"/>
      <c r="AJ227" s="19">
        <v>224</v>
      </c>
      <c r="AK227" s="20">
        <f t="shared" ca="1" si="44"/>
        <v>0.63220035259550134</v>
      </c>
      <c r="AL227" s="28">
        <f t="shared" ca="1" si="45"/>
        <v>15323.473480097853</v>
      </c>
      <c r="AM227" s="28">
        <f ca="1">ROUNDUP(SQRT((2*AL227*PART2!$AD$7)/PART2!$AD$6),0)</f>
        <v>685</v>
      </c>
      <c r="AN227" s="20"/>
      <c r="BB227" s="19">
        <v>225</v>
      </c>
      <c r="BC227" s="20">
        <f t="shared" ca="1" si="38"/>
        <v>7.7447776766798593E-2</v>
      </c>
      <c r="BD227" s="28">
        <f t="shared" ca="1" si="39"/>
        <v>13962.426732476759</v>
      </c>
      <c r="BE227" s="29">
        <f ca="1">BD227/ROUNDUP(SQRT((2*BD227*PART2!$AD$7)/PART2!$AD$6),0)</f>
        <v>21.349276349352841</v>
      </c>
      <c r="BF227" s="20"/>
    </row>
    <row r="228" spans="8:58">
      <c r="H228" s="19">
        <v>225</v>
      </c>
      <c r="I228" s="20">
        <f t="shared" ca="1" si="40"/>
        <v>0.11578315192323629</v>
      </c>
      <c r="J228" s="28">
        <f t="shared" ca="1" si="41"/>
        <v>13962.426732476759</v>
      </c>
      <c r="K228" s="28">
        <f t="shared" ca="1" si="42"/>
        <v>1126399.7793949984</v>
      </c>
      <c r="L228" s="28">
        <f ca="1">ROUNDUP((SQRT((2*J228*PART2!$AD$7)/PART2!$AD$6)),0)</f>
        <v>654</v>
      </c>
      <c r="M228" s="38">
        <f t="shared" ca="1" si="43"/>
        <v>21.349276349352841</v>
      </c>
      <c r="N228" s="20"/>
      <c r="AJ228" s="19">
        <v>225</v>
      </c>
      <c r="AK228" s="20">
        <f t="shared" ca="1" si="44"/>
        <v>0.40545668076898922</v>
      </c>
      <c r="AL228" s="28">
        <f t="shared" ca="1" si="45"/>
        <v>13962.426732476759</v>
      </c>
      <c r="AM228" s="28">
        <f ca="1">ROUNDUP(SQRT((2*AL228*PART2!$AD$7)/PART2!$AD$6),0)</f>
        <v>654</v>
      </c>
      <c r="AN228" s="20"/>
      <c r="BB228" s="19">
        <v>226</v>
      </c>
      <c r="BC228" s="20">
        <f t="shared" ca="1" si="38"/>
        <v>0.63237637206513508</v>
      </c>
      <c r="BD228" s="28">
        <f t="shared" ca="1" si="39"/>
        <v>15770.177259071648</v>
      </c>
      <c r="BE228" s="29">
        <f ca="1">BD228/ROUNDUP(SQRT((2*BD228*PART2!$AD$7)/PART2!$AD$6),0)</f>
        <v>22.690902531038343</v>
      </c>
      <c r="BF228" s="20"/>
    </row>
    <row r="229" spans="8:58">
      <c r="H229" s="19">
        <v>226</v>
      </c>
      <c r="I229" s="20">
        <f t="shared" ca="1" si="40"/>
        <v>0.81094200323693433</v>
      </c>
      <c r="J229" s="28">
        <f t="shared" ca="1" si="41"/>
        <v>15770.177259071648</v>
      </c>
      <c r="K229" s="28">
        <f t="shared" ca="1" si="42"/>
        <v>1271610.1792825602</v>
      </c>
      <c r="L229" s="28">
        <f ca="1">ROUNDUP((SQRT((2*J229*PART2!$AD$7)/PART2!$AD$6)),0)</f>
        <v>695</v>
      </c>
      <c r="M229" s="38">
        <f t="shared" ca="1" si="43"/>
        <v>22.690902531038343</v>
      </c>
      <c r="N229" s="20"/>
      <c r="AJ229" s="19">
        <v>226</v>
      </c>
      <c r="AK229" s="20">
        <f t="shared" ca="1" si="44"/>
        <v>0.28655426094369874</v>
      </c>
      <c r="AL229" s="28">
        <f t="shared" ca="1" si="45"/>
        <v>15770.177259071648</v>
      </c>
      <c r="AM229" s="28">
        <f ca="1">ROUNDUP(SQRT((2*AL229*PART2!$AD$7)/PART2!$AD$6),0)</f>
        <v>695</v>
      </c>
      <c r="AN229" s="20"/>
      <c r="BB229" s="19">
        <v>227</v>
      </c>
      <c r="BC229" s="20">
        <f t="shared" ca="1" si="38"/>
        <v>0.51908031977295621</v>
      </c>
      <c r="BD229" s="28">
        <f t="shared" ca="1" si="39"/>
        <v>13872.48962769116</v>
      </c>
      <c r="BE229" s="29">
        <f ca="1">BD229/ROUNDUP(SQRT((2*BD229*PART2!$AD$7)/PART2!$AD$6),0)</f>
        <v>21.276824582348407</v>
      </c>
      <c r="BF229" s="20"/>
    </row>
    <row r="230" spans="8:58">
      <c r="H230" s="19">
        <v>227</v>
      </c>
      <c r="I230" s="20">
        <f t="shared" ca="1" si="40"/>
        <v>9.5154768803582312E-2</v>
      </c>
      <c r="J230" s="28">
        <f t="shared" ca="1" si="41"/>
        <v>13872.48962769116</v>
      </c>
      <c r="K230" s="28">
        <f t="shared" ca="1" si="42"/>
        <v>1119174.4716234093</v>
      </c>
      <c r="L230" s="28">
        <f ca="1">ROUNDUP((SQRT((2*J230*PART2!$AD$7)/PART2!$AD$6)),0)</f>
        <v>652</v>
      </c>
      <c r="M230" s="38">
        <f t="shared" ca="1" si="43"/>
        <v>21.276824582348407</v>
      </c>
      <c r="N230" s="20"/>
      <c r="AJ230" s="19">
        <v>227</v>
      </c>
      <c r="AK230" s="20">
        <f t="shared" ca="1" si="44"/>
        <v>0.35935360335103128</v>
      </c>
      <c r="AL230" s="28">
        <f t="shared" ca="1" si="45"/>
        <v>13872.48962769116</v>
      </c>
      <c r="AM230" s="28">
        <f ca="1">ROUNDUP(SQRT((2*AL230*PART2!$AD$7)/PART2!$AD$6),0)</f>
        <v>652</v>
      </c>
      <c r="AN230" s="20"/>
      <c r="BB230" s="19">
        <v>228</v>
      </c>
      <c r="BC230" s="20">
        <f t="shared" ca="1" si="38"/>
        <v>0.68123058473277631</v>
      </c>
      <c r="BD230" s="28">
        <f t="shared" ca="1" si="39"/>
        <v>15135.256751031922</v>
      </c>
      <c r="BE230" s="29">
        <f ca="1">BD230/ROUNDUP(SQRT((2*BD230*PART2!$AD$7)/PART2!$AD$6),0)</f>
        <v>22.225046624129106</v>
      </c>
      <c r="BF230" s="20"/>
    </row>
    <row r="231" spans="8:58">
      <c r="H231" s="19">
        <v>228</v>
      </c>
      <c r="I231" s="20">
        <f t="shared" ca="1" si="40"/>
        <v>0.56534157692849718</v>
      </c>
      <c r="J231" s="28">
        <f t="shared" ca="1" si="41"/>
        <v>15135.256751031922</v>
      </c>
      <c r="K231" s="28">
        <f t="shared" ca="1" si="42"/>
        <v>1220613.2503398622</v>
      </c>
      <c r="L231" s="28">
        <f ca="1">ROUNDUP((SQRT((2*J231*PART2!$AD$7)/PART2!$AD$6)),0)</f>
        <v>681</v>
      </c>
      <c r="M231" s="38">
        <f t="shared" ca="1" si="43"/>
        <v>22.225046624129106</v>
      </c>
      <c r="N231" s="20"/>
      <c r="AJ231" s="19">
        <v>228</v>
      </c>
      <c r="AK231" s="20">
        <f t="shared" ca="1" si="44"/>
        <v>0.43813509421278762</v>
      </c>
      <c r="AL231" s="28">
        <f t="shared" ca="1" si="45"/>
        <v>15135.256751031922</v>
      </c>
      <c r="AM231" s="28">
        <f ca="1">ROUNDUP(SQRT((2*AL231*PART2!$AD$7)/PART2!$AD$6),0)</f>
        <v>681</v>
      </c>
      <c r="AN231" s="20"/>
      <c r="BB231" s="19">
        <v>229</v>
      </c>
      <c r="BC231" s="20">
        <f t="shared" ca="1" si="38"/>
        <v>0.33526113276748137</v>
      </c>
      <c r="BD231" s="28">
        <f t="shared" ca="1" si="39"/>
        <v>14300.700050244952</v>
      </c>
      <c r="BE231" s="29">
        <f ca="1">BD231/ROUNDUP(SQRT((2*BD231*PART2!$AD$7)/PART2!$AD$6),0)</f>
        <v>21.60226593692591</v>
      </c>
      <c r="BF231" s="20"/>
    </row>
    <row r="232" spans="8:58">
      <c r="H232" s="19">
        <v>229</v>
      </c>
      <c r="I232" s="20">
        <f t="shared" ca="1" si="40"/>
        <v>0.21147757758840224</v>
      </c>
      <c r="J232" s="28">
        <f t="shared" ca="1" si="41"/>
        <v>14300.700050244952</v>
      </c>
      <c r="K232" s="28">
        <f t="shared" ca="1" si="42"/>
        <v>1153574.9025257197</v>
      </c>
      <c r="L232" s="28">
        <f ca="1">ROUNDUP((SQRT((2*J232*PART2!$AD$7)/PART2!$AD$6)),0)</f>
        <v>662</v>
      </c>
      <c r="M232" s="38">
        <f t="shared" ca="1" si="43"/>
        <v>21.60226593692591</v>
      </c>
      <c r="N232" s="20"/>
      <c r="AJ232" s="19">
        <v>229</v>
      </c>
      <c r="AK232" s="20">
        <f t="shared" ca="1" si="44"/>
        <v>0.15662603028423827</v>
      </c>
      <c r="AL232" s="28">
        <f t="shared" ca="1" si="45"/>
        <v>14300.700050244952</v>
      </c>
      <c r="AM232" s="28">
        <f ca="1">ROUNDUP(SQRT((2*AL232*PART2!$AD$7)/PART2!$AD$6),0)</f>
        <v>662</v>
      </c>
      <c r="AN232" s="20"/>
      <c r="BB232" s="19">
        <v>230</v>
      </c>
      <c r="BC232" s="20">
        <f t="shared" ca="1" si="38"/>
        <v>0.96157134540434963</v>
      </c>
      <c r="BD232" s="28">
        <f t="shared" ca="1" si="39"/>
        <v>15463.556534483419</v>
      </c>
      <c r="BE232" s="29">
        <f ca="1">BD232/ROUNDUP(SQRT((2*BD232*PART2!$AD$7)/PART2!$AD$6),0)</f>
        <v>22.476099614074737</v>
      </c>
      <c r="BF232" s="20"/>
    </row>
    <row r="233" spans="8:58">
      <c r="H233" s="19">
        <v>230</v>
      </c>
      <c r="I233" s="20">
        <f t="shared" ca="1" si="40"/>
        <v>0.70491768465892513</v>
      </c>
      <c r="J233" s="28">
        <f t="shared" ca="1" si="41"/>
        <v>15463.556534483419</v>
      </c>
      <c r="K233" s="28">
        <f t="shared" ca="1" si="42"/>
        <v>1246982.8646737703</v>
      </c>
      <c r="L233" s="28">
        <f ca="1">ROUNDUP((SQRT((2*J233*PART2!$AD$7)/PART2!$AD$6)),0)</f>
        <v>688</v>
      </c>
      <c r="M233" s="38">
        <f t="shared" ca="1" si="43"/>
        <v>22.476099614074737</v>
      </c>
      <c r="N233" s="20"/>
      <c r="AJ233" s="19">
        <v>230</v>
      </c>
      <c r="AK233" s="20">
        <f t="shared" ca="1" si="44"/>
        <v>0.37186266004673407</v>
      </c>
      <c r="AL233" s="28">
        <f t="shared" ca="1" si="45"/>
        <v>15463.556534483419</v>
      </c>
      <c r="AM233" s="28">
        <f ca="1">ROUNDUP(SQRT((2*AL233*PART2!$AD$7)/PART2!$AD$6),0)</f>
        <v>688</v>
      </c>
      <c r="AN233" s="20"/>
      <c r="BB233" s="19">
        <v>231</v>
      </c>
      <c r="BC233" s="20">
        <f t="shared" ca="1" si="38"/>
        <v>0.73190938468953548</v>
      </c>
      <c r="BD233" s="28">
        <f t="shared" ca="1" si="39"/>
        <v>15473.170864259473</v>
      </c>
      <c r="BE233" s="29">
        <f ca="1">BD233/ROUNDUP(SQRT((2*BD233*PART2!$AD$7)/PART2!$AD$6),0)</f>
        <v>22.4900739306097</v>
      </c>
      <c r="BF233" s="20"/>
    </row>
    <row r="234" spans="8:58">
      <c r="H234" s="19">
        <v>231</v>
      </c>
      <c r="I234" s="20">
        <f t="shared" ca="1" si="40"/>
        <v>0.70859909878172933</v>
      </c>
      <c r="J234" s="28">
        <f t="shared" ca="1" si="41"/>
        <v>15473.170864259473</v>
      </c>
      <c r="K234" s="28">
        <f t="shared" ca="1" si="42"/>
        <v>1247755.085405492</v>
      </c>
      <c r="L234" s="28">
        <f ca="1">ROUNDUP((SQRT((2*J234*PART2!$AD$7)/PART2!$AD$6)),0)</f>
        <v>688</v>
      </c>
      <c r="M234" s="38">
        <f t="shared" ca="1" si="43"/>
        <v>22.4900739306097</v>
      </c>
      <c r="N234" s="20"/>
      <c r="AJ234" s="19">
        <v>231</v>
      </c>
      <c r="AK234" s="20">
        <f t="shared" ca="1" si="44"/>
        <v>0.24812713796808883</v>
      </c>
      <c r="AL234" s="28">
        <f t="shared" ca="1" si="45"/>
        <v>15473.170864259473</v>
      </c>
      <c r="AM234" s="28">
        <f ca="1">ROUNDUP(SQRT((2*AL234*PART2!$AD$7)/PART2!$AD$6),0)</f>
        <v>688</v>
      </c>
      <c r="AN234" s="20"/>
      <c r="BB234" s="19">
        <v>232</v>
      </c>
      <c r="BC234" s="20">
        <f t="shared" ca="1" si="38"/>
        <v>0.40649335516139573</v>
      </c>
      <c r="BD234" s="28">
        <f t="shared" ca="1" si="39"/>
        <v>13417.44537377658</v>
      </c>
      <c r="BE234" s="29">
        <f ca="1">BD234/ROUNDUP(SQRT((2*BD234*PART2!$AD$7)/PART2!$AD$6),0)</f>
        <v>20.932052065174073</v>
      </c>
      <c r="BF234" s="20"/>
    </row>
    <row r="235" spans="8:58">
      <c r="H235" s="19">
        <v>232</v>
      </c>
      <c r="I235" s="20">
        <f t="shared" ca="1" si="40"/>
        <v>2.1782580010933472E-2</v>
      </c>
      <c r="J235" s="28">
        <f t="shared" ca="1" si="41"/>
        <v>13417.44537377658</v>
      </c>
      <c r="K235" s="28">
        <f t="shared" ca="1" si="42"/>
        <v>1082615.8813564645</v>
      </c>
      <c r="L235" s="28">
        <f ca="1">ROUNDUP((SQRT((2*J235*PART2!$AD$7)/PART2!$AD$6)),0)</f>
        <v>641</v>
      </c>
      <c r="M235" s="38">
        <f t="shared" ca="1" si="43"/>
        <v>20.932052065174073</v>
      </c>
      <c r="N235" s="20"/>
      <c r="AJ235" s="19">
        <v>232</v>
      </c>
      <c r="AK235" s="20">
        <f t="shared" ca="1" si="44"/>
        <v>0.5624548547249778</v>
      </c>
      <c r="AL235" s="28">
        <f t="shared" ca="1" si="45"/>
        <v>13417.44537377658</v>
      </c>
      <c r="AM235" s="28">
        <f ca="1">ROUNDUP(SQRT((2*AL235*PART2!$AD$7)/PART2!$AD$6),0)</f>
        <v>641</v>
      </c>
      <c r="AN235" s="20"/>
      <c r="BB235" s="19">
        <v>233</v>
      </c>
      <c r="BC235" s="20">
        <f t="shared" ca="1" si="38"/>
        <v>0.62471602324775088</v>
      </c>
      <c r="BD235" s="28">
        <f t="shared" ca="1" si="39"/>
        <v>15478.991382458496</v>
      </c>
      <c r="BE235" s="29">
        <f ca="1">BD235/ROUNDUP(SQRT((2*BD235*PART2!$AD$7)/PART2!$AD$6),0)</f>
        <v>22.498533986131534</v>
      </c>
      <c r="BF235" s="20"/>
    </row>
    <row r="236" spans="8:58">
      <c r="H236" s="19">
        <v>233</v>
      </c>
      <c r="I236" s="20">
        <f t="shared" ca="1" si="40"/>
        <v>0.71081659817056053</v>
      </c>
      <c r="J236" s="28">
        <f t="shared" ca="1" si="41"/>
        <v>15478.991382458496</v>
      </c>
      <c r="K236" s="28">
        <f t="shared" ca="1" si="42"/>
        <v>1248222.5880736287</v>
      </c>
      <c r="L236" s="28">
        <f ca="1">ROUNDUP((SQRT((2*J236*PART2!$AD$7)/PART2!$AD$6)),0)</f>
        <v>688</v>
      </c>
      <c r="M236" s="38">
        <f t="shared" ca="1" si="43"/>
        <v>22.498533986131534</v>
      </c>
      <c r="N236" s="20"/>
      <c r="AJ236" s="19">
        <v>233</v>
      </c>
      <c r="AK236" s="20">
        <f t="shared" ca="1" si="44"/>
        <v>0.63384638161240026</v>
      </c>
      <c r="AL236" s="28">
        <f t="shared" ca="1" si="45"/>
        <v>15478.991382458496</v>
      </c>
      <c r="AM236" s="28">
        <f ca="1">ROUNDUP(SQRT((2*AL236*PART2!$AD$7)/PART2!$AD$6),0)</f>
        <v>688</v>
      </c>
      <c r="AN236" s="20"/>
      <c r="BB236" s="19">
        <v>234</v>
      </c>
      <c r="BC236" s="20">
        <f t="shared" ca="1" si="38"/>
        <v>0.43017394453380375</v>
      </c>
      <c r="BD236" s="28">
        <f t="shared" ca="1" si="39"/>
        <v>13216.46971749417</v>
      </c>
      <c r="BE236" s="29">
        <f ca="1">BD236/ROUNDUP(SQRT((2*BD236*PART2!$AD$7)/PART2!$AD$6),0)</f>
        <v>20.780612763355613</v>
      </c>
      <c r="BF236" s="20"/>
    </row>
    <row r="237" spans="8:58">
      <c r="H237" s="19">
        <v>234</v>
      </c>
      <c r="I237" s="20">
        <f t="shared" ca="1" si="40"/>
        <v>5.857392324000732E-3</v>
      </c>
      <c r="J237" s="28">
        <f t="shared" ca="1" si="41"/>
        <v>13216.46971749417</v>
      </c>
      <c r="K237" s="28">
        <f t="shared" ca="1" si="42"/>
        <v>1066468.512207472</v>
      </c>
      <c r="L237" s="28">
        <f ca="1">ROUNDUP((SQRT((2*J237*PART2!$AD$7)/PART2!$AD$6)),0)</f>
        <v>636</v>
      </c>
      <c r="M237" s="38">
        <f t="shared" ca="1" si="43"/>
        <v>20.780612763355613</v>
      </c>
      <c r="N237" s="20"/>
      <c r="AJ237" s="19">
        <v>234</v>
      </c>
      <c r="AK237" s="20">
        <f t="shared" ca="1" si="44"/>
        <v>5.3853531413273759E-2</v>
      </c>
      <c r="AL237" s="28">
        <f t="shared" ca="1" si="45"/>
        <v>13216.46971749417</v>
      </c>
      <c r="AM237" s="28">
        <f ca="1">ROUNDUP(SQRT((2*AL237*PART2!$AD$7)/PART2!$AD$6),0)</f>
        <v>636</v>
      </c>
      <c r="AN237" s="20"/>
      <c r="BB237" s="19">
        <v>235</v>
      </c>
      <c r="BC237" s="20">
        <f t="shared" ca="1" si="38"/>
        <v>0.27503593993828968</v>
      </c>
      <c r="BD237" s="28">
        <f t="shared" ca="1" si="39"/>
        <v>14890.690144855682</v>
      </c>
      <c r="BE237" s="29">
        <f ca="1">BD237/ROUNDUP(SQRT((2*BD237*PART2!$AD$7)/PART2!$AD$6),0)</f>
        <v>22.060281696082491</v>
      </c>
      <c r="BF237" s="20"/>
    </row>
    <row r="238" spans="8:58">
      <c r="H238" s="19">
        <v>235</v>
      </c>
      <c r="I238" s="20">
        <f t="shared" ca="1" si="40"/>
        <v>0.44683865298179992</v>
      </c>
      <c r="J238" s="28">
        <f t="shared" ca="1" si="41"/>
        <v>14890.690144855682</v>
      </c>
      <c r="K238" s="28">
        <f t="shared" ca="1" si="42"/>
        <v>1200968.4735615926</v>
      </c>
      <c r="L238" s="28">
        <f ca="1">ROUNDUP((SQRT((2*J238*PART2!$AD$7)/PART2!$AD$6)),0)</f>
        <v>675</v>
      </c>
      <c r="M238" s="38">
        <f t="shared" ca="1" si="43"/>
        <v>22.060281696082491</v>
      </c>
      <c r="N238" s="20"/>
      <c r="AJ238" s="19">
        <v>235</v>
      </c>
      <c r="AK238" s="20">
        <f t="shared" ca="1" si="44"/>
        <v>0.39187665219099987</v>
      </c>
      <c r="AL238" s="28">
        <f t="shared" ca="1" si="45"/>
        <v>14890.690144855682</v>
      </c>
      <c r="AM238" s="28">
        <f ca="1">ROUNDUP(SQRT((2*AL238*PART2!$AD$7)/PART2!$AD$6),0)</f>
        <v>675</v>
      </c>
      <c r="AN238" s="20"/>
      <c r="BB238" s="19">
        <v>236</v>
      </c>
      <c r="BC238" s="20">
        <f t="shared" ca="1" si="38"/>
        <v>0.89468087295035192</v>
      </c>
      <c r="BD238" s="28">
        <f t="shared" ca="1" si="39"/>
        <v>14282.231114561815</v>
      </c>
      <c r="BE238" s="29">
        <f ca="1">BD238/ROUNDUP(SQRT((2*BD238*PART2!$AD$7)/PART2!$AD$6),0)</f>
        <v>21.607006224753125</v>
      </c>
      <c r="BF238" s="20"/>
    </row>
    <row r="239" spans="8:58">
      <c r="H239" s="19">
        <v>236</v>
      </c>
      <c r="I239" s="20">
        <f t="shared" ca="1" si="40"/>
        <v>0.20551457889380442</v>
      </c>
      <c r="J239" s="28">
        <f t="shared" ca="1" si="41"/>
        <v>14282.231114561815</v>
      </c>
      <c r="K239" s="28">
        <f t="shared" ca="1" si="42"/>
        <v>1152091.2305343908</v>
      </c>
      <c r="L239" s="28">
        <f ca="1">ROUNDUP((SQRT((2*J239*PART2!$AD$7)/PART2!$AD$6)),0)</f>
        <v>661</v>
      </c>
      <c r="M239" s="38">
        <f t="shared" ca="1" si="43"/>
        <v>21.607006224753125</v>
      </c>
      <c r="N239" s="20"/>
      <c r="AJ239" s="19">
        <v>236</v>
      </c>
      <c r="AK239" s="20">
        <f t="shared" ca="1" si="44"/>
        <v>0.76894561224515945</v>
      </c>
      <c r="AL239" s="28">
        <f t="shared" ca="1" si="45"/>
        <v>14282.231114561815</v>
      </c>
      <c r="AM239" s="28">
        <f ca="1">ROUNDUP(SQRT((2*AL239*PART2!$AD$7)/PART2!$AD$6),0)</f>
        <v>661</v>
      </c>
      <c r="AN239" s="20"/>
      <c r="BB239" s="19">
        <v>237</v>
      </c>
      <c r="BC239" s="20">
        <f t="shared" ca="1" si="38"/>
        <v>0.22272199295502437</v>
      </c>
      <c r="BD239" s="28">
        <f t="shared" ca="1" si="39"/>
        <v>16360.375429286147</v>
      </c>
      <c r="BE239" s="29">
        <f ca="1">BD239/ROUNDUP(SQRT((2*BD239*PART2!$AD$7)/PART2!$AD$6),0)</f>
        <v>23.107874900121676</v>
      </c>
      <c r="BF239" s="20"/>
    </row>
    <row r="240" spans="8:58">
      <c r="H240" s="19">
        <v>237</v>
      </c>
      <c r="I240" s="20">
        <f t="shared" ca="1" si="40"/>
        <v>0.9488600510673898</v>
      </c>
      <c r="J240" s="28">
        <f t="shared" ca="1" si="41"/>
        <v>16360.375429286147</v>
      </c>
      <c r="K240" s="28">
        <f t="shared" ca="1" si="42"/>
        <v>1319011.3668209186</v>
      </c>
      <c r="L240" s="28">
        <f ca="1">ROUNDUP((SQRT((2*J240*PART2!$AD$7)/PART2!$AD$6)),0)</f>
        <v>708</v>
      </c>
      <c r="M240" s="38">
        <f t="shared" ca="1" si="43"/>
        <v>23.107874900121676</v>
      </c>
      <c r="N240" s="20"/>
      <c r="AJ240" s="19">
        <v>237</v>
      </c>
      <c r="AK240" s="20">
        <f t="shared" ca="1" si="44"/>
        <v>0.56877516739769762</v>
      </c>
      <c r="AL240" s="28">
        <f t="shared" ca="1" si="45"/>
        <v>16360.375429286147</v>
      </c>
      <c r="AM240" s="28">
        <f ca="1">ROUNDUP(SQRT((2*AL240*PART2!$AD$7)/PART2!$AD$6),0)</f>
        <v>708</v>
      </c>
      <c r="AN240" s="20"/>
      <c r="BB240" s="19">
        <v>238</v>
      </c>
      <c r="BC240" s="20">
        <f t="shared" ca="1" si="38"/>
        <v>0.89203900664019131</v>
      </c>
      <c r="BD240" s="28">
        <f t="shared" ca="1" si="39"/>
        <v>16011.156085600764</v>
      </c>
      <c r="BE240" s="29">
        <f ca="1">BD240/ROUNDUP(SQRT((2*BD240*PART2!$AD$7)/PART2!$AD$6),0)</f>
        <v>22.873080122286805</v>
      </c>
      <c r="BF240" s="20"/>
    </row>
    <row r="241" spans="8:58">
      <c r="H241" s="19">
        <v>238</v>
      </c>
      <c r="I241" s="20">
        <f t="shared" ca="1" si="40"/>
        <v>0.87777346411944968</v>
      </c>
      <c r="J241" s="28">
        <f t="shared" ca="1" si="41"/>
        <v>16011.156085600764</v>
      </c>
      <c r="K241" s="28">
        <f t="shared" ca="1" si="42"/>
        <v>1290964.564474964</v>
      </c>
      <c r="L241" s="28">
        <f ca="1">ROUNDUP((SQRT((2*J241*PART2!$AD$7)/PART2!$AD$6)),0)</f>
        <v>700</v>
      </c>
      <c r="M241" s="38">
        <f t="shared" ca="1" si="43"/>
        <v>22.873080122286805</v>
      </c>
      <c r="N241" s="20"/>
      <c r="AJ241" s="19">
        <v>238</v>
      </c>
      <c r="AK241" s="20">
        <f t="shared" ca="1" si="44"/>
        <v>0.65636735518415601</v>
      </c>
      <c r="AL241" s="28">
        <f t="shared" ca="1" si="45"/>
        <v>16011.156085600764</v>
      </c>
      <c r="AM241" s="28">
        <f ca="1">ROUNDUP(SQRT((2*AL241*PART2!$AD$7)/PART2!$AD$6),0)</f>
        <v>700</v>
      </c>
      <c r="AN241" s="20"/>
      <c r="BB241" s="19">
        <v>239</v>
      </c>
      <c r="BC241" s="20">
        <f t="shared" ca="1" si="38"/>
        <v>9.6722226069553274E-3</v>
      </c>
      <c r="BD241" s="28">
        <f t="shared" ca="1" si="39"/>
        <v>14233.620261576654</v>
      </c>
      <c r="BE241" s="29">
        <f ca="1">BD241/ROUNDUP(SQRT((2*BD241*PART2!$AD$7)/PART2!$AD$6),0)</f>
        <v>21.566091305419175</v>
      </c>
      <c r="BF241" s="20"/>
    </row>
    <row r="242" spans="8:58">
      <c r="H242" s="19">
        <v>239</v>
      </c>
      <c r="I242" s="20">
        <f t="shared" ca="1" si="40"/>
        <v>0.19022736872155643</v>
      </c>
      <c r="J242" s="28">
        <f t="shared" ca="1" si="41"/>
        <v>14233.620261576654</v>
      </c>
      <c r="K242" s="28">
        <f t="shared" ca="1" si="42"/>
        <v>1148186.1610133247</v>
      </c>
      <c r="L242" s="28">
        <f ca="1">ROUNDUP((SQRT((2*J242*PART2!$AD$7)/PART2!$AD$6)),0)</f>
        <v>660</v>
      </c>
      <c r="M242" s="38">
        <f t="shared" ca="1" si="43"/>
        <v>21.566091305419175</v>
      </c>
      <c r="N242" s="20"/>
      <c r="AJ242" s="19">
        <v>239</v>
      </c>
      <c r="AK242" s="20">
        <f t="shared" ca="1" si="44"/>
        <v>0.24756516244616633</v>
      </c>
      <c r="AL242" s="28">
        <f t="shared" ca="1" si="45"/>
        <v>14233.620261576654</v>
      </c>
      <c r="AM242" s="28">
        <f ca="1">ROUNDUP(SQRT((2*AL242*PART2!$AD$7)/PART2!$AD$6),0)</f>
        <v>660</v>
      </c>
      <c r="AN242" s="20"/>
      <c r="BB242" s="19">
        <v>240</v>
      </c>
      <c r="BC242" s="20">
        <f t="shared" ca="1" si="38"/>
        <v>0.68518233312005761</v>
      </c>
      <c r="BD242" s="28">
        <f t="shared" ca="1" si="39"/>
        <v>13347.436169651681</v>
      </c>
      <c r="BE242" s="29">
        <f ca="1">BD242/ROUNDUP(SQRT((2*BD242*PART2!$AD$7)/PART2!$AD$6),0)</f>
        <v>20.888006525276495</v>
      </c>
      <c r="BF242" s="20"/>
    </row>
    <row r="243" spans="8:58">
      <c r="H243" s="19">
        <v>240</v>
      </c>
      <c r="I243" s="20">
        <f t="shared" ca="1" si="40"/>
        <v>1.5088986497779011E-2</v>
      </c>
      <c r="J243" s="28">
        <f t="shared" ca="1" si="41"/>
        <v>13347.436169651681</v>
      </c>
      <c r="K243" s="28">
        <f t="shared" ca="1" si="42"/>
        <v>1076991.0550076952</v>
      </c>
      <c r="L243" s="28">
        <f ca="1">ROUNDUP((SQRT((2*J243*PART2!$AD$7)/PART2!$AD$6)),0)</f>
        <v>639</v>
      </c>
      <c r="M243" s="38">
        <f t="shared" ca="1" si="43"/>
        <v>20.888006525276495</v>
      </c>
      <c r="N243" s="20"/>
      <c r="AJ243" s="19">
        <v>240</v>
      </c>
      <c r="AK243" s="20">
        <f t="shared" ca="1" si="44"/>
        <v>0.77516023357049224</v>
      </c>
      <c r="AL243" s="28">
        <f t="shared" ca="1" si="45"/>
        <v>13347.436169651681</v>
      </c>
      <c r="AM243" s="28">
        <f ca="1">ROUNDUP(SQRT((2*AL243*PART2!$AD$7)/PART2!$AD$6),0)</f>
        <v>639</v>
      </c>
      <c r="AN243" s="20"/>
      <c r="BB243" s="19">
        <v>241</v>
      </c>
      <c r="BC243" s="20">
        <f t="shared" ca="1" si="38"/>
        <v>0.70703221872712441</v>
      </c>
      <c r="BD243" s="28">
        <f t="shared" ca="1" si="39"/>
        <v>14170.166861522433</v>
      </c>
      <c r="BE243" s="29">
        <f ca="1">BD243/ROUNDUP(SQRT((2*BD243*PART2!$AD$7)/PART2!$AD$6),0)</f>
        <v>21.502529380155437</v>
      </c>
      <c r="BF243" s="20"/>
    </row>
    <row r="244" spans="8:58">
      <c r="H244" s="19">
        <v>241</v>
      </c>
      <c r="I244" s="20">
        <f t="shared" ca="1" si="40"/>
        <v>0.17116131047565764</v>
      </c>
      <c r="J244" s="28">
        <f t="shared" ca="1" si="41"/>
        <v>14170.166861522433</v>
      </c>
      <c r="K244" s="28">
        <f t="shared" ca="1" si="42"/>
        <v>1143088.7053854289</v>
      </c>
      <c r="L244" s="28">
        <f ca="1">ROUNDUP((SQRT((2*J244*PART2!$AD$7)/PART2!$AD$6)),0)</f>
        <v>659</v>
      </c>
      <c r="M244" s="38">
        <f t="shared" ca="1" si="43"/>
        <v>21.502529380155437</v>
      </c>
      <c r="N244" s="20"/>
      <c r="AJ244" s="19">
        <v>241</v>
      </c>
      <c r="AK244" s="20">
        <f t="shared" ca="1" si="44"/>
        <v>0.35166061388556746</v>
      </c>
      <c r="AL244" s="28">
        <f t="shared" ca="1" si="45"/>
        <v>14170.166861522433</v>
      </c>
      <c r="AM244" s="28">
        <f ca="1">ROUNDUP(SQRT((2*AL244*PART2!$AD$7)/PART2!$AD$6),0)</f>
        <v>659</v>
      </c>
      <c r="AN244" s="20"/>
      <c r="BB244" s="19">
        <v>242</v>
      </c>
      <c r="BC244" s="20">
        <f t="shared" ca="1" si="38"/>
        <v>0.85959867482514529</v>
      </c>
      <c r="BD244" s="28">
        <f t="shared" ca="1" si="39"/>
        <v>14166.838350488315</v>
      </c>
      <c r="BE244" s="29">
        <f ca="1">BD244/ROUNDUP(SQRT((2*BD244*PART2!$AD$7)/PART2!$AD$6),0)</f>
        <v>21.530149468827226</v>
      </c>
      <c r="BF244" s="20"/>
    </row>
    <row r="245" spans="8:58">
      <c r="H245" s="19">
        <v>242</v>
      </c>
      <c r="I245" s="20">
        <f t="shared" ca="1" si="40"/>
        <v>0.17018896702128639</v>
      </c>
      <c r="J245" s="28">
        <f t="shared" ca="1" si="41"/>
        <v>14166.838350488315</v>
      </c>
      <c r="K245" s="28">
        <f t="shared" ca="1" si="42"/>
        <v>1142821.3009222073</v>
      </c>
      <c r="L245" s="28">
        <f ca="1">ROUNDUP((SQRT((2*J245*PART2!$AD$7)/PART2!$AD$6)),0)</f>
        <v>658</v>
      </c>
      <c r="M245" s="38">
        <f t="shared" ca="1" si="43"/>
        <v>21.530149468827226</v>
      </c>
      <c r="N245" s="20"/>
      <c r="AJ245" s="19">
        <v>242</v>
      </c>
      <c r="AK245" s="20">
        <f t="shared" ca="1" si="44"/>
        <v>0.50248884670142868</v>
      </c>
      <c r="AL245" s="28">
        <f t="shared" ca="1" si="45"/>
        <v>14166.838350488315</v>
      </c>
      <c r="AM245" s="28">
        <f ca="1">ROUNDUP(SQRT((2*AL245*PART2!$AD$7)/PART2!$AD$6),0)</f>
        <v>658</v>
      </c>
      <c r="AN245" s="20"/>
      <c r="BB245" s="19">
        <v>243</v>
      </c>
      <c r="BC245" s="20">
        <f t="shared" ca="1" si="38"/>
        <v>0.70601321305740217</v>
      </c>
      <c r="BD245" s="28">
        <f t="shared" ca="1" si="39"/>
        <v>15029.609173515588</v>
      </c>
      <c r="BE245" s="29">
        <f ca="1">BD245/ROUNDUP(SQRT((2*BD245*PART2!$AD$7)/PART2!$AD$6),0)</f>
        <v>22.167565152677859</v>
      </c>
      <c r="BF245" s="20"/>
    </row>
    <row r="246" spans="8:58">
      <c r="H246" s="19">
        <v>243</v>
      </c>
      <c r="I246" s="20">
        <f t="shared" ca="1" si="40"/>
        <v>0.51469499886325965</v>
      </c>
      <c r="J246" s="28">
        <f t="shared" ca="1" si="41"/>
        <v>15029.609173515588</v>
      </c>
      <c r="K246" s="28">
        <f t="shared" ca="1" si="42"/>
        <v>1212127.1982148362</v>
      </c>
      <c r="L246" s="28">
        <f ca="1">ROUNDUP((SQRT((2*J246*PART2!$AD$7)/PART2!$AD$6)),0)</f>
        <v>678</v>
      </c>
      <c r="M246" s="38">
        <f t="shared" ca="1" si="43"/>
        <v>22.167565152677859</v>
      </c>
      <c r="N246" s="20"/>
      <c r="AJ246" s="19">
        <v>243</v>
      </c>
      <c r="AK246" s="20">
        <f t="shared" ca="1" si="44"/>
        <v>0.7299245400344232</v>
      </c>
      <c r="AL246" s="28">
        <f t="shared" ca="1" si="45"/>
        <v>15029.609173515588</v>
      </c>
      <c r="AM246" s="28">
        <f ca="1">ROUNDUP(SQRT((2*AL246*PART2!$AD$7)/PART2!$AD$6),0)</f>
        <v>678</v>
      </c>
      <c r="AN246" s="20"/>
      <c r="BB246" s="19">
        <v>244</v>
      </c>
      <c r="BC246" s="20">
        <f t="shared" ca="1" si="38"/>
        <v>0.46766657992689076</v>
      </c>
      <c r="BD246" s="28">
        <f t="shared" ca="1" si="39"/>
        <v>14871.53326419426</v>
      </c>
      <c r="BE246" s="29">
        <f ca="1">BD246/ROUNDUP(SQRT((2*BD246*PART2!$AD$7)/PART2!$AD$6),0)</f>
        <v>22.031901132139645</v>
      </c>
      <c r="BF246" s="20"/>
    </row>
    <row r="247" spans="8:58">
      <c r="H247" s="19">
        <v>244</v>
      </c>
      <c r="I247" s="20">
        <f t="shared" ca="1" si="40"/>
        <v>0.43782959487320261</v>
      </c>
      <c r="J247" s="28">
        <f t="shared" ca="1" si="41"/>
        <v>14871.53326419426</v>
      </c>
      <c r="K247" s="28">
        <f t="shared" ca="1" si="42"/>
        <v>1199429.6793846115</v>
      </c>
      <c r="L247" s="28">
        <f ca="1">ROUNDUP((SQRT((2*J247*PART2!$AD$7)/PART2!$AD$6)),0)</f>
        <v>675</v>
      </c>
      <c r="M247" s="38">
        <f t="shared" ca="1" si="43"/>
        <v>22.031901132139645</v>
      </c>
      <c r="N247" s="20"/>
      <c r="AJ247" s="19">
        <v>244</v>
      </c>
      <c r="AK247" s="20">
        <f t="shared" ca="1" si="44"/>
        <v>0.2102462205680532</v>
      </c>
      <c r="AL247" s="28">
        <f t="shared" ca="1" si="45"/>
        <v>14871.53326419426</v>
      </c>
      <c r="AM247" s="28">
        <f ca="1">ROUNDUP(SQRT((2*AL247*PART2!$AD$7)/PART2!$AD$6),0)</f>
        <v>675</v>
      </c>
      <c r="AN247" s="20"/>
      <c r="BB247" s="19">
        <v>245</v>
      </c>
      <c r="BC247" s="20">
        <f t="shared" ca="1" si="38"/>
        <v>0.92995216796560887</v>
      </c>
      <c r="BD247" s="28">
        <f t="shared" ca="1" si="39"/>
        <v>15208.083633706396</v>
      </c>
      <c r="BE247" s="29">
        <f ca="1">BD247/ROUNDUP(SQRT((2*BD247*PART2!$AD$7)/PART2!$AD$6),0)</f>
        <v>22.299242864672134</v>
      </c>
      <c r="BF247" s="20"/>
    </row>
    <row r="248" spans="8:58">
      <c r="H248" s="19">
        <v>245</v>
      </c>
      <c r="I248" s="20">
        <f t="shared" ca="1" si="40"/>
        <v>0.59862946702614073</v>
      </c>
      <c r="J248" s="28">
        <f t="shared" ca="1" si="41"/>
        <v>15208.083633706396</v>
      </c>
      <c r="K248" s="28">
        <f t="shared" ca="1" si="42"/>
        <v>1226462.9241267394</v>
      </c>
      <c r="L248" s="28">
        <f ca="1">ROUNDUP((SQRT((2*J248*PART2!$AD$7)/PART2!$AD$6)),0)</f>
        <v>682</v>
      </c>
      <c r="M248" s="38">
        <f t="shared" ca="1" si="43"/>
        <v>22.299242864672134</v>
      </c>
      <c r="N248" s="20"/>
      <c r="AJ248" s="19">
        <v>245</v>
      </c>
      <c r="AK248" s="20">
        <f t="shared" ca="1" si="44"/>
        <v>0.36455229436850045</v>
      </c>
      <c r="AL248" s="28">
        <f t="shared" ca="1" si="45"/>
        <v>15208.083633706396</v>
      </c>
      <c r="AM248" s="28">
        <f ca="1">ROUNDUP(SQRT((2*AL248*PART2!$AD$7)/PART2!$AD$6),0)</f>
        <v>682</v>
      </c>
      <c r="AN248" s="20"/>
      <c r="BB248" s="19">
        <v>246</v>
      </c>
      <c r="BC248" s="20">
        <f t="shared" ca="1" si="38"/>
        <v>0.40502805896925853</v>
      </c>
      <c r="BD248" s="28">
        <f t="shared" ca="1" si="39"/>
        <v>14108.084766163172</v>
      </c>
      <c r="BE248" s="29">
        <f ca="1">BD248/ROUNDUP(SQRT((2*BD248*PART2!$AD$7)/PART2!$AD$6),0)</f>
        <v>21.473492794768909</v>
      </c>
      <c r="BF248" s="20"/>
    </row>
    <row r="249" spans="8:58">
      <c r="H249" s="19">
        <v>246</v>
      </c>
      <c r="I249" s="20">
        <f t="shared" ca="1" si="40"/>
        <v>0.15348148112536142</v>
      </c>
      <c r="J249" s="28">
        <f t="shared" ca="1" si="41"/>
        <v>14108.084766163172</v>
      </c>
      <c r="K249" s="28">
        <f t="shared" ca="1" si="42"/>
        <v>1138101.3497079029</v>
      </c>
      <c r="L249" s="28">
        <f ca="1">ROUNDUP((SQRT((2*J249*PART2!$AD$7)/PART2!$AD$6)),0)</f>
        <v>657</v>
      </c>
      <c r="M249" s="38">
        <f t="shared" ca="1" si="43"/>
        <v>21.473492794768909</v>
      </c>
      <c r="N249" s="20"/>
      <c r="AJ249" s="19">
        <v>246</v>
      </c>
      <c r="AK249" s="20">
        <f t="shared" ca="1" si="44"/>
        <v>0.5312121468927733</v>
      </c>
      <c r="AL249" s="28">
        <f t="shared" ca="1" si="45"/>
        <v>14108.084766163172</v>
      </c>
      <c r="AM249" s="28">
        <f ca="1">ROUNDUP(SQRT((2*AL249*PART2!$AD$7)/PART2!$AD$6),0)</f>
        <v>657</v>
      </c>
      <c r="AN249" s="20"/>
      <c r="BB249" s="19">
        <v>247</v>
      </c>
      <c r="BC249" s="20">
        <f t="shared" ca="1" si="38"/>
        <v>0.38610123077579628</v>
      </c>
      <c r="BD249" s="28">
        <f t="shared" ca="1" si="39"/>
        <v>15811.31531600414</v>
      </c>
      <c r="BE249" s="29">
        <f ca="1">BD249/ROUNDUP(SQRT((2*BD249*PART2!$AD$7)/PART2!$AD$6),0)</f>
        <v>22.717407063224339</v>
      </c>
      <c r="BF249" s="20"/>
    </row>
    <row r="250" spans="8:58">
      <c r="H250" s="19">
        <v>247</v>
      </c>
      <c r="I250" s="20">
        <f t="shared" ca="1" si="40"/>
        <v>0.82337859025420768</v>
      </c>
      <c r="J250" s="28">
        <f t="shared" ca="1" si="41"/>
        <v>15811.31531600414</v>
      </c>
      <c r="K250" s="28">
        <f t="shared" ca="1" si="42"/>
        <v>1274914.2548342405</v>
      </c>
      <c r="L250" s="28">
        <f ca="1">ROUNDUP((SQRT((2*J250*PART2!$AD$7)/PART2!$AD$6)),0)</f>
        <v>696</v>
      </c>
      <c r="M250" s="38">
        <f t="shared" ca="1" si="43"/>
        <v>22.717407063224339</v>
      </c>
      <c r="N250" s="20"/>
      <c r="AJ250" s="19">
        <v>247</v>
      </c>
      <c r="AK250" s="20">
        <f t="shared" ca="1" si="44"/>
        <v>0.91666889253165296</v>
      </c>
      <c r="AL250" s="28">
        <f t="shared" ca="1" si="45"/>
        <v>15811.31531600414</v>
      </c>
      <c r="AM250" s="28">
        <f ca="1">ROUNDUP(SQRT((2*AL250*PART2!$AD$7)/PART2!$AD$6),0)</f>
        <v>696</v>
      </c>
      <c r="AN250" s="20"/>
      <c r="BB250" s="19">
        <v>248</v>
      </c>
      <c r="BC250" s="20">
        <f t="shared" ca="1" si="38"/>
        <v>0.1079670065634476</v>
      </c>
      <c r="BD250" s="28">
        <f t="shared" ca="1" si="39"/>
        <v>13900.726549140611</v>
      </c>
      <c r="BE250" s="29">
        <f ca="1">BD250/ROUNDUP(SQRT((2*BD250*PART2!$AD$7)/PART2!$AD$6),0)</f>
        <v>21.320132744080691</v>
      </c>
      <c r="BF250" s="20"/>
    </row>
    <row r="251" spans="8:58">
      <c r="H251" s="19">
        <v>248</v>
      </c>
      <c r="I251" s="20">
        <f t="shared" ca="1" si="40"/>
        <v>0.1014135395408442</v>
      </c>
      <c r="J251" s="28">
        <f t="shared" ca="1" si="41"/>
        <v>13900.726549140611</v>
      </c>
      <c r="K251" s="28">
        <f t="shared" ca="1" si="42"/>
        <v>1121442.9531349465</v>
      </c>
      <c r="L251" s="28">
        <f ca="1">ROUNDUP((SQRT((2*J251*PART2!$AD$7)/PART2!$AD$6)),0)</f>
        <v>652</v>
      </c>
      <c r="M251" s="38">
        <f t="shared" ca="1" si="43"/>
        <v>21.320132744080691</v>
      </c>
      <c r="N251" s="20"/>
      <c r="AJ251" s="19">
        <v>248</v>
      </c>
      <c r="AK251" s="20">
        <f t="shared" ca="1" si="44"/>
        <v>0.76935500751506958</v>
      </c>
      <c r="AL251" s="28">
        <f t="shared" ca="1" si="45"/>
        <v>13900.726549140611</v>
      </c>
      <c r="AM251" s="28">
        <f ca="1">ROUNDUP(SQRT((2*AL251*PART2!$AD$7)/PART2!$AD$6),0)</f>
        <v>652</v>
      </c>
      <c r="AN251" s="20"/>
      <c r="BB251" s="19">
        <v>249</v>
      </c>
      <c r="BC251" s="20">
        <f t="shared" ca="1" si="38"/>
        <v>0.98407648520149515</v>
      </c>
      <c r="BD251" s="28">
        <f t="shared" ca="1" si="39"/>
        <v>13609.896384023801</v>
      </c>
      <c r="BE251" s="29">
        <f ca="1">BD251/ROUNDUP(SQRT((2*BD251*PART2!$AD$7)/PART2!$AD$6),0)</f>
        <v>21.100614548874109</v>
      </c>
      <c r="BF251" s="20"/>
    </row>
    <row r="252" spans="8:58">
      <c r="H252" s="19">
        <v>249</v>
      </c>
      <c r="I252" s="20">
        <f t="shared" ca="1" si="40"/>
        <v>4.6496699905663519E-2</v>
      </c>
      <c r="J252" s="28">
        <f t="shared" ca="1" si="41"/>
        <v>13609.896384023801</v>
      </c>
      <c r="K252" s="28">
        <f t="shared" ca="1" si="42"/>
        <v>1098077.8459226566</v>
      </c>
      <c r="L252" s="28">
        <f ca="1">ROUNDUP((SQRT((2*J252*PART2!$AD$7)/PART2!$AD$6)),0)</f>
        <v>645</v>
      </c>
      <c r="M252" s="38">
        <f t="shared" ca="1" si="43"/>
        <v>21.100614548874109</v>
      </c>
      <c r="N252" s="20"/>
      <c r="AJ252" s="19">
        <v>249</v>
      </c>
      <c r="AK252" s="20">
        <f t="shared" ca="1" si="44"/>
        <v>0.33062483042708035</v>
      </c>
      <c r="AL252" s="28">
        <f t="shared" ca="1" si="45"/>
        <v>13609.896384023801</v>
      </c>
      <c r="AM252" s="28">
        <f ca="1">ROUNDUP(SQRT((2*AL252*PART2!$AD$7)/PART2!$AD$6),0)</f>
        <v>645</v>
      </c>
      <c r="AN252" s="20"/>
      <c r="BB252" s="19">
        <v>250</v>
      </c>
      <c r="BC252" s="20">
        <f t="shared" ca="1" si="38"/>
        <v>6.2639074721074772E-2</v>
      </c>
      <c r="BD252" s="28">
        <f t="shared" ca="1" si="39"/>
        <v>16079.262237214751</v>
      </c>
      <c r="BE252" s="29">
        <f ca="1">BD252/ROUNDUP(SQRT((2*BD252*PART2!$AD$7)/PART2!$AD$6),0)</f>
        <v>22.937606615142297</v>
      </c>
      <c r="BF252" s="20"/>
    </row>
    <row r="253" spans="8:58">
      <c r="H253" s="19">
        <v>250</v>
      </c>
      <c r="I253" s="20">
        <f t="shared" ca="1" si="40"/>
        <v>0.89403024652265173</v>
      </c>
      <c r="J253" s="28">
        <f t="shared" ca="1" si="41"/>
        <v>16079.262237214751</v>
      </c>
      <c r="K253" s="28">
        <f t="shared" ca="1" si="42"/>
        <v>1296434.4524325114</v>
      </c>
      <c r="L253" s="28">
        <f ca="1">ROUNDUP((SQRT((2*J253*PART2!$AD$7)/PART2!$AD$6)),0)</f>
        <v>701</v>
      </c>
      <c r="M253" s="38">
        <f t="shared" ca="1" si="43"/>
        <v>22.937606615142297</v>
      </c>
      <c r="N253" s="20"/>
      <c r="AJ253" s="19">
        <v>250</v>
      </c>
      <c r="AK253" s="20">
        <f t="shared" ca="1" si="44"/>
        <v>3.6972381550551936E-2</v>
      </c>
      <c r="AL253" s="28">
        <f t="shared" ca="1" si="45"/>
        <v>16079.262237214751</v>
      </c>
      <c r="AM253" s="28">
        <f ca="1">ROUNDUP(SQRT((2*AL253*PART2!$AD$7)/PART2!$AD$6),0)</f>
        <v>701</v>
      </c>
      <c r="AN253" s="20"/>
      <c r="BB253" s="19">
        <v>251</v>
      </c>
      <c r="BC253" s="20">
        <f t="shared" ca="1" si="38"/>
        <v>0.53417915616049094</v>
      </c>
      <c r="BD253" s="28">
        <f t="shared" ca="1" si="39"/>
        <v>14069.736576865089</v>
      </c>
      <c r="BE253" s="29">
        <f ca="1">BD253/ROUNDUP(SQRT((2*BD253*PART2!$AD$7)/PART2!$AD$6),0)</f>
        <v>21.447769172050439</v>
      </c>
      <c r="BF253" s="20"/>
    </row>
    <row r="254" spans="8:58">
      <c r="H254" s="19">
        <v>251</v>
      </c>
      <c r="I254" s="20">
        <f t="shared" ca="1" si="40"/>
        <v>0.14304204298537981</v>
      </c>
      <c r="J254" s="28">
        <f t="shared" ca="1" si="41"/>
        <v>14069.736576865089</v>
      </c>
      <c r="K254" s="28">
        <f t="shared" ca="1" si="42"/>
        <v>1135020.6353670582</v>
      </c>
      <c r="L254" s="28">
        <f ca="1">ROUNDUP((SQRT((2*J254*PART2!$AD$7)/PART2!$AD$6)),0)</f>
        <v>656</v>
      </c>
      <c r="M254" s="38">
        <f t="shared" ca="1" si="43"/>
        <v>21.447769172050439</v>
      </c>
      <c r="N254" s="20"/>
      <c r="AJ254" s="19">
        <v>251</v>
      </c>
      <c r="AK254" s="20">
        <f t="shared" ca="1" si="44"/>
        <v>0.72669777994847107</v>
      </c>
      <c r="AL254" s="28">
        <f t="shared" ca="1" si="45"/>
        <v>14069.736576865089</v>
      </c>
      <c r="AM254" s="28">
        <f ca="1">ROUNDUP(SQRT((2*AL254*PART2!$AD$7)/PART2!$AD$6),0)</f>
        <v>656</v>
      </c>
      <c r="AN254" s="20"/>
      <c r="BB254" s="19">
        <v>252</v>
      </c>
      <c r="BC254" s="20">
        <f t="shared" ca="1" si="38"/>
        <v>0.91348171633775321</v>
      </c>
      <c r="BD254" s="28">
        <f t="shared" ca="1" si="39"/>
        <v>15452.51246340836</v>
      </c>
      <c r="BE254" s="29">
        <f ca="1">BD254/ROUNDUP(SQRT((2*BD254*PART2!$AD$7)/PART2!$AD$6),0)</f>
        <v>22.460047185186571</v>
      </c>
      <c r="BF254" s="20"/>
    </row>
    <row r="255" spans="8:58">
      <c r="H255" s="19">
        <v>252</v>
      </c>
      <c r="I255" s="20">
        <f t="shared" ca="1" si="40"/>
        <v>0.70066029051169243</v>
      </c>
      <c r="J255" s="28">
        <f t="shared" ca="1" si="41"/>
        <v>15452.51246340836</v>
      </c>
      <c r="K255" s="28">
        <f t="shared" ca="1" si="42"/>
        <v>1246095.8074534098</v>
      </c>
      <c r="L255" s="28">
        <f ca="1">ROUNDUP((SQRT((2*J255*PART2!$AD$7)/PART2!$AD$6)),0)</f>
        <v>688</v>
      </c>
      <c r="M255" s="38">
        <f t="shared" ca="1" si="43"/>
        <v>22.460047185186571</v>
      </c>
      <c r="N255" s="20"/>
      <c r="AJ255" s="19">
        <v>252</v>
      </c>
      <c r="AK255" s="20">
        <f t="shared" ca="1" si="44"/>
        <v>0.78343217277595034</v>
      </c>
      <c r="AL255" s="28">
        <f t="shared" ca="1" si="45"/>
        <v>15452.51246340836</v>
      </c>
      <c r="AM255" s="28">
        <f ca="1">ROUNDUP(SQRT((2*AL255*PART2!$AD$7)/PART2!$AD$6),0)</f>
        <v>688</v>
      </c>
      <c r="AN255" s="20"/>
      <c r="BB255" s="19">
        <v>253</v>
      </c>
      <c r="BC255" s="20">
        <f t="shared" ca="1" si="38"/>
        <v>8.8136886848093732E-2</v>
      </c>
      <c r="BD255" s="28">
        <f t="shared" ca="1" si="39"/>
        <v>15375.054845803965</v>
      </c>
      <c r="BE255" s="29">
        <f ca="1">BD255/ROUNDUP(SQRT((2*BD255*PART2!$AD$7)/PART2!$AD$6),0)</f>
        <v>22.41261639330024</v>
      </c>
      <c r="BF255" s="20"/>
    </row>
    <row r="256" spans="8:58">
      <c r="H256" s="19">
        <v>253</v>
      </c>
      <c r="I256" s="20">
        <f t="shared" ca="1" si="40"/>
        <v>0.66994415573185262</v>
      </c>
      <c r="J256" s="28">
        <f t="shared" ca="1" si="41"/>
        <v>15375.054845803965</v>
      </c>
      <c r="K256" s="28">
        <f t="shared" ca="1" si="42"/>
        <v>1239874.3632708432</v>
      </c>
      <c r="L256" s="28">
        <f ca="1">ROUNDUP((SQRT((2*J256*PART2!$AD$7)/PART2!$AD$6)),0)</f>
        <v>686</v>
      </c>
      <c r="M256" s="38">
        <f t="shared" ca="1" si="43"/>
        <v>22.41261639330024</v>
      </c>
      <c r="N256" s="20"/>
      <c r="AJ256" s="19">
        <v>253</v>
      </c>
      <c r="AK256" s="20">
        <f t="shared" ca="1" si="44"/>
        <v>0.21103552182130614</v>
      </c>
      <c r="AL256" s="28">
        <f t="shared" ca="1" si="45"/>
        <v>15375.054845803965</v>
      </c>
      <c r="AM256" s="28">
        <f ca="1">ROUNDUP(SQRT((2*AL256*PART2!$AD$7)/PART2!$AD$6),0)</f>
        <v>686</v>
      </c>
      <c r="AN256" s="20"/>
      <c r="BB256" s="19">
        <v>254</v>
      </c>
      <c r="BC256" s="20">
        <f t="shared" ca="1" si="38"/>
        <v>0.94245408465499669</v>
      </c>
      <c r="BD256" s="28">
        <f t="shared" ca="1" si="39"/>
        <v>14806.269299759548</v>
      </c>
      <c r="BE256" s="29">
        <f ca="1">BD256/ROUNDUP(SQRT((2*BD256*PART2!$AD$7)/PART2!$AD$6),0)</f>
        <v>22.000400148231126</v>
      </c>
      <c r="BF256" s="20"/>
    </row>
    <row r="257" spans="8:58">
      <c r="H257" s="19">
        <v>254</v>
      </c>
      <c r="I257" s="20">
        <f t="shared" ca="1" si="40"/>
        <v>0.40782609790673041</v>
      </c>
      <c r="J257" s="28">
        <f t="shared" ca="1" si="41"/>
        <v>14806.269299759548</v>
      </c>
      <c r="K257" s="28">
        <f t="shared" ca="1" si="42"/>
        <v>1194187.2320133748</v>
      </c>
      <c r="L257" s="28">
        <f ca="1">ROUNDUP((SQRT((2*J257*PART2!$AD$7)/PART2!$AD$6)),0)</f>
        <v>673</v>
      </c>
      <c r="M257" s="38">
        <f t="shared" ca="1" si="43"/>
        <v>22.000400148231126</v>
      </c>
      <c r="N257" s="20"/>
      <c r="AJ257" s="19">
        <v>254</v>
      </c>
      <c r="AK257" s="20">
        <f t="shared" ca="1" si="44"/>
        <v>0.94801052193457458</v>
      </c>
      <c r="AL257" s="28">
        <f t="shared" ca="1" si="45"/>
        <v>14806.269299759548</v>
      </c>
      <c r="AM257" s="28">
        <f ca="1">ROUNDUP(SQRT((2*AL257*PART2!$AD$7)/PART2!$AD$6),0)</f>
        <v>673</v>
      </c>
      <c r="AN257" s="20"/>
      <c r="BB257" s="19">
        <v>255</v>
      </c>
      <c r="BC257" s="20">
        <f t="shared" ca="1" si="38"/>
        <v>0.52951932488627196</v>
      </c>
      <c r="BD257" s="28">
        <f t="shared" ca="1" si="39"/>
        <v>14989.393408798298</v>
      </c>
      <c r="BE257" s="29">
        <f ca="1">BD257/ROUNDUP(SQRT((2*BD257*PART2!$AD$7)/PART2!$AD$6),0)</f>
        <v>22.140906069125993</v>
      </c>
      <c r="BF257" s="20"/>
    </row>
    <row r="258" spans="8:58">
      <c r="H258" s="19">
        <v>255</v>
      </c>
      <c r="I258" s="20">
        <f t="shared" ca="1" si="40"/>
        <v>0.49471076687126403</v>
      </c>
      <c r="J258" s="28">
        <f t="shared" ca="1" si="41"/>
        <v>14989.393408798298</v>
      </c>
      <c r="K258" s="28">
        <f t="shared" ca="1" si="42"/>
        <v>1208896.8720390715</v>
      </c>
      <c r="L258" s="28">
        <f ca="1">ROUNDUP((SQRT((2*J258*PART2!$AD$7)/PART2!$AD$6)),0)</f>
        <v>677</v>
      </c>
      <c r="M258" s="38">
        <f t="shared" ca="1" si="43"/>
        <v>22.140906069125993</v>
      </c>
      <c r="N258" s="20"/>
      <c r="AJ258" s="19">
        <v>255</v>
      </c>
      <c r="AK258" s="20">
        <f t="shared" ca="1" si="44"/>
        <v>0.82686517201965459</v>
      </c>
      <c r="AL258" s="28">
        <f t="shared" ca="1" si="45"/>
        <v>14989.393408798298</v>
      </c>
      <c r="AM258" s="28">
        <f ca="1">ROUNDUP(SQRT((2*AL258*PART2!$AD$7)/PART2!$AD$6),0)</f>
        <v>677</v>
      </c>
      <c r="AN258" s="20"/>
      <c r="BB258" s="19">
        <v>256</v>
      </c>
      <c r="BC258" s="20">
        <f t="shared" ca="1" si="38"/>
        <v>0.23938971097455386</v>
      </c>
      <c r="BD258" s="28">
        <f t="shared" ca="1" si="39"/>
        <v>15693.067693703399</v>
      </c>
      <c r="BE258" s="29">
        <f ca="1">BD258/ROUNDUP(SQRT((2*BD258*PART2!$AD$7)/PART2!$AD$6),0)</f>
        <v>22.645119327133333</v>
      </c>
      <c r="BF258" s="20"/>
    </row>
    <row r="259" spans="8:58">
      <c r="H259" s="19">
        <v>256</v>
      </c>
      <c r="I259" s="20">
        <f t="shared" ca="1" si="40"/>
        <v>0.7864909933447809</v>
      </c>
      <c r="J259" s="28">
        <f t="shared" ca="1" si="41"/>
        <v>15693.067693703399</v>
      </c>
      <c r="K259" s="28">
        <f t="shared" ca="1" si="42"/>
        <v>1265416.9417482412</v>
      </c>
      <c r="L259" s="28">
        <f ca="1">ROUNDUP((SQRT((2*J259*PART2!$AD$7)/PART2!$AD$6)),0)</f>
        <v>693</v>
      </c>
      <c r="M259" s="38">
        <f t="shared" ca="1" si="43"/>
        <v>22.645119327133333</v>
      </c>
      <c r="N259" s="20"/>
      <c r="AJ259" s="19">
        <v>256</v>
      </c>
      <c r="AK259" s="20">
        <f t="shared" ca="1" si="44"/>
        <v>0.23334175498212706</v>
      </c>
      <c r="AL259" s="28">
        <f t="shared" ca="1" si="45"/>
        <v>15693.067693703399</v>
      </c>
      <c r="AM259" s="28">
        <f ca="1">ROUNDUP(SQRT((2*AL259*PART2!$AD$7)/PART2!$AD$6),0)</f>
        <v>693</v>
      </c>
      <c r="AN259" s="20"/>
      <c r="BB259" s="19">
        <v>257</v>
      </c>
      <c r="BC259" s="20">
        <f t="shared" ca="1" si="38"/>
        <v>0.14853422276412132</v>
      </c>
      <c r="BD259" s="28">
        <f t="shared" ca="1" si="39"/>
        <v>14886.649057380739</v>
      </c>
      <c r="BE259" s="29">
        <f ca="1">BD259/ROUNDUP(SQRT((2*BD259*PART2!$AD$7)/PART2!$AD$6),0)</f>
        <v>22.054294899823315</v>
      </c>
      <c r="BF259" s="20"/>
    </row>
    <row r="260" spans="8:58">
      <c r="H260" s="19">
        <v>257</v>
      </c>
      <c r="I260" s="20">
        <f t="shared" ca="1" si="40"/>
        <v>0.444930583214454</v>
      </c>
      <c r="J260" s="28">
        <f t="shared" ca="1" si="41"/>
        <v>14886.649057380739</v>
      </c>
      <c r="K260" s="28">
        <f t="shared" ca="1" si="42"/>
        <v>1200643.8694684203</v>
      </c>
      <c r="L260" s="28">
        <f ca="1">ROUNDUP((SQRT((2*J260*PART2!$AD$7)/PART2!$AD$6)),0)</f>
        <v>675</v>
      </c>
      <c r="M260" s="38">
        <f t="shared" ca="1" si="43"/>
        <v>22.054294899823315</v>
      </c>
      <c r="N260" s="20"/>
      <c r="AJ260" s="19">
        <v>257</v>
      </c>
      <c r="AK260" s="20">
        <f t="shared" ca="1" si="44"/>
        <v>0.85286531402996113</v>
      </c>
      <c r="AL260" s="28">
        <f t="shared" ca="1" si="45"/>
        <v>14886.649057380739</v>
      </c>
      <c r="AM260" s="28">
        <f ca="1">ROUNDUP(SQRT((2*AL260*PART2!$AD$7)/PART2!$AD$6),0)</f>
        <v>675</v>
      </c>
      <c r="AN260" s="20"/>
      <c r="BB260" s="19">
        <v>258</v>
      </c>
      <c r="BC260" s="20">
        <f t="shared" ref="BC260:BC323" ca="1" si="46">RAND()</f>
        <v>0.25907166010284421</v>
      </c>
      <c r="BD260" s="28">
        <f t="shared" ref="BD260:BD323" ca="1" si="47">IF(I261&lt;=$C$24, $C$16+SQRT(I261*$C$25), $C$17-SQRT((1-I261)*$C$26))</f>
        <v>14146.24219421827</v>
      </c>
      <c r="BE260" s="29">
        <f ca="1">BD260/ROUNDUP(SQRT((2*BD260*PART2!$AD$7)/PART2!$AD$6),0)</f>
        <v>21.498848319480654</v>
      </c>
      <c r="BF260" s="20"/>
    </row>
    <row r="261" spans="8:58">
      <c r="H261" s="19">
        <v>258</v>
      </c>
      <c r="I261" s="20">
        <f t="shared" ref="I261:I324" ca="1" si="48">RAND()</f>
        <v>0.16423389597578952</v>
      </c>
      <c r="J261" s="28">
        <f t="shared" ref="J261:J324" ca="1" si="49">IF(I261&lt;=$C$24, $C$16+SQRT(I261*$C$25), $C$17-SQRT((1-I261)*$C$26))</f>
        <v>14146.24219421827</v>
      </c>
      <c r="K261" s="28">
        <f t="shared" ref="K261:K324" ca="1" si="50">J261*$AD$5+J261/L261*$AD$7+$AD$6*L261/2</f>
        <v>1141166.7221677473</v>
      </c>
      <c r="L261" s="28">
        <f ca="1">ROUNDUP((SQRT((2*J261*PART2!$AD$7)/PART2!$AD$6)),0)</f>
        <v>658</v>
      </c>
      <c r="M261" s="38">
        <f t="shared" ref="M261:M324" ca="1" si="51">J261/L261</f>
        <v>21.498848319480654</v>
      </c>
      <c r="N261" s="20"/>
      <c r="AJ261" s="19">
        <v>258</v>
      </c>
      <c r="AK261" s="20">
        <f t="shared" ref="AK261:AK324" ca="1" si="52">RAND()</f>
        <v>7.7582448429090234E-2</v>
      </c>
      <c r="AL261" s="28">
        <f t="shared" ref="AL261:AL324" ca="1" si="53">IF(I261&lt;=$C$24, $C$16+SQRT(I261*$C$25), $C$17-SQRT((1-I261)*$C$26))</f>
        <v>14146.24219421827</v>
      </c>
      <c r="AM261" s="28">
        <f ca="1">ROUNDUP(SQRT((2*AL261*PART2!$AD$7)/PART2!$AD$6),0)</f>
        <v>658</v>
      </c>
      <c r="AN261" s="20"/>
      <c r="BB261" s="19">
        <v>259</v>
      </c>
      <c r="BC261" s="20">
        <f t="shared" ca="1" si="46"/>
        <v>0.16784568031984182</v>
      </c>
      <c r="BD261" s="28">
        <f t="shared" ca="1" si="47"/>
        <v>14561.154037792301</v>
      </c>
      <c r="BE261" s="29">
        <f ca="1">BD261/ROUNDUP(SQRT((2*BD261*PART2!$AD$7)/PART2!$AD$6),0)</f>
        <v>21.798134787114222</v>
      </c>
      <c r="BF261" s="20"/>
    </row>
    <row r="262" spans="8:58">
      <c r="H262" s="19">
        <v>259</v>
      </c>
      <c r="I262" s="20">
        <f t="shared" ca="1" si="48"/>
        <v>0.30465024121440054</v>
      </c>
      <c r="J262" s="28">
        <f t="shared" ca="1" si="49"/>
        <v>14561.154037792301</v>
      </c>
      <c r="K262" s="28">
        <f t="shared" ca="1" si="50"/>
        <v>1174497.5126765491</v>
      </c>
      <c r="L262" s="28">
        <f ca="1">ROUNDUP((SQRT((2*J262*PART2!$AD$7)/PART2!$AD$6)),0)</f>
        <v>668</v>
      </c>
      <c r="M262" s="38">
        <f t="shared" ca="1" si="51"/>
        <v>21.798134787114222</v>
      </c>
      <c r="N262" s="20"/>
      <c r="AJ262" s="19">
        <v>259</v>
      </c>
      <c r="AK262" s="20">
        <f t="shared" ca="1" si="52"/>
        <v>0.24032920454776552</v>
      </c>
      <c r="AL262" s="28">
        <f t="shared" ca="1" si="53"/>
        <v>14561.154037792301</v>
      </c>
      <c r="AM262" s="28">
        <f ca="1">ROUNDUP(SQRT((2*AL262*PART2!$AD$7)/PART2!$AD$6),0)</f>
        <v>668</v>
      </c>
      <c r="AN262" s="20"/>
      <c r="BB262" s="19">
        <v>260</v>
      </c>
      <c r="BC262" s="20">
        <f t="shared" ca="1" si="46"/>
        <v>0.82841087337164454</v>
      </c>
      <c r="BD262" s="28">
        <f t="shared" ca="1" si="47"/>
        <v>16566.715723759942</v>
      </c>
      <c r="BE262" s="29">
        <f ca="1">BD262/ROUNDUP(SQRT((2*BD262*PART2!$AD$7)/PART2!$AD$6),0)</f>
        <v>23.267859162584188</v>
      </c>
      <c r="BF262" s="20"/>
    </row>
    <row r="263" spans="8:58">
      <c r="H263" s="19">
        <v>260</v>
      </c>
      <c r="I263" s="20">
        <f t="shared" ca="1" si="48"/>
        <v>0.97653309199539107</v>
      </c>
      <c r="J263" s="28">
        <f t="shared" ca="1" si="49"/>
        <v>16566.715723759942</v>
      </c>
      <c r="K263" s="28">
        <f t="shared" ca="1" si="50"/>
        <v>1335582.5869165638</v>
      </c>
      <c r="L263" s="28">
        <f ca="1">ROUNDUP((SQRT((2*J263*PART2!$AD$7)/PART2!$AD$6)),0)</f>
        <v>712</v>
      </c>
      <c r="M263" s="38">
        <f t="shared" ca="1" si="51"/>
        <v>23.267859162584188</v>
      </c>
      <c r="N263" s="20"/>
      <c r="AJ263" s="19">
        <v>260</v>
      </c>
      <c r="AK263" s="20">
        <f t="shared" ca="1" si="52"/>
        <v>0.82516931024986329</v>
      </c>
      <c r="AL263" s="28">
        <f t="shared" ca="1" si="53"/>
        <v>16566.715723759942</v>
      </c>
      <c r="AM263" s="28">
        <f ca="1">ROUNDUP(SQRT((2*AL263*PART2!$AD$7)/PART2!$AD$6),0)</f>
        <v>712</v>
      </c>
      <c r="AN263" s="20"/>
      <c r="BB263" s="19">
        <v>261</v>
      </c>
      <c r="BC263" s="20">
        <f t="shared" ca="1" si="46"/>
        <v>0.33660614228388164</v>
      </c>
      <c r="BD263" s="28">
        <f t="shared" ca="1" si="47"/>
        <v>16863.307056375026</v>
      </c>
      <c r="BE263" s="29">
        <f ca="1">BD263/ROUNDUP(SQRT((2*BD263*PART2!$AD$7)/PART2!$AD$6),0)</f>
        <v>23.486500078516748</v>
      </c>
      <c r="BF263" s="20"/>
    </row>
    <row r="264" spans="8:58">
      <c r="H264" s="19">
        <v>261</v>
      </c>
      <c r="I264" s="20">
        <f t="shared" ca="1" si="48"/>
        <v>0.99766437989539247</v>
      </c>
      <c r="J264" s="28">
        <f t="shared" ca="1" si="49"/>
        <v>16863.307056375026</v>
      </c>
      <c r="K264" s="28">
        <f t="shared" ca="1" si="50"/>
        <v>1359401.1945272759</v>
      </c>
      <c r="L264" s="28">
        <f ca="1">ROUNDUP((SQRT((2*J264*PART2!$AD$7)/PART2!$AD$6)),0)</f>
        <v>718</v>
      </c>
      <c r="M264" s="38">
        <f t="shared" ca="1" si="51"/>
        <v>23.486500078516748</v>
      </c>
      <c r="N264" s="20"/>
      <c r="AJ264" s="19">
        <v>261</v>
      </c>
      <c r="AK264" s="20">
        <f t="shared" ca="1" si="52"/>
        <v>0.94636712786937405</v>
      </c>
      <c r="AL264" s="28">
        <f t="shared" ca="1" si="53"/>
        <v>16863.307056375026</v>
      </c>
      <c r="AM264" s="28">
        <f ca="1">ROUNDUP(SQRT((2*AL264*PART2!$AD$7)/PART2!$AD$6),0)</f>
        <v>718</v>
      </c>
      <c r="AN264" s="20"/>
      <c r="BB264" s="19">
        <v>262</v>
      </c>
      <c r="BC264" s="20">
        <f t="shared" ca="1" si="46"/>
        <v>0.63808545867657973</v>
      </c>
      <c r="BD264" s="28">
        <f t="shared" ca="1" si="47"/>
        <v>15763.982225797521</v>
      </c>
      <c r="BE264" s="29">
        <f ca="1">BD264/ROUNDUP(SQRT((2*BD264*PART2!$AD$7)/PART2!$AD$6),0)</f>
        <v>22.681988814097153</v>
      </c>
      <c r="BF264" s="20"/>
    </row>
    <row r="265" spans="8:58">
      <c r="H265" s="19">
        <v>262</v>
      </c>
      <c r="I265" s="20">
        <f t="shared" ca="1" si="48"/>
        <v>0.8090325077319438</v>
      </c>
      <c r="J265" s="28">
        <f t="shared" ca="1" si="49"/>
        <v>15763.982225797521</v>
      </c>
      <c r="K265" s="28">
        <f t="shared" ca="1" si="50"/>
        <v>1271112.6156029031</v>
      </c>
      <c r="L265" s="28">
        <f ca="1">ROUNDUP((SQRT((2*J265*PART2!$AD$7)/PART2!$AD$6)),0)</f>
        <v>695</v>
      </c>
      <c r="M265" s="38">
        <f t="shared" ca="1" si="51"/>
        <v>22.681988814097153</v>
      </c>
      <c r="N265" s="20"/>
      <c r="AJ265" s="19">
        <v>262</v>
      </c>
      <c r="AK265" s="20">
        <f t="shared" ca="1" si="52"/>
        <v>0.37495235544044414</v>
      </c>
      <c r="AL265" s="28">
        <f t="shared" ca="1" si="53"/>
        <v>15763.982225797521</v>
      </c>
      <c r="AM265" s="28">
        <f ca="1">ROUNDUP(SQRT((2*AL265*PART2!$AD$7)/PART2!$AD$6),0)</f>
        <v>695</v>
      </c>
      <c r="AN265" s="20"/>
      <c r="BB265" s="19">
        <v>263</v>
      </c>
      <c r="BC265" s="20">
        <f t="shared" ca="1" si="46"/>
        <v>0.41123290599438067</v>
      </c>
      <c r="BD265" s="28">
        <f t="shared" ca="1" si="47"/>
        <v>15610.762214257751</v>
      </c>
      <c r="BE265" s="29">
        <f ca="1">BD265/ROUNDUP(SQRT((2*BD265*PART2!$AD$7)/PART2!$AD$6),0)</f>
        <v>22.591551684888206</v>
      </c>
      <c r="BF265" s="20"/>
    </row>
    <row r="266" spans="8:58">
      <c r="H266" s="19">
        <v>263</v>
      </c>
      <c r="I266" s="20">
        <f t="shared" ca="1" si="48"/>
        <v>0.75875229683324663</v>
      </c>
      <c r="J266" s="28">
        <f t="shared" ca="1" si="49"/>
        <v>15610.762214257751</v>
      </c>
      <c r="K266" s="28">
        <f t="shared" ca="1" si="50"/>
        <v>1258806.3185112954</v>
      </c>
      <c r="L266" s="28">
        <f ca="1">ROUNDUP((SQRT((2*J266*PART2!$AD$7)/PART2!$AD$6)),0)</f>
        <v>691</v>
      </c>
      <c r="M266" s="38">
        <f t="shared" ca="1" si="51"/>
        <v>22.591551684888206</v>
      </c>
      <c r="N266" s="20"/>
      <c r="AJ266" s="19">
        <v>263</v>
      </c>
      <c r="AK266" s="20">
        <f t="shared" ca="1" si="52"/>
        <v>0.33118470176354498</v>
      </c>
      <c r="AL266" s="28">
        <f t="shared" ca="1" si="53"/>
        <v>15610.762214257751</v>
      </c>
      <c r="AM266" s="28">
        <f ca="1">ROUNDUP(SQRT((2*AL266*PART2!$AD$7)/PART2!$AD$6),0)</f>
        <v>691</v>
      </c>
      <c r="AN266" s="20"/>
      <c r="BB266" s="19">
        <v>264</v>
      </c>
      <c r="BC266" s="20">
        <f t="shared" ca="1" si="46"/>
        <v>0.10955701456758571</v>
      </c>
      <c r="BD266" s="28">
        <f t="shared" ca="1" si="47"/>
        <v>15967.810082277123</v>
      </c>
      <c r="BE266" s="29">
        <f ca="1">BD266/ROUNDUP(SQRT((2*BD266*PART2!$AD$7)/PART2!$AD$6),0)</f>
        <v>22.843791247892881</v>
      </c>
      <c r="BF266" s="20"/>
    </row>
    <row r="267" spans="8:58">
      <c r="H267" s="19">
        <v>264</v>
      </c>
      <c r="I267" s="20">
        <f t="shared" ca="1" si="48"/>
        <v>0.86682299671890484</v>
      </c>
      <c r="J267" s="28">
        <f t="shared" ca="1" si="49"/>
        <v>15967.810082277123</v>
      </c>
      <c r="K267" s="28">
        <f t="shared" ca="1" si="50"/>
        <v>1287483.2406567063</v>
      </c>
      <c r="L267" s="28">
        <f ca="1">ROUNDUP((SQRT((2*J267*PART2!$AD$7)/PART2!$AD$6)),0)</f>
        <v>699</v>
      </c>
      <c r="M267" s="38">
        <f t="shared" ca="1" si="51"/>
        <v>22.843791247892881</v>
      </c>
      <c r="N267" s="20"/>
      <c r="AJ267" s="19">
        <v>264</v>
      </c>
      <c r="AK267" s="20">
        <f t="shared" ca="1" si="52"/>
        <v>2.9061909473029224E-2</v>
      </c>
      <c r="AL267" s="28">
        <f t="shared" ca="1" si="53"/>
        <v>15967.810082277123</v>
      </c>
      <c r="AM267" s="28">
        <f ca="1">ROUNDUP(SQRT((2*AL267*PART2!$AD$7)/PART2!$AD$6),0)</f>
        <v>699</v>
      </c>
      <c r="AN267" s="20"/>
      <c r="BB267" s="19">
        <v>265</v>
      </c>
      <c r="BC267" s="20">
        <f t="shared" ca="1" si="46"/>
        <v>0.65042319644575308</v>
      </c>
      <c r="BD267" s="28">
        <f t="shared" ca="1" si="47"/>
        <v>14204.020688758583</v>
      </c>
      <c r="BE267" s="29">
        <f ca="1">BD267/ROUNDUP(SQRT((2*BD267*PART2!$AD$7)/PART2!$AD$6),0)</f>
        <v>21.553900893412113</v>
      </c>
      <c r="BF267" s="20"/>
    </row>
    <row r="268" spans="8:58">
      <c r="H268" s="19">
        <v>265</v>
      </c>
      <c r="I268" s="20">
        <f t="shared" ca="1" si="48"/>
        <v>0.18120822736983666</v>
      </c>
      <c r="J268" s="28">
        <f t="shared" ca="1" si="49"/>
        <v>14204.020688758583</v>
      </c>
      <c r="K268" s="28">
        <f t="shared" ca="1" si="50"/>
        <v>1145808.3132972375</v>
      </c>
      <c r="L268" s="28">
        <f ca="1">ROUNDUP((SQRT((2*J268*PART2!$AD$7)/PART2!$AD$6)),0)</f>
        <v>659</v>
      </c>
      <c r="M268" s="38">
        <f t="shared" ca="1" si="51"/>
        <v>21.553900893412113</v>
      </c>
      <c r="N268" s="20"/>
      <c r="AJ268" s="19">
        <v>265</v>
      </c>
      <c r="AK268" s="20">
        <f t="shared" ca="1" si="52"/>
        <v>0.27172412268075219</v>
      </c>
      <c r="AL268" s="28">
        <f t="shared" ca="1" si="53"/>
        <v>14204.020688758583</v>
      </c>
      <c r="AM268" s="28">
        <f ca="1">ROUNDUP(SQRT((2*AL268*PART2!$AD$7)/PART2!$AD$6),0)</f>
        <v>659</v>
      </c>
      <c r="AN268" s="20"/>
      <c r="BB268" s="19">
        <v>266</v>
      </c>
      <c r="BC268" s="20">
        <f t="shared" ca="1" si="46"/>
        <v>0.70489153117279812</v>
      </c>
      <c r="BD268" s="28">
        <f t="shared" ca="1" si="47"/>
        <v>14143.569542245037</v>
      </c>
      <c r="BE268" s="29">
        <f ca="1">BD268/ROUNDUP(SQRT((2*BD268*PART2!$AD$7)/PART2!$AD$6),0)</f>
        <v>21.494786538366316</v>
      </c>
      <c r="BF268" s="20"/>
    </row>
    <row r="269" spans="8:58">
      <c r="H269" s="19">
        <v>266</v>
      </c>
      <c r="I269" s="20">
        <f t="shared" ca="1" si="48"/>
        <v>0.16346891224381521</v>
      </c>
      <c r="J269" s="28">
        <f t="shared" ca="1" si="49"/>
        <v>14143.569542245037</v>
      </c>
      <c r="K269" s="28">
        <f t="shared" ca="1" si="50"/>
        <v>1140952.0164180438</v>
      </c>
      <c r="L269" s="28">
        <f ca="1">ROUNDUP((SQRT((2*J269*PART2!$AD$7)/PART2!$AD$6)),0)</f>
        <v>658</v>
      </c>
      <c r="M269" s="38">
        <f t="shared" ca="1" si="51"/>
        <v>21.494786538366316</v>
      </c>
      <c r="N269" s="20"/>
      <c r="AJ269" s="19">
        <v>266</v>
      </c>
      <c r="AK269" s="20">
        <f t="shared" ca="1" si="52"/>
        <v>0.55274160493972035</v>
      </c>
      <c r="AL269" s="28">
        <f t="shared" ca="1" si="53"/>
        <v>14143.569542245037</v>
      </c>
      <c r="AM269" s="28">
        <f ca="1">ROUNDUP(SQRT((2*AL269*PART2!$AD$7)/PART2!$AD$6),0)</f>
        <v>658</v>
      </c>
      <c r="AN269" s="20"/>
      <c r="BB269" s="19">
        <v>267</v>
      </c>
      <c r="BC269" s="20">
        <f t="shared" ca="1" si="46"/>
        <v>0.85436728908788073</v>
      </c>
      <c r="BD269" s="28">
        <f t="shared" ca="1" si="47"/>
        <v>16237.105588533352</v>
      </c>
      <c r="BE269" s="29">
        <f ca="1">BD269/ROUNDUP(SQRT((2*BD269*PART2!$AD$7)/PART2!$AD$6),0)</f>
        <v>23.03135544472816</v>
      </c>
      <c r="BF269" s="20"/>
    </row>
    <row r="270" spans="8:58">
      <c r="H270" s="19">
        <v>267</v>
      </c>
      <c r="I270" s="20">
        <f t="shared" ca="1" si="48"/>
        <v>0.92724901461911946</v>
      </c>
      <c r="J270" s="28">
        <f t="shared" ca="1" si="49"/>
        <v>16237.105588533352</v>
      </c>
      <c r="K270" s="28">
        <f t="shared" ca="1" si="50"/>
        <v>1309111.3452805083</v>
      </c>
      <c r="L270" s="28">
        <f ca="1">ROUNDUP((SQRT((2*J270*PART2!$AD$7)/PART2!$AD$6)),0)</f>
        <v>705</v>
      </c>
      <c r="M270" s="38">
        <f t="shared" ca="1" si="51"/>
        <v>23.03135544472816</v>
      </c>
      <c r="N270" s="20"/>
      <c r="AJ270" s="19">
        <v>267</v>
      </c>
      <c r="AK270" s="20">
        <f t="shared" ca="1" si="52"/>
        <v>0.76126325841689924</v>
      </c>
      <c r="AL270" s="28">
        <f t="shared" ca="1" si="53"/>
        <v>16237.105588533352</v>
      </c>
      <c r="AM270" s="28">
        <f ca="1">ROUNDUP(SQRT((2*AL270*PART2!$AD$7)/PART2!$AD$6),0)</f>
        <v>705</v>
      </c>
      <c r="AN270" s="20"/>
      <c r="BB270" s="19">
        <v>268</v>
      </c>
      <c r="BC270" s="20">
        <f t="shared" ca="1" si="46"/>
        <v>0.63212726951028553</v>
      </c>
      <c r="BD270" s="28">
        <f t="shared" ca="1" si="47"/>
        <v>16247.073759648245</v>
      </c>
      <c r="BE270" s="29">
        <f ca="1">BD270/ROUNDUP(SQRT((2*BD270*PART2!$AD$7)/PART2!$AD$6),0)</f>
        <v>23.045494694536519</v>
      </c>
      <c r="BF270" s="20"/>
    </row>
    <row r="271" spans="8:58">
      <c r="H271" s="19">
        <v>268</v>
      </c>
      <c r="I271" s="20">
        <f t="shared" ca="1" si="48"/>
        <v>0.92913775957372124</v>
      </c>
      <c r="J271" s="28">
        <f t="shared" ca="1" si="49"/>
        <v>16247.073759648245</v>
      </c>
      <c r="K271" s="28">
        <f t="shared" ca="1" si="50"/>
        <v>1309911.9096046577</v>
      </c>
      <c r="L271" s="28">
        <f ca="1">ROUNDUP((SQRT((2*J271*PART2!$AD$7)/PART2!$AD$6)),0)</f>
        <v>705</v>
      </c>
      <c r="M271" s="38">
        <f t="shared" ca="1" si="51"/>
        <v>23.045494694536519</v>
      </c>
      <c r="N271" s="20"/>
      <c r="AJ271" s="19">
        <v>268</v>
      </c>
      <c r="AK271" s="20">
        <f t="shared" ca="1" si="52"/>
        <v>0.62048957466996835</v>
      </c>
      <c r="AL271" s="28">
        <f t="shared" ca="1" si="53"/>
        <v>16247.073759648245</v>
      </c>
      <c r="AM271" s="28">
        <f ca="1">ROUNDUP(SQRT((2*AL271*PART2!$AD$7)/PART2!$AD$6),0)</f>
        <v>705</v>
      </c>
      <c r="AN271" s="20"/>
      <c r="BB271" s="19">
        <v>269</v>
      </c>
      <c r="BC271" s="20">
        <f t="shared" ca="1" si="46"/>
        <v>0.14240207175242037</v>
      </c>
      <c r="BD271" s="28">
        <f t="shared" ca="1" si="47"/>
        <v>13833.529903594892</v>
      </c>
      <c r="BE271" s="29">
        <f ca="1">BD271/ROUNDUP(SQRT((2*BD271*PART2!$AD$7)/PART2!$AD$6),0)</f>
        <v>21.249661910284011</v>
      </c>
      <c r="BF271" s="20"/>
    </row>
    <row r="272" spans="8:58">
      <c r="H272" s="19">
        <v>269</v>
      </c>
      <c r="I272" s="20">
        <f t="shared" ca="1" si="48"/>
        <v>8.6846512523363839E-2</v>
      </c>
      <c r="J272" s="28">
        <f t="shared" ca="1" si="49"/>
        <v>13833.529903594892</v>
      </c>
      <c r="K272" s="28">
        <f t="shared" ca="1" si="50"/>
        <v>1116044.5179078539</v>
      </c>
      <c r="L272" s="28">
        <f ca="1">ROUNDUP((SQRT((2*J272*PART2!$AD$7)/PART2!$AD$6)),0)</f>
        <v>651</v>
      </c>
      <c r="M272" s="38">
        <f t="shared" ca="1" si="51"/>
        <v>21.249661910284011</v>
      </c>
      <c r="N272" s="20"/>
      <c r="AJ272" s="19">
        <v>269</v>
      </c>
      <c r="AK272" s="20">
        <f t="shared" ca="1" si="52"/>
        <v>0.8558892111569818</v>
      </c>
      <c r="AL272" s="28">
        <f t="shared" ca="1" si="53"/>
        <v>13833.529903594892</v>
      </c>
      <c r="AM272" s="28">
        <f ca="1">ROUNDUP(SQRT((2*AL272*PART2!$AD$7)/PART2!$AD$6),0)</f>
        <v>651</v>
      </c>
      <c r="AN272" s="20"/>
      <c r="BB272" s="19">
        <v>270</v>
      </c>
      <c r="BC272" s="20">
        <f t="shared" ca="1" si="46"/>
        <v>0.26556957005613979</v>
      </c>
      <c r="BD272" s="28">
        <f t="shared" ca="1" si="47"/>
        <v>15770.983182512045</v>
      </c>
      <c r="BE272" s="29">
        <f ca="1">BD272/ROUNDUP(SQRT((2*BD272*PART2!$AD$7)/PART2!$AD$6),0)</f>
        <v>22.692062133110856</v>
      </c>
      <c r="BF272" s="20"/>
    </row>
    <row r="273" spans="8:58">
      <c r="H273" s="19">
        <v>270</v>
      </c>
      <c r="I273" s="20">
        <f t="shared" ca="1" si="48"/>
        <v>0.8111897077914727</v>
      </c>
      <c r="J273" s="28">
        <f t="shared" ca="1" si="49"/>
        <v>15770.983182512045</v>
      </c>
      <c r="K273" s="28">
        <f t="shared" ca="1" si="50"/>
        <v>1271674.908270248</v>
      </c>
      <c r="L273" s="28">
        <f ca="1">ROUNDUP((SQRT((2*J273*PART2!$AD$7)/PART2!$AD$6)),0)</f>
        <v>695</v>
      </c>
      <c r="M273" s="38">
        <f t="shared" ca="1" si="51"/>
        <v>22.692062133110856</v>
      </c>
      <c r="N273" s="20"/>
      <c r="AJ273" s="19">
        <v>270</v>
      </c>
      <c r="AK273" s="20">
        <f t="shared" ca="1" si="52"/>
        <v>0.76615249910945538</v>
      </c>
      <c r="AL273" s="28">
        <f t="shared" ca="1" si="53"/>
        <v>15770.983182512045</v>
      </c>
      <c r="AM273" s="28">
        <f ca="1">ROUNDUP(SQRT((2*AL273*PART2!$AD$7)/PART2!$AD$6),0)</f>
        <v>695</v>
      </c>
      <c r="AN273" s="20"/>
      <c r="BB273" s="19">
        <v>271</v>
      </c>
      <c r="BC273" s="20">
        <f t="shared" ca="1" si="46"/>
        <v>9.2259068564612079E-2</v>
      </c>
      <c r="BD273" s="28">
        <f t="shared" ca="1" si="47"/>
        <v>14121.539877009838</v>
      </c>
      <c r="BE273" s="29">
        <f ca="1">BD273/ROUNDUP(SQRT((2*BD273*PART2!$AD$7)/PART2!$AD$6),0)</f>
        <v>21.493972415540089</v>
      </c>
      <c r="BF273" s="20"/>
    </row>
    <row r="274" spans="8:58">
      <c r="H274" s="19">
        <v>271</v>
      </c>
      <c r="I274" s="20">
        <f t="shared" ca="1" si="48"/>
        <v>0.15723146196540527</v>
      </c>
      <c r="J274" s="28">
        <f t="shared" ca="1" si="49"/>
        <v>14121.539877009838</v>
      </c>
      <c r="K274" s="28">
        <f t="shared" ca="1" si="50"/>
        <v>1139182.2640922058</v>
      </c>
      <c r="L274" s="28">
        <f ca="1">ROUNDUP((SQRT((2*J274*PART2!$AD$7)/PART2!$AD$6)),0)</f>
        <v>657</v>
      </c>
      <c r="M274" s="38">
        <f t="shared" ca="1" si="51"/>
        <v>21.493972415540089</v>
      </c>
      <c r="N274" s="20"/>
      <c r="AJ274" s="19">
        <v>271</v>
      </c>
      <c r="AK274" s="20">
        <f t="shared" ca="1" si="52"/>
        <v>0.46254014874168248</v>
      </c>
      <c r="AL274" s="28">
        <f t="shared" ca="1" si="53"/>
        <v>14121.539877009838</v>
      </c>
      <c r="AM274" s="28">
        <f ca="1">ROUNDUP(SQRT((2*AL274*PART2!$AD$7)/PART2!$AD$6),0)</f>
        <v>657</v>
      </c>
      <c r="AN274" s="20"/>
      <c r="BB274" s="19">
        <v>272</v>
      </c>
      <c r="BC274" s="20">
        <f t="shared" ca="1" si="46"/>
        <v>0.8830477460639784</v>
      </c>
      <c r="BD274" s="28">
        <f t="shared" ca="1" si="47"/>
        <v>15697.098266800826</v>
      </c>
      <c r="BE274" s="29">
        <f ca="1">BD274/ROUNDUP(SQRT((2*BD274*PART2!$AD$7)/PART2!$AD$6),0)</f>
        <v>22.65093544992904</v>
      </c>
      <c r="BF274" s="20"/>
    </row>
    <row r="275" spans="8:58">
      <c r="H275" s="19">
        <v>272</v>
      </c>
      <c r="I275" s="20">
        <f t="shared" ca="1" si="48"/>
        <v>0.78780588420332309</v>
      </c>
      <c r="J275" s="28">
        <f t="shared" ca="1" si="49"/>
        <v>15697.098266800826</v>
      </c>
      <c r="K275" s="28">
        <f t="shared" ca="1" si="50"/>
        <v>1265740.6671430506</v>
      </c>
      <c r="L275" s="28">
        <f ca="1">ROUNDUP((SQRT((2*J275*PART2!$AD$7)/PART2!$AD$6)),0)</f>
        <v>693</v>
      </c>
      <c r="M275" s="38">
        <f t="shared" ca="1" si="51"/>
        <v>22.65093544992904</v>
      </c>
      <c r="N275" s="20"/>
      <c r="AJ275" s="19">
        <v>272</v>
      </c>
      <c r="AK275" s="20">
        <f t="shared" ca="1" si="52"/>
        <v>0.72174579354309376</v>
      </c>
      <c r="AL275" s="28">
        <f t="shared" ca="1" si="53"/>
        <v>15697.098266800826</v>
      </c>
      <c r="AM275" s="28">
        <f ca="1">ROUNDUP(SQRT((2*AL275*PART2!$AD$7)/PART2!$AD$6),0)</f>
        <v>693</v>
      </c>
      <c r="AN275" s="20"/>
      <c r="BB275" s="19">
        <v>273</v>
      </c>
      <c r="BC275" s="20">
        <f t="shared" ca="1" si="46"/>
        <v>0.63536924959200869</v>
      </c>
      <c r="BD275" s="28">
        <f t="shared" ca="1" si="47"/>
        <v>15514.500773499551</v>
      </c>
      <c r="BE275" s="29">
        <f ca="1">BD275/ROUNDUP(SQRT((2*BD275*PART2!$AD$7)/PART2!$AD$6),0)</f>
        <v>22.51741766835929</v>
      </c>
      <c r="BF275" s="20"/>
    </row>
    <row r="276" spans="8:58">
      <c r="H276" s="19">
        <v>273</v>
      </c>
      <c r="I276" s="20">
        <f t="shared" ca="1" si="48"/>
        <v>0.72416150600832108</v>
      </c>
      <c r="J276" s="28">
        <f t="shared" ca="1" si="49"/>
        <v>15514.500773499551</v>
      </c>
      <c r="K276" s="28">
        <f t="shared" ca="1" si="50"/>
        <v>1251074.6937670032</v>
      </c>
      <c r="L276" s="28">
        <f ca="1">ROUNDUP((SQRT((2*J276*PART2!$AD$7)/PART2!$AD$6)),0)</f>
        <v>689</v>
      </c>
      <c r="M276" s="38">
        <f t="shared" ca="1" si="51"/>
        <v>22.51741766835929</v>
      </c>
      <c r="N276" s="20"/>
      <c r="AJ276" s="19">
        <v>273</v>
      </c>
      <c r="AK276" s="20">
        <f t="shared" ca="1" si="52"/>
        <v>0.47553554277282994</v>
      </c>
      <c r="AL276" s="28">
        <f t="shared" ca="1" si="53"/>
        <v>15514.500773499551</v>
      </c>
      <c r="AM276" s="28">
        <f ca="1">ROUNDUP(SQRT((2*AL276*PART2!$AD$7)/PART2!$AD$6),0)</f>
        <v>689</v>
      </c>
      <c r="AN276" s="20"/>
      <c r="BB276" s="19">
        <v>274</v>
      </c>
      <c r="BC276" s="20">
        <f t="shared" ca="1" si="46"/>
        <v>0.31476324768101671</v>
      </c>
      <c r="BD276" s="28">
        <f t="shared" ca="1" si="47"/>
        <v>15247.141150290532</v>
      </c>
      <c r="BE276" s="29">
        <f ca="1">BD276/ROUNDUP(SQRT((2*BD276*PART2!$AD$7)/PART2!$AD$6),0)</f>
        <v>22.323779136589359</v>
      </c>
      <c r="BF276" s="20"/>
    </row>
    <row r="277" spans="8:58">
      <c r="H277" s="19">
        <v>274</v>
      </c>
      <c r="I277" s="20">
        <f t="shared" ca="1" si="48"/>
        <v>0.61593573162440041</v>
      </c>
      <c r="J277" s="28">
        <f t="shared" ca="1" si="49"/>
        <v>15247.141150290532</v>
      </c>
      <c r="K277" s="28">
        <f t="shared" ca="1" si="50"/>
        <v>1229600.1234332921</v>
      </c>
      <c r="L277" s="28">
        <f ca="1">ROUNDUP((SQRT((2*J277*PART2!$AD$7)/PART2!$AD$6)),0)</f>
        <v>683</v>
      </c>
      <c r="M277" s="38">
        <f t="shared" ca="1" si="51"/>
        <v>22.323779136589359</v>
      </c>
      <c r="N277" s="20"/>
      <c r="AJ277" s="19">
        <v>274</v>
      </c>
      <c r="AK277" s="20">
        <f t="shared" ca="1" si="52"/>
        <v>0.59632051262006902</v>
      </c>
      <c r="AL277" s="28">
        <f t="shared" ca="1" si="53"/>
        <v>15247.141150290532</v>
      </c>
      <c r="AM277" s="28">
        <f ca="1">ROUNDUP(SQRT((2*AL277*PART2!$AD$7)/PART2!$AD$6),0)</f>
        <v>683</v>
      </c>
      <c r="AN277" s="20"/>
      <c r="BB277" s="19">
        <v>275</v>
      </c>
      <c r="BC277" s="20">
        <f t="shared" ca="1" si="46"/>
        <v>0.90030465429667716</v>
      </c>
      <c r="BD277" s="28">
        <f t="shared" ca="1" si="47"/>
        <v>15865.432846948679</v>
      </c>
      <c r="BE277" s="29">
        <f ca="1">BD277/ROUNDUP(SQRT((2*BD277*PART2!$AD$7)/PART2!$AD$6),0)</f>
        <v>22.7624574561674</v>
      </c>
      <c r="BF277" s="20"/>
    </row>
    <row r="278" spans="8:58">
      <c r="H278" s="19">
        <v>275</v>
      </c>
      <c r="I278" s="20">
        <f t="shared" ca="1" si="48"/>
        <v>0.83909467190212772</v>
      </c>
      <c r="J278" s="28">
        <f t="shared" ca="1" si="49"/>
        <v>15865.432846948679</v>
      </c>
      <c r="K278" s="28">
        <f t="shared" ca="1" si="50"/>
        <v>1279260.7683962511</v>
      </c>
      <c r="L278" s="28">
        <f ca="1">ROUNDUP((SQRT((2*J278*PART2!$AD$7)/PART2!$AD$6)),0)</f>
        <v>697</v>
      </c>
      <c r="M278" s="38">
        <f t="shared" ca="1" si="51"/>
        <v>22.7624574561674</v>
      </c>
      <c r="N278" s="20"/>
      <c r="AJ278" s="19">
        <v>275</v>
      </c>
      <c r="AK278" s="20">
        <f t="shared" ca="1" si="52"/>
        <v>0.32726129610470744</v>
      </c>
      <c r="AL278" s="28">
        <f t="shared" ca="1" si="53"/>
        <v>15865.432846948679</v>
      </c>
      <c r="AM278" s="28">
        <f ca="1">ROUNDUP(SQRT((2*AL278*PART2!$AD$7)/PART2!$AD$6),0)</f>
        <v>697</v>
      </c>
      <c r="AN278" s="20"/>
      <c r="BB278" s="19">
        <v>276</v>
      </c>
      <c r="BC278" s="20">
        <f t="shared" ca="1" si="46"/>
        <v>0.17366151661010132</v>
      </c>
      <c r="BD278" s="28">
        <f t="shared" ca="1" si="47"/>
        <v>16576.101190664547</v>
      </c>
      <c r="BE278" s="29">
        <f ca="1">BD278/ROUNDUP(SQRT((2*BD278*PART2!$AD$7)/PART2!$AD$6),0)</f>
        <v>23.281040998124364</v>
      </c>
      <c r="BF278" s="20"/>
    </row>
    <row r="279" spans="8:58">
      <c r="H279" s="19">
        <v>276</v>
      </c>
      <c r="I279" s="20">
        <f t="shared" ca="1" si="48"/>
        <v>0.9775387249304982</v>
      </c>
      <c r="J279" s="28">
        <f t="shared" ca="1" si="49"/>
        <v>16576.101190664547</v>
      </c>
      <c r="K279" s="28">
        <f t="shared" ca="1" si="50"/>
        <v>1336336.3242727509</v>
      </c>
      <c r="L279" s="28">
        <f ca="1">ROUNDUP((SQRT((2*J279*PART2!$AD$7)/PART2!$AD$6)),0)</f>
        <v>712</v>
      </c>
      <c r="M279" s="38">
        <f t="shared" ca="1" si="51"/>
        <v>23.281040998124364</v>
      </c>
      <c r="N279" s="20"/>
      <c r="AJ279" s="19">
        <v>276</v>
      </c>
      <c r="AK279" s="20">
        <f t="shared" ca="1" si="52"/>
        <v>0.49080902862615594</v>
      </c>
      <c r="AL279" s="28">
        <f t="shared" ca="1" si="53"/>
        <v>16576.101190664547</v>
      </c>
      <c r="AM279" s="28">
        <f ca="1">ROUNDUP(SQRT((2*AL279*PART2!$AD$7)/PART2!$AD$6),0)</f>
        <v>712</v>
      </c>
      <c r="AN279" s="20"/>
      <c r="BB279" s="19">
        <v>277</v>
      </c>
      <c r="BC279" s="20">
        <f t="shared" ca="1" si="46"/>
        <v>6.9162932810748368E-2</v>
      </c>
      <c r="BD279" s="28">
        <f t="shared" ca="1" si="47"/>
        <v>14278.80514201794</v>
      </c>
      <c r="BE279" s="29">
        <f ca="1">BD279/ROUNDUP(SQRT((2*BD279*PART2!$AD$7)/PART2!$AD$6),0)</f>
        <v>21.601823210314585</v>
      </c>
      <c r="BF279" s="20"/>
    </row>
    <row r="280" spans="8:58">
      <c r="H280" s="19">
        <v>277</v>
      </c>
      <c r="I280" s="20">
        <f t="shared" ca="1" si="48"/>
        <v>0.20441782390644048</v>
      </c>
      <c r="J280" s="28">
        <f t="shared" ca="1" si="49"/>
        <v>14278.80514201794</v>
      </c>
      <c r="K280" s="28">
        <f t="shared" ca="1" si="50"/>
        <v>1151816.0124677042</v>
      </c>
      <c r="L280" s="28">
        <f ca="1">ROUNDUP((SQRT((2*J280*PART2!$AD$7)/PART2!$AD$6)),0)</f>
        <v>661</v>
      </c>
      <c r="M280" s="38">
        <f t="shared" ca="1" si="51"/>
        <v>21.601823210314585</v>
      </c>
      <c r="N280" s="20"/>
      <c r="AJ280" s="19">
        <v>277</v>
      </c>
      <c r="AK280" s="20">
        <f t="shared" ca="1" si="52"/>
        <v>0.37352416424924151</v>
      </c>
      <c r="AL280" s="28">
        <f t="shared" ca="1" si="53"/>
        <v>14278.80514201794</v>
      </c>
      <c r="AM280" s="28">
        <f ca="1">ROUNDUP(SQRT((2*AL280*PART2!$AD$7)/PART2!$AD$6),0)</f>
        <v>661</v>
      </c>
      <c r="AN280" s="20"/>
      <c r="BB280" s="19">
        <v>278</v>
      </c>
      <c r="BC280" s="20">
        <f t="shared" ca="1" si="46"/>
        <v>0.34185766122347749</v>
      </c>
      <c r="BD280" s="28">
        <f t="shared" ca="1" si="47"/>
        <v>15169.064591760645</v>
      </c>
      <c r="BE280" s="29">
        <f ca="1">BD280/ROUNDUP(SQRT((2*BD280*PART2!$AD$7)/PART2!$AD$6),0)</f>
        <v>22.274691030485528</v>
      </c>
      <c r="BF280" s="20"/>
    </row>
    <row r="281" spans="8:58">
      <c r="H281" s="19">
        <v>278</v>
      </c>
      <c r="I281" s="20">
        <f t="shared" ca="1" si="48"/>
        <v>0.5809594413569239</v>
      </c>
      <c r="J281" s="28">
        <f t="shared" ca="1" si="49"/>
        <v>15169.064591760645</v>
      </c>
      <c r="K281" s="28">
        <f t="shared" ca="1" si="50"/>
        <v>1223328.7993675584</v>
      </c>
      <c r="L281" s="28">
        <f ca="1">ROUNDUP((SQRT((2*J281*PART2!$AD$7)/PART2!$AD$6)),0)</f>
        <v>681</v>
      </c>
      <c r="M281" s="38">
        <f t="shared" ca="1" si="51"/>
        <v>22.274691030485528</v>
      </c>
      <c r="N281" s="20"/>
      <c r="AJ281" s="19">
        <v>278</v>
      </c>
      <c r="AK281" s="20">
        <f t="shared" ca="1" si="52"/>
        <v>0.39322744242798124</v>
      </c>
      <c r="AL281" s="28">
        <f t="shared" ca="1" si="53"/>
        <v>15169.064591760645</v>
      </c>
      <c r="AM281" s="28">
        <f ca="1">ROUNDUP(SQRT((2*AL281*PART2!$AD$7)/PART2!$AD$6),0)</f>
        <v>681</v>
      </c>
      <c r="AN281" s="20"/>
      <c r="BB281" s="19">
        <v>279</v>
      </c>
      <c r="BC281" s="20">
        <f t="shared" ca="1" si="46"/>
        <v>0.51075011258820247</v>
      </c>
      <c r="BD281" s="28">
        <f t="shared" ca="1" si="47"/>
        <v>15585.740086956881</v>
      </c>
      <c r="BE281" s="29">
        <f ca="1">BD281/ROUNDUP(SQRT((2*BD281*PART2!$AD$7)/PART2!$AD$6),0)</f>
        <v>22.555340212672764</v>
      </c>
      <c r="BF281" s="20"/>
    </row>
    <row r="282" spans="8:58">
      <c r="H282" s="19">
        <v>279</v>
      </c>
      <c r="I282" s="20">
        <f t="shared" ca="1" si="48"/>
        <v>0.74998361229490873</v>
      </c>
      <c r="J282" s="28">
        <f t="shared" ca="1" si="49"/>
        <v>15585.740086956881</v>
      </c>
      <c r="K282" s="28">
        <f t="shared" ca="1" si="50"/>
        <v>1256796.5818033384</v>
      </c>
      <c r="L282" s="28">
        <f ca="1">ROUNDUP((SQRT((2*J282*PART2!$AD$7)/PART2!$AD$6)),0)</f>
        <v>691</v>
      </c>
      <c r="M282" s="38">
        <f t="shared" ca="1" si="51"/>
        <v>22.555340212672764</v>
      </c>
      <c r="N282" s="20"/>
      <c r="AJ282" s="19">
        <v>279</v>
      </c>
      <c r="AK282" s="20">
        <f t="shared" ca="1" si="52"/>
        <v>0.78556995960793463</v>
      </c>
      <c r="AL282" s="28">
        <f t="shared" ca="1" si="53"/>
        <v>15585.740086956881</v>
      </c>
      <c r="AM282" s="28">
        <f ca="1">ROUNDUP(SQRT((2*AL282*PART2!$AD$7)/PART2!$AD$6),0)</f>
        <v>691</v>
      </c>
      <c r="AN282" s="20"/>
      <c r="BB282" s="19">
        <v>280</v>
      </c>
      <c r="BC282" s="20">
        <f t="shared" ca="1" si="46"/>
        <v>0.58523707064009345</v>
      </c>
      <c r="BD282" s="28">
        <f t="shared" ca="1" si="47"/>
        <v>15741.346998882096</v>
      </c>
      <c r="BE282" s="29">
        <f ca="1">BD282/ROUNDUP(SQRT((2*BD282*PART2!$AD$7)/PART2!$AD$6),0)</f>
        <v>22.682056194354605</v>
      </c>
      <c r="BF282" s="20"/>
    </row>
    <row r="283" spans="8:58">
      <c r="H283" s="19">
        <v>280</v>
      </c>
      <c r="I283" s="20">
        <f t="shared" ca="1" si="48"/>
        <v>0.80197407784711183</v>
      </c>
      <c r="J283" s="28">
        <f t="shared" ca="1" si="49"/>
        <v>15741.346998882096</v>
      </c>
      <c r="K283" s="28">
        <f t="shared" ca="1" si="50"/>
        <v>1269294.6122733257</v>
      </c>
      <c r="L283" s="28">
        <f ca="1">ROUNDUP((SQRT((2*J283*PART2!$AD$7)/PART2!$AD$6)),0)</f>
        <v>694</v>
      </c>
      <c r="M283" s="38">
        <f t="shared" ca="1" si="51"/>
        <v>22.682056194354605</v>
      </c>
      <c r="N283" s="20"/>
      <c r="AJ283" s="19">
        <v>280</v>
      </c>
      <c r="AK283" s="20">
        <f t="shared" ca="1" si="52"/>
        <v>5.7705497219043833E-2</v>
      </c>
      <c r="AL283" s="28">
        <f t="shared" ca="1" si="53"/>
        <v>15741.346998882096</v>
      </c>
      <c r="AM283" s="28">
        <f ca="1">ROUNDUP(SQRT((2*AL283*PART2!$AD$7)/PART2!$AD$6),0)</f>
        <v>694</v>
      </c>
      <c r="AN283" s="20"/>
      <c r="BB283" s="19">
        <v>281</v>
      </c>
      <c r="BC283" s="20">
        <f t="shared" ca="1" si="46"/>
        <v>0.99779436630243146</v>
      </c>
      <c r="BD283" s="28">
        <f t="shared" ca="1" si="47"/>
        <v>15527.01305412004</v>
      </c>
      <c r="BE283" s="29">
        <f ca="1">BD283/ROUNDUP(SQRT((2*BD283*PART2!$AD$7)/PART2!$AD$6),0)</f>
        <v>22.535577727315008</v>
      </c>
      <c r="BF283" s="20"/>
    </row>
    <row r="284" spans="8:58">
      <c r="H284" s="19">
        <v>281</v>
      </c>
      <c r="I284" s="20">
        <f t="shared" ca="1" si="48"/>
        <v>0.72878868215840331</v>
      </c>
      <c r="J284" s="28">
        <f t="shared" ca="1" si="49"/>
        <v>15527.01305412004</v>
      </c>
      <c r="K284" s="28">
        <f t="shared" ca="1" si="50"/>
        <v>1252079.6714296124</v>
      </c>
      <c r="L284" s="28">
        <f ca="1">ROUNDUP((SQRT((2*J284*PART2!$AD$7)/PART2!$AD$6)),0)</f>
        <v>689</v>
      </c>
      <c r="M284" s="38">
        <f t="shared" ca="1" si="51"/>
        <v>22.535577727315008</v>
      </c>
      <c r="N284" s="20"/>
      <c r="AJ284" s="19">
        <v>281</v>
      </c>
      <c r="AK284" s="20">
        <f t="shared" ca="1" si="52"/>
        <v>0.60724808800385999</v>
      </c>
      <c r="AL284" s="28">
        <f t="shared" ca="1" si="53"/>
        <v>15527.01305412004</v>
      </c>
      <c r="AM284" s="28">
        <f ca="1">ROUNDUP(SQRT((2*AL284*PART2!$AD$7)/PART2!$AD$6),0)</f>
        <v>689</v>
      </c>
      <c r="AN284" s="20"/>
      <c r="BB284" s="19">
        <v>282</v>
      </c>
      <c r="BC284" s="20">
        <f t="shared" ca="1" si="46"/>
        <v>1.5177883107977408E-3</v>
      </c>
      <c r="BD284" s="28">
        <f t="shared" ca="1" si="47"/>
        <v>13994.803450986359</v>
      </c>
      <c r="BE284" s="29">
        <f ca="1">BD284/ROUNDUP(SQRT((2*BD284*PART2!$AD$7)/PART2!$AD$6),0)</f>
        <v>21.398782035147338</v>
      </c>
      <c r="BF284" s="20"/>
    </row>
    <row r="285" spans="8:58">
      <c r="H285" s="19">
        <v>282</v>
      </c>
      <c r="I285" s="20">
        <f t="shared" ca="1" si="48"/>
        <v>0.12370423826179611</v>
      </c>
      <c r="J285" s="28">
        <f t="shared" ca="1" si="49"/>
        <v>13994.803450986359</v>
      </c>
      <c r="K285" s="28">
        <f t="shared" ca="1" si="50"/>
        <v>1129000.8081266412</v>
      </c>
      <c r="L285" s="28">
        <f ca="1">ROUNDUP((SQRT((2*J285*PART2!$AD$7)/PART2!$AD$6)),0)</f>
        <v>654</v>
      </c>
      <c r="M285" s="38">
        <f t="shared" ca="1" si="51"/>
        <v>21.398782035147338</v>
      </c>
      <c r="N285" s="20"/>
      <c r="AJ285" s="19">
        <v>282</v>
      </c>
      <c r="AK285" s="20">
        <f t="shared" ca="1" si="52"/>
        <v>0.96647400551317042</v>
      </c>
      <c r="AL285" s="28">
        <f t="shared" ca="1" si="53"/>
        <v>13994.803450986359</v>
      </c>
      <c r="AM285" s="28">
        <f ca="1">ROUNDUP(SQRT((2*AL285*PART2!$AD$7)/PART2!$AD$6),0)</f>
        <v>654</v>
      </c>
      <c r="AN285" s="20"/>
      <c r="BB285" s="19">
        <v>283</v>
      </c>
      <c r="BC285" s="20">
        <f t="shared" ca="1" si="46"/>
        <v>0.45473150900548975</v>
      </c>
      <c r="BD285" s="28">
        <f t="shared" ca="1" si="47"/>
        <v>15079.077475462373</v>
      </c>
      <c r="BE285" s="29">
        <f ca="1">BD285/ROUNDUP(SQRT((2*BD285*PART2!$AD$7)/PART2!$AD$6),0)</f>
        <v>22.207772423361373</v>
      </c>
      <c r="BF285" s="20"/>
    </row>
    <row r="286" spans="8:58">
      <c r="H286" s="19">
        <v>283</v>
      </c>
      <c r="I286" s="20">
        <f t="shared" ca="1" si="48"/>
        <v>0.53875708184049864</v>
      </c>
      <c r="J286" s="28">
        <f t="shared" ca="1" si="49"/>
        <v>15079.077475462373</v>
      </c>
      <c r="K286" s="28">
        <f t="shared" ca="1" si="50"/>
        <v>1216100.7079701296</v>
      </c>
      <c r="L286" s="28">
        <f ca="1">ROUNDUP((SQRT((2*J286*PART2!$AD$7)/PART2!$AD$6)),0)</f>
        <v>679</v>
      </c>
      <c r="M286" s="38">
        <f t="shared" ca="1" si="51"/>
        <v>22.207772423361373</v>
      </c>
      <c r="N286" s="20"/>
      <c r="AJ286" s="19">
        <v>283</v>
      </c>
      <c r="AK286" s="20">
        <f t="shared" ca="1" si="52"/>
        <v>0.42761444255166903</v>
      </c>
      <c r="AL286" s="28">
        <f t="shared" ca="1" si="53"/>
        <v>15079.077475462373</v>
      </c>
      <c r="AM286" s="28">
        <f ca="1">ROUNDUP(SQRT((2*AL286*PART2!$AD$7)/PART2!$AD$6),0)</f>
        <v>679</v>
      </c>
      <c r="AN286" s="20"/>
      <c r="BB286" s="19">
        <v>284</v>
      </c>
      <c r="BC286" s="20">
        <f t="shared" ca="1" si="46"/>
        <v>9.4496235949239837E-2</v>
      </c>
      <c r="BD286" s="28">
        <f t="shared" ca="1" si="47"/>
        <v>14544.658341080731</v>
      </c>
      <c r="BE286" s="29">
        <f ca="1">BD286/ROUNDUP(SQRT((2*BD286*PART2!$AD$7)/PART2!$AD$6),0)</f>
        <v>21.806084469386402</v>
      </c>
      <c r="BF286" s="20"/>
    </row>
    <row r="287" spans="8:58">
      <c r="H287" s="19">
        <v>284</v>
      </c>
      <c r="I287" s="20">
        <f t="shared" ca="1" si="48"/>
        <v>0.2982461738337846</v>
      </c>
      <c r="J287" s="28">
        <f t="shared" ca="1" si="49"/>
        <v>14544.658341080731</v>
      </c>
      <c r="K287" s="28">
        <f t="shared" ca="1" si="50"/>
        <v>1173172.4058697233</v>
      </c>
      <c r="L287" s="28">
        <f ca="1">ROUNDUP((SQRT((2*J287*PART2!$AD$7)/PART2!$AD$6)),0)</f>
        <v>667</v>
      </c>
      <c r="M287" s="38">
        <f t="shared" ca="1" si="51"/>
        <v>21.806084469386402</v>
      </c>
      <c r="N287" s="20"/>
      <c r="AJ287" s="19">
        <v>284</v>
      </c>
      <c r="AK287" s="20">
        <f t="shared" ca="1" si="52"/>
        <v>1.3301523493839729E-2</v>
      </c>
      <c r="AL287" s="28">
        <f t="shared" ca="1" si="53"/>
        <v>14544.658341080731</v>
      </c>
      <c r="AM287" s="28">
        <f ca="1">ROUNDUP(SQRT((2*AL287*PART2!$AD$7)/PART2!$AD$6),0)</f>
        <v>667</v>
      </c>
      <c r="AN287" s="20"/>
      <c r="BB287" s="19">
        <v>285</v>
      </c>
      <c r="BC287" s="20">
        <f t="shared" ca="1" si="46"/>
        <v>0.29871315721634162</v>
      </c>
      <c r="BD287" s="28">
        <f t="shared" ca="1" si="47"/>
        <v>13972.00831661142</v>
      </c>
      <c r="BE287" s="29">
        <f ca="1">BD287/ROUNDUP(SQRT((2*BD287*PART2!$AD$7)/PART2!$AD$6),0)</f>
        <v>21.36392708961991</v>
      </c>
      <c r="BF287" s="20"/>
    </row>
    <row r="288" spans="8:58">
      <c r="H288" s="19">
        <v>285</v>
      </c>
      <c r="I288" s="20">
        <f t="shared" ca="1" si="48"/>
        <v>0.11810002094522076</v>
      </c>
      <c r="J288" s="28">
        <f t="shared" ca="1" si="49"/>
        <v>13972.00831661142</v>
      </c>
      <c r="K288" s="28">
        <f t="shared" ca="1" si="50"/>
        <v>1127169.52928863</v>
      </c>
      <c r="L288" s="28">
        <f ca="1">ROUNDUP((SQRT((2*J288*PART2!$AD$7)/PART2!$AD$6)),0)</f>
        <v>654</v>
      </c>
      <c r="M288" s="38">
        <f t="shared" ca="1" si="51"/>
        <v>21.36392708961991</v>
      </c>
      <c r="N288" s="20"/>
      <c r="AJ288" s="19">
        <v>285</v>
      </c>
      <c r="AK288" s="20">
        <f t="shared" ca="1" si="52"/>
        <v>0.90257207250646354</v>
      </c>
      <c r="AL288" s="28">
        <f t="shared" ca="1" si="53"/>
        <v>13972.00831661142</v>
      </c>
      <c r="AM288" s="28">
        <f ca="1">ROUNDUP(SQRT((2*AL288*PART2!$AD$7)/PART2!$AD$6),0)</f>
        <v>654</v>
      </c>
      <c r="AN288" s="20"/>
      <c r="BB288" s="19">
        <v>286</v>
      </c>
      <c r="BC288" s="20">
        <f t="shared" ca="1" si="46"/>
        <v>0.19194844032674985</v>
      </c>
      <c r="BD288" s="28">
        <f t="shared" ca="1" si="47"/>
        <v>15454.974955684002</v>
      </c>
      <c r="BE288" s="29">
        <f ca="1">BD288/ROUNDUP(SQRT((2*BD288*PART2!$AD$7)/PART2!$AD$6),0)</f>
        <v>22.463626389075582</v>
      </c>
      <c r="BF288" s="20"/>
    </row>
    <row r="289" spans="8:58">
      <c r="H289" s="19">
        <v>286</v>
      </c>
      <c r="I289" s="20">
        <f t="shared" ca="1" si="48"/>
        <v>0.70161220155454362</v>
      </c>
      <c r="J289" s="28">
        <f t="shared" ca="1" si="49"/>
        <v>15454.974955684002</v>
      </c>
      <c r="K289" s="28">
        <f t="shared" ca="1" si="50"/>
        <v>1246293.5942603168</v>
      </c>
      <c r="L289" s="28">
        <f ca="1">ROUNDUP((SQRT((2*J289*PART2!$AD$7)/PART2!$AD$6)),0)</f>
        <v>688</v>
      </c>
      <c r="M289" s="38">
        <f t="shared" ca="1" si="51"/>
        <v>22.463626389075582</v>
      </c>
      <c r="N289" s="20"/>
      <c r="AJ289" s="19">
        <v>286</v>
      </c>
      <c r="AK289" s="20">
        <f t="shared" ca="1" si="52"/>
        <v>0.3054288790862687</v>
      </c>
      <c r="AL289" s="28">
        <f t="shared" ca="1" si="53"/>
        <v>15454.974955684002</v>
      </c>
      <c r="AM289" s="28">
        <f ca="1">ROUNDUP(SQRT((2*AL289*PART2!$AD$7)/PART2!$AD$6),0)</f>
        <v>688</v>
      </c>
      <c r="AN289" s="20"/>
      <c r="BB289" s="19">
        <v>287</v>
      </c>
      <c r="BC289" s="20">
        <f t="shared" ca="1" si="46"/>
        <v>0.11495091666762469</v>
      </c>
      <c r="BD289" s="28">
        <f t="shared" ca="1" si="47"/>
        <v>14892.562290316753</v>
      </c>
      <c r="BE289" s="29">
        <f ca="1">BD289/ROUNDUP(SQRT((2*BD289*PART2!$AD$7)/PART2!$AD$6),0)</f>
        <v>22.063055244913709</v>
      </c>
      <c r="BF289" s="20"/>
    </row>
    <row r="290" spans="8:58">
      <c r="H290" s="19">
        <v>287</v>
      </c>
      <c r="I290" s="20">
        <f t="shared" ca="1" si="48"/>
        <v>0.44772400284112435</v>
      </c>
      <c r="J290" s="28">
        <f t="shared" ca="1" si="49"/>
        <v>14892.562290316753</v>
      </c>
      <c r="K290" s="28">
        <f t="shared" ca="1" si="50"/>
        <v>1201118.8553792213</v>
      </c>
      <c r="L290" s="28">
        <f ca="1">ROUNDUP((SQRT((2*J290*PART2!$AD$7)/PART2!$AD$6)),0)</f>
        <v>675</v>
      </c>
      <c r="M290" s="38">
        <f t="shared" ca="1" si="51"/>
        <v>22.063055244913709</v>
      </c>
      <c r="N290" s="20"/>
      <c r="AJ290" s="19">
        <v>287</v>
      </c>
      <c r="AK290" s="20">
        <f t="shared" ca="1" si="52"/>
        <v>0.63336757646220998</v>
      </c>
      <c r="AL290" s="28">
        <f t="shared" ca="1" si="53"/>
        <v>14892.562290316753</v>
      </c>
      <c r="AM290" s="28">
        <f ca="1">ROUNDUP(SQRT((2*AL290*PART2!$AD$7)/PART2!$AD$6),0)</f>
        <v>675</v>
      </c>
      <c r="AN290" s="20"/>
      <c r="BB290" s="19">
        <v>288</v>
      </c>
      <c r="BC290" s="20">
        <f t="shared" ca="1" si="46"/>
        <v>0.83772144377856883</v>
      </c>
      <c r="BD290" s="28">
        <f t="shared" ca="1" si="47"/>
        <v>14821.533369160654</v>
      </c>
      <c r="BE290" s="29">
        <f ca="1">BD290/ROUNDUP(SQRT((2*BD290*PART2!$AD$7)/PART2!$AD$6),0)</f>
        <v>22.023080786271404</v>
      </c>
      <c r="BF290" s="20"/>
    </row>
    <row r="291" spans="8:58">
      <c r="H291" s="19">
        <v>288</v>
      </c>
      <c r="I291" s="20">
        <f t="shared" ca="1" si="48"/>
        <v>0.4147479768707204</v>
      </c>
      <c r="J291" s="28">
        <f t="shared" ca="1" si="49"/>
        <v>14821.533369160654</v>
      </c>
      <c r="K291" s="28">
        <f t="shared" ca="1" si="50"/>
        <v>1195413.347305832</v>
      </c>
      <c r="L291" s="28">
        <f ca="1">ROUNDUP((SQRT((2*J291*PART2!$AD$7)/PART2!$AD$6)),0)</f>
        <v>673</v>
      </c>
      <c r="M291" s="38">
        <f t="shared" ca="1" si="51"/>
        <v>22.023080786271404</v>
      </c>
      <c r="N291" s="20"/>
      <c r="AJ291" s="19">
        <v>288</v>
      </c>
      <c r="AK291" s="20">
        <f t="shared" ca="1" si="52"/>
        <v>0.94776588440121334</v>
      </c>
      <c r="AL291" s="28">
        <f t="shared" ca="1" si="53"/>
        <v>14821.533369160654</v>
      </c>
      <c r="AM291" s="28">
        <f ca="1">ROUNDUP(SQRT((2*AL291*PART2!$AD$7)/PART2!$AD$6),0)</f>
        <v>673</v>
      </c>
      <c r="AN291" s="20"/>
      <c r="BB291" s="19">
        <v>289</v>
      </c>
      <c r="BC291" s="20">
        <f t="shared" ca="1" si="46"/>
        <v>0.53254958913691919</v>
      </c>
      <c r="BD291" s="28">
        <f t="shared" ca="1" si="47"/>
        <v>15844.710074059638</v>
      </c>
      <c r="BE291" s="29">
        <f ca="1">BD291/ROUNDUP(SQRT((2*BD291*PART2!$AD$7)/PART2!$AD$6),0)</f>
        <v>22.765388037442008</v>
      </c>
      <c r="BF291" s="20"/>
    </row>
    <row r="292" spans="8:58">
      <c r="H292" s="19">
        <v>289</v>
      </c>
      <c r="I292" s="20">
        <f t="shared" ca="1" si="48"/>
        <v>0.8331631483775892</v>
      </c>
      <c r="J292" s="28">
        <f t="shared" ca="1" si="49"/>
        <v>15844.710074059638</v>
      </c>
      <c r="K292" s="28">
        <f t="shared" ca="1" si="50"/>
        <v>1277596.3912930083</v>
      </c>
      <c r="L292" s="28">
        <f ca="1">ROUNDUP((SQRT((2*J292*PART2!$AD$7)/PART2!$AD$6)),0)</f>
        <v>696</v>
      </c>
      <c r="M292" s="38">
        <f t="shared" ca="1" si="51"/>
        <v>22.765388037442008</v>
      </c>
      <c r="N292" s="20"/>
      <c r="AJ292" s="19">
        <v>289</v>
      </c>
      <c r="AK292" s="20">
        <f t="shared" ca="1" si="52"/>
        <v>0.97008132538322944</v>
      </c>
      <c r="AL292" s="28">
        <f t="shared" ca="1" si="53"/>
        <v>15844.710074059638</v>
      </c>
      <c r="AM292" s="28">
        <f ca="1">ROUNDUP(SQRT((2*AL292*PART2!$AD$7)/PART2!$AD$6),0)</f>
        <v>696</v>
      </c>
      <c r="AN292" s="20"/>
      <c r="BB292" s="19">
        <v>290</v>
      </c>
      <c r="BC292" s="20">
        <f t="shared" ca="1" si="46"/>
        <v>8.3455951906346582E-2</v>
      </c>
      <c r="BD292" s="28">
        <f t="shared" ca="1" si="47"/>
        <v>15335.141559531245</v>
      </c>
      <c r="BE292" s="29">
        <f ca="1">BD292/ROUNDUP(SQRT((2*BD292*PART2!$AD$7)/PART2!$AD$6),0)</f>
        <v>22.387067970118604</v>
      </c>
      <c r="BF292" s="20"/>
    </row>
    <row r="293" spans="8:58">
      <c r="H293" s="19">
        <v>290</v>
      </c>
      <c r="I293" s="20">
        <f t="shared" ca="1" si="48"/>
        <v>0.65353079664999292</v>
      </c>
      <c r="J293" s="28">
        <f t="shared" ca="1" si="49"/>
        <v>15335.141559531245</v>
      </c>
      <c r="K293" s="28">
        <f t="shared" ca="1" si="50"/>
        <v>1236668.4797159256</v>
      </c>
      <c r="L293" s="28">
        <f ca="1">ROUNDUP((SQRT((2*J293*PART2!$AD$7)/PART2!$AD$6)),0)</f>
        <v>685</v>
      </c>
      <c r="M293" s="38">
        <f t="shared" ca="1" si="51"/>
        <v>22.387067970118604</v>
      </c>
      <c r="N293" s="20"/>
      <c r="AJ293" s="19">
        <v>290</v>
      </c>
      <c r="AK293" s="20">
        <f t="shared" ca="1" si="52"/>
        <v>0.60932054378879841</v>
      </c>
      <c r="AL293" s="28">
        <f t="shared" ca="1" si="53"/>
        <v>15335.141559531245</v>
      </c>
      <c r="AM293" s="28">
        <f ca="1">ROUNDUP(SQRT((2*AL293*PART2!$AD$7)/PART2!$AD$6),0)</f>
        <v>685</v>
      </c>
      <c r="AN293" s="20"/>
      <c r="BB293" s="19">
        <v>291</v>
      </c>
      <c r="BC293" s="20">
        <f t="shared" ca="1" si="46"/>
        <v>0.11818826307815933</v>
      </c>
      <c r="BD293" s="28">
        <f t="shared" ca="1" si="47"/>
        <v>14067.351289776503</v>
      </c>
      <c r="BE293" s="29">
        <f ca="1">BD293/ROUNDUP(SQRT((2*BD293*PART2!$AD$7)/PART2!$AD$6),0)</f>
        <v>21.444133063683694</v>
      </c>
      <c r="BF293" s="20"/>
    </row>
    <row r="294" spans="8:58">
      <c r="H294" s="19">
        <v>291</v>
      </c>
      <c r="I294" s="20">
        <f t="shared" ca="1" si="48"/>
        <v>0.14240484697344569</v>
      </c>
      <c r="J294" s="28">
        <f t="shared" ca="1" si="49"/>
        <v>14067.351289776503</v>
      </c>
      <c r="K294" s="28">
        <f t="shared" ca="1" si="50"/>
        <v>1134829.0124561307</v>
      </c>
      <c r="L294" s="28">
        <f ca="1">ROUNDUP((SQRT((2*J294*PART2!$AD$7)/PART2!$AD$6)),0)</f>
        <v>656</v>
      </c>
      <c r="M294" s="38">
        <f t="shared" ca="1" si="51"/>
        <v>21.444133063683694</v>
      </c>
      <c r="N294" s="20"/>
      <c r="AJ294" s="19">
        <v>291</v>
      </c>
      <c r="AK294" s="20">
        <f t="shared" ca="1" si="52"/>
        <v>0.56043806995641532</v>
      </c>
      <c r="AL294" s="28">
        <f t="shared" ca="1" si="53"/>
        <v>14067.351289776503</v>
      </c>
      <c r="AM294" s="28">
        <f ca="1">ROUNDUP(SQRT((2*AL294*PART2!$AD$7)/PART2!$AD$6),0)</f>
        <v>656</v>
      </c>
      <c r="AN294" s="20"/>
      <c r="BB294" s="19">
        <v>292</v>
      </c>
      <c r="BC294" s="20">
        <f t="shared" ca="1" si="46"/>
        <v>0.67107677750549166</v>
      </c>
      <c r="BD294" s="28">
        <f t="shared" ca="1" si="47"/>
        <v>15675.910279119489</v>
      </c>
      <c r="BE294" s="29">
        <f ca="1">BD294/ROUNDUP(SQRT((2*BD294*PART2!$AD$7)/PART2!$AD$6),0)</f>
        <v>22.620361153130577</v>
      </c>
      <c r="BF294" s="20"/>
    </row>
    <row r="295" spans="8:58">
      <c r="H295" s="19">
        <v>292</v>
      </c>
      <c r="I295" s="20">
        <f t="shared" ca="1" si="48"/>
        <v>0.7808483013823212</v>
      </c>
      <c r="J295" s="28">
        <f t="shared" ca="1" si="49"/>
        <v>15675.910279119489</v>
      </c>
      <c r="K295" s="28">
        <f t="shared" ca="1" si="50"/>
        <v>1264038.9017832479</v>
      </c>
      <c r="L295" s="28">
        <f ca="1">ROUNDUP((SQRT((2*J295*PART2!$AD$7)/PART2!$AD$6)),0)</f>
        <v>693</v>
      </c>
      <c r="M295" s="38">
        <f t="shared" ca="1" si="51"/>
        <v>22.620361153130577</v>
      </c>
      <c r="N295" s="20"/>
      <c r="AJ295" s="19">
        <v>292</v>
      </c>
      <c r="AK295" s="20">
        <f t="shared" ca="1" si="52"/>
        <v>0.34503104901944059</v>
      </c>
      <c r="AL295" s="28">
        <f t="shared" ca="1" si="53"/>
        <v>15675.910279119489</v>
      </c>
      <c r="AM295" s="28">
        <f ca="1">ROUNDUP(SQRT((2*AL295*PART2!$AD$7)/PART2!$AD$6),0)</f>
        <v>693</v>
      </c>
      <c r="AN295" s="20"/>
      <c r="BB295" s="19">
        <v>293</v>
      </c>
      <c r="BC295" s="20">
        <f t="shared" ca="1" si="46"/>
        <v>0.40125167413319762</v>
      </c>
      <c r="BD295" s="28">
        <f t="shared" ca="1" si="47"/>
        <v>15131.009055813995</v>
      </c>
      <c r="BE295" s="29">
        <f ca="1">BD295/ROUNDUP(SQRT((2*BD295*PART2!$AD$7)/PART2!$AD$6),0)</f>
        <v>22.251483905608815</v>
      </c>
      <c r="BF295" s="20"/>
    </row>
    <row r="296" spans="8:58">
      <c r="H296" s="19">
        <v>293</v>
      </c>
      <c r="I296" s="20">
        <f t="shared" ca="1" si="48"/>
        <v>0.56335910631883812</v>
      </c>
      <c r="J296" s="28">
        <f t="shared" ca="1" si="49"/>
        <v>15131.009055813995</v>
      </c>
      <c r="K296" s="28">
        <f t="shared" ca="1" si="50"/>
        <v>1220272.0509243535</v>
      </c>
      <c r="L296" s="28">
        <f ca="1">ROUNDUP((SQRT((2*J296*PART2!$AD$7)/PART2!$AD$6)),0)</f>
        <v>680</v>
      </c>
      <c r="M296" s="38">
        <f t="shared" ca="1" si="51"/>
        <v>22.251483905608815</v>
      </c>
      <c r="N296" s="20"/>
      <c r="AJ296" s="19">
        <v>293</v>
      </c>
      <c r="AK296" s="20">
        <f t="shared" ca="1" si="52"/>
        <v>0.1867596785256973</v>
      </c>
      <c r="AL296" s="28">
        <f t="shared" ca="1" si="53"/>
        <v>15131.009055813995</v>
      </c>
      <c r="AM296" s="28">
        <f ca="1">ROUNDUP(SQRT((2*AL296*PART2!$AD$7)/PART2!$AD$6),0)</f>
        <v>680</v>
      </c>
      <c r="AN296" s="20"/>
      <c r="BB296" s="19">
        <v>294</v>
      </c>
      <c r="BC296" s="20">
        <f t="shared" ca="1" si="46"/>
        <v>0.87496977721103697</v>
      </c>
      <c r="BD296" s="28">
        <f t="shared" ca="1" si="47"/>
        <v>16392.531236785115</v>
      </c>
      <c r="BE296" s="29">
        <f ca="1">BD296/ROUNDUP(SQRT((2*BD296*PART2!$AD$7)/PART2!$AD$6),0)</f>
        <v>23.153292707323608</v>
      </c>
      <c r="BF296" s="20"/>
    </row>
    <row r="297" spans="8:58">
      <c r="H297" s="19">
        <v>294</v>
      </c>
      <c r="I297" s="20">
        <f t="shared" ca="1" si="48"/>
        <v>0.95387271271477203</v>
      </c>
      <c r="J297" s="28">
        <f t="shared" ca="1" si="49"/>
        <v>16392.531236785115</v>
      </c>
      <c r="K297" s="28">
        <f t="shared" ca="1" si="50"/>
        <v>1321593.8233384204</v>
      </c>
      <c r="L297" s="28">
        <f ca="1">ROUNDUP((SQRT((2*J297*PART2!$AD$7)/PART2!$AD$6)),0)</f>
        <v>708</v>
      </c>
      <c r="M297" s="38">
        <f t="shared" ca="1" si="51"/>
        <v>23.153292707323608</v>
      </c>
      <c r="N297" s="20"/>
      <c r="AJ297" s="19">
        <v>294</v>
      </c>
      <c r="AK297" s="20">
        <f t="shared" ca="1" si="52"/>
        <v>0.9038913833119171</v>
      </c>
      <c r="AL297" s="28">
        <f t="shared" ca="1" si="53"/>
        <v>16392.531236785115</v>
      </c>
      <c r="AM297" s="28">
        <f ca="1">ROUNDUP(SQRT((2*AL297*PART2!$AD$7)/PART2!$AD$6),0)</f>
        <v>708</v>
      </c>
      <c r="AN297" s="20"/>
      <c r="BB297" s="19">
        <v>295</v>
      </c>
      <c r="BC297" s="20">
        <f t="shared" ca="1" si="46"/>
        <v>0.50334618292242272</v>
      </c>
      <c r="BD297" s="28">
        <f t="shared" ca="1" si="47"/>
        <v>15734.088253301203</v>
      </c>
      <c r="BE297" s="29">
        <f ca="1">BD297/ROUNDUP(SQRT((2*BD297*PART2!$AD$7)/PART2!$AD$6),0)</f>
        <v>22.671596906774067</v>
      </c>
      <c r="BF297" s="20"/>
    </row>
    <row r="298" spans="8:58">
      <c r="H298" s="19">
        <v>295</v>
      </c>
      <c r="I298" s="20">
        <f t="shared" ca="1" si="48"/>
        <v>0.79968343119624985</v>
      </c>
      <c r="J298" s="28">
        <f t="shared" ca="1" si="49"/>
        <v>15734.088253301203</v>
      </c>
      <c r="K298" s="28">
        <f t="shared" ca="1" si="50"/>
        <v>1268711.6115835865</v>
      </c>
      <c r="L298" s="28">
        <f ca="1">ROUNDUP((SQRT((2*J298*PART2!$AD$7)/PART2!$AD$6)),0)</f>
        <v>694</v>
      </c>
      <c r="M298" s="38">
        <f t="shared" ca="1" si="51"/>
        <v>22.671596906774067</v>
      </c>
      <c r="N298" s="20"/>
      <c r="AJ298" s="19">
        <v>295</v>
      </c>
      <c r="AK298" s="20">
        <f t="shared" ca="1" si="52"/>
        <v>0.78226022120131267</v>
      </c>
      <c r="AL298" s="28">
        <f t="shared" ca="1" si="53"/>
        <v>15734.088253301203</v>
      </c>
      <c r="AM298" s="28">
        <f ca="1">ROUNDUP(SQRT((2*AL298*PART2!$AD$7)/PART2!$AD$6),0)</f>
        <v>694</v>
      </c>
      <c r="AN298" s="20"/>
      <c r="BB298" s="19">
        <v>296</v>
      </c>
      <c r="BC298" s="20">
        <f t="shared" ca="1" si="46"/>
        <v>0.89939270750114919</v>
      </c>
      <c r="BD298" s="28">
        <f t="shared" ca="1" si="47"/>
        <v>15657.177718613739</v>
      </c>
      <c r="BE298" s="29">
        <f ca="1">BD298/ROUNDUP(SQRT((2*BD298*PART2!$AD$7)/PART2!$AD$6),0)</f>
        <v>22.625979362158581</v>
      </c>
      <c r="BF298" s="20"/>
    </row>
    <row r="299" spans="8:58">
      <c r="H299" s="19">
        <v>296</v>
      </c>
      <c r="I299" s="20">
        <f t="shared" ca="1" si="48"/>
        <v>0.77460354007657484</v>
      </c>
      <c r="J299" s="28">
        <f t="shared" ca="1" si="49"/>
        <v>15657.177718613739</v>
      </c>
      <c r="K299" s="28">
        <f t="shared" ca="1" si="50"/>
        <v>1262534.3329487739</v>
      </c>
      <c r="L299" s="28">
        <f ca="1">ROUNDUP((SQRT((2*J299*PART2!$AD$7)/PART2!$AD$6)),0)</f>
        <v>692</v>
      </c>
      <c r="M299" s="38">
        <f t="shared" ca="1" si="51"/>
        <v>22.625979362158581</v>
      </c>
      <c r="N299" s="20"/>
      <c r="AJ299" s="19">
        <v>296</v>
      </c>
      <c r="AK299" s="20">
        <f t="shared" ca="1" si="52"/>
        <v>0.35867780952670791</v>
      </c>
      <c r="AL299" s="28">
        <f t="shared" ca="1" si="53"/>
        <v>15657.177718613739</v>
      </c>
      <c r="AM299" s="28">
        <f ca="1">ROUNDUP(SQRT((2*AL299*PART2!$AD$7)/PART2!$AD$6),0)</f>
        <v>692</v>
      </c>
      <c r="AN299" s="20"/>
      <c r="BB299" s="19">
        <v>297</v>
      </c>
      <c r="BC299" s="20">
        <f t="shared" ca="1" si="46"/>
        <v>0.25298253207381449</v>
      </c>
      <c r="BD299" s="28">
        <f t="shared" ca="1" si="47"/>
        <v>13585.298147942638</v>
      </c>
      <c r="BE299" s="29">
        <f ca="1">BD299/ROUNDUP(SQRT((2*BD299*PART2!$AD$7)/PART2!$AD$6),0)</f>
        <v>21.062477748748275</v>
      </c>
      <c r="BF299" s="20"/>
    </row>
    <row r="300" spans="8:58">
      <c r="H300" s="19">
        <v>297</v>
      </c>
      <c r="I300" s="20">
        <f t="shared" ca="1" si="48"/>
        <v>4.2821740248135232E-2</v>
      </c>
      <c r="J300" s="28">
        <f t="shared" ca="1" si="49"/>
        <v>13585.298147942638</v>
      </c>
      <c r="K300" s="28">
        <f t="shared" ca="1" si="50"/>
        <v>1096101.5969401356</v>
      </c>
      <c r="L300" s="28">
        <f ca="1">ROUNDUP((SQRT((2*J300*PART2!$AD$7)/PART2!$AD$6)),0)</f>
        <v>645</v>
      </c>
      <c r="M300" s="38">
        <f t="shared" ca="1" si="51"/>
        <v>21.062477748748275</v>
      </c>
      <c r="N300" s="20"/>
      <c r="AJ300" s="19">
        <v>297</v>
      </c>
      <c r="AK300" s="20">
        <f t="shared" ca="1" si="52"/>
        <v>0.61368817566956912</v>
      </c>
      <c r="AL300" s="28">
        <f t="shared" ca="1" si="53"/>
        <v>13585.298147942638</v>
      </c>
      <c r="AM300" s="28">
        <f ca="1">ROUNDUP(SQRT((2*AL300*PART2!$AD$7)/PART2!$AD$6),0)</f>
        <v>645</v>
      </c>
      <c r="AN300" s="20"/>
      <c r="BB300" s="19">
        <v>298</v>
      </c>
      <c r="BC300" s="20">
        <f t="shared" ca="1" si="46"/>
        <v>0.77147783880443488</v>
      </c>
      <c r="BD300" s="28">
        <f t="shared" ca="1" si="47"/>
        <v>15546.953725640251</v>
      </c>
      <c r="BE300" s="29">
        <f ca="1">BD300/ROUNDUP(SQRT((2*BD300*PART2!$AD$7)/PART2!$AD$6),0)</f>
        <v>22.531816993681524</v>
      </c>
      <c r="BF300" s="20"/>
    </row>
    <row r="301" spans="8:58">
      <c r="H301" s="19">
        <v>298</v>
      </c>
      <c r="I301" s="20">
        <f t="shared" ca="1" si="48"/>
        <v>0.7360820655711563</v>
      </c>
      <c r="J301" s="28">
        <f t="shared" ca="1" si="49"/>
        <v>15546.953725640251</v>
      </c>
      <c r="K301" s="28">
        <f t="shared" ca="1" si="50"/>
        <v>1253681.29778983</v>
      </c>
      <c r="L301" s="28">
        <f ca="1">ROUNDUP((SQRT((2*J301*PART2!$AD$7)/PART2!$AD$6)),0)</f>
        <v>690</v>
      </c>
      <c r="M301" s="38">
        <f t="shared" ca="1" si="51"/>
        <v>22.531816993681524</v>
      </c>
      <c r="N301" s="20"/>
      <c r="AJ301" s="19">
        <v>298</v>
      </c>
      <c r="AK301" s="20">
        <f t="shared" ca="1" si="52"/>
        <v>0.7630488599470826</v>
      </c>
      <c r="AL301" s="28">
        <f t="shared" ca="1" si="53"/>
        <v>15546.953725640251</v>
      </c>
      <c r="AM301" s="28">
        <f ca="1">ROUNDUP(SQRT((2*AL301*PART2!$AD$7)/PART2!$AD$6),0)</f>
        <v>690</v>
      </c>
      <c r="AN301" s="20"/>
      <c r="BB301" s="19">
        <v>299</v>
      </c>
      <c r="BC301" s="20">
        <f t="shared" ca="1" si="46"/>
        <v>0.10313968276293228</v>
      </c>
      <c r="BD301" s="28">
        <f t="shared" ca="1" si="47"/>
        <v>14640.764359545232</v>
      </c>
      <c r="BE301" s="29">
        <f ca="1">BD301/ROUNDUP(SQRT((2*BD301*PART2!$AD$7)/PART2!$AD$6),0)</f>
        <v>21.884550612175236</v>
      </c>
      <c r="BF301" s="20"/>
    </row>
    <row r="302" spans="8:58">
      <c r="H302" s="19">
        <v>299</v>
      </c>
      <c r="I302" s="20">
        <f t="shared" ca="1" si="48"/>
        <v>0.33651346044423414</v>
      </c>
      <c r="J302" s="28">
        <f t="shared" ca="1" si="49"/>
        <v>14640.764359545232</v>
      </c>
      <c r="K302" s="28">
        <f t="shared" ca="1" si="50"/>
        <v>1180892.5498982971</v>
      </c>
      <c r="L302" s="28">
        <f ca="1">ROUNDUP((SQRT((2*J302*PART2!$AD$7)/PART2!$AD$6)),0)</f>
        <v>669</v>
      </c>
      <c r="M302" s="38">
        <f t="shared" ca="1" si="51"/>
        <v>21.884550612175236</v>
      </c>
      <c r="N302" s="20"/>
      <c r="AJ302" s="19">
        <v>299</v>
      </c>
      <c r="AK302" s="20">
        <f t="shared" ca="1" si="52"/>
        <v>0.43244670518919703</v>
      </c>
      <c r="AL302" s="28">
        <f t="shared" ca="1" si="53"/>
        <v>14640.764359545232</v>
      </c>
      <c r="AM302" s="28">
        <f ca="1">ROUNDUP(SQRT((2*AL302*PART2!$AD$7)/PART2!$AD$6),0)</f>
        <v>669</v>
      </c>
      <c r="AN302" s="20"/>
      <c r="BB302" s="19">
        <v>300</v>
      </c>
      <c r="BC302" s="20">
        <f t="shared" ca="1" si="46"/>
        <v>0.94294860522757618</v>
      </c>
      <c r="BD302" s="28">
        <f t="shared" ca="1" si="47"/>
        <v>13962.617895562194</v>
      </c>
      <c r="BE302" s="29">
        <f ca="1">BD302/ROUNDUP(SQRT((2*BD302*PART2!$AD$7)/PART2!$AD$6),0)</f>
        <v>21.349568647648617</v>
      </c>
      <c r="BF302" s="20"/>
    </row>
    <row r="303" spans="8:58">
      <c r="H303" s="19">
        <v>300</v>
      </c>
      <c r="I303" s="20">
        <f t="shared" ca="1" si="48"/>
        <v>0.11582915160707341</v>
      </c>
      <c r="J303" s="28">
        <f t="shared" ca="1" si="49"/>
        <v>13962.617895562194</v>
      </c>
      <c r="K303" s="28">
        <f t="shared" ca="1" si="50"/>
        <v>1126415.1367474585</v>
      </c>
      <c r="L303" s="28">
        <f ca="1">ROUNDUP((SQRT((2*J303*PART2!$AD$7)/PART2!$AD$6)),0)</f>
        <v>654</v>
      </c>
      <c r="M303" s="38">
        <f t="shared" ca="1" si="51"/>
        <v>21.349568647648617</v>
      </c>
      <c r="N303" s="20"/>
      <c r="AJ303" s="19">
        <v>300</v>
      </c>
      <c r="AK303" s="20">
        <f t="shared" ca="1" si="52"/>
        <v>0.9464153244262119</v>
      </c>
      <c r="AL303" s="28">
        <f t="shared" ca="1" si="53"/>
        <v>13962.617895562194</v>
      </c>
      <c r="AM303" s="28">
        <f ca="1">ROUNDUP(SQRT((2*AL303*PART2!$AD$7)/PART2!$AD$6),0)</f>
        <v>654</v>
      </c>
      <c r="AN303" s="20"/>
      <c r="BB303" s="19">
        <v>301</v>
      </c>
      <c r="BC303" s="20">
        <f t="shared" ca="1" si="46"/>
        <v>0.84780252978561144</v>
      </c>
      <c r="BD303" s="28">
        <f t="shared" ca="1" si="47"/>
        <v>14873.669485609587</v>
      </c>
      <c r="BE303" s="29">
        <f ca="1">BD303/ROUNDUP(SQRT((2*BD303*PART2!$AD$7)/PART2!$AD$6),0)</f>
        <v>22.035065904606796</v>
      </c>
      <c r="BF303" s="20"/>
    </row>
    <row r="304" spans="8:58">
      <c r="H304" s="19">
        <v>301</v>
      </c>
      <c r="I304" s="20">
        <f t="shared" ca="1" si="48"/>
        <v>0.43882966766306164</v>
      </c>
      <c r="J304" s="28">
        <f t="shared" ca="1" si="49"/>
        <v>14873.669485609587</v>
      </c>
      <c r="K304" s="28">
        <f t="shared" ca="1" si="50"/>
        <v>1199601.2733477806</v>
      </c>
      <c r="L304" s="28">
        <f ca="1">ROUNDUP((SQRT((2*J304*PART2!$AD$7)/PART2!$AD$6)),0)</f>
        <v>675</v>
      </c>
      <c r="M304" s="38">
        <f t="shared" ca="1" si="51"/>
        <v>22.035065904606796</v>
      </c>
      <c r="N304" s="20"/>
      <c r="AJ304" s="19">
        <v>301</v>
      </c>
      <c r="AK304" s="20">
        <f t="shared" ca="1" si="52"/>
        <v>0.41319602605155392</v>
      </c>
      <c r="AL304" s="28">
        <f t="shared" ca="1" si="53"/>
        <v>14873.669485609587</v>
      </c>
      <c r="AM304" s="28">
        <f ca="1">ROUNDUP(SQRT((2*AL304*PART2!$AD$7)/PART2!$AD$6),0)</f>
        <v>675</v>
      </c>
      <c r="AN304" s="20"/>
      <c r="BB304" s="19">
        <v>302</v>
      </c>
      <c r="BC304" s="20">
        <f t="shared" ca="1" si="46"/>
        <v>8.140502437927899E-2</v>
      </c>
      <c r="BD304" s="28">
        <f t="shared" ca="1" si="47"/>
        <v>14487.619467294311</v>
      </c>
      <c r="BE304" s="29">
        <f ca="1">BD304/ROUNDUP(SQRT((2*BD304*PART2!$AD$7)/PART2!$AD$6),0)</f>
        <v>21.753182383324791</v>
      </c>
      <c r="BF304" s="20"/>
    </row>
    <row r="305" spans="8:58">
      <c r="H305" s="19">
        <v>302</v>
      </c>
      <c r="I305" s="20">
        <f t="shared" ca="1" si="48"/>
        <v>0.27662645993412605</v>
      </c>
      <c r="J305" s="28">
        <f t="shared" ca="1" si="49"/>
        <v>14487.619467294311</v>
      </c>
      <c r="K305" s="28">
        <f t="shared" ca="1" si="50"/>
        <v>1168590.4575078764</v>
      </c>
      <c r="L305" s="28">
        <f ca="1">ROUNDUP((SQRT((2*J305*PART2!$AD$7)/PART2!$AD$6)),0)</f>
        <v>666</v>
      </c>
      <c r="M305" s="38">
        <f t="shared" ca="1" si="51"/>
        <v>21.753182383324791</v>
      </c>
      <c r="N305" s="20"/>
      <c r="AJ305" s="19">
        <v>302</v>
      </c>
      <c r="AK305" s="20">
        <f t="shared" ca="1" si="52"/>
        <v>3.9511450518101787E-2</v>
      </c>
      <c r="AL305" s="28">
        <f t="shared" ca="1" si="53"/>
        <v>14487.619467294311</v>
      </c>
      <c r="AM305" s="28">
        <f ca="1">ROUNDUP(SQRT((2*AL305*PART2!$AD$7)/PART2!$AD$6),0)</f>
        <v>666</v>
      </c>
      <c r="AN305" s="20"/>
      <c r="BB305" s="19">
        <v>303</v>
      </c>
      <c r="BC305" s="20">
        <f t="shared" ca="1" si="46"/>
        <v>0.87717557958564296</v>
      </c>
      <c r="BD305" s="28">
        <f t="shared" ca="1" si="47"/>
        <v>15264.062141920855</v>
      </c>
      <c r="BE305" s="29">
        <f ca="1">BD305/ROUNDUP(SQRT((2*BD305*PART2!$AD$7)/PART2!$AD$6),0)</f>
        <v>22.348553648493198</v>
      </c>
      <c r="BF305" s="20"/>
    </row>
    <row r="306" spans="8:58">
      <c r="H306" s="19">
        <v>303</v>
      </c>
      <c r="I306" s="20">
        <f t="shared" ca="1" si="48"/>
        <v>0.62331496911094897</v>
      </c>
      <c r="J306" s="28">
        <f t="shared" ca="1" si="49"/>
        <v>15264.062141920855</v>
      </c>
      <c r="K306" s="28">
        <f t="shared" ca="1" si="50"/>
        <v>1230959.253156337</v>
      </c>
      <c r="L306" s="28">
        <f ca="1">ROUNDUP((SQRT((2*J306*PART2!$AD$7)/PART2!$AD$6)),0)</f>
        <v>683</v>
      </c>
      <c r="M306" s="38">
        <f t="shared" ca="1" si="51"/>
        <v>22.348553648493198</v>
      </c>
      <c r="N306" s="20"/>
      <c r="AJ306" s="19">
        <v>303</v>
      </c>
      <c r="AK306" s="20">
        <f t="shared" ca="1" si="52"/>
        <v>0.57756970844055666</v>
      </c>
      <c r="AL306" s="28">
        <f t="shared" ca="1" si="53"/>
        <v>15264.062141920855</v>
      </c>
      <c r="AM306" s="28">
        <f ca="1">ROUNDUP(SQRT((2*AL306*PART2!$AD$7)/PART2!$AD$6),0)</f>
        <v>683</v>
      </c>
      <c r="AN306" s="20"/>
      <c r="BB306" s="19">
        <v>304</v>
      </c>
      <c r="BC306" s="20">
        <f t="shared" ca="1" si="46"/>
        <v>0.49650255186311154</v>
      </c>
      <c r="BD306" s="28">
        <f t="shared" ca="1" si="47"/>
        <v>16004.287996850873</v>
      </c>
      <c r="BE306" s="29">
        <f ca="1">BD306/ROUNDUP(SQRT((2*BD306*PART2!$AD$7)/PART2!$AD$6),0)</f>
        <v>22.863268566929818</v>
      </c>
      <c r="BF306" s="20"/>
    </row>
    <row r="307" spans="8:58">
      <c r="H307" s="19">
        <v>304</v>
      </c>
      <c r="I307" s="20">
        <f t="shared" ca="1" si="48"/>
        <v>0.87606970084809432</v>
      </c>
      <c r="J307" s="28">
        <f t="shared" ca="1" si="49"/>
        <v>16004.287996850873</v>
      </c>
      <c r="K307" s="28">
        <f t="shared" ca="1" si="50"/>
        <v>1290412.9588327943</v>
      </c>
      <c r="L307" s="28">
        <f ca="1">ROUNDUP((SQRT((2*J307*PART2!$AD$7)/PART2!$AD$6)),0)</f>
        <v>700</v>
      </c>
      <c r="M307" s="38">
        <f t="shared" ca="1" si="51"/>
        <v>22.863268566929818</v>
      </c>
      <c r="N307" s="20"/>
      <c r="AJ307" s="19">
        <v>304</v>
      </c>
      <c r="AK307" s="20">
        <f t="shared" ca="1" si="52"/>
        <v>0.63814961470350351</v>
      </c>
      <c r="AL307" s="28">
        <f t="shared" ca="1" si="53"/>
        <v>16004.287996850873</v>
      </c>
      <c r="AM307" s="28">
        <f ca="1">ROUNDUP(SQRT((2*AL307*PART2!$AD$7)/PART2!$AD$6),0)</f>
        <v>700</v>
      </c>
      <c r="AN307" s="20"/>
      <c r="BB307" s="19">
        <v>305</v>
      </c>
      <c r="BC307" s="20">
        <f t="shared" ca="1" si="46"/>
        <v>5.0831622292999645E-2</v>
      </c>
      <c r="BD307" s="28">
        <f t="shared" ca="1" si="47"/>
        <v>14400.8994870147</v>
      </c>
      <c r="BE307" s="29">
        <f ca="1">BD307/ROUNDUP(SQRT((2*BD307*PART2!$AD$7)/PART2!$AD$6),0)</f>
        <v>21.688101637070332</v>
      </c>
      <c r="BF307" s="20"/>
    </row>
    <row r="308" spans="8:58">
      <c r="H308" s="19">
        <v>305</v>
      </c>
      <c r="I308" s="20">
        <f t="shared" ca="1" si="48"/>
        <v>0.24531492158975621</v>
      </c>
      <c r="J308" s="28">
        <f t="shared" ca="1" si="49"/>
        <v>14400.8994870147</v>
      </c>
      <c r="K308" s="28">
        <f t="shared" ca="1" si="50"/>
        <v>1161624.1413213315</v>
      </c>
      <c r="L308" s="28">
        <f ca="1">ROUNDUP((SQRT((2*J308*PART2!$AD$7)/PART2!$AD$6)),0)</f>
        <v>664</v>
      </c>
      <c r="M308" s="38">
        <f t="shared" ca="1" si="51"/>
        <v>21.688101637070332</v>
      </c>
      <c r="N308" s="20"/>
      <c r="AJ308" s="19">
        <v>305</v>
      </c>
      <c r="AK308" s="20">
        <f t="shared" ca="1" si="52"/>
        <v>0.18644533375709682</v>
      </c>
      <c r="AL308" s="28">
        <f t="shared" ca="1" si="53"/>
        <v>14400.8994870147</v>
      </c>
      <c r="AM308" s="28">
        <f ca="1">ROUNDUP(SQRT((2*AL308*PART2!$AD$7)/PART2!$AD$6),0)</f>
        <v>664</v>
      </c>
      <c r="AN308" s="20"/>
      <c r="BB308" s="19">
        <v>306</v>
      </c>
      <c r="BC308" s="20">
        <f t="shared" ca="1" si="46"/>
        <v>0.21361491406323052</v>
      </c>
      <c r="BD308" s="28">
        <f t="shared" ca="1" si="47"/>
        <v>16011.87713675755</v>
      </c>
      <c r="BE308" s="29">
        <f ca="1">BD308/ROUNDUP(SQRT((2*BD308*PART2!$AD$7)/PART2!$AD$6),0)</f>
        <v>22.87411019536793</v>
      </c>
      <c r="BF308" s="20"/>
    </row>
    <row r="309" spans="8:58">
      <c r="H309" s="19">
        <v>306</v>
      </c>
      <c r="I309" s="20">
        <f t="shared" ca="1" si="48"/>
        <v>0.87795165089219263</v>
      </c>
      <c r="J309" s="28">
        <f t="shared" ca="1" si="49"/>
        <v>16011.87713675755</v>
      </c>
      <c r="K309" s="28">
        <f t="shared" ca="1" si="50"/>
        <v>1291022.475183585</v>
      </c>
      <c r="L309" s="28">
        <f ca="1">ROUNDUP((SQRT((2*J309*PART2!$AD$7)/PART2!$AD$6)),0)</f>
        <v>700</v>
      </c>
      <c r="M309" s="38">
        <f t="shared" ca="1" si="51"/>
        <v>22.87411019536793</v>
      </c>
      <c r="N309" s="20"/>
      <c r="AJ309" s="19">
        <v>306</v>
      </c>
      <c r="AK309" s="20">
        <f t="shared" ca="1" si="52"/>
        <v>0.73503599068234426</v>
      </c>
      <c r="AL309" s="28">
        <f t="shared" ca="1" si="53"/>
        <v>16011.87713675755</v>
      </c>
      <c r="AM309" s="28">
        <f ca="1">ROUNDUP(SQRT((2*AL309*PART2!$AD$7)/PART2!$AD$6),0)</f>
        <v>700</v>
      </c>
      <c r="AN309" s="20"/>
      <c r="BB309" s="19">
        <v>307</v>
      </c>
      <c r="BC309" s="20">
        <f t="shared" ca="1" si="46"/>
        <v>0.35280089201195142</v>
      </c>
      <c r="BD309" s="28">
        <f t="shared" ca="1" si="47"/>
        <v>15121.581773572068</v>
      </c>
      <c r="BE309" s="29">
        <f ca="1">BD309/ROUNDUP(SQRT((2*BD309*PART2!$AD$7)/PART2!$AD$6),0)</f>
        <v>22.237620255253042</v>
      </c>
      <c r="BF309" s="20"/>
    </row>
    <row r="310" spans="8:58">
      <c r="H310" s="19">
        <v>307</v>
      </c>
      <c r="I310" s="20">
        <f t="shared" ca="1" si="48"/>
        <v>0.55894312082791775</v>
      </c>
      <c r="J310" s="28">
        <f t="shared" ca="1" si="49"/>
        <v>15121.581773572068</v>
      </c>
      <c r="K310" s="28">
        <f t="shared" ca="1" si="50"/>
        <v>1219514.8183419211</v>
      </c>
      <c r="L310" s="28">
        <f ca="1">ROUNDUP((SQRT((2*J310*PART2!$AD$7)/PART2!$AD$6)),0)</f>
        <v>680</v>
      </c>
      <c r="M310" s="38">
        <f t="shared" ca="1" si="51"/>
        <v>22.237620255253042</v>
      </c>
      <c r="N310" s="20"/>
      <c r="AJ310" s="19">
        <v>307</v>
      </c>
      <c r="AK310" s="20">
        <f t="shared" ca="1" si="52"/>
        <v>3.7340382770904235E-2</v>
      </c>
      <c r="AL310" s="28">
        <f t="shared" ca="1" si="53"/>
        <v>15121.581773572068</v>
      </c>
      <c r="AM310" s="28">
        <f ca="1">ROUNDUP(SQRT((2*AL310*PART2!$AD$7)/PART2!$AD$6),0)</f>
        <v>680</v>
      </c>
      <c r="AN310" s="20"/>
      <c r="BB310" s="19">
        <v>308</v>
      </c>
      <c r="BC310" s="20">
        <f t="shared" ca="1" si="46"/>
        <v>0.62993896788887105</v>
      </c>
      <c r="BD310" s="28">
        <f t="shared" ca="1" si="47"/>
        <v>14665.381279041907</v>
      </c>
      <c r="BE310" s="29">
        <f ca="1">BD310/ROUNDUP(SQRT((2*BD310*PART2!$AD$7)/PART2!$AD$6),0)</f>
        <v>21.888628774689412</v>
      </c>
      <c r="BF310" s="20"/>
    </row>
    <row r="311" spans="8:58">
      <c r="H311" s="19">
        <v>308</v>
      </c>
      <c r="I311" s="20">
        <f t="shared" ca="1" si="48"/>
        <v>0.3466868505729076</v>
      </c>
      <c r="J311" s="28">
        <f t="shared" ca="1" si="49"/>
        <v>14665.381279041907</v>
      </c>
      <c r="K311" s="28">
        <f t="shared" ca="1" si="50"/>
        <v>1182870.0006537843</v>
      </c>
      <c r="L311" s="28">
        <f ca="1">ROUNDUP((SQRT((2*J311*PART2!$AD$7)/PART2!$AD$6)),0)</f>
        <v>670</v>
      </c>
      <c r="M311" s="38">
        <f t="shared" ca="1" si="51"/>
        <v>21.888628774689412</v>
      </c>
      <c r="N311" s="20"/>
      <c r="AJ311" s="19">
        <v>308</v>
      </c>
      <c r="AK311" s="20">
        <f t="shared" ca="1" si="52"/>
        <v>6.724121636399627E-2</v>
      </c>
      <c r="AL311" s="28">
        <f t="shared" ca="1" si="53"/>
        <v>14665.381279041907</v>
      </c>
      <c r="AM311" s="28">
        <f ca="1">ROUNDUP(SQRT((2*AL311*PART2!$AD$7)/PART2!$AD$6),0)</f>
        <v>670</v>
      </c>
      <c r="AN311" s="20"/>
      <c r="BB311" s="19">
        <v>309</v>
      </c>
      <c r="BC311" s="20">
        <f t="shared" ca="1" si="46"/>
        <v>0.47171888753494873</v>
      </c>
      <c r="BD311" s="28">
        <f t="shared" ca="1" si="47"/>
        <v>15179.844933075488</v>
      </c>
      <c r="BE311" s="29">
        <f ca="1">BD311/ROUNDUP(SQRT((2*BD311*PART2!$AD$7)/PART2!$AD$6),0)</f>
        <v>22.257837145271978</v>
      </c>
      <c r="BF311" s="20"/>
    </row>
    <row r="312" spans="8:58">
      <c r="H312" s="19">
        <v>309</v>
      </c>
      <c r="I312" s="20">
        <f t="shared" ca="1" si="48"/>
        <v>0.58587944154362803</v>
      </c>
      <c r="J312" s="28">
        <f t="shared" ca="1" si="49"/>
        <v>15179.844933075488</v>
      </c>
      <c r="K312" s="28">
        <f t="shared" ca="1" si="50"/>
        <v>1224194.7188179987</v>
      </c>
      <c r="L312" s="28">
        <f ca="1">ROUNDUP((SQRT((2*J312*PART2!$AD$7)/PART2!$AD$6)),0)</f>
        <v>682</v>
      </c>
      <c r="M312" s="38">
        <f t="shared" ca="1" si="51"/>
        <v>22.257837145271978</v>
      </c>
      <c r="N312" s="20"/>
      <c r="AJ312" s="19">
        <v>309</v>
      </c>
      <c r="AK312" s="20">
        <f t="shared" ca="1" si="52"/>
        <v>0.42272030736037192</v>
      </c>
      <c r="AL312" s="28">
        <f t="shared" ca="1" si="53"/>
        <v>15179.844933075488</v>
      </c>
      <c r="AM312" s="28">
        <f ca="1">ROUNDUP(SQRT((2*AL312*PART2!$AD$7)/PART2!$AD$6),0)</f>
        <v>682</v>
      </c>
      <c r="AN312" s="20"/>
      <c r="BB312" s="19">
        <v>310</v>
      </c>
      <c r="BC312" s="20">
        <f t="shared" ca="1" si="46"/>
        <v>0.5523417131751619</v>
      </c>
      <c r="BD312" s="28">
        <f t="shared" ca="1" si="47"/>
        <v>16499.752980424284</v>
      </c>
      <c r="BE312" s="29">
        <f ca="1">BD312/ROUNDUP(SQRT((2*BD312*PART2!$AD$7)/PART2!$AD$6),0)</f>
        <v>23.206403629288726</v>
      </c>
      <c r="BF312" s="20"/>
    </row>
    <row r="313" spans="8:58">
      <c r="H313" s="19">
        <v>310</v>
      </c>
      <c r="I313" s="20">
        <f t="shared" ca="1" si="48"/>
        <v>0.96871911492570173</v>
      </c>
      <c r="J313" s="28">
        <f t="shared" ca="1" si="49"/>
        <v>16499.752980424284</v>
      </c>
      <c r="K313" s="28">
        <f t="shared" ca="1" si="50"/>
        <v>1330204.8472323862</v>
      </c>
      <c r="L313" s="28">
        <f ca="1">ROUNDUP((SQRT((2*J313*PART2!$AD$7)/PART2!$AD$6)),0)</f>
        <v>711</v>
      </c>
      <c r="M313" s="38">
        <f t="shared" ca="1" si="51"/>
        <v>23.206403629288726</v>
      </c>
      <c r="N313" s="20"/>
      <c r="AJ313" s="19">
        <v>310</v>
      </c>
      <c r="AK313" s="20">
        <f t="shared" ca="1" si="52"/>
        <v>0.72411957573346031</v>
      </c>
      <c r="AL313" s="28">
        <f t="shared" ca="1" si="53"/>
        <v>16499.752980424284</v>
      </c>
      <c r="AM313" s="28">
        <f ca="1">ROUNDUP(SQRT((2*AL313*PART2!$AD$7)/PART2!$AD$6),0)</f>
        <v>711</v>
      </c>
      <c r="AN313" s="20"/>
      <c r="BB313" s="19">
        <v>311</v>
      </c>
      <c r="BC313" s="20">
        <f t="shared" ca="1" si="46"/>
        <v>0.41759611706176569</v>
      </c>
      <c r="BD313" s="28">
        <f t="shared" ca="1" si="47"/>
        <v>14408.75339267512</v>
      </c>
      <c r="BE313" s="29">
        <f ca="1">BD313/ROUNDUP(SQRT((2*BD313*PART2!$AD$7)/PART2!$AD$6),0)</f>
        <v>21.699929808245663</v>
      </c>
      <c r="BF313" s="20"/>
    </row>
    <row r="314" spans="8:58">
      <c r="H314" s="19">
        <v>311</v>
      </c>
      <c r="I314" s="20">
        <f t="shared" ca="1" si="48"/>
        <v>0.24807326517170802</v>
      </c>
      <c r="J314" s="28">
        <f t="shared" ca="1" si="49"/>
        <v>14408.75339267512</v>
      </c>
      <c r="K314" s="28">
        <f t="shared" ca="1" si="50"/>
        <v>1162255.0559718236</v>
      </c>
      <c r="L314" s="28">
        <f ca="1">ROUNDUP((SQRT((2*J314*PART2!$AD$7)/PART2!$AD$6)),0)</f>
        <v>664</v>
      </c>
      <c r="M314" s="38">
        <f t="shared" ca="1" si="51"/>
        <v>21.699929808245663</v>
      </c>
      <c r="N314" s="20"/>
      <c r="AJ314" s="19">
        <v>311</v>
      </c>
      <c r="AK314" s="20">
        <f t="shared" ca="1" si="52"/>
        <v>9.8911655241192276E-2</v>
      </c>
      <c r="AL314" s="28">
        <f t="shared" ca="1" si="53"/>
        <v>14408.75339267512</v>
      </c>
      <c r="AM314" s="28">
        <f ca="1">ROUNDUP(SQRT((2*AL314*PART2!$AD$7)/PART2!$AD$6),0)</f>
        <v>664</v>
      </c>
      <c r="AN314" s="20"/>
      <c r="BB314" s="19">
        <v>312</v>
      </c>
      <c r="BC314" s="20">
        <f t="shared" ca="1" si="46"/>
        <v>0.13338652557735953</v>
      </c>
      <c r="BD314" s="28">
        <f t="shared" ca="1" si="47"/>
        <v>15259.826349567475</v>
      </c>
      <c r="BE314" s="29">
        <f ca="1">BD314/ROUNDUP(SQRT((2*BD314*PART2!$AD$7)/PART2!$AD$6),0)</f>
        <v>22.342351902734222</v>
      </c>
      <c r="BF314" s="20"/>
    </row>
    <row r="315" spans="8:58">
      <c r="H315" s="19">
        <v>312</v>
      </c>
      <c r="I315" s="20">
        <f t="shared" ca="1" si="48"/>
        <v>0.62147445829254211</v>
      </c>
      <c r="J315" s="28">
        <f t="shared" ca="1" si="49"/>
        <v>15259.826349567475</v>
      </c>
      <c r="K315" s="28">
        <f t="shared" ca="1" si="50"/>
        <v>1230619.0253839996</v>
      </c>
      <c r="L315" s="28">
        <f ca="1">ROUNDUP((SQRT((2*J315*PART2!$AD$7)/PART2!$AD$6)),0)</f>
        <v>683</v>
      </c>
      <c r="M315" s="38">
        <f t="shared" ca="1" si="51"/>
        <v>22.342351902734222</v>
      </c>
      <c r="N315" s="20"/>
      <c r="AJ315" s="19">
        <v>312</v>
      </c>
      <c r="AK315" s="20">
        <f t="shared" ca="1" si="52"/>
        <v>0.7071538968073382</v>
      </c>
      <c r="AL315" s="28">
        <f t="shared" ca="1" si="53"/>
        <v>15259.826349567475</v>
      </c>
      <c r="AM315" s="28">
        <f ca="1">ROUNDUP(SQRT((2*AL315*PART2!$AD$7)/PART2!$AD$6),0)</f>
        <v>683</v>
      </c>
      <c r="AN315" s="20"/>
      <c r="BB315" s="19">
        <v>313</v>
      </c>
      <c r="BC315" s="20">
        <f t="shared" ca="1" si="46"/>
        <v>0.57217786822416983</v>
      </c>
      <c r="BD315" s="28">
        <f t="shared" ca="1" si="47"/>
        <v>15995.620175208864</v>
      </c>
      <c r="BE315" s="29">
        <f ca="1">BD315/ROUNDUP(SQRT((2*BD315*PART2!$AD$7)/PART2!$AD$6),0)</f>
        <v>22.850885964584091</v>
      </c>
      <c r="BF315" s="20"/>
    </row>
    <row r="316" spans="8:58">
      <c r="H316" s="19">
        <v>313</v>
      </c>
      <c r="I316" s="20">
        <f t="shared" ca="1" si="48"/>
        <v>0.87390264594406597</v>
      </c>
      <c r="J316" s="28">
        <f t="shared" ca="1" si="49"/>
        <v>15995.620175208864</v>
      </c>
      <c r="K316" s="28">
        <f t="shared" ca="1" si="50"/>
        <v>1289716.8089289176</v>
      </c>
      <c r="L316" s="28">
        <f ca="1">ROUNDUP((SQRT((2*J316*PART2!$AD$7)/PART2!$AD$6)),0)</f>
        <v>700</v>
      </c>
      <c r="M316" s="38">
        <f t="shared" ca="1" si="51"/>
        <v>22.850885964584091</v>
      </c>
      <c r="N316" s="20"/>
      <c r="AJ316" s="19">
        <v>313</v>
      </c>
      <c r="AK316" s="20">
        <f t="shared" ca="1" si="52"/>
        <v>6.1851550198018024E-2</v>
      </c>
      <c r="AL316" s="28">
        <f t="shared" ca="1" si="53"/>
        <v>15995.620175208864</v>
      </c>
      <c r="AM316" s="28">
        <f ca="1">ROUNDUP(SQRT((2*AL316*PART2!$AD$7)/PART2!$AD$6),0)</f>
        <v>700</v>
      </c>
      <c r="AN316" s="20"/>
      <c r="BB316" s="19">
        <v>314</v>
      </c>
      <c r="BC316" s="20">
        <f t="shared" ca="1" si="46"/>
        <v>0.24299177881708012</v>
      </c>
      <c r="BD316" s="28">
        <f t="shared" ca="1" si="47"/>
        <v>14781.763596220166</v>
      </c>
      <c r="BE316" s="29">
        <f ca="1">BD316/ROUNDUP(SQRT((2*BD316*PART2!$AD$7)/PART2!$AD$6),0)</f>
        <v>21.963987512957157</v>
      </c>
      <c r="BF316" s="20"/>
    </row>
    <row r="317" spans="8:58">
      <c r="H317" s="19">
        <v>314</v>
      </c>
      <c r="I317" s="20">
        <f t="shared" ca="1" si="48"/>
        <v>0.39683518910192739</v>
      </c>
      <c r="J317" s="28">
        <f t="shared" ca="1" si="49"/>
        <v>14781.763596220166</v>
      </c>
      <c r="K317" s="28">
        <f t="shared" ca="1" si="50"/>
        <v>1192218.764950464</v>
      </c>
      <c r="L317" s="28">
        <f ca="1">ROUNDUP((SQRT((2*J317*PART2!$AD$7)/PART2!$AD$6)),0)</f>
        <v>673</v>
      </c>
      <c r="M317" s="38">
        <f t="shared" ca="1" si="51"/>
        <v>21.963987512957157</v>
      </c>
      <c r="N317" s="20"/>
      <c r="AJ317" s="19">
        <v>314</v>
      </c>
      <c r="AK317" s="20">
        <f t="shared" ca="1" si="52"/>
        <v>0.91254618869374404</v>
      </c>
      <c r="AL317" s="28">
        <f t="shared" ca="1" si="53"/>
        <v>14781.763596220166</v>
      </c>
      <c r="AM317" s="28">
        <f ca="1">ROUNDUP(SQRT((2*AL317*PART2!$AD$7)/PART2!$AD$6),0)</f>
        <v>673</v>
      </c>
      <c r="AN317" s="20"/>
      <c r="BB317" s="19">
        <v>315</v>
      </c>
      <c r="BC317" s="20">
        <f t="shared" ca="1" si="46"/>
        <v>0.41426359626803633</v>
      </c>
      <c r="BD317" s="28">
        <f t="shared" ca="1" si="47"/>
        <v>15587.399707184171</v>
      </c>
      <c r="BE317" s="29">
        <f ca="1">BD317/ROUNDUP(SQRT((2*BD317*PART2!$AD$7)/PART2!$AD$6),0)</f>
        <v>22.557741978558859</v>
      </c>
      <c r="BF317" s="20"/>
    </row>
    <row r="318" spans="8:58">
      <c r="H318" s="19">
        <v>315</v>
      </c>
      <c r="I318" s="20">
        <f t="shared" ca="1" si="48"/>
        <v>0.75057005159207957</v>
      </c>
      <c r="J318" s="28">
        <f t="shared" ca="1" si="49"/>
        <v>15587.399707184171</v>
      </c>
      <c r="K318" s="28">
        <f t="shared" ca="1" si="50"/>
        <v>1256929.8798100166</v>
      </c>
      <c r="L318" s="28">
        <f ca="1">ROUNDUP((SQRT((2*J318*PART2!$AD$7)/PART2!$AD$6)),0)</f>
        <v>691</v>
      </c>
      <c r="M318" s="38">
        <f t="shared" ca="1" si="51"/>
        <v>22.557741978558859</v>
      </c>
      <c r="N318" s="20"/>
      <c r="AJ318" s="19">
        <v>315</v>
      </c>
      <c r="AK318" s="20">
        <f t="shared" ca="1" si="52"/>
        <v>0.27362319010898517</v>
      </c>
      <c r="AL318" s="28">
        <f t="shared" ca="1" si="53"/>
        <v>15587.399707184171</v>
      </c>
      <c r="AM318" s="28">
        <f ca="1">ROUNDUP(SQRT((2*AL318*PART2!$AD$7)/PART2!$AD$6),0)</f>
        <v>691</v>
      </c>
      <c r="AN318" s="20"/>
      <c r="BB318" s="19">
        <v>316</v>
      </c>
      <c r="BC318" s="20">
        <f t="shared" ca="1" si="46"/>
        <v>0.45770929069405553</v>
      </c>
      <c r="BD318" s="28">
        <f t="shared" ca="1" si="47"/>
        <v>13932.916006906889</v>
      </c>
      <c r="BE318" s="29">
        <f ca="1">BD318/ROUNDUP(SQRT((2*BD318*PART2!$AD$7)/PART2!$AD$6),0)</f>
        <v>21.336777958509785</v>
      </c>
      <c r="BF318" s="20"/>
    </row>
    <row r="319" spans="8:58">
      <c r="H319" s="19">
        <v>316</v>
      </c>
      <c r="I319" s="20">
        <f t="shared" ca="1" si="48"/>
        <v>0.10879153449288681</v>
      </c>
      <c r="J319" s="28">
        <f t="shared" ca="1" si="49"/>
        <v>13932.916006906889</v>
      </c>
      <c r="K319" s="28">
        <f t="shared" ca="1" si="50"/>
        <v>1124028.9717034234</v>
      </c>
      <c r="L319" s="28">
        <f ca="1">ROUNDUP((SQRT((2*J319*PART2!$AD$7)/PART2!$AD$6)),0)</f>
        <v>653</v>
      </c>
      <c r="M319" s="38">
        <f t="shared" ca="1" si="51"/>
        <v>21.336777958509785</v>
      </c>
      <c r="N319" s="20"/>
      <c r="AJ319" s="19">
        <v>316</v>
      </c>
      <c r="AK319" s="20">
        <f t="shared" ca="1" si="52"/>
        <v>0.4640380869379761</v>
      </c>
      <c r="AL319" s="28">
        <f t="shared" ca="1" si="53"/>
        <v>13932.916006906889</v>
      </c>
      <c r="AM319" s="28">
        <f ca="1">ROUNDUP(SQRT((2*AL319*PART2!$AD$7)/PART2!$AD$6),0)</f>
        <v>653</v>
      </c>
      <c r="AN319" s="20"/>
      <c r="BB319" s="19">
        <v>317</v>
      </c>
      <c r="BC319" s="20">
        <f t="shared" ca="1" si="46"/>
        <v>7.8866799014594924E-2</v>
      </c>
      <c r="BD319" s="28">
        <f t="shared" ca="1" si="47"/>
        <v>15752.666378487098</v>
      </c>
      <c r="BE319" s="29">
        <f ca="1">BD319/ROUNDUP(SQRT((2*BD319*PART2!$AD$7)/PART2!$AD$6),0)</f>
        <v>22.69836653960677</v>
      </c>
      <c r="BF319" s="20"/>
    </row>
    <row r="320" spans="8:58">
      <c r="H320" s="19">
        <v>317</v>
      </c>
      <c r="I320" s="20">
        <f t="shared" ca="1" si="48"/>
        <v>0.80551985458043884</v>
      </c>
      <c r="J320" s="28">
        <f t="shared" ca="1" si="49"/>
        <v>15752.666378487098</v>
      </c>
      <c r="K320" s="28">
        <f t="shared" ca="1" si="50"/>
        <v>1270203.7509176815</v>
      </c>
      <c r="L320" s="28">
        <f ca="1">ROUNDUP((SQRT((2*J320*PART2!$AD$7)/PART2!$AD$6)),0)</f>
        <v>694</v>
      </c>
      <c r="M320" s="38">
        <f t="shared" ca="1" si="51"/>
        <v>22.69836653960677</v>
      </c>
      <c r="N320" s="20"/>
      <c r="AJ320" s="19">
        <v>317</v>
      </c>
      <c r="AK320" s="20">
        <f t="shared" ca="1" si="52"/>
        <v>0.48202113542543845</v>
      </c>
      <c r="AL320" s="28">
        <f t="shared" ca="1" si="53"/>
        <v>15752.666378487098</v>
      </c>
      <c r="AM320" s="28">
        <f ca="1">ROUNDUP(SQRT((2*AL320*PART2!$AD$7)/PART2!$AD$6),0)</f>
        <v>694</v>
      </c>
      <c r="AN320" s="20"/>
      <c r="BB320" s="19">
        <v>318</v>
      </c>
      <c r="BC320" s="20">
        <f t="shared" ca="1" si="46"/>
        <v>0.54180905984840577</v>
      </c>
      <c r="BD320" s="28">
        <f t="shared" ca="1" si="47"/>
        <v>16116.482672059814</v>
      </c>
      <c r="BE320" s="29">
        <f ca="1">BD320/ROUNDUP(SQRT((2*BD320*PART2!$AD$7)/PART2!$AD$6),0)</f>
        <v>22.957952524301728</v>
      </c>
      <c r="BF320" s="20"/>
    </row>
    <row r="321" spans="8:58">
      <c r="H321" s="19">
        <v>318</v>
      </c>
      <c r="I321" s="20">
        <f t="shared" ca="1" si="48"/>
        <v>0.9024246414036794</v>
      </c>
      <c r="J321" s="28">
        <f t="shared" ca="1" si="49"/>
        <v>16116.482672059814</v>
      </c>
      <c r="K321" s="28">
        <f t="shared" ca="1" si="50"/>
        <v>1299423.7633201315</v>
      </c>
      <c r="L321" s="28">
        <f ca="1">ROUNDUP((SQRT((2*J321*PART2!$AD$7)/PART2!$AD$6)),0)</f>
        <v>702</v>
      </c>
      <c r="M321" s="38">
        <f t="shared" ca="1" si="51"/>
        <v>22.957952524301728</v>
      </c>
      <c r="N321" s="20"/>
      <c r="AJ321" s="19">
        <v>318</v>
      </c>
      <c r="AK321" s="20">
        <f t="shared" ca="1" si="52"/>
        <v>0.1526692618379889</v>
      </c>
      <c r="AL321" s="28">
        <f t="shared" ca="1" si="53"/>
        <v>16116.482672059814</v>
      </c>
      <c r="AM321" s="28">
        <f ca="1">ROUNDUP(SQRT((2*AL321*PART2!$AD$7)/PART2!$AD$6),0)</f>
        <v>702</v>
      </c>
      <c r="AN321" s="20"/>
      <c r="BB321" s="19">
        <v>319</v>
      </c>
      <c r="BC321" s="20">
        <f t="shared" ca="1" si="46"/>
        <v>0.3415667239321396</v>
      </c>
      <c r="BD321" s="28">
        <f t="shared" ca="1" si="47"/>
        <v>16681.599630531953</v>
      </c>
      <c r="BE321" s="29">
        <f ca="1">BD321/ROUNDUP(SQRT((2*BD321*PART2!$AD$7)/PART2!$AD$6),0)</f>
        <v>23.363584916711417</v>
      </c>
      <c r="BF321" s="20"/>
    </row>
    <row r="322" spans="8:58">
      <c r="H322" s="19">
        <v>319</v>
      </c>
      <c r="I322" s="20">
        <f t="shared" ca="1" si="48"/>
        <v>0.98732765059032634</v>
      </c>
      <c r="J322" s="28">
        <f t="shared" ca="1" si="49"/>
        <v>16681.599630531953</v>
      </c>
      <c r="K322" s="28">
        <f t="shared" ca="1" si="50"/>
        <v>1344808.7591242329</v>
      </c>
      <c r="L322" s="28">
        <f ca="1">ROUNDUP((SQRT((2*J322*PART2!$AD$7)/PART2!$AD$6)),0)</f>
        <v>714</v>
      </c>
      <c r="M322" s="38">
        <f t="shared" ca="1" si="51"/>
        <v>23.363584916711417</v>
      </c>
      <c r="N322" s="20"/>
      <c r="AJ322" s="19">
        <v>319</v>
      </c>
      <c r="AK322" s="20">
        <f t="shared" ca="1" si="52"/>
        <v>0.3479298639642785</v>
      </c>
      <c r="AL322" s="28">
        <f t="shared" ca="1" si="53"/>
        <v>16681.599630531953</v>
      </c>
      <c r="AM322" s="28">
        <f ca="1">ROUNDUP(SQRT((2*AL322*PART2!$AD$7)/PART2!$AD$6),0)</f>
        <v>714</v>
      </c>
      <c r="AN322" s="20"/>
      <c r="BB322" s="19">
        <v>320</v>
      </c>
      <c r="BC322" s="20">
        <f t="shared" ca="1" si="46"/>
        <v>0.48285307337749728</v>
      </c>
      <c r="BD322" s="28">
        <f t="shared" ca="1" si="47"/>
        <v>15095.30499509999</v>
      </c>
      <c r="BE322" s="29">
        <f ca="1">BD322/ROUNDUP(SQRT((2*BD322*PART2!$AD$7)/PART2!$AD$6),0)</f>
        <v>22.198977933970575</v>
      </c>
      <c r="BF322" s="20"/>
    </row>
    <row r="323" spans="8:58">
      <c r="H323" s="19">
        <v>320</v>
      </c>
      <c r="I323" s="20">
        <f t="shared" ca="1" si="48"/>
        <v>0.54651711728861929</v>
      </c>
      <c r="J323" s="28">
        <f t="shared" ca="1" si="49"/>
        <v>15095.30499509999</v>
      </c>
      <c r="K323" s="28">
        <f t="shared" ca="1" si="50"/>
        <v>1217404.1747534727</v>
      </c>
      <c r="L323" s="28">
        <f ca="1">ROUNDUP((SQRT((2*J323*PART2!$AD$7)/PART2!$AD$6)),0)</f>
        <v>680</v>
      </c>
      <c r="M323" s="38">
        <f t="shared" ca="1" si="51"/>
        <v>22.198977933970575</v>
      </c>
      <c r="N323" s="20"/>
      <c r="AJ323" s="19">
        <v>320</v>
      </c>
      <c r="AK323" s="20">
        <f t="shared" ca="1" si="52"/>
        <v>0.48073102075219654</v>
      </c>
      <c r="AL323" s="28">
        <f t="shared" ca="1" si="53"/>
        <v>15095.30499509999</v>
      </c>
      <c r="AM323" s="28">
        <f ca="1">ROUNDUP(SQRT((2*AL323*PART2!$AD$7)/PART2!$AD$6),0)</f>
        <v>680</v>
      </c>
      <c r="AN323" s="20"/>
      <c r="BB323" s="19">
        <v>321</v>
      </c>
      <c r="BC323" s="20">
        <f t="shared" ca="1" si="46"/>
        <v>0.12171365273391233</v>
      </c>
      <c r="BD323" s="28">
        <f t="shared" ca="1" si="47"/>
        <v>15830.486248345862</v>
      </c>
      <c r="BE323" s="29">
        <f ca="1">BD323/ROUNDUP(SQRT((2*BD323*PART2!$AD$7)/PART2!$AD$6),0)</f>
        <v>22.744951506244053</v>
      </c>
      <c r="BF323" s="20"/>
    </row>
    <row r="324" spans="8:58">
      <c r="H324" s="19">
        <v>321</v>
      </c>
      <c r="I324" s="20">
        <f t="shared" ca="1" si="48"/>
        <v>0.82902969808648308</v>
      </c>
      <c r="J324" s="28">
        <f t="shared" ca="1" si="49"/>
        <v>15830.486248345862</v>
      </c>
      <c r="K324" s="28">
        <f t="shared" ca="1" si="50"/>
        <v>1276453.9891990426</v>
      </c>
      <c r="L324" s="28">
        <f ca="1">ROUNDUP((SQRT((2*J324*PART2!$AD$7)/PART2!$AD$6)),0)</f>
        <v>696</v>
      </c>
      <c r="M324" s="38">
        <f t="shared" ca="1" si="51"/>
        <v>22.744951506244053</v>
      </c>
      <c r="N324" s="20"/>
      <c r="AJ324" s="19">
        <v>321</v>
      </c>
      <c r="AK324" s="20">
        <f t="shared" ca="1" si="52"/>
        <v>0.8907745552413</v>
      </c>
      <c r="AL324" s="28">
        <f t="shared" ca="1" si="53"/>
        <v>15830.486248345862</v>
      </c>
      <c r="AM324" s="28">
        <f ca="1">ROUNDUP(SQRT((2*AL324*PART2!$AD$7)/PART2!$AD$6),0)</f>
        <v>696</v>
      </c>
      <c r="AN324" s="20"/>
      <c r="BB324" s="19">
        <v>322</v>
      </c>
      <c r="BC324" s="20">
        <f t="shared" ref="BC324:BC387" ca="1" si="54">RAND()</f>
        <v>0.94452471030787444</v>
      </c>
      <c r="BD324" s="28">
        <f t="shared" ref="BD324:BD387" ca="1" si="55">IF(I325&lt;=$C$24, $C$16+SQRT(I325*$C$25), $C$17-SQRT((1-I325)*$C$26))</f>
        <v>15501.333460233365</v>
      </c>
      <c r="BE324" s="29">
        <f ca="1">BD324/ROUNDUP(SQRT((2*BD324*PART2!$AD$7)/PART2!$AD$6),0)</f>
        <v>22.498306908901835</v>
      </c>
      <c r="BF324" s="20"/>
    </row>
    <row r="325" spans="8:58">
      <c r="H325" s="19">
        <v>322</v>
      </c>
      <c r="I325" s="20">
        <f t="shared" ref="I325:I388" ca="1" si="56">RAND()</f>
        <v>0.71924982532298765</v>
      </c>
      <c r="J325" s="28">
        <f t="shared" ref="J325:J388" ca="1" si="57">IF(I325&lt;=$C$24, $C$16+SQRT(I325*$C$25), $C$17-SQRT((1-I325)*$C$26))</f>
        <v>15501.333460233365</v>
      </c>
      <c r="K325" s="28">
        <f t="shared" ref="K325:K388" ca="1" si="58">J325*$AD$5+J325/L325*$AD$7+$AD$6*L325/2</f>
        <v>1250017.1043386278</v>
      </c>
      <c r="L325" s="28">
        <f ca="1">ROUNDUP((SQRT((2*J325*PART2!$AD$7)/PART2!$AD$6)),0)</f>
        <v>689</v>
      </c>
      <c r="M325" s="38">
        <f t="shared" ref="M325:M388" ca="1" si="59">J325/L325</f>
        <v>22.498306908901835</v>
      </c>
      <c r="N325" s="20"/>
      <c r="AJ325" s="19">
        <v>322</v>
      </c>
      <c r="AK325" s="20">
        <f t="shared" ref="AK325:AK388" ca="1" si="60">RAND()</f>
        <v>0.52105042739706919</v>
      </c>
      <c r="AL325" s="28">
        <f t="shared" ref="AL325:AL388" ca="1" si="61">IF(I325&lt;=$C$24, $C$16+SQRT(I325*$C$25), $C$17-SQRT((1-I325)*$C$26))</f>
        <v>15501.333460233365</v>
      </c>
      <c r="AM325" s="28">
        <f ca="1">ROUNDUP(SQRT((2*AL325*PART2!$AD$7)/PART2!$AD$6),0)</f>
        <v>689</v>
      </c>
      <c r="AN325" s="20"/>
      <c r="BB325" s="19">
        <v>323</v>
      </c>
      <c r="BC325" s="20">
        <f t="shared" ca="1" si="54"/>
        <v>0.69357889515083337</v>
      </c>
      <c r="BD325" s="28">
        <f t="shared" ca="1" si="55"/>
        <v>14719.650373379154</v>
      </c>
      <c r="BE325" s="29">
        <f ca="1">BD325/ROUNDUP(SQRT((2*BD325*PART2!$AD$7)/PART2!$AD$6),0)</f>
        <v>21.936885802353434</v>
      </c>
      <c r="BF325" s="20"/>
    </row>
    <row r="326" spans="8:58">
      <c r="H326" s="19">
        <v>323</v>
      </c>
      <c r="I326" s="20">
        <f t="shared" ca="1" si="56"/>
        <v>0.36964967583288344</v>
      </c>
      <c r="J326" s="28">
        <f t="shared" ca="1" si="57"/>
        <v>14719.650373379154</v>
      </c>
      <c r="K326" s="28">
        <f t="shared" ca="1" si="58"/>
        <v>1187229.34474685</v>
      </c>
      <c r="L326" s="28">
        <f ca="1">ROUNDUP((SQRT((2*J326*PART2!$AD$7)/PART2!$AD$6)),0)</f>
        <v>671</v>
      </c>
      <c r="M326" s="38">
        <f t="shared" ca="1" si="59"/>
        <v>21.936885802353434</v>
      </c>
      <c r="N326" s="20"/>
      <c r="AJ326" s="19">
        <v>323</v>
      </c>
      <c r="AK326" s="20">
        <f t="shared" ca="1" si="60"/>
        <v>0.77336747442573262</v>
      </c>
      <c r="AL326" s="28">
        <f t="shared" ca="1" si="61"/>
        <v>14719.650373379154</v>
      </c>
      <c r="AM326" s="28">
        <f ca="1">ROUNDUP(SQRT((2*AL326*PART2!$AD$7)/PART2!$AD$6),0)</f>
        <v>671</v>
      </c>
      <c r="AN326" s="20"/>
      <c r="BB326" s="19">
        <v>324</v>
      </c>
      <c r="BC326" s="20">
        <f t="shared" ca="1" si="54"/>
        <v>7.6757727247409702E-2</v>
      </c>
      <c r="BD326" s="28">
        <f t="shared" ca="1" si="55"/>
        <v>14853.854719794188</v>
      </c>
      <c r="BE326" s="29">
        <f ca="1">BD326/ROUNDUP(SQRT((2*BD326*PART2!$AD$7)/PART2!$AD$6),0)</f>
        <v>22.038360118389004</v>
      </c>
      <c r="BF326" s="20"/>
    </row>
    <row r="327" spans="8:58">
      <c r="H327" s="19">
        <v>324</v>
      </c>
      <c r="I327" s="20">
        <f t="shared" ca="1" si="56"/>
        <v>0.42959716526289804</v>
      </c>
      <c r="J327" s="28">
        <f t="shared" ca="1" si="57"/>
        <v>14853.854719794188</v>
      </c>
      <c r="K327" s="28">
        <f t="shared" ca="1" si="58"/>
        <v>1198009.6168095805</v>
      </c>
      <c r="L327" s="28">
        <f ca="1">ROUNDUP((SQRT((2*J327*PART2!$AD$7)/PART2!$AD$6)),0)</f>
        <v>674</v>
      </c>
      <c r="M327" s="38">
        <f t="shared" ca="1" si="59"/>
        <v>22.038360118389004</v>
      </c>
      <c r="N327" s="20"/>
      <c r="AJ327" s="19">
        <v>324</v>
      </c>
      <c r="AK327" s="20">
        <f t="shared" ca="1" si="60"/>
        <v>0.89502427356635905</v>
      </c>
      <c r="AL327" s="28">
        <f t="shared" ca="1" si="61"/>
        <v>14853.854719794188</v>
      </c>
      <c r="AM327" s="28">
        <f ca="1">ROUNDUP(SQRT((2*AL327*PART2!$AD$7)/PART2!$AD$6),0)</f>
        <v>674</v>
      </c>
      <c r="AN327" s="20"/>
      <c r="BB327" s="19">
        <v>325</v>
      </c>
      <c r="BC327" s="20">
        <f t="shared" ca="1" si="54"/>
        <v>0.86799886595456743</v>
      </c>
      <c r="BD327" s="28">
        <f t="shared" ca="1" si="55"/>
        <v>16450.162492799176</v>
      </c>
      <c r="BE327" s="29">
        <f ca="1">BD327/ROUNDUP(SQRT((2*BD327*PART2!$AD$7)/PART2!$AD$6),0)</f>
        <v>23.201921710577118</v>
      </c>
      <c r="BF327" s="20"/>
    </row>
    <row r="328" spans="8:58">
      <c r="H328" s="19">
        <v>325</v>
      </c>
      <c r="I328" s="20">
        <f t="shared" ca="1" si="56"/>
        <v>0.9622098394593982</v>
      </c>
      <c r="J328" s="28">
        <f t="shared" ca="1" si="57"/>
        <v>16450.162492799176</v>
      </c>
      <c r="K328" s="28">
        <f t="shared" ca="1" si="58"/>
        <v>1326222.2222002612</v>
      </c>
      <c r="L328" s="28">
        <f ca="1">ROUNDUP((SQRT((2*J328*PART2!$AD$7)/PART2!$AD$6)),0)</f>
        <v>709</v>
      </c>
      <c r="M328" s="38">
        <f t="shared" ca="1" si="59"/>
        <v>23.201921710577118</v>
      </c>
      <c r="N328" s="20"/>
      <c r="AJ328" s="19">
        <v>325</v>
      </c>
      <c r="AK328" s="20">
        <f t="shared" ca="1" si="60"/>
        <v>0.63339187859447432</v>
      </c>
      <c r="AL328" s="28">
        <f t="shared" ca="1" si="61"/>
        <v>16450.162492799176</v>
      </c>
      <c r="AM328" s="28">
        <f ca="1">ROUNDUP(SQRT((2*AL328*PART2!$AD$7)/PART2!$AD$6),0)</f>
        <v>709</v>
      </c>
      <c r="AN328" s="20"/>
      <c r="BB328" s="19">
        <v>326</v>
      </c>
      <c r="BC328" s="20">
        <f t="shared" ca="1" si="54"/>
        <v>0.85703139734856337</v>
      </c>
      <c r="BD328" s="28">
        <f t="shared" ca="1" si="55"/>
        <v>14970.712383857461</v>
      </c>
      <c r="BE328" s="29">
        <f ca="1">BD328/ROUNDUP(SQRT((2*BD328*PART2!$AD$7)/PART2!$AD$6),0)</f>
        <v>22.113312236126234</v>
      </c>
      <c r="BF328" s="20"/>
    </row>
    <row r="329" spans="8:58">
      <c r="H329" s="19">
        <v>326</v>
      </c>
      <c r="I329" s="20">
        <f t="shared" ca="1" si="56"/>
        <v>0.48546341248614466</v>
      </c>
      <c r="J329" s="28">
        <f t="shared" ca="1" si="57"/>
        <v>14970.712383857461</v>
      </c>
      <c r="K329" s="28">
        <f t="shared" ca="1" si="58"/>
        <v>1207396.3194005445</v>
      </c>
      <c r="L329" s="28">
        <f ca="1">ROUNDUP((SQRT((2*J329*PART2!$AD$7)/PART2!$AD$6)),0)</f>
        <v>677</v>
      </c>
      <c r="M329" s="38">
        <f t="shared" ca="1" si="59"/>
        <v>22.113312236126234</v>
      </c>
      <c r="N329" s="20"/>
      <c r="AJ329" s="19">
        <v>326</v>
      </c>
      <c r="AK329" s="20">
        <f t="shared" ca="1" si="60"/>
        <v>0.3104619574901466</v>
      </c>
      <c r="AL329" s="28">
        <f t="shared" ca="1" si="61"/>
        <v>14970.712383857461</v>
      </c>
      <c r="AM329" s="28">
        <f ca="1">ROUNDUP(SQRT((2*AL329*PART2!$AD$7)/PART2!$AD$6),0)</f>
        <v>677</v>
      </c>
      <c r="AN329" s="20"/>
      <c r="BB329" s="19">
        <v>327</v>
      </c>
      <c r="BC329" s="20">
        <f t="shared" ca="1" si="54"/>
        <v>0.63183356614997166</v>
      </c>
      <c r="BD329" s="28">
        <f t="shared" ca="1" si="55"/>
        <v>14438.646328460574</v>
      </c>
      <c r="BE329" s="29">
        <f ca="1">BD329/ROUNDUP(SQRT((2*BD329*PART2!$AD$7)/PART2!$AD$6),0)</f>
        <v>21.712250117985825</v>
      </c>
      <c r="BF329" s="20"/>
    </row>
    <row r="330" spans="8:58">
      <c r="H330" s="19">
        <v>327</v>
      </c>
      <c r="I330" s="20">
        <f t="shared" ca="1" si="56"/>
        <v>0.25871290729913665</v>
      </c>
      <c r="J330" s="28">
        <f t="shared" ca="1" si="57"/>
        <v>14438.646328460574</v>
      </c>
      <c r="K330" s="28">
        <f t="shared" ca="1" si="58"/>
        <v>1164656.4013028028</v>
      </c>
      <c r="L330" s="28">
        <f ca="1">ROUNDUP((SQRT((2*J330*PART2!$AD$7)/PART2!$AD$6)),0)</f>
        <v>665</v>
      </c>
      <c r="M330" s="38">
        <f t="shared" ca="1" si="59"/>
        <v>21.712250117985825</v>
      </c>
      <c r="N330" s="20"/>
      <c r="AJ330" s="19">
        <v>327</v>
      </c>
      <c r="AK330" s="20">
        <f t="shared" ca="1" si="60"/>
        <v>0.95573095027165111</v>
      </c>
      <c r="AL330" s="28">
        <f t="shared" ca="1" si="61"/>
        <v>14438.646328460574</v>
      </c>
      <c r="AM330" s="28">
        <f ca="1">ROUNDUP(SQRT((2*AL330*PART2!$AD$7)/PART2!$AD$6),0)</f>
        <v>665</v>
      </c>
      <c r="AN330" s="20"/>
      <c r="BB330" s="19">
        <v>328</v>
      </c>
      <c r="BC330" s="20">
        <f t="shared" ca="1" si="54"/>
        <v>0.65584272451657977</v>
      </c>
      <c r="BD330" s="28">
        <f t="shared" ca="1" si="55"/>
        <v>15073.822847619185</v>
      </c>
      <c r="BE330" s="29">
        <f ca="1">BD330/ROUNDUP(SQRT((2*BD330*PART2!$AD$7)/PART2!$AD$6),0)</f>
        <v>22.200033648923689</v>
      </c>
      <c r="BF330" s="20"/>
    </row>
    <row r="331" spans="8:58">
      <c r="H331" s="19">
        <v>328</v>
      </c>
      <c r="I331" s="20">
        <f t="shared" ca="1" si="56"/>
        <v>0.53623019720576681</v>
      </c>
      <c r="J331" s="28">
        <f t="shared" ca="1" si="57"/>
        <v>15073.822847619185</v>
      </c>
      <c r="K331" s="28">
        <f t="shared" ca="1" si="58"/>
        <v>1215678.635212298</v>
      </c>
      <c r="L331" s="28">
        <f ca="1">ROUNDUP((SQRT((2*J331*PART2!$AD$7)/PART2!$AD$6)),0)</f>
        <v>679</v>
      </c>
      <c r="M331" s="38">
        <f t="shared" ca="1" si="59"/>
        <v>22.200033648923689</v>
      </c>
      <c r="N331" s="20"/>
      <c r="AJ331" s="19">
        <v>328</v>
      </c>
      <c r="AK331" s="20">
        <f t="shared" ca="1" si="60"/>
        <v>0.73226620997656544</v>
      </c>
      <c r="AL331" s="28">
        <f t="shared" ca="1" si="61"/>
        <v>15073.822847619185</v>
      </c>
      <c r="AM331" s="28">
        <f ca="1">ROUNDUP(SQRT((2*AL331*PART2!$AD$7)/PART2!$AD$6),0)</f>
        <v>679</v>
      </c>
      <c r="AN331" s="20"/>
      <c r="BB331" s="19">
        <v>329</v>
      </c>
      <c r="BC331" s="20">
        <f t="shared" ca="1" si="54"/>
        <v>0.55473552140188864</v>
      </c>
      <c r="BD331" s="28">
        <f t="shared" ca="1" si="55"/>
        <v>14589.784935541451</v>
      </c>
      <c r="BE331" s="29">
        <f ca="1">BD331/ROUNDUP(SQRT((2*BD331*PART2!$AD$7)/PART2!$AD$6),0)</f>
        <v>21.840995412487203</v>
      </c>
      <c r="BF331" s="20"/>
    </row>
    <row r="332" spans="8:58">
      <c r="H332" s="19">
        <v>329</v>
      </c>
      <c r="I332" s="20">
        <f t="shared" ca="1" si="56"/>
        <v>0.31592701765931719</v>
      </c>
      <c r="J332" s="28">
        <f t="shared" ca="1" si="57"/>
        <v>14589.784935541451</v>
      </c>
      <c r="K332" s="28">
        <f t="shared" ca="1" si="58"/>
        <v>1176797.4138340633</v>
      </c>
      <c r="L332" s="28">
        <f ca="1">ROUNDUP((SQRT((2*J332*PART2!$AD$7)/PART2!$AD$6)),0)</f>
        <v>668</v>
      </c>
      <c r="M332" s="38">
        <f t="shared" ca="1" si="59"/>
        <v>21.840995412487203</v>
      </c>
      <c r="N332" s="20"/>
      <c r="AJ332" s="19">
        <v>329</v>
      </c>
      <c r="AK332" s="20">
        <f t="shared" ca="1" si="60"/>
        <v>0.49249739315931418</v>
      </c>
      <c r="AL332" s="28">
        <f t="shared" ca="1" si="61"/>
        <v>14589.784935541451</v>
      </c>
      <c r="AM332" s="28">
        <f ca="1">ROUNDUP(SQRT((2*AL332*PART2!$AD$7)/PART2!$AD$6),0)</f>
        <v>668</v>
      </c>
      <c r="AN332" s="20"/>
      <c r="BB332" s="19">
        <v>330</v>
      </c>
      <c r="BC332" s="20">
        <f t="shared" ca="1" si="54"/>
        <v>6.5272622335995178E-2</v>
      </c>
      <c r="BD332" s="28">
        <f t="shared" ca="1" si="55"/>
        <v>15306.076197167533</v>
      </c>
      <c r="BE332" s="29">
        <f ca="1">BD332/ROUNDUP(SQRT((2*BD332*PART2!$AD$7)/PART2!$AD$6),0)</f>
        <v>22.37730438182388</v>
      </c>
      <c r="BF332" s="20"/>
    </row>
    <row r="333" spans="8:58">
      <c r="H333" s="19">
        <v>330</v>
      </c>
      <c r="I333" s="20">
        <f t="shared" ca="1" si="56"/>
        <v>0.64132776877469944</v>
      </c>
      <c r="J333" s="28">
        <f t="shared" ca="1" si="57"/>
        <v>15306.076197167533</v>
      </c>
      <c r="K333" s="28">
        <f t="shared" ca="1" si="58"/>
        <v>1234333.902737404</v>
      </c>
      <c r="L333" s="28">
        <f ca="1">ROUNDUP((SQRT((2*J333*PART2!$AD$7)/PART2!$AD$6)),0)</f>
        <v>684</v>
      </c>
      <c r="M333" s="38">
        <f t="shared" ca="1" si="59"/>
        <v>22.37730438182388</v>
      </c>
      <c r="N333" s="20"/>
      <c r="AJ333" s="19">
        <v>330</v>
      </c>
      <c r="AK333" s="20">
        <f t="shared" ca="1" si="60"/>
        <v>0.64988255987696053</v>
      </c>
      <c r="AL333" s="28">
        <f t="shared" ca="1" si="61"/>
        <v>15306.076197167533</v>
      </c>
      <c r="AM333" s="28">
        <f ca="1">ROUNDUP(SQRT((2*AL333*PART2!$AD$7)/PART2!$AD$6),0)</f>
        <v>684</v>
      </c>
      <c r="AN333" s="20"/>
      <c r="BB333" s="19">
        <v>331</v>
      </c>
      <c r="BC333" s="20">
        <f t="shared" ca="1" si="54"/>
        <v>0.83711233275842767</v>
      </c>
      <c r="BD333" s="28">
        <f t="shared" ca="1" si="55"/>
        <v>14787.033739109462</v>
      </c>
      <c r="BE333" s="29">
        <f ca="1">BD333/ROUNDUP(SQRT((2*BD333*PART2!$AD$7)/PART2!$AD$6),0)</f>
        <v>21.971818334486571</v>
      </c>
      <c r="BF333" s="20"/>
    </row>
    <row r="334" spans="8:58">
      <c r="H334" s="19">
        <v>331</v>
      </c>
      <c r="I334" s="20">
        <f t="shared" ca="1" si="56"/>
        <v>0.39918619808944289</v>
      </c>
      <c r="J334" s="28">
        <f t="shared" ca="1" si="57"/>
        <v>14787.033739109462</v>
      </c>
      <c r="K334" s="28">
        <f t="shared" ca="1" si="58"/>
        <v>1192642.0991623441</v>
      </c>
      <c r="L334" s="28">
        <f ca="1">ROUNDUP((SQRT((2*J334*PART2!$AD$7)/PART2!$AD$6)),0)</f>
        <v>673</v>
      </c>
      <c r="M334" s="38">
        <f t="shared" ca="1" si="59"/>
        <v>21.971818334486571</v>
      </c>
      <c r="N334" s="20"/>
      <c r="AJ334" s="19">
        <v>331</v>
      </c>
      <c r="AK334" s="20">
        <f t="shared" ca="1" si="60"/>
        <v>0.665204062017131</v>
      </c>
      <c r="AL334" s="28">
        <f t="shared" ca="1" si="61"/>
        <v>14787.033739109462</v>
      </c>
      <c r="AM334" s="28">
        <f ca="1">ROUNDUP(SQRT((2*AL334*PART2!$AD$7)/PART2!$AD$6),0)</f>
        <v>673</v>
      </c>
      <c r="AN334" s="20"/>
      <c r="BB334" s="19">
        <v>332</v>
      </c>
      <c r="BC334" s="20">
        <f t="shared" ca="1" si="54"/>
        <v>0.37887019943399958</v>
      </c>
      <c r="BD334" s="28">
        <f t="shared" ca="1" si="55"/>
        <v>16784.721545817931</v>
      </c>
      <c r="BE334" s="29">
        <f ca="1">BD334/ROUNDUP(SQRT((2*BD334*PART2!$AD$7)/PART2!$AD$6),0)</f>
        <v>23.409653480917616</v>
      </c>
      <c r="BF334" s="20"/>
    </row>
    <row r="335" spans="8:58">
      <c r="H335" s="19">
        <v>332</v>
      </c>
      <c r="I335" s="20">
        <f t="shared" ca="1" si="56"/>
        <v>0.99420689839562237</v>
      </c>
      <c r="J335" s="28">
        <f t="shared" ca="1" si="57"/>
        <v>16784.721545817931</v>
      </c>
      <c r="K335" s="28">
        <f t="shared" ca="1" si="58"/>
        <v>1353090.2474312361</v>
      </c>
      <c r="L335" s="28">
        <f ca="1">ROUNDUP((SQRT((2*J335*PART2!$AD$7)/PART2!$AD$6)),0)</f>
        <v>717</v>
      </c>
      <c r="M335" s="38">
        <f t="shared" ca="1" si="59"/>
        <v>23.409653480917616</v>
      </c>
      <c r="N335" s="20"/>
      <c r="AJ335" s="19">
        <v>332</v>
      </c>
      <c r="AK335" s="20">
        <f t="shared" ca="1" si="60"/>
        <v>0.73883657932985247</v>
      </c>
      <c r="AL335" s="28">
        <f t="shared" ca="1" si="61"/>
        <v>16784.721545817931</v>
      </c>
      <c r="AM335" s="28">
        <f ca="1">ROUNDUP(SQRT((2*AL335*PART2!$AD$7)/PART2!$AD$6),0)</f>
        <v>717</v>
      </c>
      <c r="AN335" s="20"/>
      <c r="BB335" s="19">
        <v>333</v>
      </c>
      <c r="BC335" s="20">
        <f t="shared" ca="1" si="54"/>
        <v>0.13112634324063321</v>
      </c>
      <c r="BD335" s="28">
        <f t="shared" ca="1" si="55"/>
        <v>13906.384278142243</v>
      </c>
      <c r="BE335" s="29">
        <f ca="1">BD335/ROUNDUP(SQRT((2*BD335*PART2!$AD$7)/PART2!$AD$6),0)</f>
        <v>21.328810242549451</v>
      </c>
      <c r="BF335" s="20"/>
    </row>
    <row r="336" spans="8:58">
      <c r="H336" s="19">
        <v>333</v>
      </c>
      <c r="I336" s="20">
        <f t="shared" ca="1" si="56"/>
        <v>0.10269155745792913</v>
      </c>
      <c r="J336" s="28">
        <f t="shared" ca="1" si="57"/>
        <v>13906.384278142243</v>
      </c>
      <c r="K336" s="28">
        <f t="shared" ca="1" si="58"/>
        <v>1121897.4805047403</v>
      </c>
      <c r="L336" s="28">
        <f ca="1">ROUNDUP((SQRT((2*J336*PART2!$AD$7)/PART2!$AD$6)),0)</f>
        <v>652</v>
      </c>
      <c r="M336" s="38">
        <f t="shared" ca="1" si="59"/>
        <v>21.328810242549451</v>
      </c>
      <c r="N336" s="20"/>
      <c r="AJ336" s="19">
        <v>333</v>
      </c>
      <c r="AK336" s="20">
        <f t="shared" ca="1" si="60"/>
        <v>0.91380021445031934</v>
      </c>
      <c r="AL336" s="28">
        <f t="shared" ca="1" si="61"/>
        <v>13906.384278142243</v>
      </c>
      <c r="AM336" s="28">
        <f ca="1">ROUNDUP(SQRT((2*AL336*PART2!$AD$7)/PART2!$AD$6),0)</f>
        <v>652</v>
      </c>
      <c r="AN336" s="20"/>
      <c r="BB336" s="19">
        <v>334</v>
      </c>
      <c r="BC336" s="20">
        <f t="shared" ca="1" si="54"/>
        <v>0.22609272693911142</v>
      </c>
      <c r="BD336" s="28">
        <f t="shared" ca="1" si="55"/>
        <v>15654.763352620774</v>
      </c>
      <c r="BE336" s="29">
        <f ca="1">BD336/ROUNDUP(SQRT((2*BD336*PART2!$AD$7)/PART2!$AD$6),0)</f>
        <v>22.622490393960657</v>
      </c>
      <c r="BF336" s="20"/>
    </row>
    <row r="337" spans="8:58">
      <c r="H337" s="19">
        <v>334</v>
      </c>
      <c r="I337" s="20">
        <f t="shared" ca="1" si="56"/>
        <v>0.77379229531848726</v>
      </c>
      <c r="J337" s="28">
        <f t="shared" ca="1" si="57"/>
        <v>15654.763352620774</v>
      </c>
      <c r="K337" s="28">
        <f t="shared" ca="1" si="58"/>
        <v>1262340.4160963332</v>
      </c>
      <c r="L337" s="28">
        <f ca="1">ROUNDUP((SQRT((2*J337*PART2!$AD$7)/PART2!$AD$6)),0)</f>
        <v>692</v>
      </c>
      <c r="M337" s="38">
        <f t="shared" ca="1" si="59"/>
        <v>22.622490393960657</v>
      </c>
      <c r="N337" s="20"/>
      <c r="AJ337" s="19">
        <v>334</v>
      </c>
      <c r="AK337" s="20">
        <f t="shared" ca="1" si="60"/>
        <v>0.90292943414908799</v>
      </c>
      <c r="AL337" s="28">
        <f t="shared" ca="1" si="61"/>
        <v>15654.763352620774</v>
      </c>
      <c r="AM337" s="28">
        <f ca="1">ROUNDUP(SQRT((2*AL337*PART2!$AD$7)/PART2!$AD$6),0)</f>
        <v>692</v>
      </c>
      <c r="AN337" s="20"/>
      <c r="BB337" s="19">
        <v>335</v>
      </c>
      <c r="BC337" s="20">
        <f t="shared" ca="1" si="54"/>
        <v>0.38200818432012029</v>
      </c>
      <c r="BD337" s="28">
        <f t="shared" ca="1" si="55"/>
        <v>16191.060035807397</v>
      </c>
      <c r="BE337" s="29">
        <f ca="1">BD337/ROUNDUP(SQRT((2*BD337*PART2!$AD$7)/PART2!$AD$6),0)</f>
        <v>22.998664823590051</v>
      </c>
      <c r="BF337" s="20"/>
    </row>
    <row r="338" spans="8:58">
      <c r="H338" s="19">
        <v>335</v>
      </c>
      <c r="I338" s="20">
        <f t="shared" ca="1" si="56"/>
        <v>0.91820201679150892</v>
      </c>
      <c r="J338" s="28">
        <f t="shared" ca="1" si="57"/>
        <v>16191.060035807397</v>
      </c>
      <c r="K338" s="28">
        <f t="shared" ca="1" si="58"/>
        <v>1305413.3091257818</v>
      </c>
      <c r="L338" s="28">
        <f ca="1">ROUNDUP((SQRT((2*J338*PART2!$AD$7)/PART2!$AD$6)),0)</f>
        <v>704</v>
      </c>
      <c r="M338" s="38">
        <f t="shared" ca="1" si="59"/>
        <v>22.998664823590051</v>
      </c>
      <c r="N338" s="20"/>
      <c r="AJ338" s="19">
        <v>335</v>
      </c>
      <c r="AK338" s="20">
        <f t="shared" ca="1" si="60"/>
        <v>0.19601210087854537</v>
      </c>
      <c r="AL338" s="28">
        <f t="shared" ca="1" si="61"/>
        <v>16191.060035807397</v>
      </c>
      <c r="AM338" s="28">
        <f ca="1">ROUNDUP(SQRT((2*AL338*PART2!$AD$7)/PART2!$AD$6),0)</f>
        <v>704</v>
      </c>
      <c r="AN338" s="20"/>
      <c r="BB338" s="19">
        <v>336</v>
      </c>
      <c r="BC338" s="20">
        <f t="shared" ca="1" si="54"/>
        <v>0.99248640735365434</v>
      </c>
      <c r="BD338" s="28">
        <f t="shared" ca="1" si="55"/>
        <v>13579.975125376706</v>
      </c>
      <c r="BE338" s="29">
        <f ca="1">BD338/ROUNDUP(SQRT((2*BD338*PART2!$AD$7)/PART2!$AD$6),0)</f>
        <v>21.05422500058404</v>
      </c>
      <c r="BF338" s="20"/>
    </row>
    <row r="339" spans="8:58">
      <c r="H339" s="19">
        <v>336</v>
      </c>
      <c r="I339" s="20">
        <f t="shared" ca="1" si="56"/>
        <v>4.2046393256965908E-2</v>
      </c>
      <c r="J339" s="28">
        <f t="shared" ca="1" si="57"/>
        <v>13579.975125376706</v>
      </c>
      <c r="K339" s="28">
        <f t="shared" ca="1" si="58"/>
        <v>1095673.9395302648</v>
      </c>
      <c r="L339" s="28">
        <f ca="1">ROUNDUP((SQRT((2*J339*PART2!$AD$7)/PART2!$AD$6)),0)</f>
        <v>645</v>
      </c>
      <c r="M339" s="38">
        <f t="shared" ca="1" si="59"/>
        <v>21.05422500058404</v>
      </c>
      <c r="N339" s="20"/>
      <c r="AJ339" s="19">
        <v>336</v>
      </c>
      <c r="AK339" s="20">
        <f t="shared" ca="1" si="60"/>
        <v>0.6179442578829597</v>
      </c>
      <c r="AL339" s="28">
        <f t="shared" ca="1" si="61"/>
        <v>13579.975125376706</v>
      </c>
      <c r="AM339" s="28">
        <f ca="1">ROUNDUP(SQRT((2*AL339*PART2!$AD$7)/PART2!$AD$6),0)</f>
        <v>645</v>
      </c>
      <c r="AN339" s="20"/>
      <c r="BB339" s="19">
        <v>337</v>
      </c>
      <c r="BC339" s="20">
        <f t="shared" ca="1" si="54"/>
        <v>0.43816081251822836</v>
      </c>
      <c r="BD339" s="28">
        <f t="shared" ca="1" si="55"/>
        <v>15225.668210300963</v>
      </c>
      <c r="BE339" s="29">
        <f ca="1">BD339/ROUNDUP(SQRT((2*BD339*PART2!$AD$7)/PART2!$AD$6),0)</f>
        <v>22.292339985799359</v>
      </c>
      <c r="BF339" s="20"/>
    </row>
    <row r="340" spans="8:58">
      <c r="H340" s="19">
        <v>337</v>
      </c>
      <c r="I340" s="20">
        <f t="shared" ca="1" si="56"/>
        <v>0.60646833750792595</v>
      </c>
      <c r="J340" s="28">
        <f t="shared" ca="1" si="57"/>
        <v>15225.668210300963</v>
      </c>
      <c r="K340" s="28">
        <f t="shared" ca="1" si="58"/>
        <v>1227875.3716209531</v>
      </c>
      <c r="L340" s="28">
        <f ca="1">ROUNDUP((SQRT((2*J340*PART2!$AD$7)/PART2!$AD$6)),0)</f>
        <v>683</v>
      </c>
      <c r="M340" s="38">
        <f t="shared" ca="1" si="59"/>
        <v>22.292339985799359</v>
      </c>
      <c r="N340" s="20"/>
      <c r="AJ340" s="19">
        <v>337</v>
      </c>
      <c r="AK340" s="20">
        <f t="shared" ca="1" si="60"/>
        <v>0.97331386689686084</v>
      </c>
      <c r="AL340" s="28">
        <f t="shared" ca="1" si="61"/>
        <v>15225.668210300963</v>
      </c>
      <c r="AM340" s="28">
        <f ca="1">ROUNDUP(SQRT((2*AL340*PART2!$AD$7)/PART2!$AD$6),0)</f>
        <v>683</v>
      </c>
      <c r="AN340" s="20"/>
      <c r="BB340" s="19">
        <v>338</v>
      </c>
      <c r="BC340" s="20">
        <f t="shared" ca="1" si="54"/>
        <v>5.7937940012012468E-2</v>
      </c>
      <c r="BD340" s="28">
        <f t="shared" ca="1" si="55"/>
        <v>15096.964172323642</v>
      </c>
      <c r="BE340" s="29">
        <f ca="1">BD340/ROUNDUP(SQRT((2*BD340*PART2!$AD$7)/PART2!$AD$6),0)</f>
        <v>22.201417900475946</v>
      </c>
      <c r="BF340" s="20"/>
    </row>
    <row r="341" spans="8:58">
      <c r="H341" s="19">
        <v>338</v>
      </c>
      <c r="I341" s="20">
        <f t="shared" ca="1" si="56"/>
        <v>0.54730682982252021</v>
      </c>
      <c r="J341" s="28">
        <f t="shared" ca="1" si="57"/>
        <v>15096.964172323642</v>
      </c>
      <c r="K341" s="28">
        <f t="shared" ca="1" si="58"/>
        <v>1217537.445723996</v>
      </c>
      <c r="L341" s="28">
        <f ca="1">ROUNDUP((SQRT((2*J341*PART2!$AD$7)/PART2!$AD$6)),0)</f>
        <v>680</v>
      </c>
      <c r="M341" s="38">
        <f t="shared" ca="1" si="59"/>
        <v>22.201417900475946</v>
      </c>
      <c r="N341" s="20"/>
      <c r="AJ341" s="19">
        <v>338</v>
      </c>
      <c r="AK341" s="20">
        <f t="shared" ca="1" si="60"/>
        <v>0.83072859912700481</v>
      </c>
      <c r="AL341" s="28">
        <f t="shared" ca="1" si="61"/>
        <v>15096.964172323642</v>
      </c>
      <c r="AM341" s="28">
        <f ca="1">ROUNDUP(SQRT((2*AL341*PART2!$AD$7)/PART2!$AD$6),0)</f>
        <v>680</v>
      </c>
      <c r="AN341" s="20"/>
      <c r="BB341" s="19">
        <v>339</v>
      </c>
      <c r="BC341" s="20">
        <f t="shared" ca="1" si="54"/>
        <v>0.40151279600680445</v>
      </c>
      <c r="BD341" s="28">
        <f t="shared" ca="1" si="55"/>
        <v>14912.238455949902</v>
      </c>
      <c r="BE341" s="29">
        <f ca="1">BD341/ROUNDUP(SQRT((2*BD341*PART2!$AD$7)/PART2!$AD$6),0)</f>
        <v>22.059524343121158</v>
      </c>
      <c r="BF341" s="20"/>
    </row>
    <row r="342" spans="8:58">
      <c r="H342" s="19">
        <v>339</v>
      </c>
      <c r="I342" s="20">
        <f t="shared" ca="1" si="56"/>
        <v>0.45708198905170816</v>
      </c>
      <c r="J342" s="28">
        <f t="shared" ca="1" si="57"/>
        <v>14912.238455949902</v>
      </c>
      <c r="K342" s="28">
        <f t="shared" ca="1" si="58"/>
        <v>1202699.3718314788</v>
      </c>
      <c r="L342" s="28">
        <f ca="1">ROUNDUP((SQRT((2*J342*PART2!$AD$7)/PART2!$AD$6)),0)</f>
        <v>676</v>
      </c>
      <c r="M342" s="38">
        <f t="shared" ca="1" si="59"/>
        <v>22.059524343121158</v>
      </c>
      <c r="N342" s="20"/>
      <c r="AJ342" s="19">
        <v>339</v>
      </c>
      <c r="AK342" s="20">
        <f t="shared" ca="1" si="60"/>
        <v>0.52939435856605266</v>
      </c>
      <c r="AL342" s="28">
        <f t="shared" ca="1" si="61"/>
        <v>14912.238455949902</v>
      </c>
      <c r="AM342" s="28">
        <f ca="1">ROUNDUP(SQRT((2*AL342*PART2!$AD$7)/PART2!$AD$6),0)</f>
        <v>676</v>
      </c>
      <c r="AN342" s="20"/>
      <c r="BB342" s="19">
        <v>340</v>
      </c>
      <c r="BC342" s="20">
        <f t="shared" ca="1" si="54"/>
        <v>0.14389686237045818</v>
      </c>
      <c r="BD342" s="28">
        <f t="shared" ca="1" si="55"/>
        <v>13351.283641998238</v>
      </c>
      <c r="BE342" s="29">
        <f ca="1">BD342/ROUNDUP(SQRT((2*BD342*PART2!$AD$7)/PART2!$AD$6),0)</f>
        <v>20.894027608760936</v>
      </c>
      <c r="BF342" s="20"/>
    </row>
    <row r="343" spans="8:58">
      <c r="H343" s="19">
        <v>340</v>
      </c>
      <c r="I343" s="20">
        <f t="shared" ca="1" si="56"/>
        <v>1.5425024641943286E-2</v>
      </c>
      <c r="J343" s="28">
        <f t="shared" ca="1" si="57"/>
        <v>13351.283641998238</v>
      </c>
      <c r="K343" s="28">
        <f t="shared" ca="1" si="58"/>
        <v>1077300.1774337864</v>
      </c>
      <c r="L343" s="28">
        <f ca="1">ROUNDUP((SQRT((2*J343*PART2!$AD$7)/PART2!$AD$6)),0)</f>
        <v>639</v>
      </c>
      <c r="M343" s="38">
        <f t="shared" ca="1" si="59"/>
        <v>20.894027608760936</v>
      </c>
      <c r="N343" s="20"/>
      <c r="AJ343" s="19">
        <v>340</v>
      </c>
      <c r="AK343" s="20">
        <f t="shared" ca="1" si="60"/>
        <v>0.95872349646731558</v>
      </c>
      <c r="AL343" s="28">
        <f t="shared" ca="1" si="61"/>
        <v>13351.283641998238</v>
      </c>
      <c r="AM343" s="28">
        <f ca="1">ROUNDUP(SQRT((2*AL343*PART2!$AD$7)/PART2!$AD$6),0)</f>
        <v>639</v>
      </c>
      <c r="AN343" s="20"/>
      <c r="BB343" s="19">
        <v>341</v>
      </c>
      <c r="BC343" s="20">
        <f t="shared" ca="1" si="54"/>
        <v>0.91160272835801537</v>
      </c>
      <c r="BD343" s="28">
        <f t="shared" ca="1" si="55"/>
        <v>16246.756491954469</v>
      </c>
      <c r="BE343" s="29">
        <f ca="1">BD343/ROUNDUP(SQRT((2*BD343*PART2!$AD$7)/PART2!$AD$6),0)</f>
        <v>23.045044669438962</v>
      </c>
      <c r="BF343" s="20"/>
    </row>
    <row r="344" spans="8:58">
      <c r="H344" s="19">
        <v>341</v>
      </c>
      <c r="I344" s="20">
        <f t="shared" ca="1" si="56"/>
        <v>0.92907802719840771</v>
      </c>
      <c r="J344" s="28">
        <f t="shared" ca="1" si="57"/>
        <v>16246.756491954469</v>
      </c>
      <c r="K344" s="28">
        <f t="shared" ca="1" si="58"/>
        <v>1309886.4291836342</v>
      </c>
      <c r="L344" s="28">
        <f ca="1">ROUNDUP((SQRT((2*J344*PART2!$AD$7)/PART2!$AD$6)),0)</f>
        <v>705</v>
      </c>
      <c r="M344" s="38">
        <f t="shared" ca="1" si="59"/>
        <v>23.045044669438962</v>
      </c>
      <c r="N344" s="20"/>
      <c r="AJ344" s="19">
        <v>341</v>
      </c>
      <c r="AK344" s="20">
        <f t="shared" ca="1" si="60"/>
        <v>0.44222384184498731</v>
      </c>
      <c r="AL344" s="28">
        <f t="shared" ca="1" si="61"/>
        <v>16246.756491954469</v>
      </c>
      <c r="AM344" s="28">
        <f ca="1">ROUNDUP(SQRT((2*AL344*PART2!$AD$7)/PART2!$AD$6),0)</f>
        <v>705</v>
      </c>
      <c r="AN344" s="20"/>
      <c r="BB344" s="19">
        <v>342</v>
      </c>
      <c r="BC344" s="20">
        <f t="shared" ca="1" si="54"/>
        <v>0.21737151320119819</v>
      </c>
      <c r="BD344" s="28">
        <f t="shared" ca="1" si="55"/>
        <v>16175.242234756097</v>
      </c>
      <c r="BE344" s="29">
        <f ca="1">BD344/ROUNDUP(SQRT((2*BD344*PART2!$AD$7)/PART2!$AD$6),0)</f>
        <v>22.976196356187639</v>
      </c>
      <c r="BF344" s="20"/>
    </row>
    <row r="345" spans="8:58">
      <c r="H345" s="19">
        <v>342</v>
      </c>
      <c r="I345" s="20">
        <f t="shared" ca="1" si="56"/>
        <v>0.91497182858373538</v>
      </c>
      <c r="J345" s="28">
        <f t="shared" ca="1" si="57"/>
        <v>16175.242234756097</v>
      </c>
      <c r="K345" s="28">
        <f t="shared" ca="1" si="58"/>
        <v>1304142.941978849</v>
      </c>
      <c r="L345" s="28">
        <f ca="1">ROUNDUP((SQRT((2*J345*PART2!$AD$7)/PART2!$AD$6)),0)</f>
        <v>704</v>
      </c>
      <c r="M345" s="38">
        <f t="shared" ca="1" si="59"/>
        <v>22.976196356187639</v>
      </c>
      <c r="N345" s="20"/>
      <c r="AJ345" s="19">
        <v>342</v>
      </c>
      <c r="AK345" s="20">
        <f t="shared" ca="1" si="60"/>
        <v>0.49836067580591992</v>
      </c>
      <c r="AL345" s="28">
        <f t="shared" ca="1" si="61"/>
        <v>16175.242234756097</v>
      </c>
      <c r="AM345" s="28">
        <f ca="1">ROUNDUP(SQRT((2*AL345*PART2!$AD$7)/PART2!$AD$6),0)</f>
        <v>704</v>
      </c>
      <c r="AN345" s="20"/>
      <c r="BB345" s="19">
        <v>343</v>
      </c>
      <c r="BC345" s="20">
        <f t="shared" ca="1" si="54"/>
        <v>0.49888393146376353</v>
      </c>
      <c r="BD345" s="28">
        <f t="shared" ca="1" si="55"/>
        <v>13906.005874317314</v>
      </c>
      <c r="BE345" s="29">
        <f ca="1">BD345/ROUNDUP(SQRT((2*BD345*PART2!$AD$7)/PART2!$AD$6),0)</f>
        <v>21.328229868584838</v>
      </c>
      <c r="BF345" s="20"/>
    </row>
    <row r="346" spans="8:58">
      <c r="H346" s="19">
        <v>343</v>
      </c>
      <c r="I346" s="20">
        <f t="shared" ca="1" si="56"/>
        <v>0.10260583053718519</v>
      </c>
      <c r="J346" s="28">
        <f t="shared" ca="1" si="57"/>
        <v>13906.005874317314</v>
      </c>
      <c r="K346" s="28">
        <f t="shared" ca="1" si="58"/>
        <v>1121867.0805164736</v>
      </c>
      <c r="L346" s="28">
        <f ca="1">ROUNDUP((SQRT((2*J346*PART2!$AD$7)/PART2!$AD$6)),0)</f>
        <v>652</v>
      </c>
      <c r="M346" s="38">
        <f t="shared" ca="1" si="59"/>
        <v>21.328229868584838</v>
      </c>
      <c r="N346" s="20"/>
      <c r="AJ346" s="19">
        <v>343</v>
      </c>
      <c r="AK346" s="20">
        <f t="shared" ca="1" si="60"/>
        <v>0.17211106430738643</v>
      </c>
      <c r="AL346" s="28">
        <f t="shared" ca="1" si="61"/>
        <v>13906.005874317314</v>
      </c>
      <c r="AM346" s="28">
        <f ca="1">ROUNDUP(SQRT((2*AL346*PART2!$AD$7)/PART2!$AD$6),0)</f>
        <v>652</v>
      </c>
      <c r="AN346" s="20"/>
      <c r="BB346" s="19">
        <v>344</v>
      </c>
      <c r="BC346" s="20">
        <f t="shared" ca="1" si="54"/>
        <v>0.6135785918390162</v>
      </c>
      <c r="BD346" s="28">
        <f t="shared" ca="1" si="55"/>
        <v>14991.072443356048</v>
      </c>
      <c r="BE346" s="29">
        <f ca="1">BD346/ROUNDUP(SQRT((2*BD346*PART2!$AD$7)/PART2!$AD$6),0)</f>
        <v>22.143386179255611</v>
      </c>
      <c r="BF346" s="20"/>
    </row>
    <row r="347" spans="8:58">
      <c r="H347" s="19">
        <v>344</v>
      </c>
      <c r="I347" s="20">
        <f t="shared" ca="1" si="56"/>
        <v>0.4955461843364779</v>
      </c>
      <c r="J347" s="28">
        <f t="shared" ca="1" si="57"/>
        <v>14991.072443356048</v>
      </c>
      <c r="K347" s="28">
        <f t="shared" ca="1" si="58"/>
        <v>1209031.7404279199</v>
      </c>
      <c r="L347" s="28">
        <f ca="1">ROUNDUP((SQRT((2*J347*PART2!$AD$7)/PART2!$AD$6)),0)</f>
        <v>677</v>
      </c>
      <c r="M347" s="38">
        <f t="shared" ca="1" si="59"/>
        <v>22.143386179255611</v>
      </c>
      <c r="N347" s="20"/>
      <c r="AJ347" s="19">
        <v>344</v>
      </c>
      <c r="AK347" s="20">
        <f t="shared" ca="1" si="60"/>
        <v>0.26828031121936113</v>
      </c>
      <c r="AL347" s="28">
        <f t="shared" ca="1" si="61"/>
        <v>14991.072443356048</v>
      </c>
      <c r="AM347" s="28">
        <f ca="1">ROUNDUP(SQRT((2*AL347*PART2!$AD$7)/PART2!$AD$6),0)</f>
        <v>677</v>
      </c>
      <c r="AN347" s="20"/>
      <c r="BB347" s="19">
        <v>345</v>
      </c>
      <c r="BC347" s="20">
        <f t="shared" ca="1" si="54"/>
        <v>6.1978485074272505E-2</v>
      </c>
      <c r="BD347" s="28">
        <f t="shared" ca="1" si="55"/>
        <v>14563.37025836419</v>
      </c>
      <c r="BE347" s="29">
        <f ca="1">BD347/ROUNDUP(SQRT((2*BD347*PART2!$AD$7)/PART2!$AD$6),0)</f>
        <v>21.801452482581123</v>
      </c>
      <c r="BF347" s="20"/>
    </row>
    <row r="348" spans="8:58">
      <c r="H348" s="19">
        <v>345</v>
      </c>
      <c r="I348" s="20">
        <f t="shared" ca="1" si="56"/>
        <v>0.30551582059221427</v>
      </c>
      <c r="J348" s="28">
        <f t="shared" ca="1" si="57"/>
        <v>14563.37025836419</v>
      </c>
      <c r="K348" s="28">
        <f t="shared" ca="1" si="58"/>
        <v>1174675.540215303</v>
      </c>
      <c r="L348" s="28">
        <f ca="1">ROUNDUP((SQRT((2*J348*PART2!$AD$7)/PART2!$AD$6)),0)</f>
        <v>668</v>
      </c>
      <c r="M348" s="38">
        <f t="shared" ca="1" si="59"/>
        <v>21.801452482581123</v>
      </c>
      <c r="N348" s="20"/>
      <c r="AJ348" s="19">
        <v>345</v>
      </c>
      <c r="AK348" s="20">
        <f t="shared" ca="1" si="60"/>
        <v>0.24751884793517265</v>
      </c>
      <c r="AL348" s="28">
        <f t="shared" ca="1" si="61"/>
        <v>14563.37025836419</v>
      </c>
      <c r="AM348" s="28">
        <f ca="1">ROUNDUP(SQRT((2*AL348*PART2!$AD$7)/PART2!$AD$6),0)</f>
        <v>668</v>
      </c>
      <c r="AN348" s="20"/>
      <c r="BB348" s="19">
        <v>346</v>
      </c>
      <c r="BC348" s="20">
        <f t="shared" ca="1" si="54"/>
        <v>0.94320970592279774</v>
      </c>
      <c r="BD348" s="28">
        <f t="shared" ca="1" si="55"/>
        <v>15338.71892637231</v>
      </c>
      <c r="BE348" s="29">
        <f ca="1">BD348/ROUNDUP(SQRT((2*BD348*PART2!$AD$7)/PART2!$AD$6),0)</f>
        <v>22.392290403463228</v>
      </c>
      <c r="BF348" s="20"/>
    </row>
    <row r="349" spans="8:58">
      <c r="H349" s="19">
        <v>346</v>
      </c>
      <c r="I349" s="20">
        <f t="shared" ca="1" si="56"/>
        <v>0.6550181493008036</v>
      </c>
      <c r="J349" s="28">
        <f t="shared" ca="1" si="57"/>
        <v>15338.71892637231</v>
      </c>
      <c r="K349" s="28">
        <f t="shared" ca="1" si="58"/>
        <v>1236955.8179985466</v>
      </c>
      <c r="L349" s="28">
        <f ca="1">ROUNDUP((SQRT((2*J349*PART2!$AD$7)/PART2!$AD$6)),0)</f>
        <v>685</v>
      </c>
      <c r="M349" s="38">
        <f t="shared" ca="1" si="59"/>
        <v>22.392290403463228</v>
      </c>
      <c r="N349" s="20"/>
      <c r="AJ349" s="19">
        <v>346</v>
      </c>
      <c r="AK349" s="20">
        <f t="shared" ca="1" si="60"/>
        <v>0.80172252201263672</v>
      </c>
      <c r="AL349" s="28">
        <f t="shared" ca="1" si="61"/>
        <v>15338.71892637231</v>
      </c>
      <c r="AM349" s="28">
        <f ca="1">ROUNDUP(SQRT((2*AL349*PART2!$AD$7)/PART2!$AD$6),0)</f>
        <v>685</v>
      </c>
      <c r="AN349" s="20"/>
      <c r="BB349" s="19">
        <v>347</v>
      </c>
      <c r="BC349" s="20">
        <f t="shared" ca="1" si="54"/>
        <v>0.34078783249219069</v>
      </c>
      <c r="BD349" s="28">
        <f t="shared" ca="1" si="55"/>
        <v>15056.49745169893</v>
      </c>
      <c r="BE349" s="29">
        <f ca="1">BD349/ROUNDUP(SQRT((2*BD349*PART2!$AD$7)/PART2!$AD$6),0)</f>
        <v>22.174517601913003</v>
      </c>
      <c r="BF349" s="20"/>
    </row>
    <row r="350" spans="8:58">
      <c r="H350" s="19">
        <v>347</v>
      </c>
      <c r="I350" s="20">
        <f t="shared" ca="1" si="56"/>
        <v>0.52784973059340545</v>
      </c>
      <c r="J350" s="28">
        <f t="shared" ca="1" si="57"/>
        <v>15056.49745169893</v>
      </c>
      <c r="K350" s="28">
        <f t="shared" ca="1" si="58"/>
        <v>1214286.9900083351</v>
      </c>
      <c r="L350" s="28">
        <f ca="1">ROUNDUP((SQRT((2*J350*PART2!$AD$7)/PART2!$AD$6)),0)</f>
        <v>679</v>
      </c>
      <c r="M350" s="38">
        <f t="shared" ca="1" si="59"/>
        <v>22.174517601913003</v>
      </c>
      <c r="N350" s="20"/>
      <c r="AJ350" s="19">
        <v>347</v>
      </c>
      <c r="AK350" s="20">
        <f t="shared" ca="1" si="60"/>
        <v>0.15117947062775283</v>
      </c>
      <c r="AL350" s="28">
        <f t="shared" ca="1" si="61"/>
        <v>15056.49745169893</v>
      </c>
      <c r="AM350" s="28">
        <f ca="1">ROUNDUP(SQRT((2*AL350*PART2!$AD$7)/PART2!$AD$6),0)</f>
        <v>679</v>
      </c>
      <c r="AN350" s="20"/>
      <c r="BB350" s="19">
        <v>348</v>
      </c>
      <c r="BC350" s="20">
        <f t="shared" ca="1" si="54"/>
        <v>0.73325312230044515</v>
      </c>
      <c r="BD350" s="28">
        <f t="shared" ca="1" si="55"/>
        <v>14637.876208213565</v>
      </c>
      <c r="BE350" s="29">
        <f ca="1">BD350/ROUNDUP(SQRT((2*BD350*PART2!$AD$7)/PART2!$AD$6),0)</f>
        <v>21.880233495087541</v>
      </c>
      <c r="BF350" s="20"/>
    </row>
    <row r="351" spans="8:58">
      <c r="H351" s="19">
        <v>348</v>
      </c>
      <c r="I351" s="20">
        <f t="shared" ca="1" si="56"/>
        <v>0.33532980917900612</v>
      </c>
      <c r="J351" s="28">
        <f t="shared" ca="1" si="57"/>
        <v>14637.876208213565</v>
      </c>
      <c r="K351" s="28">
        <f t="shared" ca="1" si="58"/>
        <v>1180660.5480260046</v>
      </c>
      <c r="L351" s="28">
        <f ca="1">ROUNDUP((SQRT((2*J351*PART2!$AD$7)/PART2!$AD$6)),0)</f>
        <v>669</v>
      </c>
      <c r="M351" s="38">
        <f t="shared" ca="1" si="59"/>
        <v>21.880233495087541</v>
      </c>
      <c r="N351" s="20"/>
      <c r="AJ351" s="19">
        <v>348</v>
      </c>
      <c r="AK351" s="20">
        <f t="shared" ca="1" si="60"/>
        <v>0.92016510892921899</v>
      </c>
      <c r="AL351" s="28">
        <f t="shared" ca="1" si="61"/>
        <v>14637.876208213565</v>
      </c>
      <c r="AM351" s="28">
        <f ca="1">ROUNDUP(SQRT((2*AL351*PART2!$AD$7)/PART2!$AD$6),0)</f>
        <v>669</v>
      </c>
      <c r="AN351" s="20"/>
      <c r="BB351" s="19">
        <v>349</v>
      </c>
      <c r="BC351" s="20">
        <f t="shared" ca="1" si="54"/>
        <v>0.47918771917810343</v>
      </c>
      <c r="BD351" s="28">
        <f t="shared" ca="1" si="55"/>
        <v>14911.395229999591</v>
      </c>
      <c r="BE351" s="29">
        <f ca="1">BD351/ROUNDUP(SQRT((2*BD351*PART2!$AD$7)/PART2!$AD$6),0)</f>
        <v>22.058276967455015</v>
      </c>
      <c r="BF351" s="20"/>
    </row>
    <row r="352" spans="8:58">
      <c r="H352" s="19">
        <v>349</v>
      </c>
      <c r="I352" s="20">
        <f t="shared" ca="1" si="56"/>
        <v>0.45667896565814903</v>
      </c>
      <c r="J352" s="28">
        <f t="shared" ca="1" si="57"/>
        <v>14911.395229999591</v>
      </c>
      <c r="K352" s="28">
        <f t="shared" ca="1" si="58"/>
        <v>1202631.6393328072</v>
      </c>
      <c r="L352" s="28">
        <f ca="1">ROUNDUP((SQRT((2*J352*PART2!$AD$7)/PART2!$AD$6)),0)</f>
        <v>676</v>
      </c>
      <c r="M352" s="38">
        <f t="shared" ca="1" si="59"/>
        <v>22.058276967455015</v>
      </c>
      <c r="N352" s="20"/>
      <c r="AJ352" s="19">
        <v>349</v>
      </c>
      <c r="AK352" s="20">
        <f t="shared" ca="1" si="60"/>
        <v>0.72611675183454594</v>
      </c>
      <c r="AL352" s="28">
        <f t="shared" ca="1" si="61"/>
        <v>14911.395229999591</v>
      </c>
      <c r="AM352" s="28">
        <f ca="1">ROUNDUP(SQRT((2*AL352*PART2!$AD$7)/PART2!$AD$6),0)</f>
        <v>676</v>
      </c>
      <c r="AN352" s="20"/>
      <c r="BB352" s="19">
        <v>350</v>
      </c>
      <c r="BC352" s="20">
        <f t="shared" ca="1" si="54"/>
        <v>0.56052726638241557</v>
      </c>
      <c r="BD352" s="28">
        <f t="shared" ca="1" si="55"/>
        <v>16151.849504797408</v>
      </c>
      <c r="BE352" s="29">
        <f ca="1">BD352/ROUNDUP(SQRT((2*BD352*PART2!$AD$7)/PART2!$AD$6),0)</f>
        <v>22.975603847506981</v>
      </c>
      <c r="BF352" s="20"/>
    </row>
    <row r="353" spans="8:58">
      <c r="H353" s="19">
        <v>350</v>
      </c>
      <c r="I353" s="20">
        <f t="shared" ca="1" si="56"/>
        <v>0.91008009218594987</v>
      </c>
      <c r="J353" s="28">
        <f t="shared" ca="1" si="57"/>
        <v>16151.849504797408</v>
      </c>
      <c r="K353" s="28">
        <f t="shared" ca="1" si="58"/>
        <v>1302264.1932302443</v>
      </c>
      <c r="L353" s="28">
        <f ca="1">ROUNDUP((SQRT((2*J353*PART2!$AD$7)/PART2!$AD$6)),0)</f>
        <v>703</v>
      </c>
      <c r="M353" s="38">
        <f t="shared" ca="1" si="59"/>
        <v>22.975603847506981</v>
      </c>
      <c r="N353" s="20"/>
      <c r="AJ353" s="19">
        <v>350</v>
      </c>
      <c r="AK353" s="20">
        <f t="shared" ca="1" si="60"/>
        <v>0.15875441991241057</v>
      </c>
      <c r="AL353" s="28">
        <f t="shared" ca="1" si="61"/>
        <v>16151.849504797408</v>
      </c>
      <c r="AM353" s="28">
        <f ca="1">ROUNDUP(SQRT((2*AL353*PART2!$AD$7)/PART2!$AD$6),0)</f>
        <v>703</v>
      </c>
      <c r="AN353" s="20"/>
      <c r="BB353" s="19">
        <v>351</v>
      </c>
      <c r="BC353" s="20">
        <f t="shared" ca="1" si="54"/>
        <v>0.33352506109549285</v>
      </c>
      <c r="BD353" s="28">
        <f t="shared" ca="1" si="55"/>
        <v>14442.135911384194</v>
      </c>
      <c r="BE353" s="29">
        <f ca="1">BD353/ROUNDUP(SQRT((2*BD353*PART2!$AD$7)/PART2!$AD$6),0)</f>
        <v>21.717497611104051</v>
      </c>
      <c r="BF353" s="20"/>
    </row>
    <row r="354" spans="8:58">
      <c r="H354" s="19">
        <v>351</v>
      </c>
      <c r="I354" s="20">
        <f t="shared" ca="1" si="56"/>
        <v>0.2599694983629901</v>
      </c>
      <c r="J354" s="28">
        <f t="shared" ca="1" si="57"/>
        <v>14442.135911384194</v>
      </c>
      <c r="K354" s="28">
        <f t="shared" ca="1" si="58"/>
        <v>1164936.7223851783</v>
      </c>
      <c r="L354" s="28">
        <f ca="1">ROUNDUP((SQRT((2*J354*PART2!$AD$7)/PART2!$AD$6)),0)</f>
        <v>665</v>
      </c>
      <c r="M354" s="38">
        <f t="shared" ca="1" si="59"/>
        <v>21.717497611104051</v>
      </c>
      <c r="N354" s="20"/>
      <c r="AJ354" s="19">
        <v>351</v>
      </c>
      <c r="AK354" s="20">
        <f t="shared" ca="1" si="60"/>
        <v>0.27133585476471567</v>
      </c>
      <c r="AL354" s="28">
        <f t="shared" ca="1" si="61"/>
        <v>14442.135911384194</v>
      </c>
      <c r="AM354" s="28">
        <f ca="1">ROUNDUP(SQRT((2*AL354*PART2!$AD$7)/PART2!$AD$6),0)</f>
        <v>665</v>
      </c>
      <c r="AN354" s="20"/>
      <c r="BB354" s="19">
        <v>352</v>
      </c>
      <c r="BC354" s="20">
        <f t="shared" ca="1" si="54"/>
        <v>0.80569716779825928</v>
      </c>
      <c r="BD354" s="28">
        <f t="shared" ca="1" si="55"/>
        <v>14235.182901989114</v>
      </c>
      <c r="BE354" s="29">
        <f ca="1">BD354/ROUNDUP(SQRT((2*BD354*PART2!$AD$7)/PART2!$AD$6),0)</f>
        <v>21.568458942407748</v>
      </c>
      <c r="BF354" s="20"/>
    </row>
    <row r="355" spans="8:58">
      <c r="H355" s="19">
        <v>352</v>
      </c>
      <c r="I355" s="20">
        <f t="shared" ca="1" si="56"/>
        <v>0.19070960017078109</v>
      </c>
      <c r="J355" s="28">
        <f t="shared" ca="1" si="57"/>
        <v>14235.182901989114</v>
      </c>
      <c r="K355" s="28">
        <f t="shared" ca="1" si="58"/>
        <v>1148311.6931264587</v>
      </c>
      <c r="L355" s="28">
        <f ca="1">ROUNDUP((SQRT((2*J355*PART2!$AD$7)/PART2!$AD$6)),0)</f>
        <v>660</v>
      </c>
      <c r="M355" s="38">
        <f t="shared" ca="1" si="59"/>
        <v>21.568458942407748</v>
      </c>
      <c r="N355" s="20"/>
      <c r="AJ355" s="19">
        <v>352</v>
      </c>
      <c r="AK355" s="20">
        <f t="shared" ca="1" si="60"/>
        <v>0.83448958089797753</v>
      </c>
      <c r="AL355" s="28">
        <f t="shared" ca="1" si="61"/>
        <v>14235.182901989114</v>
      </c>
      <c r="AM355" s="28">
        <f ca="1">ROUNDUP(SQRT((2*AL355*PART2!$AD$7)/PART2!$AD$6),0)</f>
        <v>660</v>
      </c>
      <c r="AN355" s="20"/>
      <c r="BB355" s="19">
        <v>353</v>
      </c>
      <c r="BC355" s="20">
        <f t="shared" ca="1" si="54"/>
        <v>0.504943090564141</v>
      </c>
      <c r="BD355" s="28">
        <f t="shared" ca="1" si="55"/>
        <v>15307.091992551093</v>
      </c>
      <c r="BE355" s="29">
        <f ca="1">BD355/ROUNDUP(SQRT((2*BD355*PART2!$AD$7)/PART2!$AD$6),0)</f>
        <v>22.378789462793996</v>
      </c>
      <c r="BF355" s="20"/>
    </row>
    <row r="356" spans="8:58">
      <c r="H356" s="19">
        <v>353</v>
      </c>
      <c r="I356" s="20">
        <f t="shared" ca="1" si="56"/>
        <v>0.64175780978942198</v>
      </c>
      <c r="J356" s="28">
        <f t="shared" ca="1" si="57"/>
        <v>15307.091992551093</v>
      </c>
      <c r="K356" s="28">
        <f t="shared" ca="1" si="58"/>
        <v>1234415.4930859022</v>
      </c>
      <c r="L356" s="28">
        <f ca="1">ROUNDUP((SQRT((2*J356*PART2!$AD$7)/PART2!$AD$6)),0)</f>
        <v>684</v>
      </c>
      <c r="M356" s="38">
        <f t="shared" ca="1" si="59"/>
        <v>22.378789462793996</v>
      </c>
      <c r="N356" s="20"/>
      <c r="AJ356" s="19">
        <v>353</v>
      </c>
      <c r="AK356" s="20">
        <f t="shared" ca="1" si="60"/>
        <v>0.71534479578808952</v>
      </c>
      <c r="AL356" s="28">
        <f t="shared" ca="1" si="61"/>
        <v>15307.091992551093</v>
      </c>
      <c r="AM356" s="28">
        <f ca="1">ROUNDUP(SQRT((2*AL356*PART2!$AD$7)/PART2!$AD$6),0)</f>
        <v>684</v>
      </c>
      <c r="AN356" s="20"/>
      <c r="BB356" s="19">
        <v>354</v>
      </c>
      <c r="BC356" s="20">
        <f t="shared" ca="1" si="54"/>
        <v>0.10691667283239203</v>
      </c>
      <c r="BD356" s="28">
        <f t="shared" ca="1" si="55"/>
        <v>14278.29826652679</v>
      </c>
      <c r="BE356" s="29">
        <f ca="1">BD356/ROUNDUP(SQRT((2*BD356*PART2!$AD$7)/PART2!$AD$6),0)</f>
        <v>21.601056379011784</v>
      </c>
      <c r="BF356" s="20"/>
    </row>
    <row r="357" spans="8:58">
      <c r="H357" s="19">
        <v>354</v>
      </c>
      <c r="I357" s="20">
        <f t="shared" ca="1" si="56"/>
        <v>0.20425580727567461</v>
      </c>
      <c r="J357" s="28">
        <f t="shared" ca="1" si="57"/>
        <v>14278.29826652679</v>
      </c>
      <c r="K357" s="28">
        <f t="shared" ca="1" si="58"/>
        <v>1151775.2937255257</v>
      </c>
      <c r="L357" s="28">
        <f ca="1">ROUNDUP((SQRT((2*J357*PART2!$AD$7)/PART2!$AD$6)),0)</f>
        <v>661</v>
      </c>
      <c r="M357" s="38">
        <f t="shared" ca="1" si="59"/>
        <v>21.601056379011784</v>
      </c>
      <c r="N357" s="20"/>
      <c r="AJ357" s="19">
        <v>354</v>
      </c>
      <c r="AK357" s="20">
        <f t="shared" ca="1" si="60"/>
        <v>0.21438364138042176</v>
      </c>
      <c r="AL357" s="28">
        <f t="shared" ca="1" si="61"/>
        <v>14278.29826652679</v>
      </c>
      <c r="AM357" s="28">
        <f ca="1">ROUNDUP(SQRT((2*AL357*PART2!$AD$7)/PART2!$AD$6),0)</f>
        <v>661</v>
      </c>
      <c r="AN357" s="20"/>
      <c r="BB357" s="19">
        <v>355</v>
      </c>
      <c r="BC357" s="20">
        <f t="shared" ca="1" si="54"/>
        <v>0.70654808413335812</v>
      </c>
      <c r="BD357" s="28">
        <f t="shared" ca="1" si="55"/>
        <v>14069.794335110595</v>
      </c>
      <c r="BE357" s="29">
        <f ca="1">BD357/ROUNDUP(SQRT((2*BD357*PART2!$AD$7)/PART2!$AD$6),0)</f>
        <v>21.447857218156393</v>
      </c>
      <c r="BF357" s="20"/>
    </row>
    <row r="358" spans="8:58">
      <c r="H358" s="19">
        <v>355</v>
      </c>
      <c r="I358" s="20">
        <f t="shared" ca="1" si="56"/>
        <v>0.14305748992933998</v>
      </c>
      <c r="J358" s="28">
        <f t="shared" ca="1" si="57"/>
        <v>14069.794335110595</v>
      </c>
      <c r="K358" s="28">
        <f t="shared" ca="1" si="58"/>
        <v>1135025.275396842</v>
      </c>
      <c r="L358" s="28">
        <f ca="1">ROUNDUP((SQRT((2*J358*PART2!$AD$7)/PART2!$AD$6)),0)</f>
        <v>656</v>
      </c>
      <c r="M358" s="38">
        <f t="shared" ca="1" si="59"/>
        <v>21.447857218156393</v>
      </c>
      <c r="N358" s="20"/>
      <c r="AJ358" s="19">
        <v>355</v>
      </c>
      <c r="AK358" s="20">
        <f t="shared" ca="1" si="60"/>
        <v>0.61377486215232302</v>
      </c>
      <c r="AL358" s="28">
        <f t="shared" ca="1" si="61"/>
        <v>14069.794335110595</v>
      </c>
      <c r="AM358" s="28">
        <f ca="1">ROUNDUP(SQRT((2*AL358*PART2!$AD$7)/PART2!$AD$6),0)</f>
        <v>656</v>
      </c>
      <c r="AN358" s="20"/>
      <c r="BB358" s="19">
        <v>356</v>
      </c>
      <c r="BC358" s="20">
        <f t="shared" ca="1" si="54"/>
        <v>0.87757805685294321</v>
      </c>
      <c r="BD358" s="28">
        <f t="shared" ca="1" si="55"/>
        <v>14974.599006478355</v>
      </c>
      <c r="BE358" s="29">
        <f ca="1">BD358/ROUNDUP(SQRT((2*BD358*PART2!$AD$7)/PART2!$AD$6),0)</f>
        <v>22.11905318534469</v>
      </c>
      <c r="BF358" s="20"/>
    </row>
    <row r="359" spans="8:58">
      <c r="H359" s="19">
        <v>356</v>
      </c>
      <c r="I359" s="20">
        <f t="shared" ca="1" si="56"/>
        <v>0.48738015454816352</v>
      </c>
      <c r="J359" s="28">
        <f t="shared" ca="1" si="57"/>
        <v>14974.599006478355</v>
      </c>
      <c r="K359" s="28">
        <f t="shared" ca="1" si="58"/>
        <v>1207708.5122190441</v>
      </c>
      <c r="L359" s="28">
        <f ca="1">ROUNDUP((SQRT((2*J359*PART2!$AD$7)/PART2!$AD$6)),0)</f>
        <v>677</v>
      </c>
      <c r="M359" s="38">
        <f t="shared" ca="1" si="59"/>
        <v>22.11905318534469</v>
      </c>
      <c r="N359" s="20"/>
      <c r="AJ359" s="19">
        <v>356</v>
      </c>
      <c r="AK359" s="20">
        <f t="shared" ca="1" si="60"/>
        <v>0.32648154989337286</v>
      </c>
      <c r="AL359" s="28">
        <f t="shared" ca="1" si="61"/>
        <v>14974.599006478355</v>
      </c>
      <c r="AM359" s="28">
        <f ca="1">ROUNDUP(SQRT((2*AL359*PART2!$AD$7)/PART2!$AD$6),0)</f>
        <v>677</v>
      </c>
      <c r="AN359" s="20"/>
      <c r="BB359" s="19">
        <v>357</v>
      </c>
      <c r="BC359" s="20">
        <f t="shared" ca="1" si="54"/>
        <v>0.58462706737236136</v>
      </c>
      <c r="BD359" s="28">
        <f t="shared" ca="1" si="55"/>
        <v>14357.410369419697</v>
      </c>
      <c r="BE359" s="29">
        <f ca="1">BD359/ROUNDUP(SQRT((2*BD359*PART2!$AD$7)/PART2!$AD$6),0)</f>
        <v>21.655219260059873</v>
      </c>
      <c r="BF359" s="20"/>
    </row>
    <row r="360" spans="8:58">
      <c r="H360" s="19">
        <v>357</v>
      </c>
      <c r="I360" s="20">
        <f t="shared" ca="1" si="56"/>
        <v>0.23032036387601451</v>
      </c>
      <c r="J360" s="28">
        <f t="shared" ca="1" si="57"/>
        <v>14357.410369419697</v>
      </c>
      <c r="K360" s="28">
        <f t="shared" ca="1" si="58"/>
        <v>1158130.5777907891</v>
      </c>
      <c r="L360" s="28">
        <f ca="1">ROUNDUP((SQRT((2*J360*PART2!$AD$7)/PART2!$AD$6)),0)</f>
        <v>663</v>
      </c>
      <c r="M360" s="38">
        <f t="shared" ca="1" si="59"/>
        <v>21.655219260059873</v>
      </c>
      <c r="N360" s="20"/>
      <c r="AJ360" s="19">
        <v>357</v>
      </c>
      <c r="AK360" s="20">
        <f t="shared" ca="1" si="60"/>
        <v>0.46368188310490954</v>
      </c>
      <c r="AL360" s="28">
        <f t="shared" ca="1" si="61"/>
        <v>14357.410369419697</v>
      </c>
      <c r="AM360" s="28">
        <f ca="1">ROUNDUP(SQRT((2*AL360*PART2!$AD$7)/PART2!$AD$6),0)</f>
        <v>663</v>
      </c>
      <c r="AN360" s="20"/>
      <c r="BB360" s="19">
        <v>358</v>
      </c>
      <c r="BC360" s="20">
        <f t="shared" ca="1" si="54"/>
        <v>2.2835766641690292E-2</v>
      </c>
      <c r="BD360" s="28">
        <f t="shared" ca="1" si="55"/>
        <v>14603.560371827869</v>
      </c>
      <c r="BE360" s="29">
        <f ca="1">BD360/ROUNDUP(SQRT((2*BD360*PART2!$AD$7)/PART2!$AD$6),0)</f>
        <v>21.861617323095611</v>
      </c>
      <c r="BF360" s="20"/>
    </row>
    <row r="361" spans="8:58">
      <c r="H361" s="19">
        <v>358</v>
      </c>
      <c r="I361" s="20">
        <f t="shared" ca="1" si="56"/>
        <v>0.32142573326209156</v>
      </c>
      <c r="J361" s="28">
        <f t="shared" ca="1" si="57"/>
        <v>14603.560371827869</v>
      </c>
      <c r="K361" s="28">
        <f t="shared" ca="1" si="58"/>
        <v>1177903.9855573107</v>
      </c>
      <c r="L361" s="28">
        <f ca="1">ROUNDUP((SQRT((2*J361*PART2!$AD$7)/PART2!$AD$6)),0)</f>
        <v>668</v>
      </c>
      <c r="M361" s="38">
        <f t="shared" ca="1" si="59"/>
        <v>21.861617323095611</v>
      </c>
      <c r="N361" s="20"/>
      <c r="AJ361" s="19">
        <v>358</v>
      </c>
      <c r="AK361" s="20">
        <f t="shared" ca="1" si="60"/>
        <v>0.59353846707487901</v>
      </c>
      <c r="AL361" s="28">
        <f t="shared" ca="1" si="61"/>
        <v>14603.560371827869</v>
      </c>
      <c r="AM361" s="28">
        <f ca="1">ROUNDUP(SQRT((2*AL361*PART2!$AD$7)/PART2!$AD$6),0)</f>
        <v>668</v>
      </c>
      <c r="AN361" s="20"/>
      <c r="BB361" s="19">
        <v>359</v>
      </c>
      <c r="BC361" s="20">
        <f t="shared" ca="1" si="54"/>
        <v>1.7528055539252962E-2</v>
      </c>
      <c r="BD361" s="28">
        <f t="shared" ca="1" si="55"/>
        <v>15028.833462746277</v>
      </c>
      <c r="BE361" s="29">
        <f ca="1">BD361/ROUNDUP(SQRT((2*BD361*PART2!$AD$7)/PART2!$AD$6),0)</f>
        <v>22.166421036498935</v>
      </c>
      <c r="BF361" s="20"/>
    </row>
    <row r="362" spans="8:58">
      <c r="H362" s="19">
        <v>359</v>
      </c>
      <c r="I362" s="20">
        <f t="shared" ca="1" si="56"/>
        <v>0.51431281030139575</v>
      </c>
      <c r="J362" s="28">
        <f t="shared" ca="1" si="57"/>
        <v>15028.833462746277</v>
      </c>
      <c r="K362" s="28">
        <f t="shared" ca="1" si="58"/>
        <v>1212064.889647732</v>
      </c>
      <c r="L362" s="28">
        <f ca="1">ROUNDUP((SQRT((2*J362*PART2!$AD$7)/PART2!$AD$6)),0)</f>
        <v>678</v>
      </c>
      <c r="M362" s="38">
        <f t="shared" ca="1" si="59"/>
        <v>22.166421036498935</v>
      </c>
      <c r="N362" s="20"/>
      <c r="AJ362" s="19">
        <v>359</v>
      </c>
      <c r="AK362" s="20">
        <f t="shared" ca="1" si="60"/>
        <v>0.84325720369743074</v>
      </c>
      <c r="AL362" s="28">
        <f t="shared" ca="1" si="61"/>
        <v>15028.833462746277</v>
      </c>
      <c r="AM362" s="28">
        <f ca="1">ROUNDUP(SQRT((2*AL362*PART2!$AD$7)/PART2!$AD$6),0)</f>
        <v>678</v>
      </c>
      <c r="AN362" s="20"/>
      <c r="BB362" s="19">
        <v>360</v>
      </c>
      <c r="BC362" s="20">
        <f t="shared" ca="1" si="54"/>
        <v>6.7561658255222756E-2</v>
      </c>
      <c r="BD362" s="28">
        <f t="shared" ca="1" si="55"/>
        <v>16843.027805776961</v>
      </c>
      <c r="BE362" s="29">
        <f ca="1">BD362/ROUNDUP(SQRT((2*BD362*PART2!$AD$7)/PART2!$AD$6),0)</f>
        <v>23.458255996903844</v>
      </c>
      <c r="BF362" s="20"/>
    </row>
    <row r="363" spans="8:58">
      <c r="H363" s="19">
        <v>360</v>
      </c>
      <c r="I363" s="20">
        <f t="shared" ca="1" si="56"/>
        <v>0.9969199662801006</v>
      </c>
      <c r="J363" s="28">
        <f t="shared" ca="1" si="57"/>
        <v>16843.027805776961</v>
      </c>
      <c r="K363" s="28">
        <f t="shared" ca="1" si="58"/>
        <v>1357772.6407814759</v>
      </c>
      <c r="L363" s="28">
        <f ca="1">ROUNDUP((SQRT((2*J363*PART2!$AD$7)/PART2!$AD$6)),0)</f>
        <v>718</v>
      </c>
      <c r="M363" s="38">
        <f t="shared" ca="1" si="59"/>
        <v>23.458255996903844</v>
      </c>
      <c r="N363" s="20"/>
      <c r="AJ363" s="19">
        <v>360</v>
      </c>
      <c r="AK363" s="20">
        <f t="shared" ca="1" si="60"/>
        <v>6.2537312599382999E-2</v>
      </c>
      <c r="AL363" s="28">
        <f t="shared" ca="1" si="61"/>
        <v>16843.027805776961</v>
      </c>
      <c r="AM363" s="28">
        <f ca="1">ROUNDUP(SQRT((2*AL363*PART2!$AD$7)/PART2!$AD$6),0)</f>
        <v>718</v>
      </c>
      <c r="AN363" s="20"/>
      <c r="BB363" s="19">
        <v>361</v>
      </c>
      <c r="BC363" s="20">
        <f t="shared" ca="1" si="54"/>
        <v>0.52618163711161514</v>
      </c>
      <c r="BD363" s="28">
        <f t="shared" ca="1" si="55"/>
        <v>14569.391092929111</v>
      </c>
      <c r="BE363" s="29">
        <f ca="1">BD363/ROUNDUP(SQRT((2*BD363*PART2!$AD$7)/PART2!$AD$6),0)</f>
        <v>21.810465707977709</v>
      </c>
      <c r="BF363" s="20"/>
    </row>
    <row r="364" spans="8:58">
      <c r="H364" s="19">
        <v>361</v>
      </c>
      <c r="I364" s="20">
        <f t="shared" ca="1" si="56"/>
        <v>0.30787355032065333</v>
      </c>
      <c r="J364" s="28">
        <f t="shared" ca="1" si="57"/>
        <v>14569.391092929111</v>
      </c>
      <c r="K364" s="28">
        <f t="shared" ca="1" si="58"/>
        <v>1175159.1898900841</v>
      </c>
      <c r="L364" s="28">
        <f ca="1">ROUNDUP((SQRT((2*J364*PART2!$AD$7)/PART2!$AD$6)),0)</f>
        <v>668</v>
      </c>
      <c r="M364" s="38">
        <f t="shared" ca="1" si="59"/>
        <v>21.810465707977709</v>
      </c>
      <c r="N364" s="20"/>
      <c r="AJ364" s="19">
        <v>361</v>
      </c>
      <c r="AK364" s="20">
        <f t="shared" ca="1" si="60"/>
        <v>0.66482548860980906</v>
      </c>
      <c r="AL364" s="28">
        <f t="shared" ca="1" si="61"/>
        <v>14569.391092929111</v>
      </c>
      <c r="AM364" s="28">
        <f ca="1">ROUNDUP(SQRT((2*AL364*PART2!$AD$7)/PART2!$AD$6),0)</f>
        <v>668</v>
      </c>
      <c r="AN364" s="20"/>
      <c r="BB364" s="19">
        <v>362</v>
      </c>
      <c r="BC364" s="20">
        <f t="shared" ca="1" si="54"/>
        <v>0.18738914198526502</v>
      </c>
      <c r="BD364" s="28">
        <f t="shared" ca="1" si="55"/>
        <v>14650.890159689856</v>
      </c>
      <c r="BE364" s="29">
        <f ca="1">BD364/ROUNDUP(SQRT((2*BD364*PART2!$AD$7)/PART2!$AD$6),0)</f>
        <v>21.867000238343067</v>
      </c>
      <c r="BF364" s="20"/>
    </row>
    <row r="365" spans="8:58">
      <c r="H365" s="19">
        <v>362</v>
      </c>
      <c r="I365" s="20">
        <f t="shared" ca="1" si="56"/>
        <v>0.34067978992009984</v>
      </c>
      <c r="J365" s="28">
        <f t="shared" ca="1" si="57"/>
        <v>14650.890159689856</v>
      </c>
      <c r="K365" s="28">
        <f t="shared" ca="1" si="58"/>
        <v>1181705.952827624</v>
      </c>
      <c r="L365" s="28">
        <f ca="1">ROUNDUP((SQRT((2*J365*PART2!$AD$7)/PART2!$AD$6)),0)</f>
        <v>670</v>
      </c>
      <c r="M365" s="38">
        <f t="shared" ca="1" si="59"/>
        <v>21.867000238343067</v>
      </c>
      <c r="N365" s="20"/>
      <c r="AJ365" s="19">
        <v>362</v>
      </c>
      <c r="AK365" s="20">
        <f t="shared" ca="1" si="60"/>
        <v>0.38032551764466704</v>
      </c>
      <c r="AL365" s="28">
        <f t="shared" ca="1" si="61"/>
        <v>14650.890159689856</v>
      </c>
      <c r="AM365" s="28">
        <f ca="1">ROUNDUP(SQRT((2*AL365*PART2!$AD$7)/PART2!$AD$6),0)</f>
        <v>670</v>
      </c>
      <c r="AN365" s="20"/>
      <c r="BB365" s="19">
        <v>363</v>
      </c>
      <c r="BC365" s="20">
        <f t="shared" ca="1" si="54"/>
        <v>0.82988891944033183</v>
      </c>
      <c r="BD365" s="28">
        <f t="shared" ca="1" si="55"/>
        <v>14443.645327885055</v>
      </c>
      <c r="BE365" s="29">
        <f ca="1">BD365/ROUNDUP(SQRT((2*BD365*PART2!$AD$7)/PART2!$AD$6),0)</f>
        <v>21.719767410353466</v>
      </c>
      <c r="BF365" s="20"/>
    </row>
    <row r="366" spans="8:58">
      <c r="H366" s="19">
        <v>363</v>
      </c>
      <c r="I366" s="20">
        <f t="shared" ca="1" si="56"/>
        <v>0.2605139790905433</v>
      </c>
      <c r="J366" s="28">
        <f t="shared" ca="1" si="57"/>
        <v>14443.645327885055</v>
      </c>
      <c r="K366" s="28">
        <f t="shared" ca="1" si="58"/>
        <v>1165057.9750610823</v>
      </c>
      <c r="L366" s="28">
        <f ca="1">ROUNDUP((SQRT((2*J366*PART2!$AD$7)/PART2!$AD$6)),0)</f>
        <v>665</v>
      </c>
      <c r="M366" s="38">
        <f t="shared" ca="1" si="59"/>
        <v>21.719767410353466</v>
      </c>
      <c r="N366" s="20"/>
      <c r="AJ366" s="19">
        <v>363</v>
      </c>
      <c r="AK366" s="20">
        <f t="shared" ca="1" si="60"/>
        <v>0.43393464325862929</v>
      </c>
      <c r="AL366" s="28">
        <f t="shared" ca="1" si="61"/>
        <v>14443.645327885055</v>
      </c>
      <c r="AM366" s="28">
        <f ca="1">ROUNDUP(SQRT((2*AL366*PART2!$AD$7)/PART2!$AD$6),0)</f>
        <v>665</v>
      </c>
      <c r="AN366" s="20"/>
      <c r="BB366" s="19">
        <v>364</v>
      </c>
      <c r="BC366" s="20">
        <f t="shared" ca="1" si="54"/>
        <v>0.63281265546884125</v>
      </c>
      <c r="BD366" s="28">
        <f t="shared" ca="1" si="55"/>
        <v>14224.27639781843</v>
      </c>
      <c r="BE366" s="29">
        <f ca="1">BD366/ROUNDUP(SQRT((2*BD366*PART2!$AD$7)/PART2!$AD$6),0)</f>
        <v>21.551933936088531</v>
      </c>
      <c r="BF366" s="20"/>
    </row>
    <row r="367" spans="8:58">
      <c r="H367" s="19">
        <v>364</v>
      </c>
      <c r="I367" s="20">
        <f t="shared" ca="1" si="56"/>
        <v>0.18735658728190907</v>
      </c>
      <c r="J367" s="28">
        <f t="shared" ca="1" si="57"/>
        <v>14224.27639781843</v>
      </c>
      <c r="K367" s="28">
        <f t="shared" ca="1" si="58"/>
        <v>1147435.5372914141</v>
      </c>
      <c r="L367" s="28">
        <f ca="1">ROUNDUP((SQRT((2*J367*PART2!$AD$7)/PART2!$AD$6)),0)</f>
        <v>660</v>
      </c>
      <c r="M367" s="38">
        <f t="shared" ca="1" si="59"/>
        <v>21.551933936088531</v>
      </c>
      <c r="N367" s="20"/>
      <c r="AJ367" s="19">
        <v>364</v>
      </c>
      <c r="AK367" s="20">
        <f t="shared" ca="1" si="60"/>
        <v>7.6122122781846491E-3</v>
      </c>
      <c r="AL367" s="28">
        <f t="shared" ca="1" si="61"/>
        <v>14224.27639781843</v>
      </c>
      <c r="AM367" s="28">
        <f ca="1">ROUNDUP(SQRT((2*AL367*PART2!$AD$7)/PART2!$AD$6),0)</f>
        <v>660</v>
      </c>
      <c r="AN367" s="20"/>
      <c r="BB367" s="19">
        <v>365</v>
      </c>
      <c r="BC367" s="20">
        <f t="shared" ca="1" si="54"/>
        <v>0.49385383630579383</v>
      </c>
      <c r="BD367" s="28">
        <f t="shared" ca="1" si="55"/>
        <v>15988.945619198386</v>
      </c>
      <c r="BE367" s="29">
        <f ca="1">BD367/ROUNDUP(SQRT((2*BD367*PART2!$AD$7)/PART2!$AD$6),0)</f>
        <v>22.874028067522726</v>
      </c>
      <c r="BF367" s="20"/>
    </row>
    <row r="368" spans="8:58">
      <c r="H368" s="19">
        <v>365</v>
      </c>
      <c r="I368" s="20">
        <f t="shared" ca="1" si="56"/>
        <v>0.87222112988273337</v>
      </c>
      <c r="J368" s="28">
        <f t="shared" ca="1" si="57"/>
        <v>15988.945619198386</v>
      </c>
      <c r="K368" s="28">
        <f t="shared" ca="1" si="58"/>
        <v>1289180.7357107259</v>
      </c>
      <c r="L368" s="28">
        <f ca="1">ROUNDUP((SQRT((2*J368*PART2!$AD$7)/PART2!$AD$6)),0)</f>
        <v>699</v>
      </c>
      <c r="M368" s="38">
        <f t="shared" ca="1" si="59"/>
        <v>22.874028067522726</v>
      </c>
      <c r="N368" s="20"/>
      <c r="AJ368" s="19">
        <v>365</v>
      </c>
      <c r="AK368" s="20">
        <f t="shared" ca="1" si="60"/>
        <v>0.88030434970852001</v>
      </c>
      <c r="AL368" s="28">
        <f t="shared" ca="1" si="61"/>
        <v>15988.945619198386</v>
      </c>
      <c r="AM368" s="28">
        <f ca="1">ROUNDUP(SQRT((2*AL368*PART2!$AD$7)/PART2!$AD$6),0)</f>
        <v>699</v>
      </c>
      <c r="AN368" s="20"/>
      <c r="BB368" s="19">
        <v>366</v>
      </c>
      <c r="BC368" s="20">
        <f t="shared" ca="1" si="54"/>
        <v>0.42402758313076194</v>
      </c>
      <c r="BD368" s="28">
        <f t="shared" ca="1" si="55"/>
        <v>14676.160165328469</v>
      </c>
      <c r="BE368" s="29">
        <f ca="1">BD368/ROUNDUP(SQRT((2*BD368*PART2!$AD$7)/PART2!$AD$6),0)</f>
        <v>21.904716664669355</v>
      </c>
      <c r="BF368" s="20"/>
    </row>
    <row r="369" spans="8:58">
      <c r="H369" s="19">
        <v>366</v>
      </c>
      <c r="I369" s="20">
        <f t="shared" ca="1" si="56"/>
        <v>0.35118911247924478</v>
      </c>
      <c r="J369" s="28">
        <f t="shared" ca="1" si="57"/>
        <v>14676.160165328469</v>
      </c>
      <c r="K369" s="28">
        <f t="shared" ca="1" si="58"/>
        <v>1183735.8508925047</v>
      </c>
      <c r="L369" s="28">
        <f ca="1">ROUNDUP((SQRT((2*J369*PART2!$AD$7)/PART2!$AD$6)),0)</f>
        <v>670</v>
      </c>
      <c r="M369" s="38">
        <f t="shared" ca="1" si="59"/>
        <v>21.904716664669355</v>
      </c>
      <c r="N369" s="20"/>
      <c r="AJ369" s="19">
        <v>366</v>
      </c>
      <c r="AK369" s="20">
        <f t="shared" ca="1" si="60"/>
        <v>0.34604224710288167</v>
      </c>
      <c r="AL369" s="28">
        <f t="shared" ca="1" si="61"/>
        <v>14676.160165328469</v>
      </c>
      <c r="AM369" s="28">
        <f ca="1">ROUNDUP(SQRT((2*AL369*PART2!$AD$7)/PART2!$AD$6),0)</f>
        <v>670</v>
      </c>
      <c r="AN369" s="20"/>
      <c r="BB369" s="19">
        <v>367</v>
      </c>
      <c r="BC369" s="20">
        <f t="shared" ca="1" si="54"/>
        <v>0.28816627358018132</v>
      </c>
      <c r="BD369" s="28">
        <f t="shared" ca="1" si="55"/>
        <v>14312.657948989196</v>
      </c>
      <c r="BE369" s="29">
        <f ca="1">BD369/ROUNDUP(SQRT((2*BD369*PART2!$AD$7)/PART2!$AD$6),0)</f>
        <v>21.620329228080355</v>
      </c>
      <c r="BF369" s="20"/>
    </row>
    <row r="370" spans="8:58">
      <c r="H370" s="19">
        <v>367</v>
      </c>
      <c r="I370" s="20">
        <f t="shared" ca="1" si="56"/>
        <v>0.21538386138056542</v>
      </c>
      <c r="J370" s="28">
        <f t="shared" ca="1" si="57"/>
        <v>14312.657948989196</v>
      </c>
      <c r="K370" s="28">
        <f t="shared" ca="1" si="58"/>
        <v>1154535.5083493132</v>
      </c>
      <c r="L370" s="28">
        <f ca="1">ROUNDUP((SQRT((2*J370*PART2!$AD$7)/PART2!$AD$6)),0)</f>
        <v>662</v>
      </c>
      <c r="M370" s="38">
        <f t="shared" ca="1" si="59"/>
        <v>21.620329228080355</v>
      </c>
      <c r="N370" s="20"/>
      <c r="AJ370" s="19">
        <v>367</v>
      </c>
      <c r="AK370" s="20">
        <f t="shared" ca="1" si="60"/>
        <v>2.05638738585181E-2</v>
      </c>
      <c r="AL370" s="28">
        <f t="shared" ca="1" si="61"/>
        <v>14312.657948989196</v>
      </c>
      <c r="AM370" s="28">
        <f ca="1">ROUNDUP(SQRT((2*AL370*PART2!$AD$7)/PART2!$AD$6),0)</f>
        <v>662</v>
      </c>
      <c r="AN370" s="20"/>
      <c r="BB370" s="19">
        <v>368</v>
      </c>
      <c r="BC370" s="20">
        <f t="shared" ca="1" si="54"/>
        <v>6.7709583985117172E-2</v>
      </c>
      <c r="BD370" s="28">
        <f t="shared" ca="1" si="55"/>
        <v>15577.318862663518</v>
      </c>
      <c r="BE370" s="29">
        <f ca="1">BD370/ROUNDUP(SQRT((2*BD370*PART2!$AD$7)/PART2!$AD$6),0)</f>
        <v>22.57582443864278</v>
      </c>
      <c r="BF370" s="20"/>
    </row>
    <row r="371" spans="8:58">
      <c r="H371" s="19">
        <v>368</v>
      </c>
      <c r="I371" s="20">
        <f t="shared" ca="1" si="56"/>
        <v>0.74699729768337197</v>
      </c>
      <c r="J371" s="28">
        <f t="shared" ca="1" si="57"/>
        <v>15577.318862663518</v>
      </c>
      <c r="K371" s="28">
        <f t="shared" ca="1" si="58"/>
        <v>1256120.1903895829</v>
      </c>
      <c r="L371" s="28">
        <f ca="1">ROUNDUP((SQRT((2*J371*PART2!$AD$7)/PART2!$AD$6)),0)</f>
        <v>690</v>
      </c>
      <c r="M371" s="38">
        <f t="shared" ca="1" si="59"/>
        <v>22.57582443864278</v>
      </c>
      <c r="N371" s="20"/>
      <c r="AJ371" s="19">
        <v>368</v>
      </c>
      <c r="AK371" s="20">
        <f t="shared" ca="1" si="60"/>
        <v>9.6616503574144419E-2</v>
      </c>
      <c r="AL371" s="28">
        <f t="shared" ca="1" si="61"/>
        <v>15577.318862663518</v>
      </c>
      <c r="AM371" s="28">
        <f ca="1">ROUNDUP(SQRT((2*AL371*PART2!$AD$7)/PART2!$AD$6),0)</f>
        <v>690</v>
      </c>
      <c r="AN371" s="20"/>
      <c r="BB371" s="19">
        <v>369</v>
      </c>
      <c r="BC371" s="20">
        <f t="shared" ca="1" si="54"/>
        <v>0.11292638669954724</v>
      </c>
      <c r="BD371" s="28">
        <f t="shared" ca="1" si="55"/>
        <v>14477.643011645639</v>
      </c>
      <c r="BE371" s="29">
        <f ca="1">BD371/ROUNDUP(SQRT((2*BD371*PART2!$AD$7)/PART2!$AD$6),0)</f>
        <v>21.738202720188649</v>
      </c>
      <c r="BF371" s="20"/>
    </row>
    <row r="372" spans="8:58">
      <c r="H372" s="19">
        <v>369</v>
      </c>
      <c r="I372" s="20">
        <f t="shared" ca="1" si="56"/>
        <v>0.27292860873314972</v>
      </c>
      <c r="J372" s="28">
        <f t="shared" ca="1" si="57"/>
        <v>14477.643011645639</v>
      </c>
      <c r="K372" s="28">
        <f t="shared" ca="1" si="58"/>
        <v>1167789.0455300927</v>
      </c>
      <c r="L372" s="28">
        <f ca="1">ROUNDUP((SQRT((2*J372*PART2!$AD$7)/PART2!$AD$6)),0)</f>
        <v>666</v>
      </c>
      <c r="M372" s="38">
        <f t="shared" ca="1" si="59"/>
        <v>21.738202720188649</v>
      </c>
      <c r="N372" s="20"/>
      <c r="AJ372" s="19">
        <v>369</v>
      </c>
      <c r="AK372" s="20">
        <f t="shared" ca="1" si="60"/>
        <v>0.79823290335934871</v>
      </c>
      <c r="AL372" s="28">
        <f t="shared" ca="1" si="61"/>
        <v>14477.643011645639</v>
      </c>
      <c r="AM372" s="28">
        <f ca="1">ROUNDUP(SQRT((2*AL372*PART2!$AD$7)/PART2!$AD$6),0)</f>
        <v>666</v>
      </c>
      <c r="AN372" s="20"/>
      <c r="BB372" s="19">
        <v>370</v>
      </c>
      <c r="BC372" s="20">
        <f t="shared" ca="1" si="54"/>
        <v>0.90057088788130268</v>
      </c>
      <c r="BD372" s="28">
        <f t="shared" ca="1" si="55"/>
        <v>15527.517171413019</v>
      </c>
      <c r="BE372" s="29">
        <f ca="1">BD372/ROUNDUP(SQRT((2*BD372*PART2!$AD$7)/PART2!$AD$6),0)</f>
        <v>22.536309392471725</v>
      </c>
      <c r="BF372" s="20"/>
    </row>
    <row r="373" spans="8:58">
      <c r="H373" s="19">
        <v>370</v>
      </c>
      <c r="I373" s="20">
        <f t="shared" ca="1" si="56"/>
        <v>0.72897428993956082</v>
      </c>
      <c r="J373" s="28">
        <f t="shared" ca="1" si="57"/>
        <v>15527.517171413019</v>
      </c>
      <c r="K373" s="28">
        <f t="shared" ca="1" si="58"/>
        <v>1252120.1617793855</v>
      </c>
      <c r="L373" s="28">
        <f ca="1">ROUNDUP((SQRT((2*J373*PART2!$AD$7)/PART2!$AD$6)),0)</f>
        <v>689</v>
      </c>
      <c r="M373" s="38">
        <f t="shared" ca="1" si="59"/>
        <v>22.536309392471725</v>
      </c>
      <c r="N373" s="20"/>
      <c r="AJ373" s="19">
        <v>370</v>
      </c>
      <c r="AK373" s="20">
        <f t="shared" ca="1" si="60"/>
        <v>0.57538615818678251</v>
      </c>
      <c r="AL373" s="28">
        <f t="shared" ca="1" si="61"/>
        <v>15527.517171413019</v>
      </c>
      <c r="AM373" s="28">
        <f ca="1">ROUNDUP(SQRT((2*AL373*PART2!$AD$7)/PART2!$AD$6),0)</f>
        <v>689</v>
      </c>
      <c r="AN373" s="20"/>
      <c r="BB373" s="19">
        <v>371</v>
      </c>
      <c r="BC373" s="20">
        <f t="shared" ca="1" si="54"/>
        <v>0.31624881121809123</v>
      </c>
      <c r="BD373" s="28">
        <f t="shared" ca="1" si="55"/>
        <v>13557.472481104525</v>
      </c>
      <c r="BE373" s="29">
        <f ca="1">BD373/ROUNDUP(SQRT((2*BD373*PART2!$AD$7)/PART2!$AD$6),0)</f>
        <v>21.051975902336221</v>
      </c>
      <c r="BF373" s="20"/>
    </row>
    <row r="374" spans="8:58">
      <c r="H374" s="19">
        <v>371</v>
      </c>
      <c r="I374" s="20">
        <f t="shared" ca="1" si="56"/>
        <v>3.884694589860449E-2</v>
      </c>
      <c r="J374" s="28">
        <f t="shared" ca="1" si="57"/>
        <v>13557.472481104525</v>
      </c>
      <c r="K374" s="28">
        <f t="shared" ca="1" si="58"/>
        <v>1093866.033186876</v>
      </c>
      <c r="L374" s="28">
        <f ca="1">ROUNDUP((SQRT((2*J374*PART2!$AD$7)/PART2!$AD$6)),0)</f>
        <v>644</v>
      </c>
      <c r="M374" s="38">
        <f t="shared" ca="1" si="59"/>
        <v>21.051975902336221</v>
      </c>
      <c r="N374" s="20"/>
      <c r="AJ374" s="19">
        <v>371</v>
      </c>
      <c r="AK374" s="20">
        <f t="shared" ca="1" si="60"/>
        <v>0.12614526440271734</v>
      </c>
      <c r="AL374" s="28">
        <f t="shared" ca="1" si="61"/>
        <v>13557.472481104525</v>
      </c>
      <c r="AM374" s="28">
        <f ca="1">ROUNDUP(SQRT((2*AL374*PART2!$AD$7)/PART2!$AD$6),0)</f>
        <v>644</v>
      </c>
      <c r="AN374" s="20"/>
      <c r="BB374" s="19">
        <v>372</v>
      </c>
      <c r="BC374" s="20">
        <f t="shared" ca="1" si="54"/>
        <v>0.55385580440578541</v>
      </c>
      <c r="BD374" s="28">
        <f t="shared" ca="1" si="55"/>
        <v>14946.858778794569</v>
      </c>
      <c r="BE374" s="29">
        <f ca="1">BD374/ROUNDUP(SQRT((2*BD374*PART2!$AD$7)/PART2!$AD$6),0)</f>
        <v>22.110737838453506</v>
      </c>
      <c r="BF374" s="20"/>
    </row>
    <row r="375" spans="8:58">
      <c r="H375" s="19">
        <v>372</v>
      </c>
      <c r="I375" s="20">
        <f t="shared" ca="1" si="56"/>
        <v>0.47378238807118489</v>
      </c>
      <c r="J375" s="28">
        <f t="shared" ca="1" si="57"/>
        <v>14946.858778794569</v>
      </c>
      <c r="K375" s="28">
        <f t="shared" ca="1" si="58"/>
        <v>1205480.2646280252</v>
      </c>
      <c r="L375" s="28">
        <f ca="1">ROUNDUP((SQRT((2*J375*PART2!$AD$7)/PART2!$AD$6)),0)</f>
        <v>676</v>
      </c>
      <c r="M375" s="38">
        <f t="shared" ca="1" si="59"/>
        <v>22.110737838453506</v>
      </c>
      <c r="N375" s="20"/>
      <c r="AJ375" s="19">
        <v>372</v>
      </c>
      <c r="AK375" s="20">
        <f t="shared" ca="1" si="60"/>
        <v>0.87765765868000234</v>
      </c>
      <c r="AL375" s="28">
        <f t="shared" ca="1" si="61"/>
        <v>14946.858778794569</v>
      </c>
      <c r="AM375" s="28">
        <f ca="1">ROUNDUP(SQRT((2*AL375*PART2!$AD$7)/PART2!$AD$6),0)</f>
        <v>676</v>
      </c>
      <c r="AN375" s="20"/>
      <c r="BB375" s="19">
        <v>373</v>
      </c>
      <c r="BC375" s="20">
        <f t="shared" ca="1" si="54"/>
        <v>0.10641343533581804</v>
      </c>
      <c r="BD375" s="28">
        <f t="shared" ca="1" si="55"/>
        <v>14820.579015898431</v>
      </c>
      <c r="BE375" s="29">
        <f ca="1">BD375/ROUNDUP(SQRT((2*BD375*PART2!$AD$7)/PART2!$AD$6),0)</f>
        <v>22.021662727932291</v>
      </c>
      <c r="BF375" s="20"/>
    </row>
    <row r="376" spans="8:58">
      <c r="H376" s="19">
        <v>373</v>
      </c>
      <c r="I376" s="20">
        <f t="shared" ca="1" si="56"/>
        <v>0.41431349414121277</v>
      </c>
      <c r="J376" s="28">
        <f t="shared" ca="1" si="57"/>
        <v>14820.579015898431</v>
      </c>
      <c r="K376" s="28">
        <f t="shared" ca="1" si="58"/>
        <v>1195336.6870720196</v>
      </c>
      <c r="L376" s="28">
        <f ca="1">ROUNDUP((SQRT((2*J376*PART2!$AD$7)/PART2!$AD$6)),0)</f>
        <v>673</v>
      </c>
      <c r="M376" s="38">
        <f t="shared" ca="1" si="59"/>
        <v>22.021662727932291</v>
      </c>
      <c r="N376" s="20"/>
      <c r="AJ376" s="19">
        <v>373</v>
      </c>
      <c r="AK376" s="20">
        <f t="shared" ca="1" si="60"/>
        <v>0.84247924976813071</v>
      </c>
      <c r="AL376" s="28">
        <f t="shared" ca="1" si="61"/>
        <v>14820.579015898431</v>
      </c>
      <c r="AM376" s="28">
        <f ca="1">ROUNDUP(SQRT((2*AL376*PART2!$AD$7)/PART2!$AD$6),0)</f>
        <v>673</v>
      </c>
      <c r="AN376" s="20"/>
      <c r="BB376" s="19">
        <v>374</v>
      </c>
      <c r="BC376" s="20">
        <f t="shared" ca="1" si="54"/>
        <v>0.48835037284080862</v>
      </c>
      <c r="BD376" s="28">
        <f t="shared" ca="1" si="55"/>
        <v>16800.404200273693</v>
      </c>
      <c r="BE376" s="29">
        <f ca="1">BD376/ROUNDUP(SQRT((2*BD376*PART2!$AD$7)/PART2!$AD$6),0)</f>
        <v>23.431526081274328</v>
      </c>
      <c r="BF376" s="20"/>
    </row>
    <row r="377" spans="8:58">
      <c r="H377" s="19">
        <v>374</v>
      </c>
      <c r="I377" s="20">
        <f t="shared" ca="1" si="56"/>
        <v>0.995020189591452</v>
      </c>
      <c r="J377" s="28">
        <f t="shared" ca="1" si="57"/>
        <v>16800.404200273693</v>
      </c>
      <c r="K377" s="28">
        <f t="shared" ca="1" si="58"/>
        <v>1354349.6717597758</v>
      </c>
      <c r="L377" s="28">
        <f ca="1">ROUNDUP((SQRT((2*J377*PART2!$AD$7)/PART2!$AD$6)),0)</f>
        <v>717</v>
      </c>
      <c r="M377" s="38">
        <f t="shared" ca="1" si="59"/>
        <v>23.431526081274328</v>
      </c>
      <c r="N377" s="20"/>
      <c r="AJ377" s="19">
        <v>374</v>
      </c>
      <c r="AK377" s="20">
        <f t="shared" ca="1" si="60"/>
        <v>3.9420887470223209E-2</v>
      </c>
      <c r="AL377" s="28">
        <f t="shared" ca="1" si="61"/>
        <v>16800.404200273693</v>
      </c>
      <c r="AM377" s="28">
        <f ca="1">ROUNDUP(SQRT((2*AL377*PART2!$AD$7)/PART2!$AD$6),0)</f>
        <v>717</v>
      </c>
      <c r="AN377" s="20"/>
      <c r="BB377" s="19">
        <v>375</v>
      </c>
      <c r="BC377" s="20">
        <f t="shared" ca="1" si="54"/>
        <v>0.61810423547308557</v>
      </c>
      <c r="BD377" s="28">
        <f t="shared" ca="1" si="55"/>
        <v>15270.64552089031</v>
      </c>
      <c r="BE377" s="29">
        <f ca="1">BD377/ROUNDUP(SQRT((2*BD377*PART2!$AD$7)/PART2!$AD$6),0)</f>
        <v>22.325505147500454</v>
      </c>
      <c r="BF377" s="20"/>
    </row>
    <row r="378" spans="8:58">
      <c r="H378" s="19">
        <v>375</v>
      </c>
      <c r="I378" s="20">
        <f t="shared" ca="1" si="56"/>
        <v>0.62616663569790698</v>
      </c>
      <c r="J378" s="28">
        <f t="shared" ca="1" si="57"/>
        <v>15270.64552089031</v>
      </c>
      <c r="K378" s="28">
        <f t="shared" ca="1" si="58"/>
        <v>1231488.0528036749</v>
      </c>
      <c r="L378" s="28">
        <f ca="1">ROUNDUP((SQRT((2*J378*PART2!$AD$7)/PART2!$AD$6)),0)</f>
        <v>684</v>
      </c>
      <c r="M378" s="38">
        <f t="shared" ca="1" si="59"/>
        <v>22.325505147500454</v>
      </c>
      <c r="N378" s="20"/>
      <c r="AJ378" s="19">
        <v>375</v>
      </c>
      <c r="AK378" s="20">
        <f t="shared" ca="1" si="60"/>
        <v>1.3995882453398334E-2</v>
      </c>
      <c r="AL378" s="28">
        <f t="shared" ca="1" si="61"/>
        <v>15270.64552089031</v>
      </c>
      <c r="AM378" s="28">
        <f ca="1">ROUNDUP(SQRT((2*AL378*PART2!$AD$7)/PART2!$AD$6),0)</f>
        <v>684</v>
      </c>
      <c r="AN378" s="20"/>
      <c r="BB378" s="19">
        <v>376</v>
      </c>
      <c r="BC378" s="20">
        <f t="shared" ca="1" si="54"/>
        <v>0.33173623622075599</v>
      </c>
      <c r="BD378" s="28">
        <f t="shared" ca="1" si="55"/>
        <v>14487.056754450936</v>
      </c>
      <c r="BE378" s="29">
        <f ca="1">BD378/ROUNDUP(SQRT((2*BD378*PART2!$AD$7)/PART2!$AD$6),0)</f>
        <v>21.752337469145548</v>
      </c>
      <c r="BF378" s="20"/>
    </row>
    <row r="379" spans="8:58">
      <c r="H379" s="19">
        <v>376</v>
      </c>
      <c r="I379" s="20">
        <f t="shared" ca="1" si="56"/>
        <v>0.27641722386976875</v>
      </c>
      <c r="J379" s="28">
        <f t="shared" ca="1" si="57"/>
        <v>14487.056754450936</v>
      </c>
      <c r="K379" s="28">
        <f t="shared" ca="1" si="58"/>
        <v>1168545.2545992869</v>
      </c>
      <c r="L379" s="28">
        <f ca="1">ROUNDUP((SQRT((2*J379*PART2!$AD$7)/PART2!$AD$6)),0)</f>
        <v>666</v>
      </c>
      <c r="M379" s="38">
        <f t="shared" ca="1" si="59"/>
        <v>21.752337469145548</v>
      </c>
      <c r="N379" s="20"/>
      <c r="AJ379" s="19">
        <v>376</v>
      </c>
      <c r="AK379" s="20">
        <f t="shared" ca="1" si="60"/>
        <v>0.62047606064264749</v>
      </c>
      <c r="AL379" s="28">
        <f t="shared" ca="1" si="61"/>
        <v>14487.056754450936</v>
      </c>
      <c r="AM379" s="28">
        <f ca="1">ROUNDUP(SQRT((2*AL379*PART2!$AD$7)/PART2!$AD$6),0)</f>
        <v>666</v>
      </c>
      <c r="AN379" s="20"/>
      <c r="BB379" s="19">
        <v>377</v>
      </c>
      <c r="BC379" s="20">
        <f t="shared" ca="1" si="54"/>
        <v>0.4243909677518779</v>
      </c>
      <c r="BD379" s="28">
        <f t="shared" ca="1" si="55"/>
        <v>14177.381282433113</v>
      </c>
      <c r="BE379" s="29">
        <f ca="1">BD379/ROUNDUP(SQRT((2*BD379*PART2!$AD$7)/PART2!$AD$6),0)</f>
        <v>21.513476908092734</v>
      </c>
      <c r="BF379" s="20"/>
    </row>
    <row r="380" spans="8:58">
      <c r="H380" s="19">
        <v>377</v>
      </c>
      <c r="I380" s="20">
        <f t="shared" ca="1" si="56"/>
        <v>0.17327833552798022</v>
      </c>
      <c r="J380" s="28">
        <f t="shared" ca="1" si="57"/>
        <v>14177.381282433113</v>
      </c>
      <c r="K380" s="28">
        <f t="shared" ca="1" si="58"/>
        <v>1143668.2675144295</v>
      </c>
      <c r="L380" s="28">
        <f ca="1">ROUNDUP((SQRT((2*J380*PART2!$AD$7)/PART2!$AD$6)),0)</f>
        <v>659</v>
      </c>
      <c r="M380" s="38">
        <f t="shared" ca="1" si="59"/>
        <v>21.513476908092734</v>
      </c>
      <c r="N380" s="20"/>
      <c r="AJ380" s="19">
        <v>377</v>
      </c>
      <c r="AK380" s="20">
        <f t="shared" ca="1" si="60"/>
        <v>0.46644787608706384</v>
      </c>
      <c r="AL380" s="28">
        <f t="shared" ca="1" si="61"/>
        <v>14177.381282433113</v>
      </c>
      <c r="AM380" s="28">
        <f ca="1">ROUNDUP(SQRT((2*AL380*PART2!$AD$7)/PART2!$AD$6),0)</f>
        <v>659</v>
      </c>
      <c r="AN380" s="20"/>
      <c r="BB380" s="19">
        <v>378</v>
      </c>
      <c r="BC380" s="20">
        <f t="shared" ca="1" si="54"/>
        <v>2.3137195299459679E-2</v>
      </c>
      <c r="BD380" s="28">
        <f t="shared" ca="1" si="55"/>
        <v>16059.037640260973</v>
      </c>
      <c r="BE380" s="29">
        <f ca="1">BD380/ROUNDUP(SQRT((2*BD380*PART2!$AD$7)/PART2!$AD$6),0)</f>
        <v>22.908755549587692</v>
      </c>
      <c r="BF380" s="20"/>
    </row>
    <row r="381" spans="8:58">
      <c r="H381" s="19">
        <v>378</v>
      </c>
      <c r="I381" s="20">
        <f t="shared" ca="1" si="56"/>
        <v>0.88932372969429496</v>
      </c>
      <c r="J381" s="28">
        <f t="shared" ca="1" si="57"/>
        <v>16059.037640260973</v>
      </c>
      <c r="K381" s="28">
        <f t="shared" ca="1" si="58"/>
        <v>1294810.1374417869</v>
      </c>
      <c r="L381" s="28">
        <f ca="1">ROUNDUP((SQRT((2*J381*PART2!$AD$7)/PART2!$AD$6)),0)</f>
        <v>701</v>
      </c>
      <c r="M381" s="38">
        <f t="shared" ca="1" si="59"/>
        <v>22.908755549587692</v>
      </c>
      <c r="N381" s="20"/>
      <c r="AJ381" s="19">
        <v>378</v>
      </c>
      <c r="AK381" s="20">
        <f t="shared" ca="1" si="60"/>
        <v>0.65296463549686357</v>
      </c>
      <c r="AL381" s="28">
        <f t="shared" ca="1" si="61"/>
        <v>16059.037640260973</v>
      </c>
      <c r="AM381" s="28">
        <f ca="1">ROUNDUP(SQRT((2*AL381*PART2!$AD$7)/PART2!$AD$6),0)</f>
        <v>701</v>
      </c>
      <c r="AN381" s="20"/>
      <c r="BB381" s="19">
        <v>379</v>
      </c>
      <c r="BC381" s="20">
        <f t="shared" ca="1" si="54"/>
        <v>0.43291377880186532</v>
      </c>
      <c r="BD381" s="28">
        <f t="shared" ca="1" si="55"/>
        <v>15487.036924423495</v>
      </c>
      <c r="BE381" s="29">
        <f ca="1">BD381/ROUNDUP(SQRT((2*BD381*PART2!$AD$7)/PART2!$AD$6),0)</f>
        <v>22.510228087824849</v>
      </c>
      <c r="BF381" s="20"/>
    </row>
    <row r="382" spans="8:58">
      <c r="H382" s="19">
        <v>379</v>
      </c>
      <c r="I382" s="20">
        <f t="shared" ca="1" si="56"/>
        <v>0.71386784149276039</v>
      </c>
      <c r="J382" s="28">
        <f t="shared" ca="1" si="57"/>
        <v>15487.036924423495</v>
      </c>
      <c r="K382" s="28">
        <f t="shared" ca="1" si="58"/>
        <v>1248868.8041332013</v>
      </c>
      <c r="L382" s="28">
        <f ca="1">ROUNDUP((SQRT((2*J382*PART2!$AD$7)/PART2!$AD$6)),0)</f>
        <v>688</v>
      </c>
      <c r="M382" s="38">
        <f t="shared" ca="1" si="59"/>
        <v>22.510228087824849</v>
      </c>
      <c r="N382" s="20"/>
      <c r="AJ382" s="19">
        <v>379</v>
      </c>
      <c r="AK382" s="20">
        <f t="shared" ca="1" si="60"/>
        <v>0.87320353306781628</v>
      </c>
      <c r="AL382" s="28">
        <f t="shared" ca="1" si="61"/>
        <v>15487.036924423495</v>
      </c>
      <c r="AM382" s="28">
        <f ca="1">ROUNDUP(SQRT((2*AL382*PART2!$AD$7)/PART2!$AD$6),0)</f>
        <v>688</v>
      </c>
      <c r="AN382" s="20"/>
      <c r="BB382" s="19">
        <v>380</v>
      </c>
      <c r="BC382" s="20">
        <f t="shared" ca="1" si="54"/>
        <v>0.49461210209918227</v>
      </c>
      <c r="BD382" s="28">
        <f t="shared" ca="1" si="55"/>
        <v>15298.946362110211</v>
      </c>
      <c r="BE382" s="29">
        <f ca="1">BD382/ROUNDUP(SQRT((2*BD382*PART2!$AD$7)/PART2!$AD$6),0)</f>
        <v>22.366880646359959</v>
      </c>
      <c r="BF382" s="20"/>
    </row>
    <row r="383" spans="8:58">
      <c r="H383" s="19">
        <v>380</v>
      </c>
      <c r="I383" s="20">
        <f t="shared" ca="1" si="56"/>
        <v>0.63830206512773935</v>
      </c>
      <c r="J383" s="28">
        <f t="shared" ca="1" si="57"/>
        <v>15298.946362110211</v>
      </c>
      <c r="K383" s="28">
        <f t="shared" ca="1" si="58"/>
        <v>1233761.222711016</v>
      </c>
      <c r="L383" s="28">
        <f ca="1">ROUNDUP((SQRT((2*J383*PART2!$AD$7)/PART2!$AD$6)),0)</f>
        <v>684</v>
      </c>
      <c r="M383" s="38">
        <f t="shared" ca="1" si="59"/>
        <v>22.366880646359959</v>
      </c>
      <c r="N383" s="20"/>
      <c r="AJ383" s="19">
        <v>380</v>
      </c>
      <c r="AK383" s="20">
        <f t="shared" ca="1" si="60"/>
        <v>0.82037645300986606</v>
      </c>
      <c r="AL383" s="28">
        <f t="shared" ca="1" si="61"/>
        <v>15298.946362110211</v>
      </c>
      <c r="AM383" s="28">
        <f ca="1">ROUNDUP(SQRT((2*AL383*PART2!$AD$7)/PART2!$AD$6),0)</f>
        <v>684</v>
      </c>
      <c r="AN383" s="20"/>
      <c r="BB383" s="19">
        <v>381</v>
      </c>
      <c r="BC383" s="20">
        <f t="shared" ca="1" si="54"/>
        <v>7.9447799255310314E-2</v>
      </c>
      <c r="BD383" s="28">
        <f t="shared" ca="1" si="55"/>
        <v>15419.763410469292</v>
      </c>
      <c r="BE383" s="29">
        <f ca="1">BD383/ROUNDUP(SQRT((2*BD383*PART2!$AD$7)/PART2!$AD$6),0)</f>
        <v>22.445070466476405</v>
      </c>
      <c r="BF383" s="20"/>
    </row>
    <row r="384" spans="8:58">
      <c r="H384" s="19">
        <v>381</v>
      </c>
      <c r="I384" s="20">
        <f t="shared" ca="1" si="56"/>
        <v>0.68785654013854458</v>
      </c>
      <c r="J384" s="28">
        <f t="shared" ca="1" si="57"/>
        <v>15419.763410469292</v>
      </c>
      <c r="K384" s="28">
        <f t="shared" ca="1" si="58"/>
        <v>1243465.3883401679</v>
      </c>
      <c r="L384" s="28">
        <f ca="1">ROUNDUP((SQRT((2*J384*PART2!$AD$7)/PART2!$AD$6)),0)</f>
        <v>687</v>
      </c>
      <c r="M384" s="38">
        <f t="shared" ca="1" si="59"/>
        <v>22.445070466476405</v>
      </c>
      <c r="N384" s="20"/>
      <c r="AJ384" s="19">
        <v>381</v>
      </c>
      <c r="AK384" s="20">
        <f t="shared" ca="1" si="60"/>
        <v>0.70119437556425934</v>
      </c>
      <c r="AL384" s="28">
        <f t="shared" ca="1" si="61"/>
        <v>15419.763410469292</v>
      </c>
      <c r="AM384" s="28">
        <f ca="1">ROUNDUP(SQRT((2*AL384*PART2!$AD$7)/PART2!$AD$6),0)</f>
        <v>687</v>
      </c>
      <c r="AN384" s="20"/>
      <c r="BB384" s="19">
        <v>382</v>
      </c>
      <c r="BC384" s="20">
        <f t="shared" ca="1" si="54"/>
        <v>0.83592680572951561</v>
      </c>
      <c r="BD384" s="28">
        <f t="shared" ca="1" si="55"/>
        <v>14595.919270150604</v>
      </c>
      <c r="BE384" s="29">
        <f ca="1">BD384/ROUNDUP(SQRT((2*BD384*PART2!$AD$7)/PART2!$AD$6),0)</f>
        <v>21.850178548129644</v>
      </c>
      <c r="BF384" s="20"/>
    </row>
    <row r="385" spans="8:58">
      <c r="H385" s="19">
        <v>382</v>
      </c>
      <c r="I385" s="20">
        <f t="shared" ca="1" si="56"/>
        <v>0.31836978960475426</v>
      </c>
      <c r="J385" s="28">
        <f t="shared" ca="1" si="57"/>
        <v>14595.919270150604</v>
      </c>
      <c r="K385" s="28">
        <f t="shared" ca="1" si="58"/>
        <v>1177290.1808926368</v>
      </c>
      <c r="L385" s="28">
        <f ca="1">ROUNDUP((SQRT((2*J385*PART2!$AD$7)/PART2!$AD$6)),0)</f>
        <v>668</v>
      </c>
      <c r="M385" s="38">
        <f t="shared" ca="1" si="59"/>
        <v>21.850178548129644</v>
      </c>
      <c r="N385" s="20"/>
      <c r="AJ385" s="19">
        <v>382</v>
      </c>
      <c r="AK385" s="20">
        <f t="shared" ca="1" si="60"/>
        <v>0.49061575313012318</v>
      </c>
      <c r="AL385" s="28">
        <f t="shared" ca="1" si="61"/>
        <v>14595.919270150604</v>
      </c>
      <c r="AM385" s="28">
        <f ca="1">ROUNDUP(SQRT((2*AL385*PART2!$AD$7)/PART2!$AD$6),0)</f>
        <v>668</v>
      </c>
      <c r="AN385" s="20"/>
      <c r="BB385" s="19">
        <v>383</v>
      </c>
      <c r="BC385" s="20">
        <f t="shared" ca="1" si="54"/>
        <v>0.38861946355317312</v>
      </c>
      <c r="BD385" s="28">
        <f t="shared" ca="1" si="55"/>
        <v>13409.969683767024</v>
      </c>
      <c r="BE385" s="29">
        <f ca="1">BD385/ROUNDUP(SQRT((2*BD385*PART2!$AD$7)/PART2!$AD$6),0)</f>
        <v>20.920389522257448</v>
      </c>
      <c r="BF385" s="20"/>
    </row>
    <row r="386" spans="8:58">
      <c r="H386" s="19">
        <v>383</v>
      </c>
      <c r="I386" s="20">
        <f t="shared" ca="1" si="56"/>
        <v>2.1009392701004215E-2</v>
      </c>
      <c r="J386" s="28">
        <f t="shared" ca="1" si="57"/>
        <v>13409.969683767024</v>
      </c>
      <c r="K386" s="28">
        <f t="shared" ca="1" si="58"/>
        <v>1082015.2603962584</v>
      </c>
      <c r="L386" s="28">
        <f ca="1">ROUNDUP((SQRT((2*J386*PART2!$AD$7)/PART2!$AD$6)),0)</f>
        <v>641</v>
      </c>
      <c r="M386" s="38">
        <f t="shared" ca="1" si="59"/>
        <v>20.920389522257448</v>
      </c>
      <c r="N386" s="20"/>
      <c r="AJ386" s="19">
        <v>383</v>
      </c>
      <c r="AK386" s="20">
        <f t="shared" ca="1" si="60"/>
        <v>0.91507141021786531</v>
      </c>
      <c r="AL386" s="28">
        <f t="shared" ca="1" si="61"/>
        <v>13409.969683767024</v>
      </c>
      <c r="AM386" s="28">
        <f ca="1">ROUNDUP(SQRT((2*AL386*PART2!$AD$7)/PART2!$AD$6),0)</f>
        <v>641</v>
      </c>
      <c r="AN386" s="20"/>
      <c r="BB386" s="19">
        <v>384</v>
      </c>
      <c r="BC386" s="20">
        <f t="shared" ca="1" si="54"/>
        <v>0.55411470564431564</v>
      </c>
      <c r="BD386" s="28">
        <f t="shared" ca="1" si="55"/>
        <v>14902.218268997474</v>
      </c>
      <c r="BE386" s="29">
        <f ca="1">BD386/ROUNDUP(SQRT((2*BD386*PART2!$AD$7)/PART2!$AD$6),0)</f>
        <v>22.077360398514777</v>
      </c>
      <c r="BF386" s="20"/>
    </row>
    <row r="387" spans="8:58">
      <c r="H387" s="19">
        <v>384</v>
      </c>
      <c r="I387" s="20">
        <f t="shared" ca="1" si="56"/>
        <v>0.45230429286346874</v>
      </c>
      <c r="J387" s="28">
        <f t="shared" ca="1" si="57"/>
        <v>14902.218268997474</v>
      </c>
      <c r="K387" s="28">
        <f t="shared" ca="1" si="58"/>
        <v>1201894.4808074713</v>
      </c>
      <c r="L387" s="28">
        <f ca="1">ROUNDUP((SQRT((2*J387*PART2!$AD$7)/PART2!$AD$6)),0)</f>
        <v>675</v>
      </c>
      <c r="M387" s="38">
        <f t="shared" ca="1" si="59"/>
        <v>22.077360398514777</v>
      </c>
      <c r="N387" s="20"/>
      <c r="AJ387" s="19">
        <v>384</v>
      </c>
      <c r="AK387" s="20">
        <f t="shared" ca="1" si="60"/>
        <v>0.18636027792153165</v>
      </c>
      <c r="AL387" s="28">
        <f t="shared" ca="1" si="61"/>
        <v>14902.218268997474</v>
      </c>
      <c r="AM387" s="28">
        <f ca="1">ROUNDUP(SQRT((2*AL387*PART2!$AD$7)/PART2!$AD$6),0)</f>
        <v>675</v>
      </c>
      <c r="AN387" s="20"/>
      <c r="BB387" s="19">
        <v>385</v>
      </c>
      <c r="BC387" s="20">
        <f t="shared" ca="1" si="54"/>
        <v>0.49245733299760341</v>
      </c>
      <c r="BD387" s="28">
        <f t="shared" ca="1" si="55"/>
        <v>14312.609813696108</v>
      </c>
      <c r="BE387" s="29">
        <f ca="1">BD387/ROUNDUP(SQRT((2*BD387*PART2!$AD$7)/PART2!$AD$6),0)</f>
        <v>21.620256516157262</v>
      </c>
      <c r="BF387" s="20"/>
    </row>
    <row r="388" spans="8:58">
      <c r="H388" s="19">
        <v>385</v>
      </c>
      <c r="I388" s="20">
        <f t="shared" ca="1" si="56"/>
        <v>0.21536806537641617</v>
      </c>
      <c r="J388" s="28">
        <f t="shared" ca="1" si="57"/>
        <v>14312.609813696108</v>
      </c>
      <c r="K388" s="28">
        <f t="shared" ca="1" si="58"/>
        <v>1154531.6415292432</v>
      </c>
      <c r="L388" s="28">
        <f ca="1">ROUNDUP((SQRT((2*J388*PART2!$AD$7)/PART2!$AD$6)),0)</f>
        <v>662</v>
      </c>
      <c r="M388" s="38">
        <f t="shared" ca="1" si="59"/>
        <v>21.620256516157262</v>
      </c>
      <c r="N388" s="20"/>
      <c r="AJ388" s="19">
        <v>385</v>
      </c>
      <c r="AK388" s="20">
        <f t="shared" ca="1" si="60"/>
        <v>4.2484636022544819E-2</v>
      </c>
      <c r="AL388" s="28">
        <f t="shared" ca="1" si="61"/>
        <v>14312.609813696108</v>
      </c>
      <c r="AM388" s="28">
        <f ca="1">ROUNDUP(SQRT((2*AL388*PART2!$AD$7)/PART2!$AD$6),0)</f>
        <v>662</v>
      </c>
      <c r="AN388" s="20"/>
      <c r="BB388" s="19">
        <v>386</v>
      </c>
      <c r="BC388" s="20">
        <f t="shared" ref="BC388:BC451" ca="1" si="62">RAND()</f>
        <v>1.7204900931936495E-2</v>
      </c>
      <c r="BD388" s="28">
        <f t="shared" ref="BD388:BD451" ca="1" si="63">IF(I389&lt;=$C$24, $C$16+SQRT(I389*$C$25), $C$17-SQRT((1-I389)*$C$26))</f>
        <v>14978.852913548308</v>
      </c>
      <c r="BE388" s="29">
        <f ca="1">BD388/ROUNDUP(SQRT((2*BD388*PART2!$AD$7)/PART2!$AD$6),0)</f>
        <v>22.125336652213157</v>
      </c>
      <c r="BF388" s="20"/>
    </row>
    <row r="389" spans="8:58">
      <c r="H389" s="19">
        <v>386</v>
      </c>
      <c r="I389" s="20">
        <f t="shared" ref="I389:I452" ca="1" si="64">RAND()</f>
        <v>0.4894823566823282</v>
      </c>
      <c r="J389" s="28">
        <f t="shared" ref="J389:J452" ca="1" si="65">IF(I389&lt;=$C$24, $C$16+SQRT(I389*$C$25), $C$17-SQRT((1-I389)*$C$26))</f>
        <v>14978.852913548308</v>
      </c>
      <c r="K389" s="28">
        <f t="shared" ref="K389:K452" ca="1" si="66">J389*$AD$5+J389/L389*$AD$7+$AD$6*L389/2</f>
        <v>1208050.2071473515</v>
      </c>
      <c r="L389" s="28">
        <f ca="1">ROUNDUP((SQRT((2*J389*PART2!$AD$7)/PART2!$AD$6)),0)</f>
        <v>677</v>
      </c>
      <c r="M389" s="38">
        <f t="shared" ref="M389:M452" ca="1" si="67">J389/L389</f>
        <v>22.125336652213157</v>
      </c>
      <c r="N389" s="20"/>
      <c r="AJ389" s="19">
        <v>386</v>
      </c>
      <c r="AK389" s="20">
        <f t="shared" ref="AK389:AK452" ca="1" si="68">RAND()</f>
        <v>0.96831253818641372</v>
      </c>
      <c r="AL389" s="28">
        <f t="shared" ref="AL389:AL452" ca="1" si="69">IF(I389&lt;=$C$24, $C$16+SQRT(I389*$C$25), $C$17-SQRT((1-I389)*$C$26))</f>
        <v>14978.852913548308</v>
      </c>
      <c r="AM389" s="28">
        <f ca="1">ROUNDUP(SQRT((2*AL389*PART2!$AD$7)/PART2!$AD$6),0)</f>
        <v>677</v>
      </c>
      <c r="AN389" s="20"/>
      <c r="BB389" s="19">
        <v>387</v>
      </c>
      <c r="BC389" s="20">
        <f t="shared" ca="1" si="62"/>
        <v>0.68979787660283365</v>
      </c>
      <c r="BD389" s="28">
        <f t="shared" ca="1" si="63"/>
        <v>13961.587115653139</v>
      </c>
      <c r="BE389" s="29">
        <f ca="1">BD389/ROUNDUP(SQRT((2*BD389*PART2!$AD$7)/PART2!$AD$6),0)</f>
        <v>21.347992531579724</v>
      </c>
      <c r="BF389" s="20"/>
    </row>
    <row r="390" spans="8:58">
      <c r="H390" s="19">
        <v>387</v>
      </c>
      <c r="I390" s="20">
        <f t="shared" ca="1" si="64"/>
        <v>0.11558122262376558</v>
      </c>
      <c r="J390" s="28">
        <f t="shared" ca="1" si="65"/>
        <v>13961.587115653139</v>
      </c>
      <c r="K390" s="28">
        <f t="shared" ca="1" si="66"/>
        <v>1126332.3276091986</v>
      </c>
      <c r="L390" s="28">
        <f ca="1">ROUNDUP((SQRT((2*J390*PART2!$AD$7)/PART2!$AD$6)),0)</f>
        <v>654</v>
      </c>
      <c r="M390" s="38">
        <f t="shared" ca="1" si="67"/>
        <v>21.347992531579724</v>
      </c>
      <c r="N390" s="20"/>
      <c r="AJ390" s="19">
        <v>387</v>
      </c>
      <c r="AK390" s="20">
        <f t="shared" ca="1" si="68"/>
        <v>0.31277475687780543</v>
      </c>
      <c r="AL390" s="28">
        <f t="shared" ca="1" si="69"/>
        <v>13961.587115653139</v>
      </c>
      <c r="AM390" s="28">
        <f ca="1">ROUNDUP(SQRT((2*AL390*PART2!$AD$7)/PART2!$AD$6),0)</f>
        <v>654</v>
      </c>
      <c r="AN390" s="20"/>
      <c r="BB390" s="19">
        <v>388</v>
      </c>
      <c r="BC390" s="20">
        <f t="shared" ca="1" si="62"/>
        <v>0.2346982298441268</v>
      </c>
      <c r="BD390" s="28">
        <f t="shared" ca="1" si="63"/>
        <v>16079.234215721899</v>
      </c>
      <c r="BE390" s="29">
        <f ca="1">BD390/ROUNDUP(SQRT((2*BD390*PART2!$AD$7)/PART2!$AD$6),0)</f>
        <v>22.937566641543366</v>
      </c>
      <c r="BF390" s="20"/>
    </row>
    <row r="391" spans="8:58">
      <c r="H391" s="19">
        <v>388</v>
      </c>
      <c r="I391" s="20">
        <f t="shared" ca="1" si="64"/>
        <v>0.89402379631284168</v>
      </c>
      <c r="J391" s="28">
        <f t="shared" ca="1" si="65"/>
        <v>16079.234215721899</v>
      </c>
      <c r="K391" s="28">
        <f t="shared" ca="1" si="66"/>
        <v>1296432.2019188914</v>
      </c>
      <c r="L391" s="28">
        <f ca="1">ROUNDUP((SQRT((2*J391*PART2!$AD$7)/PART2!$AD$6)),0)</f>
        <v>701</v>
      </c>
      <c r="M391" s="38">
        <f t="shared" ca="1" si="67"/>
        <v>22.937566641543366</v>
      </c>
      <c r="N391" s="20"/>
      <c r="AJ391" s="19">
        <v>388</v>
      </c>
      <c r="AK391" s="20">
        <f t="shared" ca="1" si="68"/>
        <v>0.46538128756317421</v>
      </c>
      <c r="AL391" s="28">
        <f t="shared" ca="1" si="69"/>
        <v>16079.234215721899</v>
      </c>
      <c r="AM391" s="28">
        <f ca="1">ROUNDUP(SQRT((2*AL391*PART2!$AD$7)/PART2!$AD$6),0)</f>
        <v>701</v>
      </c>
      <c r="AN391" s="20"/>
      <c r="BB391" s="19">
        <v>389</v>
      </c>
      <c r="BC391" s="20">
        <f t="shared" ca="1" si="62"/>
        <v>0.42294314398667632</v>
      </c>
      <c r="BD391" s="28">
        <f t="shared" ca="1" si="63"/>
        <v>14312.767237395847</v>
      </c>
      <c r="BE391" s="29">
        <f ca="1">BD391/ROUNDUP(SQRT((2*BD391*PART2!$AD$7)/PART2!$AD$6),0)</f>
        <v>21.620494316307926</v>
      </c>
      <c r="BF391" s="20"/>
    </row>
    <row r="392" spans="8:58">
      <c r="H392" s="19">
        <v>389</v>
      </c>
      <c r="I392" s="20">
        <f t="shared" ca="1" si="64"/>
        <v>0.21541972744749027</v>
      </c>
      <c r="J392" s="28">
        <f t="shared" ca="1" si="65"/>
        <v>14312.767237395847</v>
      </c>
      <c r="K392" s="28">
        <f t="shared" ca="1" si="66"/>
        <v>1154544.2877412552</v>
      </c>
      <c r="L392" s="28">
        <f ca="1">ROUNDUP((SQRT((2*J392*PART2!$AD$7)/PART2!$AD$6)),0)</f>
        <v>662</v>
      </c>
      <c r="M392" s="38">
        <f t="shared" ca="1" si="67"/>
        <v>21.620494316307926</v>
      </c>
      <c r="N392" s="20"/>
      <c r="AJ392" s="19">
        <v>389</v>
      </c>
      <c r="AK392" s="20">
        <f t="shared" ca="1" si="68"/>
        <v>0.92088198786380571</v>
      </c>
      <c r="AL392" s="28">
        <f t="shared" ca="1" si="69"/>
        <v>14312.767237395847</v>
      </c>
      <c r="AM392" s="28">
        <f ca="1">ROUNDUP(SQRT((2*AL392*PART2!$AD$7)/PART2!$AD$6),0)</f>
        <v>662</v>
      </c>
      <c r="AN392" s="20"/>
      <c r="BB392" s="19">
        <v>390</v>
      </c>
      <c r="BC392" s="20">
        <f t="shared" ca="1" si="62"/>
        <v>2.4513220651464218E-3</v>
      </c>
      <c r="BD392" s="28">
        <f t="shared" ca="1" si="63"/>
        <v>14314.179413194868</v>
      </c>
      <c r="BE392" s="29">
        <f ca="1">BD392/ROUNDUP(SQRT((2*BD392*PART2!$AD$7)/PART2!$AD$6),0)</f>
        <v>21.622627512378955</v>
      </c>
      <c r="BF392" s="20"/>
    </row>
    <row r="393" spans="8:58">
      <c r="H393" s="19">
        <v>390</v>
      </c>
      <c r="I393" s="20">
        <f t="shared" ca="1" si="64"/>
        <v>0.21588344125815084</v>
      </c>
      <c r="J393" s="28">
        <f t="shared" ca="1" si="65"/>
        <v>14314.179413194868</v>
      </c>
      <c r="K393" s="28">
        <f t="shared" ca="1" si="66"/>
        <v>1154657.7311083127</v>
      </c>
      <c r="L393" s="28">
        <f ca="1">ROUNDUP((SQRT((2*J393*PART2!$AD$7)/PART2!$AD$6)),0)</f>
        <v>662</v>
      </c>
      <c r="M393" s="38">
        <f t="shared" ca="1" si="67"/>
        <v>21.622627512378955</v>
      </c>
      <c r="N393" s="20"/>
      <c r="AJ393" s="19">
        <v>390</v>
      </c>
      <c r="AK393" s="20">
        <f t="shared" ca="1" si="68"/>
        <v>0.35515705874632275</v>
      </c>
      <c r="AL393" s="28">
        <f t="shared" ca="1" si="69"/>
        <v>14314.179413194868</v>
      </c>
      <c r="AM393" s="28">
        <f ca="1">ROUNDUP(SQRT((2*AL393*PART2!$AD$7)/PART2!$AD$6),0)</f>
        <v>662</v>
      </c>
      <c r="AN393" s="20"/>
      <c r="BB393" s="19">
        <v>391</v>
      </c>
      <c r="BC393" s="20">
        <f t="shared" ca="1" si="62"/>
        <v>0.57031206586937966</v>
      </c>
      <c r="BD393" s="28">
        <f t="shared" ca="1" si="63"/>
        <v>14751.976430902323</v>
      </c>
      <c r="BE393" s="29">
        <f ca="1">BD393/ROUNDUP(SQRT((2*BD393*PART2!$AD$7)/PART2!$AD$6),0)</f>
        <v>21.952345879318933</v>
      </c>
      <c r="BF393" s="20"/>
    </row>
    <row r="394" spans="8:58">
      <c r="H394" s="19">
        <v>391</v>
      </c>
      <c r="I394" s="20">
        <f t="shared" ca="1" si="64"/>
        <v>0.38367767680465525</v>
      </c>
      <c r="J394" s="28">
        <f t="shared" ca="1" si="65"/>
        <v>14751.976430902323</v>
      </c>
      <c r="K394" s="28">
        <f t="shared" ca="1" si="66"/>
        <v>1189826.0305656358</v>
      </c>
      <c r="L394" s="28">
        <f ca="1">ROUNDUP((SQRT((2*J394*PART2!$AD$7)/PART2!$AD$6)),0)</f>
        <v>672</v>
      </c>
      <c r="M394" s="38">
        <f t="shared" ca="1" si="67"/>
        <v>21.952345879318933</v>
      </c>
      <c r="N394" s="20"/>
      <c r="AJ394" s="19">
        <v>391</v>
      </c>
      <c r="AK394" s="20">
        <f t="shared" ca="1" si="68"/>
        <v>0.18658246232323694</v>
      </c>
      <c r="AL394" s="28">
        <f t="shared" ca="1" si="69"/>
        <v>14751.976430902323</v>
      </c>
      <c r="AM394" s="28">
        <f ca="1">ROUNDUP(SQRT((2*AL394*PART2!$AD$7)/PART2!$AD$6),0)</f>
        <v>672</v>
      </c>
      <c r="AN394" s="20"/>
      <c r="BB394" s="19">
        <v>392</v>
      </c>
      <c r="BC394" s="20">
        <f t="shared" ca="1" si="62"/>
        <v>0.94061767391696838</v>
      </c>
      <c r="BD394" s="28">
        <f t="shared" ca="1" si="63"/>
        <v>15848.620266026168</v>
      </c>
      <c r="BE394" s="29">
        <f ca="1">BD394/ROUNDUP(SQRT((2*BD394*PART2!$AD$7)/PART2!$AD$6),0)</f>
        <v>22.771006129347942</v>
      </c>
      <c r="BF394" s="20"/>
    </row>
    <row r="395" spans="8:58">
      <c r="H395" s="19">
        <v>392</v>
      </c>
      <c r="I395" s="20">
        <f t="shared" ca="1" si="64"/>
        <v>0.8342905885242935</v>
      </c>
      <c r="J395" s="28">
        <f t="shared" ca="1" si="65"/>
        <v>15848.620266026168</v>
      </c>
      <c r="K395" s="28">
        <f t="shared" ca="1" si="66"/>
        <v>1277910.4426305499</v>
      </c>
      <c r="L395" s="28">
        <f ca="1">ROUNDUP((SQRT((2*J395*PART2!$AD$7)/PART2!$AD$6)),0)</f>
        <v>696</v>
      </c>
      <c r="M395" s="38">
        <f t="shared" ca="1" si="67"/>
        <v>22.771006129347942</v>
      </c>
      <c r="N395" s="20"/>
      <c r="AJ395" s="19">
        <v>392</v>
      </c>
      <c r="AK395" s="20">
        <f t="shared" ca="1" si="68"/>
        <v>0.37336779252353924</v>
      </c>
      <c r="AL395" s="28">
        <f t="shared" ca="1" si="69"/>
        <v>15848.620266026168</v>
      </c>
      <c r="AM395" s="28">
        <f ca="1">ROUNDUP(SQRT((2*AL395*PART2!$AD$7)/PART2!$AD$6),0)</f>
        <v>696</v>
      </c>
      <c r="AN395" s="20"/>
      <c r="BB395" s="19">
        <v>393</v>
      </c>
      <c r="BC395" s="20">
        <f t="shared" ca="1" si="62"/>
        <v>0.40403994919409014</v>
      </c>
      <c r="BD395" s="28">
        <f t="shared" ca="1" si="63"/>
        <v>15967.665488389486</v>
      </c>
      <c r="BE395" s="29">
        <f ca="1">BD395/ROUNDUP(SQRT((2*BD395*PART2!$AD$7)/PART2!$AD$6),0)</f>
        <v>22.84358438968453</v>
      </c>
      <c r="BF395" s="20"/>
    </row>
    <row r="396" spans="8:58">
      <c r="H396" s="19">
        <v>393</v>
      </c>
      <c r="I396" s="20">
        <f t="shared" ca="1" si="64"/>
        <v>0.86678568201723505</v>
      </c>
      <c r="J396" s="28">
        <f t="shared" ca="1" si="65"/>
        <v>15967.665488389486</v>
      </c>
      <c r="K396" s="28">
        <f t="shared" ca="1" si="66"/>
        <v>1287471.6276368895</v>
      </c>
      <c r="L396" s="28">
        <f ca="1">ROUNDUP((SQRT((2*J396*PART2!$AD$7)/PART2!$AD$6)),0)</f>
        <v>699</v>
      </c>
      <c r="M396" s="38">
        <f t="shared" ca="1" si="67"/>
        <v>22.84358438968453</v>
      </c>
      <c r="N396" s="20"/>
      <c r="AJ396" s="19">
        <v>393</v>
      </c>
      <c r="AK396" s="20">
        <f t="shared" ca="1" si="68"/>
        <v>0.21031386919110906</v>
      </c>
      <c r="AL396" s="28">
        <f t="shared" ca="1" si="69"/>
        <v>15967.665488389486</v>
      </c>
      <c r="AM396" s="28">
        <f ca="1">ROUNDUP(SQRT((2*AL396*PART2!$AD$7)/PART2!$AD$6),0)</f>
        <v>699</v>
      </c>
      <c r="AN396" s="20"/>
      <c r="BB396" s="19">
        <v>394</v>
      </c>
      <c r="BC396" s="20">
        <f t="shared" ca="1" si="62"/>
        <v>0.55400776130369678</v>
      </c>
      <c r="BD396" s="28">
        <f t="shared" ca="1" si="63"/>
        <v>15448.066232387466</v>
      </c>
      <c r="BE396" s="29">
        <f ca="1">BD396/ROUNDUP(SQRT((2*BD396*PART2!$AD$7)/PART2!$AD$6),0)</f>
        <v>22.453584640098061</v>
      </c>
      <c r="BF396" s="20"/>
    </row>
    <row r="397" spans="8:58">
      <c r="H397" s="19">
        <v>394</v>
      </c>
      <c r="I397" s="20">
        <f t="shared" ca="1" si="64"/>
        <v>0.69893769761799562</v>
      </c>
      <c r="J397" s="28">
        <f t="shared" ca="1" si="65"/>
        <v>15448.066232387466</v>
      </c>
      <c r="K397" s="28">
        <f t="shared" ca="1" si="66"/>
        <v>1245738.687211819</v>
      </c>
      <c r="L397" s="28">
        <f ca="1">ROUNDUP((SQRT((2*J397*PART2!$AD$7)/PART2!$AD$6)),0)</f>
        <v>688</v>
      </c>
      <c r="M397" s="38">
        <f t="shared" ca="1" si="67"/>
        <v>22.453584640098061</v>
      </c>
      <c r="N397" s="20"/>
      <c r="AJ397" s="19">
        <v>394</v>
      </c>
      <c r="AK397" s="20">
        <f t="shared" ca="1" si="68"/>
        <v>0.31691887220830306</v>
      </c>
      <c r="AL397" s="28">
        <f t="shared" ca="1" si="69"/>
        <v>15448.066232387466</v>
      </c>
      <c r="AM397" s="28">
        <f ca="1">ROUNDUP(SQRT((2*AL397*PART2!$AD$7)/PART2!$AD$6),0)</f>
        <v>688</v>
      </c>
      <c r="AN397" s="20"/>
      <c r="BB397" s="19">
        <v>395</v>
      </c>
      <c r="BC397" s="20">
        <f t="shared" ca="1" si="62"/>
        <v>0.51764150403193021</v>
      </c>
      <c r="BD397" s="28">
        <f t="shared" ca="1" si="63"/>
        <v>15797.202811056128</v>
      </c>
      <c r="BE397" s="29">
        <f ca="1">BD397/ROUNDUP(SQRT((2*BD397*PART2!$AD$7)/PART2!$AD$6),0)</f>
        <v>22.729788217346947</v>
      </c>
      <c r="BF397" s="20"/>
    </row>
    <row r="398" spans="8:58">
      <c r="H398" s="19">
        <v>395</v>
      </c>
      <c r="I398" s="20">
        <f t="shared" ca="1" si="64"/>
        <v>0.81915986528358964</v>
      </c>
      <c r="J398" s="28">
        <f t="shared" ca="1" si="65"/>
        <v>15797.202811056128</v>
      </c>
      <c r="K398" s="28">
        <f t="shared" ca="1" si="66"/>
        <v>1273780.7782923065</v>
      </c>
      <c r="L398" s="28">
        <f ca="1">ROUNDUP((SQRT((2*J398*PART2!$AD$7)/PART2!$AD$6)),0)</f>
        <v>695</v>
      </c>
      <c r="M398" s="38">
        <f t="shared" ca="1" si="67"/>
        <v>22.729788217346947</v>
      </c>
      <c r="N398" s="20"/>
      <c r="AJ398" s="19">
        <v>395</v>
      </c>
      <c r="AK398" s="20">
        <f t="shared" ca="1" si="68"/>
        <v>0.44928965981701507</v>
      </c>
      <c r="AL398" s="28">
        <f t="shared" ca="1" si="69"/>
        <v>15797.202811056128</v>
      </c>
      <c r="AM398" s="28">
        <f ca="1">ROUNDUP(SQRT((2*AL398*PART2!$AD$7)/PART2!$AD$6),0)</f>
        <v>695</v>
      </c>
      <c r="AN398" s="20"/>
      <c r="BB398" s="19">
        <v>396</v>
      </c>
      <c r="BC398" s="20">
        <f t="shared" ca="1" si="62"/>
        <v>0.55864962819567299</v>
      </c>
      <c r="BD398" s="28">
        <f t="shared" ca="1" si="63"/>
        <v>13776.505079046217</v>
      </c>
      <c r="BE398" s="29">
        <f ca="1">BD398/ROUNDUP(SQRT((2*BD398*PART2!$AD$7)/PART2!$AD$6),0)</f>
        <v>21.227280553229917</v>
      </c>
      <c r="BF398" s="20"/>
    </row>
    <row r="399" spans="8:58">
      <c r="H399" s="19">
        <v>396</v>
      </c>
      <c r="I399" s="20">
        <f t="shared" ca="1" si="64"/>
        <v>7.5370017223071462E-2</v>
      </c>
      <c r="J399" s="28">
        <f t="shared" ca="1" si="65"/>
        <v>13776.505079046217</v>
      </c>
      <c r="K399" s="28">
        <f t="shared" ca="1" si="66"/>
        <v>1111463.2080454081</v>
      </c>
      <c r="L399" s="28">
        <f ca="1">ROUNDUP((SQRT((2*J399*PART2!$AD$7)/PART2!$AD$6)),0)</f>
        <v>649</v>
      </c>
      <c r="M399" s="38">
        <f t="shared" ca="1" si="67"/>
        <v>21.227280553229917</v>
      </c>
      <c r="N399" s="20"/>
      <c r="AJ399" s="19">
        <v>396</v>
      </c>
      <c r="AK399" s="20">
        <f t="shared" ca="1" si="68"/>
        <v>0.34102853513833953</v>
      </c>
      <c r="AL399" s="28">
        <f t="shared" ca="1" si="69"/>
        <v>13776.505079046217</v>
      </c>
      <c r="AM399" s="28">
        <f ca="1">ROUNDUP(SQRT((2*AL399*PART2!$AD$7)/PART2!$AD$6),0)</f>
        <v>649</v>
      </c>
      <c r="AN399" s="20"/>
      <c r="BB399" s="19">
        <v>397</v>
      </c>
      <c r="BC399" s="20">
        <f t="shared" ca="1" si="62"/>
        <v>0.15189398323025538</v>
      </c>
      <c r="BD399" s="28">
        <f t="shared" ca="1" si="63"/>
        <v>14698.622770216978</v>
      </c>
      <c r="BE399" s="29">
        <f ca="1">BD399/ROUNDUP(SQRT((2*BD399*PART2!$AD$7)/PART2!$AD$6),0)</f>
        <v>21.905548092722768</v>
      </c>
      <c r="BF399" s="20"/>
    </row>
    <row r="400" spans="8:58">
      <c r="H400" s="19">
        <v>397</v>
      </c>
      <c r="I400" s="20">
        <f t="shared" ca="1" si="64"/>
        <v>0.36066491443744975</v>
      </c>
      <c r="J400" s="28">
        <f t="shared" ca="1" si="65"/>
        <v>14698.622770216978</v>
      </c>
      <c r="K400" s="28">
        <f t="shared" ca="1" si="66"/>
        <v>1185540.2421977574</v>
      </c>
      <c r="L400" s="28">
        <f ca="1">ROUNDUP((SQRT((2*J400*PART2!$AD$7)/PART2!$AD$6)),0)</f>
        <v>671</v>
      </c>
      <c r="M400" s="38">
        <f t="shared" ca="1" si="67"/>
        <v>21.905548092722768</v>
      </c>
      <c r="N400" s="20"/>
      <c r="AJ400" s="19">
        <v>397</v>
      </c>
      <c r="AK400" s="20">
        <f t="shared" ca="1" si="68"/>
        <v>0.68915311897796583</v>
      </c>
      <c r="AL400" s="28">
        <f t="shared" ca="1" si="69"/>
        <v>14698.622770216978</v>
      </c>
      <c r="AM400" s="28">
        <f ca="1">ROUNDUP(SQRT((2*AL400*PART2!$AD$7)/PART2!$AD$6),0)</f>
        <v>671</v>
      </c>
      <c r="AN400" s="20"/>
      <c r="BB400" s="19">
        <v>398</v>
      </c>
      <c r="BC400" s="20">
        <f t="shared" ca="1" si="62"/>
        <v>0.74596387192815183</v>
      </c>
      <c r="BD400" s="28">
        <f t="shared" ca="1" si="63"/>
        <v>16638.44845986518</v>
      </c>
      <c r="BE400" s="29">
        <f ca="1">BD400/ROUNDUP(SQRT((2*BD400*PART2!$AD$7)/PART2!$AD$6),0)</f>
        <v>23.303149103452633</v>
      </c>
      <c r="BF400" s="20"/>
    </row>
    <row r="401" spans="8:58">
      <c r="H401" s="19">
        <v>398</v>
      </c>
      <c r="I401" s="20">
        <f t="shared" ca="1" si="64"/>
        <v>0.98366006047826737</v>
      </c>
      <c r="J401" s="28">
        <f t="shared" ca="1" si="65"/>
        <v>16638.44845986518</v>
      </c>
      <c r="K401" s="28">
        <f t="shared" ca="1" si="66"/>
        <v>1341343.369591974</v>
      </c>
      <c r="L401" s="28">
        <f ca="1">ROUNDUP((SQRT((2*J401*PART2!$AD$7)/PART2!$AD$6)),0)</f>
        <v>714</v>
      </c>
      <c r="M401" s="38">
        <f t="shared" ca="1" si="67"/>
        <v>23.303149103452633</v>
      </c>
      <c r="N401" s="20"/>
      <c r="AJ401" s="19">
        <v>398</v>
      </c>
      <c r="AK401" s="20">
        <f t="shared" ca="1" si="68"/>
        <v>0.77364485162012342</v>
      </c>
      <c r="AL401" s="28">
        <f t="shared" ca="1" si="69"/>
        <v>16638.44845986518</v>
      </c>
      <c r="AM401" s="28">
        <f ca="1">ROUNDUP(SQRT((2*AL401*PART2!$AD$7)/PART2!$AD$6),0)</f>
        <v>714</v>
      </c>
      <c r="AN401" s="20"/>
      <c r="BB401" s="19">
        <v>399</v>
      </c>
      <c r="BC401" s="20">
        <f t="shared" ca="1" si="62"/>
        <v>0.55801740566285107</v>
      </c>
      <c r="BD401" s="28">
        <f t="shared" ca="1" si="63"/>
        <v>16130.277658764762</v>
      </c>
      <c r="BE401" s="29">
        <f ca="1">BD401/ROUNDUP(SQRT((2*BD401*PART2!$AD$7)/PART2!$AD$6),0)</f>
        <v>22.944918433520289</v>
      </c>
      <c r="BF401" s="20"/>
    </row>
    <row r="402" spans="8:58">
      <c r="H402" s="19">
        <v>399</v>
      </c>
      <c r="I402" s="20">
        <f t="shared" ca="1" si="64"/>
        <v>0.90544788114453711</v>
      </c>
      <c r="J402" s="28">
        <f t="shared" ca="1" si="65"/>
        <v>16130.277658764762</v>
      </c>
      <c r="K402" s="28">
        <f t="shared" ca="1" si="66"/>
        <v>1300531.6947565556</v>
      </c>
      <c r="L402" s="28">
        <f ca="1">ROUNDUP((SQRT((2*J402*PART2!$AD$7)/PART2!$AD$6)),0)</f>
        <v>703</v>
      </c>
      <c r="M402" s="38">
        <f t="shared" ca="1" si="67"/>
        <v>22.944918433520289</v>
      </c>
      <c r="N402" s="20"/>
      <c r="AJ402" s="19">
        <v>399</v>
      </c>
      <c r="AK402" s="20">
        <f t="shared" ca="1" si="68"/>
        <v>0.41101628667029522</v>
      </c>
      <c r="AL402" s="28">
        <f t="shared" ca="1" si="69"/>
        <v>16130.277658764762</v>
      </c>
      <c r="AM402" s="28">
        <f ca="1">ROUNDUP(SQRT((2*AL402*PART2!$AD$7)/PART2!$AD$6),0)</f>
        <v>703</v>
      </c>
      <c r="AN402" s="20"/>
      <c r="BB402" s="19">
        <v>400</v>
      </c>
      <c r="BC402" s="20">
        <f t="shared" ca="1" si="62"/>
        <v>0.56060225194279423</v>
      </c>
      <c r="BD402" s="28">
        <f t="shared" ca="1" si="63"/>
        <v>15805.069835408563</v>
      </c>
      <c r="BE402" s="29">
        <f ca="1">BD402/ROUNDUP(SQRT((2*BD402*PART2!$AD$7)/PART2!$AD$6),0)</f>
        <v>22.741107676846855</v>
      </c>
      <c r="BF402" s="20"/>
    </row>
    <row r="403" spans="8:58">
      <c r="H403" s="19">
        <v>400</v>
      </c>
      <c r="I403" s="20">
        <f t="shared" ca="1" si="64"/>
        <v>0.82151773771868508</v>
      </c>
      <c r="J403" s="28">
        <f t="shared" ca="1" si="65"/>
        <v>15805.069835408563</v>
      </c>
      <c r="K403" s="28">
        <f t="shared" ca="1" si="66"/>
        <v>1274412.6305215915</v>
      </c>
      <c r="L403" s="28">
        <f ca="1">ROUNDUP((SQRT((2*J403*PART2!$AD$7)/PART2!$AD$6)),0)</f>
        <v>695</v>
      </c>
      <c r="M403" s="38">
        <f t="shared" ca="1" si="67"/>
        <v>22.741107676846855</v>
      </c>
      <c r="N403" s="20"/>
      <c r="AJ403" s="19">
        <v>400</v>
      </c>
      <c r="AK403" s="20">
        <f t="shared" ca="1" si="68"/>
        <v>0.52509164643198403</v>
      </c>
      <c r="AL403" s="28">
        <f t="shared" ca="1" si="69"/>
        <v>15805.069835408563</v>
      </c>
      <c r="AM403" s="28">
        <f ca="1">ROUNDUP(SQRT((2*AL403*PART2!$AD$7)/PART2!$AD$6),0)</f>
        <v>695</v>
      </c>
      <c r="AN403" s="20"/>
      <c r="BB403" s="19">
        <v>401</v>
      </c>
      <c r="BC403" s="20">
        <f t="shared" ca="1" si="62"/>
        <v>0.69493019415416923</v>
      </c>
      <c r="BD403" s="28">
        <f t="shared" ca="1" si="63"/>
        <v>14511.742050687813</v>
      </c>
      <c r="BE403" s="29">
        <f ca="1">BD403/ROUNDUP(SQRT((2*BD403*PART2!$AD$7)/PART2!$AD$6),0)</f>
        <v>21.78940247851023</v>
      </c>
      <c r="BF403" s="20"/>
    </row>
    <row r="404" spans="8:58">
      <c r="H404" s="19">
        <v>401</v>
      </c>
      <c r="I404" s="20">
        <f t="shared" ca="1" si="64"/>
        <v>0.28567050347722456</v>
      </c>
      <c r="J404" s="28">
        <f t="shared" ca="1" si="65"/>
        <v>14511.742050687813</v>
      </c>
      <c r="K404" s="28">
        <f t="shared" ca="1" si="66"/>
        <v>1170528.2326002973</v>
      </c>
      <c r="L404" s="28">
        <f ca="1">ROUNDUP((SQRT((2*J404*PART2!$AD$7)/PART2!$AD$6)),0)</f>
        <v>666</v>
      </c>
      <c r="M404" s="38">
        <f t="shared" ca="1" si="67"/>
        <v>21.78940247851023</v>
      </c>
      <c r="N404" s="20"/>
      <c r="AJ404" s="19">
        <v>401</v>
      </c>
      <c r="AK404" s="20">
        <f t="shared" ca="1" si="68"/>
        <v>0.64695853888395272</v>
      </c>
      <c r="AL404" s="28">
        <f t="shared" ca="1" si="69"/>
        <v>14511.742050687813</v>
      </c>
      <c r="AM404" s="28">
        <f ca="1">ROUNDUP(SQRT((2*AL404*PART2!$AD$7)/PART2!$AD$6),0)</f>
        <v>666</v>
      </c>
      <c r="AN404" s="20"/>
      <c r="BB404" s="19">
        <v>402</v>
      </c>
      <c r="BC404" s="20">
        <f t="shared" ca="1" si="62"/>
        <v>0.35575709043229087</v>
      </c>
      <c r="BD404" s="28">
        <f t="shared" ca="1" si="63"/>
        <v>13668.854679121941</v>
      </c>
      <c r="BE404" s="29">
        <f ca="1">BD404/ROUNDUP(SQRT((2*BD404*PART2!$AD$7)/PART2!$AD$6),0)</f>
        <v>21.126514187205473</v>
      </c>
      <c r="BF404" s="20"/>
    </row>
    <row r="405" spans="8:58">
      <c r="H405" s="19">
        <v>402</v>
      </c>
      <c r="I405" s="20">
        <f t="shared" ca="1" si="64"/>
        <v>5.5920822722914432E-2</v>
      </c>
      <c r="J405" s="28">
        <f t="shared" ca="1" si="65"/>
        <v>13668.854679121941</v>
      </c>
      <c r="K405" s="28">
        <f t="shared" ca="1" si="66"/>
        <v>1102814.6074509404</v>
      </c>
      <c r="L405" s="28">
        <f ca="1">ROUNDUP((SQRT((2*J405*PART2!$AD$7)/PART2!$AD$6)),0)</f>
        <v>647</v>
      </c>
      <c r="M405" s="38">
        <f t="shared" ca="1" si="67"/>
        <v>21.126514187205473</v>
      </c>
      <c r="N405" s="20"/>
      <c r="AJ405" s="19">
        <v>402</v>
      </c>
      <c r="AK405" s="20">
        <f t="shared" ca="1" si="68"/>
        <v>5.3442521369180596E-2</v>
      </c>
      <c r="AL405" s="28">
        <f t="shared" ca="1" si="69"/>
        <v>13668.854679121941</v>
      </c>
      <c r="AM405" s="28">
        <f ca="1">ROUNDUP(SQRT((2*AL405*PART2!$AD$7)/PART2!$AD$6),0)</f>
        <v>647</v>
      </c>
      <c r="AN405" s="20"/>
      <c r="BB405" s="19">
        <v>403</v>
      </c>
      <c r="BC405" s="20">
        <f t="shared" ca="1" si="62"/>
        <v>0.57700996033311036</v>
      </c>
      <c r="BD405" s="28">
        <f t="shared" ca="1" si="63"/>
        <v>16650.21566144759</v>
      </c>
      <c r="BE405" s="29">
        <f ca="1">BD405/ROUNDUP(SQRT((2*BD405*PART2!$AD$7)/PART2!$AD$6),0)</f>
        <v>23.319629777937802</v>
      </c>
      <c r="BF405" s="20"/>
    </row>
    <row r="406" spans="8:58">
      <c r="H406" s="19">
        <v>403</v>
      </c>
      <c r="I406" s="20">
        <f t="shared" ca="1" si="64"/>
        <v>0.98470636456293148</v>
      </c>
      <c r="J406" s="28">
        <f t="shared" ca="1" si="65"/>
        <v>16650.21566144759</v>
      </c>
      <c r="K406" s="28">
        <f t="shared" ca="1" si="66"/>
        <v>1342288.3714669535</v>
      </c>
      <c r="L406" s="28">
        <f ca="1">ROUNDUP((SQRT((2*J406*PART2!$AD$7)/PART2!$AD$6)),0)</f>
        <v>714</v>
      </c>
      <c r="M406" s="38">
        <f t="shared" ca="1" si="67"/>
        <v>23.319629777937802</v>
      </c>
      <c r="N406" s="20"/>
      <c r="AJ406" s="19">
        <v>403</v>
      </c>
      <c r="AK406" s="20">
        <f t="shared" ca="1" si="68"/>
        <v>0.59055569405499708</v>
      </c>
      <c r="AL406" s="28">
        <f t="shared" ca="1" si="69"/>
        <v>16650.21566144759</v>
      </c>
      <c r="AM406" s="28">
        <f ca="1">ROUNDUP(SQRT((2*AL406*PART2!$AD$7)/PART2!$AD$6),0)</f>
        <v>714</v>
      </c>
      <c r="AN406" s="20"/>
      <c r="BB406" s="19">
        <v>404</v>
      </c>
      <c r="BC406" s="20">
        <f t="shared" ca="1" si="62"/>
        <v>0.78666407747756673</v>
      </c>
      <c r="BD406" s="28">
        <f t="shared" ca="1" si="63"/>
        <v>15558.292790534464</v>
      </c>
      <c r="BE406" s="29">
        <f ca="1">BD406/ROUNDUP(SQRT((2*BD406*PART2!$AD$7)/PART2!$AD$6),0)</f>
        <v>22.548250421064441</v>
      </c>
      <c r="BF406" s="20"/>
    </row>
    <row r="407" spans="8:58">
      <c r="H407" s="19">
        <v>404</v>
      </c>
      <c r="I407" s="20">
        <f t="shared" ca="1" si="64"/>
        <v>0.74018504027188714</v>
      </c>
      <c r="J407" s="28">
        <f t="shared" ca="1" si="65"/>
        <v>15558.292790534464</v>
      </c>
      <c r="K407" s="28">
        <f t="shared" ca="1" si="66"/>
        <v>1254592.0383353913</v>
      </c>
      <c r="L407" s="28">
        <f ca="1">ROUNDUP((SQRT((2*J407*PART2!$AD$7)/PART2!$AD$6)),0)</f>
        <v>690</v>
      </c>
      <c r="M407" s="38">
        <f t="shared" ca="1" si="67"/>
        <v>22.548250421064441</v>
      </c>
      <c r="N407" s="20"/>
      <c r="AJ407" s="19">
        <v>404</v>
      </c>
      <c r="AK407" s="20">
        <f t="shared" ca="1" si="68"/>
        <v>0.21978243755367599</v>
      </c>
      <c r="AL407" s="28">
        <f t="shared" ca="1" si="69"/>
        <v>15558.292790534464</v>
      </c>
      <c r="AM407" s="28">
        <f ca="1">ROUNDUP(SQRT((2*AL407*PART2!$AD$7)/PART2!$AD$6),0)</f>
        <v>690</v>
      </c>
      <c r="AN407" s="20"/>
      <c r="BB407" s="19">
        <v>405</v>
      </c>
      <c r="BC407" s="20">
        <f t="shared" ca="1" si="62"/>
        <v>0.15186095283745282</v>
      </c>
      <c r="BD407" s="28">
        <f t="shared" ca="1" si="63"/>
        <v>15127.731001111541</v>
      </c>
      <c r="BE407" s="29">
        <f ca="1">BD407/ROUNDUP(SQRT((2*BD407*PART2!$AD$7)/PART2!$AD$6),0)</f>
        <v>22.246663236928736</v>
      </c>
      <c r="BF407" s="20"/>
    </row>
    <row r="408" spans="8:58">
      <c r="H408" s="19">
        <v>405</v>
      </c>
      <c r="I408" s="20">
        <f t="shared" ca="1" si="64"/>
        <v>0.56182609947515039</v>
      </c>
      <c r="J408" s="28">
        <f t="shared" ca="1" si="65"/>
        <v>15127.731001111541</v>
      </c>
      <c r="K408" s="28">
        <f t="shared" ca="1" si="66"/>
        <v>1220008.7460010475</v>
      </c>
      <c r="L408" s="28">
        <f ca="1">ROUNDUP((SQRT((2*J408*PART2!$AD$7)/PART2!$AD$6)),0)</f>
        <v>680</v>
      </c>
      <c r="M408" s="38">
        <f t="shared" ca="1" si="67"/>
        <v>22.246663236928736</v>
      </c>
      <c r="N408" s="20"/>
      <c r="AJ408" s="19">
        <v>405</v>
      </c>
      <c r="AK408" s="20">
        <f t="shared" ca="1" si="68"/>
        <v>0.26740072044850993</v>
      </c>
      <c r="AL408" s="28">
        <f t="shared" ca="1" si="69"/>
        <v>15127.731001111541</v>
      </c>
      <c r="AM408" s="28">
        <f ca="1">ROUNDUP(SQRT((2*AL408*PART2!$AD$7)/PART2!$AD$6),0)</f>
        <v>680</v>
      </c>
      <c r="AN408" s="20"/>
      <c r="BB408" s="19">
        <v>406</v>
      </c>
      <c r="BC408" s="20">
        <f t="shared" ca="1" si="62"/>
        <v>0.36765732315985777</v>
      </c>
      <c r="BD408" s="28">
        <f t="shared" ca="1" si="63"/>
        <v>14247.156559562894</v>
      </c>
      <c r="BE408" s="29">
        <f ca="1">BD408/ROUNDUP(SQRT((2*BD408*PART2!$AD$7)/PART2!$AD$6),0)</f>
        <v>21.586600847822567</v>
      </c>
      <c r="BF408" s="20"/>
    </row>
    <row r="409" spans="8:58">
      <c r="H409" s="19">
        <v>406</v>
      </c>
      <c r="I409" s="20">
        <f t="shared" ca="1" si="64"/>
        <v>0.19442493550759454</v>
      </c>
      <c r="J409" s="28">
        <f t="shared" ca="1" si="65"/>
        <v>14247.156559562894</v>
      </c>
      <c r="K409" s="28">
        <f t="shared" ca="1" si="66"/>
        <v>1149273.5769515526</v>
      </c>
      <c r="L409" s="28">
        <f ca="1">ROUNDUP((SQRT((2*J409*PART2!$AD$7)/PART2!$AD$6)),0)</f>
        <v>660</v>
      </c>
      <c r="M409" s="38">
        <f t="shared" ca="1" si="67"/>
        <v>21.586600847822567</v>
      </c>
      <c r="N409" s="20"/>
      <c r="AJ409" s="19">
        <v>406</v>
      </c>
      <c r="AK409" s="20">
        <f t="shared" ca="1" si="68"/>
        <v>0.57502307950192066</v>
      </c>
      <c r="AL409" s="28">
        <f t="shared" ca="1" si="69"/>
        <v>14247.156559562894</v>
      </c>
      <c r="AM409" s="28">
        <f ca="1">ROUNDUP(SQRT((2*AL409*PART2!$AD$7)/PART2!$AD$6),0)</f>
        <v>660</v>
      </c>
      <c r="AN409" s="20"/>
      <c r="BB409" s="19">
        <v>407</v>
      </c>
      <c r="BC409" s="20">
        <f t="shared" ca="1" si="62"/>
        <v>0.76385006982424908</v>
      </c>
      <c r="BD409" s="28">
        <f t="shared" ca="1" si="63"/>
        <v>15118.625006995908</v>
      </c>
      <c r="BE409" s="29">
        <f ca="1">BD409/ROUNDUP(SQRT((2*BD409*PART2!$AD$7)/PART2!$AD$6),0)</f>
        <v>22.233272069111628</v>
      </c>
      <c r="BF409" s="20"/>
    </row>
    <row r="410" spans="8:58">
      <c r="H410" s="19">
        <v>407</v>
      </c>
      <c r="I410" s="20">
        <f t="shared" ca="1" si="64"/>
        <v>0.55755351696235667</v>
      </c>
      <c r="J410" s="28">
        <f t="shared" ca="1" si="65"/>
        <v>15118.625006995908</v>
      </c>
      <c r="K410" s="28">
        <f t="shared" ca="1" si="66"/>
        <v>1219277.3204148773</v>
      </c>
      <c r="L410" s="28">
        <f ca="1">ROUNDUP((SQRT((2*J410*PART2!$AD$7)/PART2!$AD$6)),0)</f>
        <v>680</v>
      </c>
      <c r="M410" s="38">
        <f t="shared" ca="1" si="67"/>
        <v>22.233272069111628</v>
      </c>
      <c r="N410" s="20"/>
      <c r="AJ410" s="19">
        <v>407</v>
      </c>
      <c r="AK410" s="20">
        <f t="shared" ca="1" si="68"/>
        <v>0.68825442595274422</v>
      </c>
      <c r="AL410" s="28">
        <f t="shared" ca="1" si="69"/>
        <v>15118.625006995908</v>
      </c>
      <c r="AM410" s="28">
        <f ca="1">ROUNDUP(SQRT((2*AL410*PART2!$AD$7)/PART2!$AD$6),0)</f>
        <v>680</v>
      </c>
      <c r="AN410" s="20"/>
      <c r="BB410" s="19">
        <v>408</v>
      </c>
      <c r="BC410" s="20">
        <f t="shared" ca="1" si="62"/>
        <v>0.34991221407735484</v>
      </c>
      <c r="BD410" s="28">
        <f t="shared" ca="1" si="63"/>
        <v>13315.322995306831</v>
      </c>
      <c r="BE410" s="29">
        <f ca="1">BD410/ROUNDUP(SQRT((2*BD410*PART2!$AD$7)/PART2!$AD$6),0)</f>
        <v>20.870412218349266</v>
      </c>
      <c r="BF410" s="20"/>
    </row>
    <row r="411" spans="8:58">
      <c r="H411" s="19">
        <v>408</v>
      </c>
      <c r="I411" s="20">
        <f t="shared" ca="1" si="64"/>
        <v>1.2428573921159036E-2</v>
      </c>
      <c r="J411" s="28">
        <f t="shared" ca="1" si="65"/>
        <v>13315.322995306831</v>
      </c>
      <c r="K411" s="28">
        <f t="shared" ca="1" si="66"/>
        <v>1074410.9303125835</v>
      </c>
      <c r="L411" s="28">
        <f ca="1">ROUNDUP((SQRT((2*J411*PART2!$AD$7)/PART2!$AD$6)),0)</f>
        <v>638</v>
      </c>
      <c r="M411" s="38">
        <f t="shared" ca="1" si="67"/>
        <v>20.870412218349266</v>
      </c>
      <c r="N411" s="20"/>
      <c r="AJ411" s="19">
        <v>408</v>
      </c>
      <c r="AK411" s="20">
        <f t="shared" ca="1" si="68"/>
        <v>0.1893189741952126</v>
      </c>
      <c r="AL411" s="28">
        <f t="shared" ca="1" si="69"/>
        <v>13315.322995306831</v>
      </c>
      <c r="AM411" s="28">
        <f ca="1">ROUNDUP(SQRT((2*AL411*PART2!$AD$7)/PART2!$AD$6),0)</f>
        <v>638</v>
      </c>
      <c r="AN411" s="20"/>
      <c r="BB411" s="19">
        <v>409</v>
      </c>
      <c r="BC411" s="20">
        <f t="shared" ca="1" si="62"/>
        <v>0.56497253979356876</v>
      </c>
      <c r="BD411" s="28">
        <f t="shared" ca="1" si="63"/>
        <v>14427.719465312461</v>
      </c>
      <c r="BE411" s="29">
        <f ca="1">BD411/ROUNDUP(SQRT((2*BD411*PART2!$AD$7)/PART2!$AD$6),0)</f>
        <v>21.728493170651298</v>
      </c>
      <c r="BF411" s="20"/>
    </row>
    <row r="412" spans="8:58">
      <c r="H412" s="19">
        <v>409</v>
      </c>
      <c r="I412" s="20">
        <f t="shared" ca="1" si="64"/>
        <v>0.25479785895401208</v>
      </c>
      <c r="J412" s="28">
        <f t="shared" ca="1" si="65"/>
        <v>14427.719465312461</v>
      </c>
      <c r="K412" s="28">
        <f t="shared" ca="1" si="66"/>
        <v>1163778.6257225401</v>
      </c>
      <c r="L412" s="28">
        <f ca="1">ROUNDUP((SQRT((2*J412*PART2!$AD$7)/PART2!$AD$6)),0)</f>
        <v>664</v>
      </c>
      <c r="M412" s="38">
        <f t="shared" ca="1" si="67"/>
        <v>21.728493170651298</v>
      </c>
      <c r="N412" s="20"/>
      <c r="AJ412" s="19">
        <v>409</v>
      </c>
      <c r="AK412" s="20">
        <f t="shared" ca="1" si="68"/>
        <v>0.54734521118629553</v>
      </c>
      <c r="AL412" s="28">
        <f t="shared" ca="1" si="69"/>
        <v>14427.719465312461</v>
      </c>
      <c r="AM412" s="28">
        <f ca="1">ROUNDUP(SQRT((2*AL412*PART2!$AD$7)/PART2!$AD$6),0)</f>
        <v>664</v>
      </c>
      <c r="AN412" s="20"/>
      <c r="BB412" s="19">
        <v>410</v>
      </c>
      <c r="BC412" s="20">
        <f t="shared" ca="1" si="62"/>
        <v>0.12048513295803376</v>
      </c>
      <c r="BD412" s="28">
        <f t="shared" ca="1" si="63"/>
        <v>15439.670347995385</v>
      </c>
      <c r="BE412" s="29">
        <f ca="1">BD412/ROUNDUP(SQRT((2*BD412*PART2!$AD$7)/PART2!$AD$6),0)</f>
        <v>22.474047085873924</v>
      </c>
      <c r="BF412" s="20"/>
    </row>
    <row r="413" spans="8:58">
      <c r="H413" s="19">
        <v>410</v>
      </c>
      <c r="I413" s="20">
        <f t="shared" ca="1" si="64"/>
        <v>0.69567142213439437</v>
      </c>
      <c r="J413" s="28">
        <f t="shared" ca="1" si="65"/>
        <v>15439.670347995385</v>
      </c>
      <c r="K413" s="28">
        <f t="shared" ca="1" si="66"/>
        <v>1245064.3181985228</v>
      </c>
      <c r="L413" s="28">
        <f ca="1">ROUNDUP((SQRT((2*J413*PART2!$AD$7)/PART2!$AD$6)),0)</f>
        <v>687</v>
      </c>
      <c r="M413" s="38">
        <f t="shared" ca="1" si="67"/>
        <v>22.474047085873924</v>
      </c>
      <c r="N413" s="20"/>
      <c r="AJ413" s="19">
        <v>410</v>
      </c>
      <c r="AK413" s="20">
        <f t="shared" ca="1" si="68"/>
        <v>0.2905240967970274</v>
      </c>
      <c r="AL413" s="28">
        <f t="shared" ca="1" si="69"/>
        <v>15439.670347995385</v>
      </c>
      <c r="AM413" s="28">
        <f ca="1">ROUNDUP(SQRT((2*AL413*PART2!$AD$7)/PART2!$AD$6),0)</f>
        <v>687</v>
      </c>
      <c r="AN413" s="20"/>
      <c r="BB413" s="19">
        <v>411</v>
      </c>
      <c r="BC413" s="20">
        <f t="shared" ca="1" si="62"/>
        <v>0.84648164725493402</v>
      </c>
      <c r="BD413" s="28">
        <f t="shared" ca="1" si="63"/>
        <v>15649.613635761078</v>
      </c>
      <c r="BE413" s="29">
        <f ca="1">BD413/ROUNDUP(SQRT((2*BD413*PART2!$AD$7)/PART2!$AD$6),0)</f>
        <v>22.615048606591152</v>
      </c>
      <c r="BF413" s="20"/>
    </row>
    <row r="414" spans="8:58">
      <c r="H414" s="19">
        <v>411</v>
      </c>
      <c r="I414" s="20">
        <f t="shared" ca="1" si="64"/>
        <v>0.77205708340969825</v>
      </c>
      <c r="J414" s="28">
        <f t="shared" ca="1" si="65"/>
        <v>15649.613635761078</v>
      </c>
      <c r="K414" s="28">
        <f t="shared" ca="1" si="66"/>
        <v>1261926.8015543362</v>
      </c>
      <c r="L414" s="28">
        <f ca="1">ROUNDUP((SQRT((2*J414*PART2!$AD$7)/PART2!$AD$6)),0)</f>
        <v>692</v>
      </c>
      <c r="M414" s="38">
        <f t="shared" ca="1" si="67"/>
        <v>22.615048606591152</v>
      </c>
      <c r="N414" s="20"/>
      <c r="AJ414" s="19">
        <v>411</v>
      </c>
      <c r="AK414" s="20">
        <f t="shared" ca="1" si="68"/>
        <v>0.9209637097477712</v>
      </c>
      <c r="AL414" s="28">
        <f t="shared" ca="1" si="69"/>
        <v>15649.613635761078</v>
      </c>
      <c r="AM414" s="28">
        <f ca="1">ROUNDUP(SQRT((2*AL414*PART2!$AD$7)/PART2!$AD$6),0)</f>
        <v>692</v>
      </c>
      <c r="AN414" s="20"/>
      <c r="BB414" s="19">
        <v>412</v>
      </c>
      <c r="BC414" s="20">
        <f t="shared" ca="1" si="62"/>
        <v>0.40338084568043064</v>
      </c>
      <c r="BD414" s="28">
        <f t="shared" ca="1" si="63"/>
        <v>16443.328343326437</v>
      </c>
      <c r="BE414" s="29">
        <f ca="1">BD414/ROUNDUP(SQRT((2*BD414*PART2!$AD$7)/PART2!$AD$6),0)</f>
        <v>23.1922825716875</v>
      </c>
      <c r="BF414" s="20"/>
    </row>
    <row r="415" spans="8:58">
      <c r="H415" s="19">
        <v>412</v>
      </c>
      <c r="I415" s="20">
        <f t="shared" ca="1" si="64"/>
        <v>0.96126458333203868</v>
      </c>
      <c r="J415" s="28">
        <f t="shared" ca="1" si="65"/>
        <v>16443.328343326437</v>
      </c>
      <c r="K415" s="28">
        <f t="shared" ca="1" si="66"/>
        <v>1325673.369631886</v>
      </c>
      <c r="L415" s="28">
        <f ca="1">ROUNDUP((SQRT((2*J415*PART2!$AD$7)/PART2!$AD$6)),0)</f>
        <v>709</v>
      </c>
      <c r="M415" s="38">
        <f t="shared" ca="1" si="67"/>
        <v>23.1922825716875</v>
      </c>
      <c r="N415" s="20"/>
      <c r="AJ415" s="19">
        <v>412</v>
      </c>
      <c r="AK415" s="20">
        <f t="shared" ca="1" si="68"/>
        <v>0.80784678726279535</v>
      </c>
      <c r="AL415" s="28">
        <f t="shared" ca="1" si="69"/>
        <v>16443.328343326437</v>
      </c>
      <c r="AM415" s="28">
        <f ca="1">ROUNDUP(SQRT((2*AL415*PART2!$AD$7)/PART2!$AD$6),0)</f>
        <v>709</v>
      </c>
      <c r="AN415" s="20"/>
      <c r="BB415" s="19">
        <v>413</v>
      </c>
      <c r="BC415" s="20">
        <f t="shared" ca="1" si="62"/>
        <v>0.23897885270772756</v>
      </c>
      <c r="BD415" s="28">
        <f t="shared" ca="1" si="63"/>
        <v>13454.881586189271</v>
      </c>
      <c r="BE415" s="29">
        <f ca="1">BD415/ROUNDUP(SQRT((2*BD415*PART2!$AD$7)/PART2!$AD$6),0)</f>
        <v>20.957759480045592</v>
      </c>
      <c r="BF415" s="20"/>
    </row>
    <row r="416" spans="8:58">
      <c r="H416" s="19">
        <v>413</v>
      </c>
      <c r="I416" s="20">
        <f t="shared" ca="1" si="64"/>
        <v>2.5864657181758455E-2</v>
      </c>
      <c r="J416" s="28">
        <f t="shared" ca="1" si="65"/>
        <v>13454.881586189271</v>
      </c>
      <c r="K416" s="28">
        <f t="shared" ca="1" si="66"/>
        <v>1085623.6339807517</v>
      </c>
      <c r="L416" s="28">
        <f ca="1">ROUNDUP((SQRT((2*J416*PART2!$AD$7)/PART2!$AD$6)),0)</f>
        <v>642</v>
      </c>
      <c r="M416" s="38">
        <f t="shared" ca="1" si="67"/>
        <v>20.957759480045592</v>
      </c>
      <c r="N416" s="20"/>
      <c r="AJ416" s="19">
        <v>413</v>
      </c>
      <c r="AK416" s="20">
        <f t="shared" ca="1" si="68"/>
        <v>0.5886983217930688</v>
      </c>
      <c r="AL416" s="28">
        <f t="shared" ca="1" si="69"/>
        <v>13454.881586189271</v>
      </c>
      <c r="AM416" s="28">
        <f ca="1">ROUNDUP(SQRT((2*AL416*PART2!$AD$7)/PART2!$AD$6),0)</f>
        <v>642</v>
      </c>
      <c r="AN416" s="20"/>
      <c r="BB416" s="19">
        <v>414</v>
      </c>
      <c r="BC416" s="20">
        <f t="shared" ca="1" si="62"/>
        <v>0.5330294181644929</v>
      </c>
      <c r="BD416" s="28">
        <f t="shared" ca="1" si="63"/>
        <v>14900.672804212276</v>
      </c>
      <c r="BE416" s="29">
        <f ca="1">BD416/ROUNDUP(SQRT((2*BD416*PART2!$AD$7)/PART2!$AD$6),0)</f>
        <v>22.075070821055224</v>
      </c>
      <c r="BF416" s="20"/>
    </row>
    <row r="417" spans="8:58">
      <c r="H417" s="19">
        <v>414</v>
      </c>
      <c r="I417" s="20">
        <f t="shared" ca="1" si="64"/>
        <v>0.45156963858401922</v>
      </c>
      <c r="J417" s="28">
        <f t="shared" ca="1" si="65"/>
        <v>14900.672804212276</v>
      </c>
      <c r="K417" s="28">
        <f t="shared" ca="1" si="66"/>
        <v>1201770.3399176144</v>
      </c>
      <c r="L417" s="28">
        <f ca="1">ROUNDUP((SQRT((2*J417*PART2!$AD$7)/PART2!$AD$6)),0)</f>
        <v>675</v>
      </c>
      <c r="M417" s="38">
        <f t="shared" ca="1" si="67"/>
        <v>22.075070821055224</v>
      </c>
      <c r="N417" s="20"/>
      <c r="AJ417" s="19">
        <v>414</v>
      </c>
      <c r="AK417" s="20">
        <f t="shared" ca="1" si="68"/>
        <v>0.84368997463374951</v>
      </c>
      <c r="AL417" s="28">
        <f t="shared" ca="1" si="69"/>
        <v>14900.672804212276</v>
      </c>
      <c r="AM417" s="28">
        <f ca="1">ROUNDUP(SQRT((2*AL417*PART2!$AD$7)/PART2!$AD$6),0)</f>
        <v>675</v>
      </c>
      <c r="AN417" s="20"/>
      <c r="BB417" s="19">
        <v>415</v>
      </c>
      <c r="BC417" s="20">
        <f t="shared" ca="1" si="62"/>
        <v>0.62733862829163278</v>
      </c>
      <c r="BD417" s="28">
        <f t="shared" ca="1" si="63"/>
        <v>13756.553142791437</v>
      </c>
      <c r="BE417" s="29">
        <f ca="1">BD417/ROUNDUP(SQRT((2*BD417*PART2!$AD$7)/PART2!$AD$6),0)</f>
        <v>21.196537970402833</v>
      </c>
      <c r="BF417" s="20"/>
    </row>
    <row r="418" spans="8:58">
      <c r="H418" s="19">
        <v>415</v>
      </c>
      <c r="I418" s="20">
        <f t="shared" ca="1" si="64"/>
        <v>7.1546582233450229E-2</v>
      </c>
      <c r="J418" s="28">
        <f t="shared" ca="1" si="65"/>
        <v>13756.553142791437</v>
      </c>
      <c r="K418" s="28">
        <f t="shared" ca="1" si="66"/>
        <v>1109860.2897768037</v>
      </c>
      <c r="L418" s="28">
        <f ca="1">ROUNDUP((SQRT((2*J418*PART2!$AD$7)/PART2!$AD$6)),0)</f>
        <v>649</v>
      </c>
      <c r="M418" s="38">
        <f t="shared" ca="1" si="67"/>
        <v>21.196537970402833</v>
      </c>
      <c r="N418" s="20"/>
      <c r="AJ418" s="19">
        <v>415</v>
      </c>
      <c r="AK418" s="20">
        <f t="shared" ca="1" si="68"/>
        <v>0.6003558820306123</v>
      </c>
      <c r="AL418" s="28">
        <f t="shared" ca="1" si="69"/>
        <v>13756.553142791437</v>
      </c>
      <c r="AM418" s="28">
        <f ca="1">ROUNDUP(SQRT((2*AL418*PART2!$AD$7)/PART2!$AD$6),0)</f>
        <v>649</v>
      </c>
      <c r="AN418" s="20"/>
      <c r="BB418" s="19">
        <v>416</v>
      </c>
      <c r="BC418" s="20">
        <f t="shared" ca="1" si="62"/>
        <v>6.7133616667871321E-2</v>
      </c>
      <c r="BD418" s="28">
        <f t="shared" ca="1" si="63"/>
        <v>15123.408020139999</v>
      </c>
      <c r="BE418" s="29">
        <f ca="1">BD418/ROUNDUP(SQRT((2*BD418*PART2!$AD$7)/PART2!$AD$6),0)</f>
        <v>22.240305911970587</v>
      </c>
      <c r="BF418" s="20"/>
    </row>
    <row r="419" spans="8:58">
      <c r="H419" s="19">
        <v>416</v>
      </c>
      <c r="I419" s="20">
        <f t="shared" ca="1" si="64"/>
        <v>0.5598003176406402</v>
      </c>
      <c r="J419" s="28">
        <f t="shared" ca="1" si="65"/>
        <v>15123.408020139999</v>
      </c>
      <c r="K419" s="28">
        <f t="shared" ca="1" si="66"/>
        <v>1219661.5089118334</v>
      </c>
      <c r="L419" s="28">
        <f ca="1">ROUNDUP((SQRT((2*J419*PART2!$AD$7)/PART2!$AD$6)),0)</f>
        <v>680</v>
      </c>
      <c r="M419" s="38">
        <f t="shared" ca="1" si="67"/>
        <v>22.240305911970587</v>
      </c>
      <c r="N419" s="20"/>
      <c r="AJ419" s="19">
        <v>416</v>
      </c>
      <c r="AK419" s="20">
        <f t="shared" ca="1" si="68"/>
        <v>0.16884614943250609</v>
      </c>
      <c r="AL419" s="28">
        <f t="shared" ca="1" si="69"/>
        <v>15123.408020139999</v>
      </c>
      <c r="AM419" s="28">
        <f ca="1">ROUNDUP(SQRT((2*AL419*PART2!$AD$7)/PART2!$AD$6),0)</f>
        <v>680</v>
      </c>
      <c r="AN419" s="20"/>
      <c r="BB419" s="19">
        <v>417</v>
      </c>
      <c r="BC419" s="20">
        <f t="shared" ca="1" si="62"/>
        <v>0.21072128229335219</v>
      </c>
      <c r="BD419" s="28">
        <f t="shared" ca="1" si="63"/>
        <v>15784.707845187795</v>
      </c>
      <c r="BE419" s="29">
        <f ca="1">BD419/ROUNDUP(SQRT((2*BD419*PART2!$AD$7)/PART2!$AD$6),0)</f>
        <v>22.711809849191074</v>
      </c>
      <c r="BF419" s="20"/>
    </row>
    <row r="420" spans="8:58">
      <c r="H420" s="19">
        <v>417</v>
      </c>
      <c r="I420" s="20">
        <f t="shared" ca="1" si="64"/>
        <v>0.81538312230648824</v>
      </c>
      <c r="J420" s="28">
        <f t="shared" ca="1" si="65"/>
        <v>15784.707845187795</v>
      </c>
      <c r="K420" s="28">
        <f t="shared" ca="1" si="66"/>
        <v>1272777.2257818456</v>
      </c>
      <c r="L420" s="28">
        <f ca="1">ROUNDUP((SQRT((2*J420*PART2!$AD$7)/PART2!$AD$6)),0)</f>
        <v>695</v>
      </c>
      <c r="M420" s="38">
        <f t="shared" ca="1" si="67"/>
        <v>22.711809849191074</v>
      </c>
      <c r="N420" s="20"/>
      <c r="AJ420" s="19">
        <v>417</v>
      </c>
      <c r="AK420" s="20">
        <f t="shared" ca="1" si="68"/>
        <v>0.29252547301973586</v>
      </c>
      <c r="AL420" s="28">
        <f t="shared" ca="1" si="69"/>
        <v>15784.707845187795</v>
      </c>
      <c r="AM420" s="28">
        <f ca="1">ROUNDUP(SQRT((2*AL420*PART2!$AD$7)/PART2!$AD$6),0)</f>
        <v>695</v>
      </c>
      <c r="AN420" s="20"/>
      <c r="BB420" s="19">
        <v>418</v>
      </c>
      <c r="BC420" s="20">
        <f t="shared" ca="1" si="62"/>
        <v>0.9271075668845925</v>
      </c>
      <c r="BD420" s="28">
        <f t="shared" ca="1" si="63"/>
        <v>14929.25356225303</v>
      </c>
      <c r="BE420" s="29">
        <f ca="1">BD420/ROUNDUP(SQRT((2*BD420*PART2!$AD$7)/PART2!$AD$6),0)</f>
        <v>22.084694618717499</v>
      </c>
      <c r="BF420" s="20"/>
    </row>
    <row r="421" spans="8:58">
      <c r="H421" s="19">
        <v>418</v>
      </c>
      <c r="I421" s="20">
        <f t="shared" ca="1" si="64"/>
        <v>0.4652524134332513</v>
      </c>
      <c r="J421" s="28">
        <f t="shared" ca="1" si="65"/>
        <v>14929.25356225303</v>
      </c>
      <c r="K421" s="28">
        <f t="shared" ca="1" si="66"/>
        <v>1204066.1177963603</v>
      </c>
      <c r="L421" s="28">
        <f ca="1">ROUNDUP((SQRT((2*J421*PART2!$AD$7)/PART2!$AD$6)),0)</f>
        <v>676</v>
      </c>
      <c r="M421" s="38">
        <f t="shared" ca="1" si="67"/>
        <v>22.084694618717499</v>
      </c>
      <c r="N421" s="20"/>
      <c r="AJ421" s="19">
        <v>418</v>
      </c>
      <c r="AK421" s="20">
        <f t="shared" ca="1" si="68"/>
        <v>0.72081412335152029</v>
      </c>
      <c r="AL421" s="28">
        <f t="shared" ca="1" si="69"/>
        <v>14929.25356225303</v>
      </c>
      <c r="AM421" s="28">
        <f ca="1">ROUNDUP(SQRT((2*AL421*PART2!$AD$7)/PART2!$AD$6),0)</f>
        <v>676</v>
      </c>
      <c r="AN421" s="20"/>
      <c r="BB421" s="19">
        <v>419</v>
      </c>
      <c r="BC421" s="20">
        <f t="shared" ca="1" si="62"/>
        <v>0.22896567798209144</v>
      </c>
      <c r="BD421" s="28">
        <f t="shared" ca="1" si="63"/>
        <v>13757.777022225529</v>
      </c>
      <c r="BE421" s="29">
        <f ca="1">BD421/ROUNDUP(SQRT((2*BD421*PART2!$AD$7)/PART2!$AD$6),0)</f>
        <v>21.198423763059367</v>
      </c>
      <c r="BF421" s="20"/>
    </row>
    <row r="422" spans="8:58">
      <c r="H422" s="19">
        <v>419</v>
      </c>
      <c r="I422" s="20">
        <f t="shared" ca="1" si="64"/>
        <v>7.1778251926623682E-2</v>
      </c>
      <c r="J422" s="28">
        <f t="shared" ca="1" si="65"/>
        <v>13757.777022225529</v>
      </c>
      <c r="K422" s="28">
        <f t="shared" ca="1" si="66"/>
        <v>1109958.6150059155</v>
      </c>
      <c r="L422" s="28">
        <f ca="1">ROUNDUP((SQRT((2*J422*PART2!$AD$7)/PART2!$AD$6)),0)</f>
        <v>649</v>
      </c>
      <c r="M422" s="38">
        <f t="shared" ca="1" si="67"/>
        <v>21.198423763059367</v>
      </c>
      <c r="N422" s="20"/>
      <c r="AJ422" s="19">
        <v>419</v>
      </c>
      <c r="AK422" s="20">
        <f t="shared" ca="1" si="68"/>
        <v>0.86157932533722792</v>
      </c>
      <c r="AL422" s="28">
        <f t="shared" ca="1" si="69"/>
        <v>13757.777022225529</v>
      </c>
      <c r="AM422" s="28">
        <f ca="1">ROUNDUP(SQRT((2*AL422*PART2!$AD$7)/PART2!$AD$6),0)</f>
        <v>649</v>
      </c>
      <c r="AN422" s="20"/>
      <c r="BB422" s="19">
        <v>420</v>
      </c>
      <c r="BC422" s="20">
        <f t="shared" ca="1" si="62"/>
        <v>0.90305540078618707</v>
      </c>
      <c r="BD422" s="28">
        <f t="shared" ca="1" si="63"/>
        <v>15959.853402131688</v>
      </c>
      <c r="BE422" s="29">
        <f ca="1">BD422/ROUNDUP(SQRT((2*BD422*PART2!$AD$7)/PART2!$AD$6),0)</f>
        <v>22.83240830061758</v>
      </c>
      <c r="BF422" s="20"/>
    </row>
    <row r="423" spans="8:58">
      <c r="H423" s="19">
        <v>420</v>
      </c>
      <c r="I423" s="20">
        <f t="shared" ca="1" si="64"/>
        <v>0.86476188186787195</v>
      </c>
      <c r="J423" s="28">
        <f t="shared" ca="1" si="65"/>
        <v>15959.853402131688</v>
      </c>
      <c r="K423" s="28">
        <f t="shared" ca="1" si="66"/>
        <v>1286844.201996671</v>
      </c>
      <c r="L423" s="28">
        <f ca="1">ROUNDUP((SQRT((2*J423*PART2!$AD$7)/PART2!$AD$6)),0)</f>
        <v>699</v>
      </c>
      <c r="M423" s="38">
        <f t="shared" ca="1" si="67"/>
        <v>22.83240830061758</v>
      </c>
      <c r="N423" s="20"/>
      <c r="AJ423" s="19">
        <v>420</v>
      </c>
      <c r="AK423" s="20">
        <f t="shared" ca="1" si="68"/>
        <v>0.60280104831132508</v>
      </c>
      <c r="AL423" s="28">
        <f t="shared" ca="1" si="69"/>
        <v>15959.853402131688</v>
      </c>
      <c r="AM423" s="28">
        <f ca="1">ROUNDUP(SQRT((2*AL423*PART2!$AD$7)/PART2!$AD$6),0)</f>
        <v>699</v>
      </c>
      <c r="AN423" s="20"/>
      <c r="BB423" s="19">
        <v>421</v>
      </c>
      <c r="BC423" s="20">
        <f t="shared" ca="1" si="62"/>
        <v>0.62068915066643693</v>
      </c>
      <c r="BD423" s="28">
        <f t="shared" ca="1" si="63"/>
        <v>14827.607260482193</v>
      </c>
      <c r="BE423" s="29">
        <f ca="1">BD423/ROUNDUP(SQRT((2*BD423*PART2!$AD$7)/PART2!$AD$6),0)</f>
        <v>21.999417300418685</v>
      </c>
      <c r="BF423" s="20"/>
    </row>
    <row r="424" spans="8:58">
      <c r="H424" s="19">
        <v>421</v>
      </c>
      <c r="I424" s="20">
        <f t="shared" ca="1" si="64"/>
        <v>0.4175185373209036</v>
      </c>
      <c r="J424" s="28">
        <f t="shared" ca="1" si="65"/>
        <v>14827.607260482193</v>
      </c>
      <c r="K424" s="28">
        <f t="shared" ca="1" si="66"/>
        <v>1195901.2526446676</v>
      </c>
      <c r="L424" s="28">
        <f ca="1">ROUNDUP((SQRT((2*J424*PART2!$AD$7)/PART2!$AD$6)),0)</f>
        <v>674</v>
      </c>
      <c r="M424" s="38">
        <f t="shared" ca="1" si="67"/>
        <v>21.999417300418685</v>
      </c>
      <c r="N424" s="20"/>
      <c r="AJ424" s="19">
        <v>421</v>
      </c>
      <c r="AK424" s="20">
        <f t="shared" ca="1" si="68"/>
        <v>0.3085799999082226</v>
      </c>
      <c r="AL424" s="28">
        <f t="shared" ca="1" si="69"/>
        <v>14827.607260482193</v>
      </c>
      <c r="AM424" s="28">
        <f ca="1">ROUNDUP(SQRT((2*AL424*PART2!$AD$7)/PART2!$AD$6),0)</f>
        <v>674</v>
      </c>
      <c r="AN424" s="20"/>
      <c r="BB424" s="19">
        <v>422</v>
      </c>
      <c r="BC424" s="20">
        <f t="shared" ca="1" si="62"/>
        <v>0.53873378053547272</v>
      </c>
      <c r="BD424" s="28">
        <f t="shared" ca="1" si="63"/>
        <v>13766.640518940798</v>
      </c>
      <c r="BE424" s="29">
        <f ca="1">BD424/ROUNDUP(SQRT((2*BD424*PART2!$AD$7)/PART2!$AD$6),0)</f>
        <v>21.212080922867177</v>
      </c>
      <c r="BF424" s="20"/>
    </row>
    <row r="425" spans="8:58">
      <c r="H425" s="19">
        <v>422</v>
      </c>
      <c r="I425" s="20">
        <f t="shared" ca="1" si="64"/>
        <v>7.3467210660226878E-2</v>
      </c>
      <c r="J425" s="28">
        <f t="shared" ca="1" si="65"/>
        <v>13766.640518940798</v>
      </c>
      <c r="K425" s="28">
        <f t="shared" ca="1" si="66"/>
        <v>1110670.6993182946</v>
      </c>
      <c r="L425" s="28">
        <f ca="1">ROUNDUP((SQRT((2*J425*PART2!$AD$7)/PART2!$AD$6)),0)</f>
        <v>649</v>
      </c>
      <c r="M425" s="38">
        <f t="shared" ca="1" si="67"/>
        <v>21.212080922867177</v>
      </c>
      <c r="N425" s="20"/>
      <c r="AJ425" s="19">
        <v>422</v>
      </c>
      <c r="AK425" s="20">
        <f t="shared" ca="1" si="68"/>
        <v>0.68026428302007491</v>
      </c>
      <c r="AL425" s="28">
        <f t="shared" ca="1" si="69"/>
        <v>13766.640518940798</v>
      </c>
      <c r="AM425" s="28">
        <f ca="1">ROUNDUP(SQRT((2*AL425*PART2!$AD$7)/PART2!$AD$6),0)</f>
        <v>649</v>
      </c>
      <c r="AN425" s="20"/>
      <c r="BB425" s="19">
        <v>423</v>
      </c>
      <c r="BC425" s="20">
        <f t="shared" ca="1" si="62"/>
        <v>0.96335513779161452</v>
      </c>
      <c r="BD425" s="28">
        <f t="shared" ca="1" si="63"/>
        <v>15221.827086164782</v>
      </c>
      <c r="BE425" s="29">
        <f ca="1">BD425/ROUNDUP(SQRT((2*BD425*PART2!$AD$7)/PART2!$AD$6),0)</f>
        <v>22.319394554493815</v>
      </c>
      <c r="BF425" s="20"/>
    </row>
    <row r="426" spans="8:58">
      <c r="H426" s="19">
        <v>423</v>
      </c>
      <c r="I426" s="20">
        <f t="shared" ca="1" si="64"/>
        <v>0.60476263606284608</v>
      </c>
      <c r="J426" s="28">
        <f t="shared" ca="1" si="65"/>
        <v>15221.827086164782</v>
      </c>
      <c r="K426" s="28">
        <f t="shared" ca="1" si="66"/>
        <v>1227566.8336951712</v>
      </c>
      <c r="L426" s="28">
        <f ca="1">ROUNDUP((SQRT((2*J426*PART2!$AD$7)/PART2!$AD$6)),0)</f>
        <v>682</v>
      </c>
      <c r="M426" s="38">
        <f t="shared" ca="1" si="67"/>
        <v>22.319394554493815</v>
      </c>
      <c r="N426" s="20"/>
      <c r="AJ426" s="19">
        <v>423</v>
      </c>
      <c r="AK426" s="20">
        <f t="shared" ca="1" si="68"/>
        <v>0.25478483759410919</v>
      </c>
      <c r="AL426" s="28">
        <f t="shared" ca="1" si="69"/>
        <v>15221.827086164782</v>
      </c>
      <c r="AM426" s="28">
        <f ca="1">ROUNDUP(SQRT((2*AL426*PART2!$AD$7)/PART2!$AD$6),0)</f>
        <v>682</v>
      </c>
      <c r="AN426" s="20"/>
      <c r="BB426" s="19">
        <v>424</v>
      </c>
      <c r="BC426" s="20">
        <f t="shared" ca="1" si="62"/>
        <v>0.96534484843707768</v>
      </c>
      <c r="BD426" s="28">
        <f t="shared" ca="1" si="63"/>
        <v>15319.521779253286</v>
      </c>
      <c r="BE426" s="29">
        <f ca="1">BD426/ROUNDUP(SQRT((2*BD426*PART2!$AD$7)/PART2!$AD$6),0)</f>
        <v>22.364265371172682</v>
      </c>
      <c r="BF426" s="20"/>
    </row>
    <row r="427" spans="8:58">
      <c r="H427" s="19">
        <v>424</v>
      </c>
      <c r="I427" s="20">
        <f t="shared" ca="1" si="64"/>
        <v>0.64699911869949434</v>
      </c>
      <c r="J427" s="28">
        <f t="shared" ca="1" si="65"/>
        <v>15319.521779253286</v>
      </c>
      <c r="K427" s="28">
        <f t="shared" ca="1" si="66"/>
        <v>1235413.8807219209</v>
      </c>
      <c r="L427" s="28">
        <f ca="1">ROUNDUP((SQRT((2*J427*PART2!$AD$7)/PART2!$AD$6)),0)</f>
        <v>685</v>
      </c>
      <c r="M427" s="38">
        <f t="shared" ca="1" si="67"/>
        <v>22.364265371172682</v>
      </c>
      <c r="N427" s="20"/>
      <c r="AJ427" s="19">
        <v>424</v>
      </c>
      <c r="AK427" s="20">
        <f t="shared" ca="1" si="68"/>
        <v>0.90915085637028337</v>
      </c>
      <c r="AL427" s="28">
        <f t="shared" ca="1" si="69"/>
        <v>15319.521779253286</v>
      </c>
      <c r="AM427" s="28">
        <f ca="1">ROUNDUP(SQRT((2*AL427*PART2!$AD$7)/PART2!$AD$6),0)</f>
        <v>685</v>
      </c>
      <c r="AN427" s="20"/>
      <c r="BB427" s="19">
        <v>425</v>
      </c>
      <c r="BC427" s="20">
        <f t="shared" ca="1" si="62"/>
        <v>0.63860875567856457</v>
      </c>
      <c r="BD427" s="28">
        <f t="shared" ca="1" si="63"/>
        <v>14109.754752767867</v>
      </c>
      <c r="BE427" s="29">
        <f ca="1">BD427/ROUNDUP(SQRT((2*BD427*PART2!$AD$7)/PART2!$AD$6),0)</f>
        <v>21.476034631305733</v>
      </c>
      <c r="BF427" s="20"/>
    </row>
    <row r="428" spans="8:58">
      <c r="H428" s="19">
        <v>425</v>
      </c>
      <c r="I428" s="20">
        <f t="shared" ca="1" si="64"/>
        <v>0.15394445141135893</v>
      </c>
      <c r="J428" s="28">
        <f t="shared" ca="1" si="65"/>
        <v>14109.754752767867</v>
      </c>
      <c r="K428" s="28">
        <f t="shared" ca="1" si="66"/>
        <v>1138235.5078403165</v>
      </c>
      <c r="L428" s="28">
        <f ca="1">ROUNDUP((SQRT((2*J428*PART2!$AD$7)/PART2!$AD$6)),0)</f>
        <v>657</v>
      </c>
      <c r="M428" s="38">
        <f t="shared" ca="1" si="67"/>
        <v>21.476034631305733</v>
      </c>
      <c r="N428" s="20"/>
      <c r="AJ428" s="19">
        <v>425</v>
      </c>
      <c r="AK428" s="20">
        <f t="shared" ca="1" si="68"/>
        <v>0.23665949486460358</v>
      </c>
      <c r="AL428" s="28">
        <f t="shared" ca="1" si="69"/>
        <v>14109.754752767867</v>
      </c>
      <c r="AM428" s="28">
        <f ca="1">ROUNDUP(SQRT((2*AL428*PART2!$AD$7)/PART2!$AD$6),0)</f>
        <v>657</v>
      </c>
      <c r="AN428" s="20"/>
      <c r="BB428" s="19">
        <v>426</v>
      </c>
      <c r="BC428" s="20">
        <f t="shared" ca="1" si="62"/>
        <v>0.92760672574560965</v>
      </c>
      <c r="BD428" s="28">
        <f t="shared" ca="1" si="63"/>
        <v>16209.530939087639</v>
      </c>
      <c r="BE428" s="29">
        <f ca="1">BD428/ROUNDUP(SQRT((2*BD428*PART2!$AD$7)/PART2!$AD$6),0)</f>
        <v>23.024901902113125</v>
      </c>
      <c r="BF428" s="20"/>
    </row>
    <row r="429" spans="8:58">
      <c r="H429" s="19">
        <v>426</v>
      </c>
      <c r="I429" s="20">
        <f t="shared" ca="1" si="64"/>
        <v>0.92189483296754138</v>
      </c>
      <c r="J429" s="28">
        <f t="shared" ca="1" si="65"/>
        <v>16209.530939087639</v>
      </c>
      <c r="K429" s="28">
        <f t="shared" ca="1" si="66"/>
        <v>1306896.7535454759</v>
      </c>
      <c r="L429" s="28">
        <f ca="1">ROUNDUP((SQRT((2*J429*PART2!$AD$7)/PART2!$AD$6)),0)</f>
        <v>704</v>
      </c>
      <c r="M429" s="38">
        <f t="shared" ca="1" si="67"/>
        <v>23.024901902113125</v>
      </c>
      <c r="N429" s="20"/>
      <c r="AJ429" s="19">
        <v>426</v>
      </c>
      <c r="AK429" s="20">
        <f t="shared" ca="1" si="68"/>
        <v>0.11858269360970419</v>
      </c>
      <c r="AL429" s="28">
        <f t="shared" ca="1" si="69"/>
        <v>16209.530939087639</v>
      </c>
      <c r="AM429" s="28">
        <f ca="1">ROUNDUP(SQRT((2*AL429*PART2!$AD$7)/PART2!$AD$6),0)</f>
        <v>704</v>
      </c>
      <c r="AN429" s="20"/>
      <c r="BB429" s="19">
        <v>427</v>
      </c>
      <c r="BC429" s="20">
        <f t="shared" ca="1" si="62"/>
        <v>0.62071545802215777</v>
      </c>
      <c r="BD429" s="28">
        <f t="shared" ca="1" si="63"/>
        <v>14397.162846670648</v>
      </c>
      <c r="BE429" s="29">
        <f ca="1">BD429/ROUNDUP(SQRT((2*BD429*PART2!$AD$7)/PART2!$AD$6),0)</f>
        <v>21.682474166672662</v>
      </c>
      <c r="BF429" s="20"/>
    </row>
    <row r="430" spans="8:58">
      <c r="H430" s="19">
        <v>427</v>
      </c>
      <c r="I430" s="20">
        <f t="shared" ca="1" si="64"/>
        <v>0.24400800251460375</v>
      </c>
      <c r="J430" s="28">
        <f t="shared" ca="1" si="65"/>
        <v>14397.162846670648</v>
      </c>
      <c r="K430" s="28">
        <f t="shared" ca="1" si="66"/>
        <v>1161323.9720503199</v>
      </c>
      <c r="L430" s="28">
        <f ca="1">ROUNDUP((SQRT((2*J430*PART2!$AD$7)/PART2!$AD$6)),0)</f>
        <v>664</v>
      </c>
      <c r="M430" s="38">
        <f t="shared" ca="1" si="67"/>
        <v>21.682474166672662</v>
      </c>
      <c r="N430" s="20"/>
      <c r="AJ430" s="19">
        <v>427</v>
      </c>
      <c r="AK430" s="20">
        <f t="shared" ca="1" si="68"/>
        <v>6.0165231825058618E-2</v>
      </c>
      <c r="AL430" s="28">
        <f t="shared" ca="1" si="69"/>
        <v>14397.162846670648</v>
      </c>
      <c r="AM430" s="28">
        <f ca="1">ROUNDUP(SQRT((2*AL430*PART2!$AD$7)/PART2!$AD$6),0)</f>
        <v>664</v>
      </c>
      <c r="AN430" s="20"/>
      <c r="BB430" s="19">
        <v>428</v>
      </c>
      <c r="BC430" s="20">
        <f t="shared" ca="1" si="62"/>
        <v>0.63939516355904069</v>
      </c>
      <c r="BD430" s="28">
        <f t="shared" ca="1" si="63"/>
        <v>14651.531780133835</v>
      </c>
      <c r="BE430" s="29">
        <f ca="1">BD430/ROUNDUP(SQRT((2*BD430*PART2!$AD$7)/PART2!$AD$6),0)</f>
        <v>21.867957880796769</v>
      </c>
      <c r="BF430" s="20"/>
    </row>
    <row r="431" spans="8:58">
      <c r="H431" s="19">
        <v>428</v>
      </c>
      <c r="I431" s="20">
        <f t="shared" ca="1" si="64"/>
        <v>0.34094465259900464</v>
      </c>
      <c r="J431" s="28">
        <f t="shared" ca="1" si="65"/>
        <v>14651.531780133835</v>
      </c>
      <c r="K431" s="28">
        <f t="shared" ca="1" si="66"/>
        <v>1181757.4931444821</v>
      </c>
      <c r="L431" s="28">
        <f ca="1">ROUNDUP((SQRT((2*J431*PART2!$AD$7)/PART2!$AD$6)),0)</f>
        <v>670</v>
      </c>
      <c r="M431" s="38">
        <f t="shared" ca="1" si="67"/>
        <v>21.867957880796769</v>
      </c>
      <c r="N431" s="20"/>
      <c r="AJ431" s="19">
        <v>428</v>
      </c>
      <c r="AK431" s="20">
        <f t="shared" ca="1" si="68"/>
        <v>0.18447010210369807</v>
      </c>
      <c r="AL431" s="28">
        <f t="shared" ca="1" si="69"/>
        <v>14651.531780133835</v>
      </c>
      <c r="AM431" s="28">
        <f ca="1">ROUNDUP(SQRT((2*AL431*PART2!$AD$7)/PART2!$AD$6),0)</f>
        <v>670</v>
      </c>
      <c r="AN431" s="20"/>
      <c r="BB431" s="19">
        <v>429</v>
      </c>
      <c r="BC431" s="20">
        <f t="shared" ca="1" si="62"/>
        <v>0.66399913449668246</v>
      </c>
      <c r="BD431" s="28">
        <f t="shared" ca="1" si="63"/>
        <v>14829.730886833622</v>
      </c>
      <c r="BE431" s="29">
        <f ca="1">BD431/ROUNDUP(SQRT((2*BD431*PART2!$AD$7)/PART2!$AD$6),0)</f>
        <v>22.002568081355523</v>
      </c>
      <c r="BF431" s="20"/>
    </row>
    <row r="432" spans="8:58">
      <c r="H432" s="19">
        <v>429</v>
      </c>
      <c r="I432" s="20">
        <f t="shared" ca="1" si="64"/>
        <v>0.41848938977911876</v>
      </c>
      <c r="J432" s="28">
        <f t="shared" ca="1" si="65"/>
        <v>14829.730886833622</v>
      </c>
      <c r="K432" s="28">
        <f t="shared" ca="1" si="66"/>
        <v>1196071.8359245881</v>
      </c>
      <c r="L432" s="28">
        <f ca="1">ROUNDUP((SQRT((2*J432*PART2!$AD$7)/PART2!$AD$6)),0)</f>
        <v>674</v>
      </c>
      <c r="M432" s="38">
        <f t="shared" ca="1" si="67"/>
        <v>22.002568081355523</v>
      </c>
      <c r="N432" s="20"/>
      <c r="AJ432" s="19">
        <v>429</v>
      </c>
      <c r="AK432" s="20">
        <f t="shared" ca="1" si="68"/>
        <v>0.99070044020209636</v>
      </c>
      <c r="AL432" s="28">
        <f t="shared" ca="1" si="69"/>
        <v>14829.730886833622</v>
      </c>
      <c r="AM432" s="28">
        <f ca="1">ROUNDUP(SQRT((2*AL432*PART2!$AD$7)/PART2!$AD$6),0)</f>
        <v>674</v>
      </c>
      <c r="AN432" s="20"/>
      <c r="BB432" s="19">
        <v>430</v>
      </c>
      <c r="BC432" s="20">
        <f t="shared" ca="1" si="62"/>
        <v>0.36045020240208359</v>
      </c>
      <c r="BD432" s="28">
        <f t="shared" ca="1" si="63"/>
        <v>14342.877139985027</v>
      </c>
      <c r="BE432" s="29">
        <f ca="1">BD432/ROUNDUP(SQRT((2*BD432*PART2!$AD$7)/PART2!$AD$6),0)</f>
        <v>21.633298853672741</v>
      </c>
      <c r="BF432" s="20"/>
    </row>
    <row r="433" spans="8:58">
      <c r="H433" s="19">
        <v>430</v>
      </c>
      <c r="I433" s="20">
        <f t="shared" ca="1" si="64"/>
        <v>0.22541487663679582</v>
      </c>
      <c r="J433" s="28">
        <f t="shared" ca="1" si="65"/>
        <v>14342.877139985027</v>
      </c>
      <c r="K433" s="28">
        <f t="shared" ca="1" si="66"/>
        <v>1156963.0969466101</v>
      </c>
      <c r="L433" s="28">
        <f ca="1">ROUNDUP((SQRT((2*J433*PART2!$AD$7)/PART2!$AD$6)),0)</f>
        <v>663</v>
      </c>
      <c r="M433" s="38">
        <f t="shared" ca="1" si="67"/>
        <v>21.633298853672741</v>
      </c>
      <c r="N433" s="20"/>
      <c r="AJ433" s="19">
        <v>430</v>
      </c>
      <c r="AK433" s="20">
        <f t="shared" ca="1" si="68"/>
        <v>0.24085342305901181</v>
      </c>
      <c r="AL433" s="28">
        <f t="shared" ca="1" si="69"/>
        <v>14342.877139985027</v>
      </c>
      <c r="AM433" s="28">
        <f ca="1">ROUNDUP(SQRT((2*AL433*PART2!$AD$7)/PART2!$AD$6),0)</f>
        <v>663</v>
      </c>
      <c r="AN433" s="20"/>
      <c r="BB433" s="19">
        <v>431</v>
      </c>
      <c r="BC433" s="20">
        <f t="shared" ca="1" si="62"/>
        <v>0.48200579437140345</v>
      </c>
      <c r="BD433" s="28">
        <f t="shared" ca="1" si="63"/>
        <v>14222.958031970582</v>
      </c>
      <c r="BE433" s="29">
        <f ca="1">BD433/ROUNDUP(SQRT((2*BD433*PART2!$AD$7)/PART2!$AD$6),0)</f>
        <v>21.54993641207664</v>
      </c>
      <c r="BF433" s="20"/>
    </row>
    <row r="434" spans="8:58">
      <c r="H434" s="19">
        <v>431</v>
      </c>
      <c r="I434" s="20">
        <f t="shared" ca="1" si="64"/>
        <v>0.18695329349516998</v>
      </c>
      <c r="J434" s="28">
        <f t="shared" ca="1" si="65"/>
        <v>14222.958031970582</v>
      </c>
      <c r="K434" s="28">
        <f t="shared" ca="1" si="66"/>
        <v>1147329.6285683035</v>
      </c>
      <c r="L434" s="28">
        <f ca="1">ROUNDUP((SQRT((2*J434*PART2!$AD$7)/PART2!$AD$6)),0)</f>
        <v>660</v>
      </c>
      <c r="M434" s="38">
        <f t="shared" ca="1" si="67"/>
        <v>21.54993641207664</v>
      </c>
      <c r="N434" s="20"/>
      <c r="AJ434" s="19">
        <v>431</v>
      </c>
      <c r="AK434" s="20">
        <f t="shared" ca="1" si="68"/>
        <v>0.68487856171425887</v>
      </c>
      <c r="AL434" s="28">
        <f t="shared" ca="1" si="69"/>
        <v>14222.958031970582</v>
      </c>
      <c r="AM434" s="28">
        <f ca="1">ROUNDUP(SQRT((2*AL434*PART2!$AD$7)/PART2!$AD$6),0)</f>
        <v>660</v>
      </c>
      <c r="AN434" s="20"/>
      <c r="BB434" s="19">
        <v>432</v>
      </c>
      <c r="BC434" s="20">
        <f t="shared" ca="1" si="62"/>
        <v>0.31503351064268126</v>
      </c>
      <c r="BD434" s="28">
        <f t="shared" ca="1" si="63"/>
        <v>14848.474068940593</v>
      </c>
      <c r="BE434" s="29">
        <f ca="1">BD434/ROUNDUP(SQRT((2*BD434*PART2!$AD$7)/PART2!$AD$6),0)</f>
        <v>22.030376956885153</v>
      </c>
      <c r="BF434" s="20"/>
    </row>
    <row r="435" spans="8:58">
      <c r="H435" s="19">
        <v>432</v>
      </c>
      <c r="I435" s="20">
        <f t="shared" ca="1" si="64"/>
        <v>0.42710704794322396</v>
      </c>
      <c r="J435" s="28">
        <f t="shared" ca="1" si="65"/>
        <v>14848.474068940593</v>
      </c>
      <c r="K435" s="28">
        <f t="shared" ca="1" si="66"/>
        <v>1197577.4084457622</v>
      </c>
      <c r="L435" s="28">
        <f ca="1">ROUNDUP((SQRT((2*J435*PART2!$AD$7)/PART2!$AD$6)),0)</f>
        <v>674</v>
      </c>
      <c r="M435" s="38">
        <f t="shared" ca="1" si="67"/>
        <v>22.030376956885153</v>
      </c>
      <c r="N435" s="20"/>
      <c r="AJ435" s="19">
        <v>432</v>
      </c>
      <c r="AK435" s="20">
        <f t="shared" ca="1" si="68"/>
        <v>0.1222659803902667</v>
      </c>
      <c r="AL435" s="28">
        <f t="shared" ca="1" si="69"/>
        <v>14848.474068940593</v>
      </c>
      <c r="AM435" s="28">
        <f ca="1">ROUNDUP(SQRT((2*AL435*PART2!$AD$7)/PART2!$AD$6),0)</f>
        <v>674</v>
      </c>
      <c r="AN435" s="20"/>
      <c r="BB435" s="19">
        <v>433</v>
      </c>
      <c r="BC435" s="20">
        <f t="shared" ca="1" si="62"/>
        <v>0.47830072767689269</v>
      </c>
      <c r="BD435" s="28">
        <f t="shared" ca="1" si="63"/>
        <v>14279.572838378263</v>
      </c>
      <c r="BE435" s="29">
        <f ca="1">BD435/ROUNDUP(SQRT((2*BD435*PART2!$AD$7)/PART2!$AD$6),0)</f>
        <v>21.60298462689601</v>
      </c>
      <c r="BF435" s="20"/>
    </row>
    <row r="436" spans="8:58">
      <c r="H436" s="19">
        <v>433</v>
      </c>
      <c r="I436" s="20">
        <f t="shared" ca="1" si="64"/>
        <v>0.20466333108942558</v>
      </c>
      <c r="J436" s="28">
        <f t="shared" ca="1" si="65"/>
        <v>14279.572838378263</v>
      </c>
      <c r="K436" s="28">
        <f t="shared" ca="1" si="66"/>
        <v>1151877.683688178</v>
      </c>
      <c r="L436" s="28">
        <f ca="1">ROUNDUP((SQRT((2*J436*PART2!$AD$7)/PART2!$AD$6)),0)</f>
        <v>661</v>
      </c>
      <c r="M436" s="38">
        <f t="shared" ca="1" si="67"/>
        <v>21.60298462689601</v>
      </c>
      <c r="N436" s="20"/>
      <c r="AJ436" s="19">
        <v>433</v>
      </c>
      <c r="AK436" s="20">
        <f t="shared" ca="1" si="68"/>
        <v>0.92578175996978984</v>
      </c>
      <c r="AL436" s="28">
        <f t="shared" ca="1" si="69"/>
        <v>14279.572838378263</v>
      </c>
      <c r="AM436" s="28">
        <f ca="1">ROUNDUP(SQRT((2*AL436*PART2!$AD$7)/PART2!$AD$6),0)</f>
        <v>661</v>
      </c>
      <c r="AN436" s="20"/>
      <c r="BB436" s="19">
        <v>434</v>
      </c>
      <c r="BC436" s="20">
        <f t="shared" ca="1" si="62"/>
        <v>0.6719267020192119</v>
      </c>
      <c r="BD436" s="28">
        <f t="shared" ca="1" si="63"/>
        <v>16183.075231980782</v>
      </c>
      <c r="BE436" s="29">
        <f ca="1">BD436/ROUNDUP(SQRT((2*BD436*PART2!$AD$7)/PART2!$AD$6),0)</f>
        <v>22.987322772699972</v>
      </c>
      <c r="BF436" s="20"/>
    </row>
    <row r="437" spans="8:58">
      <c r="H437" s="19">
        <v>434</v>
      </c>
      <c r="I437" s="20">
        <f t="shared" ca="1" si="64"/>
        <v>0.91657924042459338</v>
      </c>
      <c r="J437" s="28">
        <f t="shared" ca="1" si="65"/>
        <v>16183.075231980782</v>
      </c>
      <c r="K437" s="28">
        <f t="shared" ca="1" si="66"/>
        <v>1304772.0295684566</v>
      </c>
      <c r="L437" s="28">
        <f ca="1">ROUNDUP((SQRT((2*J437*PART2!$AD$7)/PART2!$AD$6)),0)</f>
        <v>704</v>
      </c>
      <c r="M437" s="38">
        <f t="shared" ca="1" si="67"/>
        <v>22.987322772699972</v>
      </c>
      <c r="N437" s="20"/>
      <c r="AJ437" s="19">
        <v>434</v>
      </c>
      <c r="AK437" s="20">
        <f t="shared" ca="1" si="68"/>
        <v>0.51534015925331322</v>
      </c>
      <c r="AL437" s="28">
        <f t="shared" ca="1" si="69"/>
        <v>16183.075231980782</v>
      </c>
      <c r="AM437" s="28">
        <f ca="1">ROUNDUP(SQRT((2*AL437*PART2!$AD$7)/PART2!$AD$6),0)</f>
        <v>704</v>
      </c>
      <c r="AN437" s="20"/>
      <c r="BB437" s="19">
        <v>435</v>
      </c>
      <c r="BC437" s="20">
        <f t="shared" ca="1" si="62"/>
        <v>0.34623351323568219</v>
      </c>
      <c r="BD437" s="28">
        <f t="shared" ca="1" si="63"/>
        <v>15255.15053689106</v>
      </c>
      <c r="BE437" s="29">
        <f ca="1">BD437/ROUNDUP(SQRT((2*BD437*PART2!$AD$7)/PART2!$AD$6),0)</f>
        <v>22.335505910528639</v>
      </c>
      <c r="BF437" s="20"/>
    </row>
    <row r="438" spans="8:58">
      <c r="H438" s="19">
        <v>435</v>
      </c>
      <c r="I438" s="20">
        <f t="shared" ca="1" si="64"/>
        <v>0.61943754388605565</v>
      </c>
      <c r="J438" s="28">
        <f t="shared" ca="1" si="65"/>
        <v>15255.15053689106</v>
      </c>
      <c r="K438" s="28">
        <f t="shared" ca="1" si="66"/>
        <v>1230243.4542516014</v>
      </c>
      <c r="L438" s="28">
        <f ca="1">ROUNDUP((SQRT((2*J438*PART2!$AD$7)/PART2!$AD$6)),0)</f>
        <v>683</v>
      </c>
      <c r="M438" s="38">
        <f t="shared" ca="1" si="67"/>
        <v>22.335505910528639</v>
      </c>
      <c r="N438" s="20"/>
      <c r="AJ438" s="19">
        <v>435</v>
      </c>
      <c r="AK438" s="20">
        <f t="shared" ca="1" si="68"/>
        <v>0.47152310396562913</v>
      </c>
      <c r="AL438" s="28">
        <f t="shared" ca="1" si="69"/>
        <v>15255.15053689106</v>
      </c>
      <c r="AM438" s="28">
        <f ca="1">ROUNDUP(SQRT((2*AL438*PART2!$AD$7)/PART2!$AD$6),0)</f>
        <v>683</v>
      </c>
      <c r="AN438" s="20"/>
      <c r="BB438" s="19">
        <v>436</v>
      </c>
      <c r="BC438" s="20">
        <f t="shared" ca="1" si="62"/>
        <v>0.13078087055708176</v>
      </c>
      <c r="BD438" s="28">
        <f t="shared" ca="1" si="63"/>
        <v>14661.395013133968</v>
      </c>
      <c r="BE438" s="29">
        <f ca="1">BD438/ROUNDUP(SQRT((2*BD438*PART2!$AD$7)/PART2!$AD$6),0)</f>
        <v>21.88267912408055</v>
      </c>
      <c r="BF438" s="20"/>
    </row>
    <row r="439" spans="8:58">
      <c r="H439" s="19">
        <v>436</v>
      </c>
      <c r="I439" s="20">
        <f t="shared" ca="1" si="64"/>
        <v>0.34502917370830188</v>
      </c>
      <c r="J439" s="28">
        <f t="shared" ca="1" si="65"/>
        <v>14661.395013133968</v>
      </c>
      <c r="K439" s="28">
        <f t="shared" ca="1" si="66"/>
        <v>1182549.7904580152</v>
      </c>
      <c r="L439" s="28">
        <f ca="1">ROUNDUP((SQRT((2*J439*PART2!$AD$7)/PART2!$AD$6)),0)</f>
        <v>670</v>
      </c>
      <c r="M439" s="38">
        <f t="shared" ca="1" si="67"/>
        <v>21.88267912408055</v>
      </c>
      <c r="N439" s="20"/>
      <c r="AJ439" s="19">
        <v>436</v>
      </c>
      <c r="AK439" s="20">
        <f t="shared" ca="1" si="68"/>
        <v>0.72949981323111757</v>
      </c>
      <c r="AL439" s="28">
        <f t="shared" ca="1" si="69"/>
        <v>14661.395013133968</v>
      </c>
      <c r="AM439" s="28">
        <f ca="1">ROUNDUP(SQRT((2*AL439*PART2!$AD$7)/PART2!$AD$6),0)</f>
        <v>670</v>
      </c>
      <c r="AN439" s="20"/>
      <c r="BB439" s="19">
        <v>437</v>
      </c>
      <c r="BC439" s="20">
        <f t="shared" ca="1" si="62"/>
        <v>1.6035411145170264E-2</v>
      </c>
      <c r="BD439" s="28">
        <f t="shared" ca="1" si="63"/>
        <v>16723.936102302374</v>
      </c>
      <c r="BE439" s="29">
        <f ca="1">BD439/ROUNDUP(SQRT((2*BD439*PART2!$AD$7)/PART2!$AD$6),0)</f>
        <v>23.390120422800521</v>
      </c>
      <c r="BF439" s="20"/>
    </row>
    <row r="440" spans="8:58">
      <c r="H440" s="19">
        <v>437</v>
      </c>
      <c r="I440" s="20">
        <f t="shared" ca="1" si="64"/>
        <v>0.99047359054849926</v>
      </c>
      <c r="J440" s="28">
        <f t="shared" ca="1" si="65"/>
        <v>16723.936102302374</v>
      </c>
      <c r="K440" s="28">
        <f t="shared" ca="1" si="66"/>
        <v>1348208.714677206</v>
      </c>
      <c r="L440" s="28">
        <f ca="1">ROUNDUP((SQRT((2*J440*PART2!$AD$7)/PART2!$AD$6)),0)</f>
        <v>715</v>
      </c>
      <c r="M440" s="38">
        <f t="shared" ca="1" si="67"/>
        <v>23.390120422800521</v>
      </c>
      <c r="N440" s="20"/>
      <c r="AJ440" s="19">
        <v>437</v>
      </c>
      <c r="AK440" s="20">
        <f t="shared" ca="1" si="68"/>
        <v>0.2535737840585377</v>
      </c>
      <c r="AL440" s="28">
        <f t="shared" ca="1" si="69"/>
        <v>16723.936102302374</v>
      </c>
      <c r="AM440" s="28">
        <f ca="1">ROUNDUP(SQRT((2*AL440*PART2!$AD$7)/PART2!$AD$6),0)</f>
        <v>715</v>
      </c>
      <c r="AN440" s="20"/>
      <c r="BB440" s="19">
        <v>438</v>
      </c>
      <c r="BC440" s="20">
        <f t="shared" ca="1" si="62"/>
        <v>0.4420080666717312</v>
      </c>
      <c r="BD440" s="28">
        <f t="shared" ca="1" si="63"/>
        <v>15349.137343212808</v>
      </c>
      <c r="BE440" s="29">
        <f ca="1">BD440/ROUNDUP(SQRT((2*BD440*PART2!$AD$7)/PART2!$AD$6),0)</f>
        <v>22.407499771113589</v>
      </c>
      <c r="BF440" s="20"/>
    </row>
    <row r="441" spans="8:58">
      <c r="H441" s="19">
        <v>438</v>
      </c>
      <c r="I441" s="20">
        <f t="shared" ca="1" si="64"/>
        <v>0.65933156105319157</v>
      </c>
      <c r="J441" s="28">
        <f t="shared" ca="1" si="65"/>
        <v>15349.137343212808</v>
      </c>
      <c r="K441" s="28">
        <f t="shared" ca="1" si="66"/>
        <v>1237792.6374066696</v>
      </c>
      <c r="L441" s="28">
        <f ca="1">ROUNDUP((SQRT((2*J441*PART2!$AD$7)/PART2!$AD$6)),0)</f>
        <v>685</v>
      </c>
      <c r="M441" s="38">
        <f t="shared" ca="1" si="67"/>
        <v>22.407499771113589</v>
      </c>
      <c r="N441" s="20"/>
      <c r="AJ441" s="19">
        <v>438</v>
      </c>
      <c r="AK441" s="20">
        <f t="shared" ca="1" si="68"/>
        <v>0.71924515598627703</v>
      </c>
      <c r="AL441" s="28">
        <f t="shared" ca="1" si="69"/>
        <v>15349.137343212808</v>
      </c>
      <c r="AM441" s="28">
        <f ca="1">ROUNDUP(SQRT((2*AL441*PART2!$AD$7)/PART2!$AD$6),0)</f>
        <v>685</v>
      </c>
      <c r="AN441" s="20"/>
      <c r="BB441" s="19">
        <v>439</v>
      </c>
      <c r="BC441" s="20">
        <f t="shared" ca="1" si="62"/>
        <v>0.98021070565009816</v>
      </c>
      <c r="BD441" s="28">
        <f t="shared" ca="1" si="63"/>
        <v>13440.159536038182</v>
      </c>
      <c r="BE441" s="29">
        <f ca="1">BD441/ROUNDUP(SQRT((2*BD441*PART2!$AD$7)/PART2!$AD$6),0)</f>
        <v>20.967487575722593</v>
      </c>
      <c r="BF441" s="20"/>
    </row>
    <row r="442" spans="8:58">
      <c r="H442" s="19">
        <v>439</v>
      </c>
      <c r="I442" s="20">
        <f t="shared" ca="1" si="64"/>
        <v>2.4217552145668453E-2</v>
      </c>
      <c r="J442" s="28">
        <f t="shared" ca="1" si="65"/>
        <v>13440.159536038182</v>
      </c>
      <c r="K442" s="28">
        <f t="shared" ca="1" si="66"/>
        <v>1084440.8101497134</v>
      </c>
      <c r="L442" s="28">
        <f ca="1">ROUNDUP((SQRT((2*J442*PART2!$AD$7)/PART2!$AD$6)),0)</f>
        <v>641</v>
      </c>
      <c r="M442" s="38">
        <f t="shared" ca="1" si="67"/>
        <v>20.967487575722593</v>
      </c>
      <c r="N442" s="20"/>
      <c r="AJ442" s="19">
        <v>439</v>
      </c>
      <c r="AK442" s="20">
        <f t="shared" ca="1" si="68"/>
        <v>0.79624151642505014</v>
      </c>
      <c r="AL442" s="28">
        <f t="shared" ca="1" si="69"/>
        <v>13440.159536038182</v>
      </c>
      <c r="AM442" s="28">
        <f ca="1">ROUNDUP(SQRT((2*AL442*PART2!$AD$7)/PART2!$AD$6),0)</f>
        <v>641</v>
      </c>
      <c r="AN442" s="20"/>
      <c r="BB442" s="19">
        <v>440</v>
      </c>
      <c r="BC442" s="20">
        <f t="shared" ca="1" si="62"/>
        <v>0.4853436679497406</v>
      </c>
      <c r="BD442" s="28">
        <f t="shared" ca="1" si="63"/>
        <v>15531.470998321645</v>
      </c>
      <c r="BE442" s="29">
        <f ca="1">BD442/ROUNDUP(SQRT((2*BD442*PART2!$AD$7)/PART2!$AD$6),0)</f>
        <v>22.542047893064797</v>
      </c>
      <c r="BF442" s="20"/>
    </row>
    <row r="443" spans="8:58">
      <c r="H443" s="19">
        <v>440</v>
      </c>
      <c r="I443" s="20">
        <f t="shared" ca="1" si="64"/>
        <v>0.73042782140369722</v>
      </c>
      <c r="J443" s="28">
        <f t="shared" ca="1" si="65"/>
        <v>15531.470998321645</v>
      </c>
      <c r="K443" s="28">
        <f t="shared" ca="1" si="66"/>
        <v>1252437.7304022058</v>
      </c>
      <c r="L443" s="28">
        <f ca="1">ROUNDUP((SQRT((2*J443*PART2!$AD$7)/PART2!$AD$6)),0)</f>
        <v>689</v>
      </c>
      <c r="M443" s="38">
        <f t="shared" ca="1" si="67"/>
        <v>22.542047893064797</v>
      </c>
      <c r="N443" s="20"/>
      <c r="AJ443" s="19">
        <v>440</v>
      </c>
      <c r="AK443" s="20">
        <f t="shared" ca="1" si="68"/>
        <v>0.90234345645992076</v>
      </c>
      <c r="AL443" s="28">
        <f t="shared" ca="1" si="69"/>
        <v>15531.470998321645</v>
      </c>
      <c r="AM443" s="28">
        <f ca="1">ROUNDUP(SQRT((2*AL443*PART2!$AD$7)/PART2!$AD$6),0)</f>
        <v>689</v>
      </c>
      <c r="AN443" s="20"/>
      <c r="BB443" s="19">
        <v>441</v>
      </c>
      <c r="BC443" s="20">
        <f t="shared" ca="1" si="62"/>
        <v>7.4373541449486491E-2</v>
      </c>
      <c r="BD443" s="28">
        <f t="shared" ca="1" si="63"/>
        <v>15078.090784166718</v>
      </c>
      <c r="BE443" s="29">
        <f ca="1">BD443/ROUNDUP(SQRT((2*BD443*PART2!$AD$7)/PART2!$AD$6),0)</f>
        <v>22.206319269759526</v>
      </c>
      <c r="BF443" s="20"/>
    </row>
    <row r="444" spans="8:58">
      <c r="H444" s="19">
        <v>441</v>
      </c>
      <c r="I444" s="20">
        <f t="shared" ca="1" si="64"/>
        <v>0.53828312076188745</v>
      </c>
      <c r="J444" s="28">
        <f t="shared" ca="1" si="65"/>
        <v>15078.090784166718</v>
      </c>
      <c r="K444" s="28">
        <f t="shared" ca="1" si="66"/>
        <v>1216021.4529726845</v>
      </c>
      <c r="L444" s="28">
        <f ca="1">ROUNDUP((SQRT((2*J444*PART2!$AD$7)/PART2!$AD$6)),0)</f>
        <v>679</v>
      </c>
      <c r="M444" s="38">
        <f t="shared" ca="1" si="67"/>
        <v>22.206319269759526</v>
      </c>
      <c r="N444" s="20"/>
      <c r="AJ444" s="19">
        <v>441</v>
      </c>
      <c r="AK444" s="20">
        <f t="shared" ca="1" si="68"/>
        <v>0.1836140391261134</v>
      </c>
      <c r="AL444" s="28">
        <f t="shared" ca="1" si="69"/>
        <v>15078.090784166718</v>
      </c>
      <c r="AM444" s="28">
        <f ca="1">ROUNDUP(SQRT((2*AL444*PART2!$AD$7)/PART2!$AD$6),0)</f>
        <v>679</v>
      </c>
      <c r="AN444" s="20"/>
      <c r="BB444" s="19">
        <v>442</v>
      </c>
      <c r="BC444" s="20">
        <f t="shared" ca="1" si="62"/>
        <v>0.1744961230707105</v>
      </c>
      <c r="BD444" s="28">
        <f t="shared" ca="1" si="63"/>
        <v>15737.428707855503</v>
      </c>
      <c r="BE444" s="29">
        <f ca="1">BD444/ROUNDUP(SQRT((2*BD444*PART2!$AD$7)/PART2!$AD$6),0)</f>
        <v>22.676410241866719</v>
      </c>
      <c r="BF444" s="20"/>
    </row>
    <row r="445" spans="8:58">
      <c r="H445" s="19">
        <v>442</v>
      </c>
      <c r="I445" s="20">
        <f t="shared" ca="1" si="64"/>
        <v>0.80073921653157154</v>
      </c>
      <c r="J445" s="28">
        <f t="shared" ca="1" si="65"/>
        <v>15737.428707855503</v>
      </c>
      <c r="K445" s="28">
        <f t="shared" ca="1" si="66"/>
        <v>1268979.9068816509</v>
      </c>
      <c r="L445" s="28">
        <f ca="1">ROUNDUP((SQRT((2*J445*PART2!$AD$7)/PART2!$AD$6)),0)</f>
        <v>694</v>
      </c>
      <c r="M445" s="38">
        <f t="shared" ca="1" si="67"/>
        <v>22.676410241866719</v>
      </c>
      <c r="N445" s="20"/>
      <c r="AJ445" s="19">
        <v>442</v>
      </c>
      <c r="AK445" s="20">
        <f t="shared" ca="1" si="68"/>
        <v>0.94949890735833709</v>
      </c>
      <c r="AL445" s="28">
        <f t="shared" ca="1" si="69"/>
        <v>15737.428707855503</v>
      </c>
      <c r="AM445" s="28">
        <f ca="1">ROUNDUP(SQRT((2*AL445*PART2!$AD$7)/PART2!$AD$6),0)</f>
        <v>694</v>
      </c>
      <c r="AN445" s="20"/>
      <c r="BB445" s="19">
        <v>443</v>
      </c>
      <c r="BC445" s="20">
        <f t="shared" ca="1" si="62"/>
        <v>0.72830265049619203</v>
      </c>
      <c r="BD445" s="28">
        <f t="shared" ca="1" si="63"/>
        <v>14169.839978115133</v>
      </c>
      <c r="BE445" s="29">
        <f ca="1">BD445/ROUNDUP(SQRT((2*BD445*PART2!$AD$7)/PART2!$AD$6),0)</f>
        <v>21.502033350705815</v>
      </c>
      <c r="BF445" s="20"/>
    </row>
    <row r="446" spans="8:58">
      <c r="H446" s="19">
        <v>443</v>
      </c>
      <c r="I446" s="20">
        <f t="shared" ca="1" si="64"/>
        <v>0.17106569679955197</v>
      </c>
      <c r="J446" s="28">
        <f t="shared" ca="1" si="65"/>
        <v>14169.839978115133</v>
      </c>
      <c r="K446" s="28">
        <f t="shared" ca="1" si="66"/>
        <v>1143062.4455863659</v>
      </c>
      <c r="L446" s="28">
        <f ca="1">ROUNDUP((SQRT((2*J446*PART2!$AD$7)/PART2!$AD$6)),0)</f>
        <v>659</v>
      </c>
      <c r="M446" s="38">
        <f t="shared" ca="1" si="67"/>
        <v>21.502033350705815</v>
      </c>
      <c r="N446" s="20"/>
      <c r="AJ446" s="19">
        <v>443</v>
      </c>
      <c r="AK446" s="20">
        <f t="shared" ca="1" si="68"/>
        <v>0.6679482861603796</v>
      </c>
      <c r="AL446" s="28">
        <f t="shared" ca="1" si="69"/>
        <v>14169.839978115133</v>
      </c>
      <c r="AM446" s="28">
        <f ca="1">ROUNDUP(SQRT((2*AL446*PART2!$AD$7)/PART2!$AD$6),0)</f>
        <v>659</v>
      </c>
      <c r="AN446" s="20"/>
      <c r="BB446" s="19">
        <v>444</v>
      </c>
      <c r="BC446" s="20">
        <f t="shared" ca="1" si="62"/>
        <v>0.68781635321440404</v>
      </c>
      <c r="BD446" s="28">
        <f t="shared" ca="1" si="63"/>
        <v>14294.405558159579</v>
      </c>
      <c r="BE446" s="29">
        <f ca="1">BD446/ROUNDUP(SQRT((2*BD446*PART2!$AD$7)/PART2!$AD$6),0)</f>
        <v>21.625424445022055</v>
      </c>
      <c r="BF446" s="20"/>
    </row>
    <row r="447" spans="8:58">
      <c r="H447" s="19">
        <v>444</v>
      </c>
      <c r="I447" s="20">
        <f t="shared" ca="1" si="64"/>
        <v>0.2094357186243011</v>
      </c>
      <c r="J447" s="28">
        <f t="shared" ca="1" si="65"/>
        <v>14294.405558159579</v>
      </c>
      <c r="K447" s="28">
        <f t="shared" ca="1" si="66"/>
        <v>1153069.2380306711</v>
      </c>
      <c r="L447" s="28">
        <f ca="1">ROUNDUP((SQRT((2*J447*PART2!$AD$7)/PART2!$AD$6)),0)</f>
        <v>661</v>
      </c>
      <c r="M447" s="38">
        <f t="shared" ca="1" si="67"/>
        <v>21.625424445022055</v>
      </c>
      <c r="N447" s="20"/>
      <c r="AJ447" s="19">
        <v>444</v>
      </c>
      <c r="AK447" s="20">
        <f t="shared" ca="1" si="68"/>
        <v>0.63980694757283252</v>
      </c>
      <c r="AL447" s="28">
        <f t="shared" ca="1" si="69"/>
        <v>14294.405558159579</v>
      </c>
      <c r="AM447" s="28">
        <f ca="1">ROUNDUP(SQRT((2*AL447*PART2!$AD$7)/PART2!$AD$6),0)</f>
        <v>661</v>
      </c>
      <c r="AN447" s="20"/>
      <c r="BB447" s="19">
        <v>445</v>
      </c>
      <c r="BC447" s="20">
        <f t="shared" ca="1" si="62"/>
        <v>0.67019655841092918</v>
      </c>
      <c r="BD447" s="28">
        <f t="shared" ca="1" si="63"/>
        <v>15145.276967290878</v>
      </c>
      <c r="BE447" s="29">
        <f ca="1">BD447/ROUNDUP(SQRT((2*BD447*PART2!$AD$7)/PART2!$AD$6),0)</f>
        <v>22.239760598077648</v>
      </c>
      <c r="BF447" s="20"/>
    </row>
    <row r="448" spans="8:58">
      <c r="H448" s="19">
        <v>445</v>
      </c>
      <c r="I448" s="20">
        <f t="shared" ca="1" si="64"/>
        <v>0.57000030899228449</v>
      </c>
      <c r="J448" s="28">
        <f t="shared" ca="1" si="65"/>
        <v>15145.276967290878</v>
      </c>
      <c r="K448" s="28">
        <f t="shared" ca="1" si="66"/>
        <v>1221418.1047148474</v>
      </c>
      <c r="L448" s="28">
        <f ca="1">ROUNDUP((SQRT((2*J448*PART2!$AD$7)/PART2!$AD$6)),0)</f>
        <v>681</v>
      </c>
      <c r="M448" s="38">
        <f t="shared" ca="1" si="67"/>
        <v>22.239760598077648</v>
      </c>
      <c r="N448" s="20"/>
      <c r="AJ448" s="19">
        <v>445</v>
      </c>
      <c r="AK448" s="20">
        <f t="shared" ca="1" si="68"/>
        <v>0.52597386194904816</v>
      </c>
      <c r="AL448" s="28">
        <f t="shared" ca="1" si="69"/>
        <v>15145.276967290878</v>
      </c>
      <c r="AM448" s="28">
        <f ca="1">ROUNDUP(SQRT((2*AL448*PART2!$AD$7)/PART2!$AD$6),0)</f>
        <v>681</v>
      </c>
      <c r="AN448" s="20"/>
      <c r="BB448" s="19">
        <v>446</v>
      </c>
      <c r="BC448" s="20">
        <f t="shared" ca="1" si="62"/>
        <v>6.3152273839092943E-2</v>
      </c>
      <c r="BD448" s="28">
        <f t="shared" ca="1" si="63"/>
        <v>14946.453543722922</v>
      </c>
      <c r="BE448" s="29">
        <f ca="1">BD448/ROUNDUP(SQRT((2*BD448*PART2!$AD$7)/PART2!$AD$6),0)</f>
        <v>22.110138378288347</v>
      </c>
      <c r="BF448" s="20"/>
    </row>
    <row r="449" spans="8:58">
      <c r="H449" s="19">
        <v>446</v>
      </c>
      <c r="I449" s="20">
        <f t="shared" ca="1" si="64"/>
        <v>0.47358517473394068</v>
      </c>
      <c r="J449" s="28">
        <f t="shared" ca="1" si="65"/>
        <v>14946.453543722922</v>
      </c>
      <c r="K449" s="28">
        <f t="shared" ca="1" si="66"/>
        <v>1205447.7139410572</v>
      </c>
      <c r="L449" s="28">
        <f ca="1">ROUNDUP((SQRT((2*J449*PART2!$AD$7)/PART2!$AD$6)),0)</f>
        <v>676</v>
      </c>
      <c r="M449" s="38">
        <f t="shared" ca="1" si="67"/>
        <v>22.110138378288347</v>
      </c>
      <c r="N449" s="20"/>
      <c r="AJ449" s="19">
        <v>446</v>
      </c>
      <c r="AK449" s="20">
        <f t="shared" ca="1" si="68"/>
        <v>0.93504346271493033</v>
      </c>
      <c r="AL449" s="28">
        <f t="shared" ca="1" si="69"/>
        <v>14946.453543722922</v>
      </c>
      <c r="AM449" s="28">
        <f ca="1">ROUNDUP(SQRT((2*AL449*PART2!$AD$7)/PART2!$AD$6),0)</f>
        <v>676</v>
      </c>
      <c r="AN449" s="20"/>
      <c r="BB449" s="19">
        <v>447</v>
      </c>
      <c r="BC449" s="20">
        <f t="shared" ca="1" si="62"/>
        <v>0.286117998438845</v>
      </c>
      <c r="BD449" s="28">
        <f t="shared" ca="1" si="63"/>
        <v>16981.804628575555</v>
      </c>
      <c r="BE449" s="29">
        <f ca="1">BD449/ROUNDUP(SQRT((2*BD449*PART2!$AD$7)/PART2!$AD$6),0)</f>
        <v>23.553127085402988</v>
      </c>
      <c r="BF449" s="20"/>
    </row>
    <row r="450" spans="8:58">
      <c r="H450" s="19">
        <v>447</v>
      </c>
      <c r="I450" s="20">
        <f t="shared" ca="1" si="64"/>
        <v>0.99995861605734082</v>
      </c>
      <c r="J450" s="28">
        <f t="shared" ca="1" si="65"/>
        <v>16981.804628575555</v>
      </c>
      <c r="K450" s="28">
        <f t="shared" ca="1" si="66"/>
        <v>1368917.258244833</v>
      </c>
      <c r="L450" s="28">
        <f ca="1">ROUNDUP((SQRT((2*J450*PART2!$AD$7)/PART2!$AD$6)),0)</f>
        <v>721</v>
      </c>
      <c r="M450" s="38">
        <f t="shared" ca="1" si="67"/>
        <v>23.553127085402988</v>
      </c>
      <c r="N450" s="20"/>
      <c r="AJ450" s="19">
        <v>447</v>
      </c>
      <c r="AK450" s="20">
        <f t="shared" ca="1" si="68"/>
        <v>0.97164365272565734</v>
      </c>
      <c r="AL450" s="28">
        <f t="shared" ca="1" si="69"/>
        <v>16981.804628575555</v>
      </c>
      <c r="AM450" s="28">
        <f ca="1">ROUNDUP(SQRT((2*AL450*PART2!$AD$7)/PART2!$AD$6),0)</f>
        <v>721</v>
      </c>
      <c r="AN450" s="20"/>
      <c r="BB450" s="19">
        <v>448</v>
      </c>
      <c r="BC450" s="20">
        <f t="shared" ca="1" si="62"/>
        <v>0.98388268582839122</v>
      </c>
      <c r="BD450" s="28">
        <f t="shared" ca="1" si="63"/>
        <v>14381.796815341429</v>
      </c>
      <c r="BE450" s="29">
        <f ca="1">BD450/ROUNDUP(SQRT((2*BD450*PART2!$AD$7)/PART2!$AD$6),0)</f>
        <v>21.692001229775911</v>
      </c>
      <c r="BF450" s="20"/>
    </row>
    <row r="451" spans="8:58">
      <c r="H451" s="19">
        <v>448</v>
      </c>
      <c r="I451" s="20">
        <f t="shared" ca="1" si="64"/>
        <v>0.23867030486096441</v>
      </c>
      <c r="J451" s="28">
        <f t="shared" ca="1" si="65"/>
        <v>14381.796815341429</v>
      </c>
      <c r="K451" s="28">
        <f t="shared" ca="1" si="66"/>
        <v>1160089.585497865</v>
      </c>
      <c r="L451" s="28">
        <f ca="1">ROUNDUP((SQRT((2*J451*PART2!$AD$7)/PART2!$AD$6)),0)</f>
        <v>663</v>
      </c>
      <c r="M451" s="38">
        <f t="shared" ca="1" si="67"/>
        <v>21.692001229775911</v>
      </c>
      <c r="N451" s="20"/>
      <c r="AJ451" s="19">
        <v>448</v>
      </c>
      <c r="AK451" s="20">
        <f t="shared" ca="1" si="68"/>
        <v>0.10208031125351802</v>
      </c>
      <c r="AL451" s="28">
        <f t="shared" ca="1" si="69"/>
        <v>14381.796815341429</v>
      </c>
      <c r="AM451" s="28">
        <f ca="1">ROUNDUP(SQRT((2*AL451*PART2!$AD$7)/PART2!$AD$6),0)</f>
        <v>663</v>
      </c>
      <c r="AN451" s="20"/>
      <c r="BB451" s="19">
        <v>449</v>
      </c>
      <c r="BC451" s="20">
        <f t="shared" ca="1" si="62"/>
        <v>0.18515363617233638</v>
      </c>
      <c r="BD451" s="28">
        <f t="shared" ca="1" si="63"/>
        <v>15331.867827161968</v>
      </c>
      <c r="BE451" s="29">
        <f ca="1">BD451/ROUNDUP(SQRT((2*BD451*PART2!$AD$7)/PART2!$AD$6),0)</f>
        <v>22.382288798776596</v>
      </c>
      <c r="BF451" s="20"/>
    </row>
    <row r="452" spans="8:58">
      <c r="H452" s="19">
        <v>449</v>
      </c>
      <c r="I452" s="20">
        <f t="shared" ca="1" si="64"/>
        <v>0.65216688174283366</v>
      </c>
      <c r="J452" s="28">
        <f t="shared" ca="1" si="65"/>
        <v>15331.867827161968</v>
      </c>
      <c r="K452" s="28">
        <f t="shared" ca="1" si="66"/>
        <v>1236405.5297086884</v>
      </c>
      <c r="L452" s="28">
        <f ca="1">ROUNDUP((SQRT((2*J452*PART2!$AD$7)/PART2!$AD$6)),0)</f>
        <v>685</v>
      </c>
      <c r="M452" s="38">
        <f t="shared" ca="1" si="67"/>
        <v>22.382288798776596</v>
      </c>
      <c r="N452" s="20"/>
      <c r="AJ452" s="19">
        <v>449</v>
      </c>
      <c r="AK452" s="20">
        <f t="shared" ca="1" si="68"/>
        <v>0.399243576457745</v>
      </c>
      <c r="AL452" s="28">
        <f t="shared" ca="1" si="69"/>
        <v>15331.867827161968</v>
      </c>
      <c r="AM452" s="28">
        <f ca="1">ROUNDUP(SQRT((2*AL452*PART2!$AD$7)/PART2!$AD$6),0)</f>
        <v>685</v>
      </c>
      <c r="AN452" s="20"/>
      <c r="BB452" s="19">
        <v>450</v>
      </c>
      <c r="BC452" s="20">
        <f t="shared" ref="BC452:BC515" ca="1" si="70">RAND()</f>
        <v>0.13165817925711021</v>
      </c>
      <c r="BD452" s="28">
        <f t="shared" ref="BD452:BD515" ca="1" si="71">IF(I453&lt;=$C$24, $C$16+SQRT(I453*$C$25), $C$17-SQRT((1-I453)*$C$26))</f>
        <v>14462.089530396526</v>
      </c>
      <c r="BE452" s="29">
        <f ca="1">BD452/ROUNDUP(SQRT((2*BD452*PART2!$AD$7)/PART2!$AD$6),0)</f>
        <v>21.747503053227859</v>
      </c>
      <c r="BF452" s="20"/>
    </row>
    <row r="453" spans="8:58">
      <c r="H453" s="19">
        <v>450</v>
      </c>
      <c r="I453" s="20">
        <f t="shared" ref="I453:I516" ca="1" si="72">RAND()</f>
        <v>0.26721322436189165</v>
      </c>
      <c r="J453" s="28">
        <f t="shared" ref="J453:J516" ca="1" si="73">IF(I453&lt;=$C$24, $C$16+SQRT(I453*$C$25), $C$17-SQRT((1-I453)*$C$26))</f>
        <v>14462.089530396526</v>
      </c>
      <c r="K453" s="28">
        <f t="shared" ref="K453:K516" ca="1" si="74">J453*$AD$5+J453/L453*$AD$7+$AD$6*L453/2</f>
        <v>1166539.6131034321</v>
      </c>
      <c r="L453" s="28">
        <f ca="1">ROUNDUP((SQRT((2*J453*PART2!$AD$7)/PART2!$AD$6)),0)</f>
        <v>665</v>
      </c>
      <c r="M453" s="38">
        <f t="shared" ref="M453:M516" ca="1" si="75">J453/L453</f>
        <v>21.747503053227859</v>
      </c>
      <c r="N453" s="20"/>
      <c r="AJ453" s="19">
        <v>450</v>
      </c>
      <c r="AK453" s="20">
        <f t="shared" ref="AK453:AK516" ca="1" si="76">RAND()</f>
        <v>0.29073576949869828</v>
      </c>
      <c r="AL453" s="28">
        <f t="shared" ref="AL453:AL516" ca="1" si="77">IF(I453&lt;=$C$24, $C$16+SQRT(I453*$C$25), $C$17-SQRT((1-I453)*$C$26))</f>
        <v>14462.089530396526</v>
      </c>
      <c r="AM453" s="28">
        <f ca="1">ROUNDUP(SQRT((2*AL453*PART2!$AD$7)/PART2!$AD$6),0)</f>
        <v>665</v>
      </c>
      <c r="AN453" s="20"/>
      <c r="BB453" s="19">
        <v>451</v>
      </c>
      <c r="BC453" s="20">
        <f t="shared" ca="1" si="70"/>
        <v>6.2853790818132027E-2</v>
      </c>
      <c r="BD453" s="28">
        <f t="shared" ca="1" si="71"/>
        <v>16231.810521650792</v>
      </c>
      <c r="BE453" s="29">
        <f ca="1">BD453/ROUNDUP(SQRT((2*BD453*PART2!$AD$7)/PART2!$AD$6),0)</f>
        <v>23.023844711561406</v>
      </c>
      <c r="BF453" s="20"/>
    </row>
    <row r="454" spans="8:58">
      <c r="H454" s="19">
        <v>451</v>
      </c>
      <c r="I454" s="20">
        <f t="shared" ca="1" si="72"/>
        <v>0.92623561566919643</v>
      </c>
      <c r="J454" s="28">
        <f t="shared" ca="1" si="73"/>
        <v>16231.810521650792</v>
      </c>
      <c r="K454" s="28">
        <f t="shared" ca="1" si="74"/>
        <v>1308686.0875686069</v>
      </c>
      <c r="L454" s="28">
        <f ca="1">ROUNDUP((SQRT((2*J454*PART2!$AD$7)/PART2!$AD$6)),0)</f>
        <v>705</v>
      </c>
      <c r="M454" s="38">
        <f t="shared" ca="1" si="75"/>
        <v>23.023844711561406</v>
      </c>
      <c r="N454" s="20"/>
      <c r="AJ454" s="19">
        <v>451</v>
      </c>
      <c r="AK454" s="20">
        <f t="shared" ca="1" si="76"/>
        <v>0.13267669345756439</v>
      </c>
      <c r="AL454" s="28">
        <f t="shared" ca="1" si="77"/>
        <v>16231.810521650792</v>
      </c>
      <c r="AM454" s="28">
        <f ca="1">ROUNDUP(SQRT((2*AL454*PART2!$AD$7)/PART2!$AD$6),0)</f>
        <v>705</v>
      </c>
      <c r="AN454" s="20"/>
      <c r="BB454" s="19">
        <v>452</v>
      </c>
      <c r="BC454" s="20">
        <f t="shared" ca="1" si="70"/>
        <v>0.11883362308127876</v>
      </c>
      <c r="BD454" s="28">
        <f t="shared" ca="1" si="71"/>
        <v>15278.513420305915</v>
      </c>
      <c r="BE454" s="29">
        <f ca="1">BD454/ROUNDUP(SQRT((2*BD454*PART2!$AD$7)/PART2!$AD$6),0)</f>
        <v>22.337007924423851</v>
      </c>
      <c r="BF454" s="20"/>
    </row>
    <row r="455" spans="8:58">
      <c r="H455" s="19">
        <v>452</v>
      </c>
      <c r="I455" s="20">
        <f t="shared" ca="1" si="72"/>
        <v>0.62956049449164497</v>
      </c>
      <c r="J455" s="28">
        <f t="shared" ca="1" si="73"/>
        <v>15278.513420305915</v>
      </c>
      <c r="K455" s="28">
        <f t="shared" ca="1" si="74"/>
        <v>1232120.0153678467</v>
      </c>
      <c r="L455" s="28">
        <f ca="1">ROUNDUP((SQRT((2*J455*PART2!$AD$7)/PART2!$AD$6)),0)</f>
        <v>684</v>
      </c>
      <c r="M455" s="38">
        <f t="shared" ca="1" si="75"/>
        <v>22.337007924423851</v>
      </c>
      <c r="N455" s="20"/>
      <c r="AJ455" s="19">
        <v>452</v>
      </c>
      <c r="AK455" s="20">
        <f t="shared" ca="1" si="76"/>
        <v>5.9647919982589892E-2</v>
      </c>
      <c r="AL455" s="28">
        <f t="shared" ca="1" si="77"/>
        <v>15278.513420305915</v>
      </c>
      <c r="AM455" s="28">
        <f ca="1">ROUNDUP(SQRT((2*AL455*PART2!$AD$7)/PART2!$AD$6),0)</f>
        <v>684</v>
      </c>
      <c r="AN455" s="20"/>
      <c r="BB455" s="19">
        <v>453</v>
      </c>
      <c r="BC455" s="20">
        <f t="shared" ca="1" si="70"/>
        <v>0.99791882486161976</v>
      </c>
      <c r="BD455" s="28">
        <f t="shared" ca="1" si="71"/>
        <v>15181.471243761169</v>
      </c>
      <c r="BE455" s="29">
        <f ca="1">BD455/ROUNDUP(SQRT((2*BD455*PART2!$AD$7)/PART2!$AD$6),0)</f>
        <v>22.260221765045703</v>
      </c>
      <c r="BF455" s="20"/>
    </row>
    <row r="456" spans="8:58">
      <c r="H456" s="19">
        <v>453</v>
      </c>
      <c r="I456" s="20">
        <f t="shared" ca="1" si="72"/>
        <v>0.58661914534155624</v>
      </c>
      <c r="J456" s="28">
        <f t="shared" ca="1" si="73"/>
        <v>15181.471243761169</v>
      </c>
      <c r="K456" s="28">
        <f t="shared" ca="1" si="74"/>
        <v>1224325.3482892034</v>
      </c>
      <c r="L456" s="28">
        <f ca="1">ROUNDUP((SQRT((2*J456*PART2!$AD$7)/PART2!$AD$6)),0)</f>
        <v>682</v>
      </c>
      <c r="M456" s="38">
        <f t="shared" ca="1" si="75"/>
        <v>22.260221765045703</v>
      </c>
      <c r="N456" s="20"/>
      <c r="AJ456" s="19">
        <v>453</v>
      </c>
      <c r="AK456" s="20">
        <f t="shared" ca="1" si="76"/>
        <v>0.64144759315811428</v>
      </c>
      <c r="AL456" s="28">
        <f t="shared" ca="1" si="77"/>
        <v>15181.471243761169</v>
      </c>
      <c r="AM456" s="28">
        <f ca="1">ROUNDUP(SQRT((2*AL456*PART2!$AD$7)/PART2!$AD$6),0)</f>
        <v>682</v>
      </c>
      <c r="AN456" s="20"/>
      <c r="BB456" s="19">
        <v>454</v>
      </c>
      <c r="BC456" s="20">
        <f t="shared" ca="1" si="70"/>
        <v>0.95624312021714186</v>
      </c>
      <c r="BD456" s="28">
        <f t="shared" ca="1" si="71"/>
        <v>13048.248913836578</v>
      </c>
      <c r="BE456" s="29">
        <f ca="1">BD456/ROUNDUP(SQRT((2*BD456*PART2!$AD$7)/PART2!$AD$6),0)</f>
        <v>20.645963471260409</v>
      </c>
      <c r="BF456" s="20"/>
    </row>
    <row r="457" spans="8:58">
      <c r="H457" s="19">
        <v>454</v>
      </c>
      <c r="I457" s="20">
        <f t="shared" ca="1" si="72"/>
        <v>2.9099471080118455E-4</v>
      </c>
      <c r="J457" s="28">
        <f t="shared" ca="1" si="73"/>
        <v>13048.248913836578</v>
      </c>
      <c r="K457" s="28">
        <f t="shared" ca="1" si="74"/>
        <v>1052952.4250706036</v>
      </c>
      <c r="L457" s="28">
        <f ca="1">ROUNDUP((SQRT((2*J457*PART2!$AD$7)/PART2!$AD$6)),0)</f>
        <v>632</v>
      </c>
      <c r="M457" s="38">
        <f t="shared" ca="1" si="75"/>
        <v>20.645963471260409</v>
      </c>
      <c r="N457" s="20"/>
      <c r="AJ457" s="19">
        <v>454</v>
      </c>
      <c r="AK457" s="20">
        <f t="shared" ca="1" si="76"/>
        <v>0.72829996738822544</v>
      </c>
      <c r="AL457" s="28">
        <f t="shared" ca="1" si="77"/>
        <v>13048.248913836578</v>
      </c>
      <c r="AM457" s="28">
        <f ca="1">ROUNDUP(SQRT((2*AL457*PART2!$AD$7)/PART2!$AD$6),0)</f>
        <v>632</v>
      </c>
      <c r="AN457" s="20"/>
      <c r="BB457" s="19">
        <v>455</v>
      </c>
      <c r="BC457" s="20">
        <f t="shared" ca="1" si="70"/>
        <v>0.3283680266074297</v>
      </c>
      <c r="BD457" s="28">
        <f t="shared" ca="1" si="71"/>
        <v>16572.452767131377</v>
      </c>
      <c r="BE457" s="29">
        <f ca="1">BD457/ROUNDUP(SQRT((2*BD457*PART2!$AD$7)/PART2!$AD$6),0)</f>
        <v>23.275916807768787</v>
      </c>
      <c r="BF457" s="20"/>
    </row>
    <row r="458" spans="8:58">
      <c r="H458" s="19">
        <v>455</v>
      </c>
      <c r="I458" s="20">
        <f t="shared" ca="1" si="72"/>
        <v>0.97715042045829803</v>
      </c>
      <c r="J458" s="28">
        <f t="shared" ca="1" si="73"/>
        <v>16572.452767131377</v>
      </c>
      <c r="K458" s="28">
        <f t="shared" ca="1" si="74"/>
        <v>1336043.3230682192</v>
      </c>
      <c r="L458" s="28">
        <f ca="1">ROUNDUP((SQRT((2*J458*PART2!$AD$7)/PART2!$AD$6)),0)</f>
        <v>712</v>
      </c>
      <c r="M458" s="38">
        <f t="shared" ca="1" si="75"/>
        <v>23.275916807768787</v>
      </c>
      <c r="N458" s="20"/>
      <c r="AJ458" s="19">
        <v>455</v>
      </c>
      <c r="AK458" s="20">
        <f t="shared" ca="1" si="76"/>
        <v>0.80030492336945858</v>
      </c>
      <c r="AL458" s="28">
        <f t="shared" ca="1" si="77"/>
        <v>16572.452767131377</v>
      </c>
      <c r="AM458" s="28">
        <f ca="1">ROUNDUP(SQRT((2*AL458*PART2!$AD$7)/PART2!$AD$6),0)</f>
        <v>712</v>
      </c>
      <c r="AN458" s="20"/>
      <c r="BB458" s="19">
        <v>456</v>
      </c>
      <c r="BC458" s="20">
        <f t="shared" ca="1" si="70"/>
        <v>0.57189649649229413</v>
      </c>
      <c r="BD458" s="28">
        <f t="shared" ca="1" si="71"/>
        <v>16205.797799521026</v>
      </c>
      <c r="BE458" s="29">
        <f ca="1">BD458/ROUNDUP(SQRT((2*BD458*PART2!$AD$7)/PART2!$AD$6),0)</f>
        <v>23.019599147046911</v>
      </c>
      <c r="BF458" s="20"/>
    </row>
    <row r="459" spans="8:58">
      <c r="H459" s="19">
        <v>456</v>
      </c>
      <c r="I459" s="20">
        <f t="shared" ca="1" si="72"/>
        <v>0.92115535809429427</v>
      </c>
      <c r="J459" s="28">
        <f t="shared" ca="1" si="73"/>
        <v>16205.797799521026</v>
      </c>
      <c r="K459" s="28">
        <f t="shared" ca="1" si="74"/>
        <v>1306596.9357740325</v>
      </c>
      <c r="L459" s="28">
        <f ca="1">ROUNDUP((SQRT((2*J459*PART2!$AD$7)/PART2!$AD$6)),0)</f>
        <v>704</v>
      </c>
      <c r="M459" s="38">
        <f t="shared" ca="1" si="75"/>
        <v>23.019599147046911</v>
      </c>
      <c r="N459" s="20"/>
      <c r="AJ459" s="19">
        <v>456</v>
      </c>
      <c r="AK459" s="20">
        <f t="shared" ca="1" si="76"/>
        <v>0.36065913013580708</v>
      </c>
      <c r="AL459" s="28">
        <f t="shared" ca="1" si="77"/>
        <v>16205.797799521026</v>
      </c>
      <c r="AM459" s="28">
        <f ca="1">ROUNDUP(SQRT((2*AL459*PART2!$AD$7)/PART2!$AD$6),0)</f>
        <v>704</v>
      </c>
      <c r="AN459" s="20"/>
      <c r="BB459" s="19">
        <v>457</v>
      </c>
      <c r="BC459" s="20">
        <f t="shared" ca="1" si="70"/>
        <v>9.3436448275036721E-2</v>
      </c>
      <c r="BD459" s="28">
        <f t="shared" ca="1" si="71"/>
        <v>14824.666194029804</v>
      </c>
      <c r="BE459" s="29">
        <f ca="1">BD459/ROUNDUP(SQRT((2*BD459*PART2!$AD$7)/PART2!$AD$6),0)</f>
        <v>21.995053700340954</v>
      </c>
      <c r="BF459" s="20"/>
    </row>
    <row r="460" spans="8:58">
      <c r="H460" s="19">
        <v>457</v>
      </c>
      <c r="I460" s="20">
        <f t="shared" ca="1" si="72"/>
        <v>0.41617583995440099</v>
      </c>
      <c r="J460" s="28">
        <f t="shared" ca="1" si="73"/>
        <v>14824.666194029804</v>
      </c>
      <c r="K460" s="28">
        <f t="shared" ca="1" si="74"/>
        <v>1195665.0073364594</v>
      </c>
      <c r="L460" s="28">
        <f ca="1">ROUNDUP((SQRT((2*J460*PART2!$AD$7)/PART2!$AD$6)),0)</f>
        <v>674</v>
      </c>
      <c r="M460" s="38">
        <f t="shared" ca="1" si="75"/>
        <v>21.995053700340954</v>
      </c>
      <c r="N460" s="20"/>
      <c r="AJ460" s="19">
        <v>457</v>
      </c>
      <c r="AK460" s="20">
        <f t="shared" ca="1" si="76"/>
        <v>0.83939038348464112</v>
      </c>
      <c r="AL460" s="28">
        <f t="shared" ca="1" si="77"/>
        <v>14824.666194029804</v>
      </c>
      <c r="AM460" s="28">
        <f ca="1">ROUNDUP(SQRT((2*AL460*PART2!$AD$7)/PART2!$AD$6),0)</f>
        <v>674</v>
      </c>
      <c r="AN460" s="20"/>
      <c r="BB460" s="19">
        <v>458</v>
      </c>
      <c r="BC460" s="20">
        <f t="shared" ca="1" si="70"/>
        <v>0.67233081394222483</v>
      </c>
      <c r="BD460" s="28">
        <f t="shared" ca="1" si="71"/>
        <v>14149.975489927128</v>
      </c>
      <c r="BE460" s="29">
        <f ca="1">BD460/ROUNDUP(SQRT((2*BD460*PART2!$AD$7)/PART2!$AD$6),0)</f>
        <v>21.504522021165847</v>
      </c>
      <c r="BF460" s="20"/>
    </row>
    <row r="461" spans="8:58">
      <c r="H461" s="19">
        <v>458</v>
      </c>
      <c r="I461" s="20">
        <f t="shared" ca="1" si="72"/>
        <v>0.16530545342914249</v>
      </c>
      <c r="J461" s="28">
        <f t="shared" ca="1" si="73"/>
        <v>14149.975489927128</v>
      </c>
      <c r="K461" s="28">
        <f t="shared" ca="1" si="74"/>
        <v>1141466.6340388269</v>
      </c>
      <c r="L461" s="28">
        <f ca="1">ROUNDUP((SQRT((2*J461*PART2!$AD$7)/PART2!$AD$6)),0)</f>
        <v>658</v>
      </c>
      <c r="M461" s="38">
        <f t="shared" ca="1" si="75"/>
        <v>21.504522021165847</v>
      </c>
      <c r="N461" s="20"/>
      <c r="AJ461" s="19">
        <v>458</v>
      </c>
      <c r="AK461" s="20">
        <f t="shared" ca="1" si="76"/>
        <v>0.65428348247250689</v>
      </c>
      <c r="AL461" s="28">
        <f t="shared" ca="1" si="77"/>
        <v>14149.975489927128</v>
      </c>
      <c r="AM461" s="28">
        <f ca="1">ROUNDUP(SQRT((2*AL461*PART2!$AD$7)/PART2!$AD$6),0)</f>
        <v>658</v>
      </c>
      <c r="AN461" s="20"/>
      <c r="BB461" s="19">
        <v>459</v>
      </c>
      <c r="BC461" s="20">
        <f t="shared" ca="1" si="70"/>
        <v>0.11568558250301519</v>
      </c>
      <c r="BD461" s="28">
        <f t="shared" ca="1" si="71"/>
        <v>14078.135475021876</v>
      </c>
      <c r="BE461" s="29">
        <f ca="1">BD461/ROUNDUP(SQRT((2*BD461*PART2!$AD$7)/PART2!$AD$6),0)</f>
        <v>21.460572370460177</v>
      </c>
      <c r="BF461" s="20"/>
    </row>
    <row r="462" spans="8:58">
      <c r="H462" s="19">
        <v>459</v>
      </c>
      <c r="I462" s="20">
        <f t="shared" ca="1" si="72"/>
        <v>0.14529701281258067</v>
      </c>
      <c r="J462" s="28">
        <f t="shared" ca="1" si="73"/>
        <v>14078.135475021876</v>
      </c>
      <c r="K462" s="28">
        <f t="shared" ca="1" si="74"/>
        <v>1135695.3639232514</v>
      </c>
      <c r="L462" s="28">
        <f ca="1">ROUNDUP((SQRT((2*J462*PART2!$AD$7)/PART2!$AD$6)),0)</f>
        <v>656</v>
      </c>
      <c r="M462" s="38">
        <f t="shared" ca="1" si="75"/>
        <v>21.460572370460177</v>
      </c>
      <c r="N462" s="20"/>
      <c r="AJ462" s="19">
        <v>459</v>
      </c>
      <c r="AK462" s="20">
        <f t="shared" ca="1" si="76"/>
        <v>0.11113154275104398</v>
      </c>
      <c r="AL462" s="28">
        <f t="shared" ca="1" si="77"/>
        <v>14078.135475021876</v>
      </c>
      <c r="AM462" s="28">
        <f ca="1">ROUNDUP(SQRT((2*AL462*PART2!$AD$7)/PART2!$AD$6),0)</f>
        <v>656</v>
      </c>
      <c r="AN462" s="20"/>
      <c r="BB462" s="19">
        <v>460</v>
      </c>
      <c r="BC462" s="20">
        <f t="shared" ca="1" si="70"/>
        <v>0.91488311810785461</v>
      </c>
      <c r="BD462" s="28">
        <f t="shared" ca="1" si="71"/>
        <v>14190.702465466127</v>
      </c>
      <c r="BE462" s="29">
        <f ca="1">BD462/ROUNDUP(SQRT((2*BD462*PART2!$AD$7)/PART2!$AD$6),0)</f>
        <v>21.533691146382591</v>
      </c>
      <c r="BF462" s="20"/>
    </row>
    <row r="463" spans="8:58">
      <c r="H463" s="19">
        <v>460</v>
      </c>
      <c r="I463" s="20">
        <f t="shared" ca="1" si="72"/>
        <v>0.17722154515838928</v>
      </c>
      <c r="J463" s="28">
        <f t="shared" ca="1" si="73"/>
        <v>14190.702465466127</v>
      </c>
      <c r="K463" s="28">
        <f t="shared" ca="1" si="74"/>
        <v>1144738.4092894944</v>
      </c>
      <c r="L463" s="28">
        <f ca="1">ROUNDUP((SQRT((2*J463*PART2!$AD$7)/PART2!$AD$6)),0)</f>
        <v>659</v>
      </c>
      <c r="M463" s="38">
        <f t="shared" ca="1" si="75"/>
        <v>21.533691146382591</v>
      </c>
      <c r="N463" s="20"/>
      <c r="AJ463" s="19">
        <v>460</v>
      </c>
      <c r="AK463" s="20">
        <f t="shared" ca="1" si="76"/>
        <v>0.79163200528495248</v>
      </c>
      <c r="AL463" s="28">
        <f t="shared" ca="1" si="77"/>
        <v>14190.702465466127</v>
      </c>
      <c r="AM463" s="28">
        <f ca="1">ROUNDUP(SQRT((2*AL463*PART2!$AD$7)/PART2!$AD$6),0)</f>
        <v>659</v>
      </c>
      <c r="AN463" s="20"/>
      <c r="BB463" s="19">
        <v>461</v>
      </c>
      <c r="BC463" s="20">
        <f t="shared" ca="1" si="70"/>
        <v>0.80553016954719781</v>
      </c>
      <c r="BD463" s="28">
        <f t="shared" ca="1" si="71"/>
        <v>14818.521643982149</v>
      </c>
      <c r="BE463" s="29">
        <f ca="1">BD463/ROUNDUP(SQRT((2*BD463*PART2!$AD$7)/PART2!$AD$6),0)</f>
        <v>22.01860571171196</v>
      </c>
      <c r="BF463" s="20"/>
    </row>
    <row r="464" spans="8:58">
      <c r="H464" s="19">
        <v>461</v>
      </c>
      <c r="I464" s="20">
        <f t="shared" ca="1" si="72"/>
        <v>0.4133776212039425</v>
      </c>
      <c r="J464" s="28">
        <f t="shared" ca="1" si="73"/>
        <v>14818.521643982149</v>
      </c>
      <c r="K464" s="28">
        <f t="shared" ca="1" si="74"/>
        <v>1195171.4247751487</v>
      </c>
      <c r="L464" s="28">
        <f ca="1">ROUNDUP((SQRT((2*J464*PART2!$AD$7)/PART2!$AD$6)),0)</f>
        <v>673</v>
      </c>
      <c r="M464" s="38">
        <f t="shared" ca="1" si="75"/>
        <v>22.01860571171196</v>
      </c>
      <c r="N464" s="20"/>
      <c r="AJ464" s="19">
        <v>461</v>
      </c>
      <c r="AK464" s="20">
        <f t="shared" ca="1" si="76"/>
        <v>0.6901509701663151</v>
      </c>
      <c r="AL464" s="28">
        <f t="shared" ca="1" si="77"/>
        <v>14818.521643982149</v>
      </c>
      <c r="AM464" s="28">
        <f ca="1">ROUNDUP(SQRT((2*AL464*PART2!$AD$7)/PART2!$AD$6),0)</f>
        <v>673</v>
      </c>
      <c r="AN464" s="20"/>
      <c r="BB464" s="19">
        <v>462</v>
      </c>
      <c r="BC464" s="20">
        <f t="shared" ca="1" si="70"/>
        <v>0.38306727698333887</v>
      </c>
      <c r="BD464" s="28">
        <f t="shared" ca="1" si="71"/>
        <v>14980.998238216147</v>
      </c>
      <c r="BE464" s="29">
        <f ca="1">BD464/ROUNDUP(SQRT((2*BD464*PART2!$AD$7)/PART2!$AD$6),0)</f>
        <v>22.128505521737292</v>
      </c>
      <c r="BF464" s="20"/>
    </row>
    <row r="465" spans="8:58">
      <c r="H465" s="19">
        <v>462</v>
      </c>
      <c r="I465" s="20">
        <f t="shared" ca="1" si="72"/>
        <v>0.49054425247693467</v>
      </c>
      <c r="J465" s="28">
        <f t="shared" ca="1" si="73"/>
        <v>14980.998238216147</v>
      </c>
      <c r="K465" s="28">
        <f t="shared" ca="1" si="74"/>
        <v>1208222.530272074</v>
      </c>
      <c r="L465" s="28">
        <f ca="1">ROUNDUP((SQRT((2*J465*PART2!$AD$7)/PART2!$AD$6)),0)</f>
        <v>677</v>
      </c>
      <c r="M465" s="38">
        <f t="shared" ca="1" si="75"/>
        <v>22.128505521737292</v>
      </c>
      <c r="N465" s="20"/>
      <c r="AJ465" s="19">
        <v>462</v>
      </c>
      <c r="AK465" s="20">
        <f t="shared" ca="1" si="76"/>
        <v>0.42222636748561082</v>
      </c>
      <c r="AL465" s="28">
        <f t="shared" ca="1" si="77"/>
        <v>14980.998238216147</v>
      </c>
      <c r="AM465" s="28">
        <f ca="1">ROUNDUP(SQRT((2*AL465*PART2!$AD$7)/PART2!$AD$6),0)</f>
        <v>677</v>
      </c>
      <c r="AN465" s="20"/>
      <c r="BB465" s="19">
        <v>463</v>
      </c>
      <c r="BC465" s="20">
        <f t="shared" ca="1" si="70"/>
        <v>0.69084986469148646</v>
      </c>
      <c r="BD465" s="28">
        <f t="shared" ca="1" si="71"/>
        <v>14936.250598871422</v>
      </c>
      <c r="BE465" s="29">
        <f ca="1">BD465/ROUNDUP(SQRT((2*BD465*PART2!$AD$7)/PART2!$AD$6),0)</f>
        <v>22.095045264602696</v>
      </c>
      <c r="BF465" s="20"/>
    </row>
    <row r="466" spans="8:58">
      <c r="H466" s="19">
        <v>463</v>
      </c>
      <c r="I466" s="20">
        <f t="shared" ca="1" si="72"/>
        <v>0.46863329770374251</v>
      </c>
      <c r="J466" s="28">
        <f t="shared" ca="1" si="73"/>
        <v>14936.250598871422</v>
      </c>
      <c r="K466" s="28">
        <f t="shared" ca="1" si="74"/>
        <v>1204628.1578679264</v>
      </c>
      <c r="L466" s="28">
        <f ca="1">ROUNDUP((SQRT((2*J466*PART2!$AD$7)/PART2!$AD$6)),0)</f>
        <v>676</v>
      </c>
      <c r="M466" s="38">
        <f t="shared" ca="1" si="75"/>
        <v>22.095045264602696</v>
      </c>
      <c r="N466" s="20"/>
      <c r="AJ466" s="19">
        <v>463</v>
      </c>
      <c r="AK466" s="20">
        <f t="shared" ca="1" si="76"/>
        <v>0.21375845481302869</v>
      </c>
      <c r="AL466" s="28">
        <f t="shared" ca="1" si="77"/>
        <v>14936.250598871422</v>
      </c>
      <c r="AM466" s="28">
        <f ca="1">ROUNDUP(SQRT((2*AL466*PART2!$AD$7)/PART2!$AD$6),0)</f>
        <v>676</v>
      </c>
      <c r="AN466" s="20"/>
      <c r="BB466" s="19">
        <v>464</v>
      </c>
      <c r="BC466" s="20">
        <f t="shared" ca="1" si="70"/>
        <v>0.75661923101343354</v>
      </c>
      <c r="BD466" s="28">
        <f t="shared" ca="1" si="71"/>
        <v>15013.7358588402</v>
      </c>
      <c r="BE466" s="29">
        <f ca="1">BD466/ROUNDUP(SQRT((2*BD466*PART2!$AD$7)/PART2!$AD$6),0)</f>
        <v>22.14415318413009</v>
      </c>
      <c r="BF466" s="20"/>
    </row>
    <row r="467" spans="8:58">
      <c r="H467" s="19">
        <v>464</v>
      </c>
      <c r="I467" s="20">
        <f t="shared" ca="1" si="72"/>
        <v>0.50684434519284005</v>
      </c>
      <c r="J467" s="28">
        <f t="shared" ca="1" si="73"/>
        <v>15013.7358588402</v>
      </c>
      <c r="K467" s="28">
        <f t="shared" ca="1" si="74"/>
        <v>1210852.1824077249</v>
      </c>
      <c r="L467" s="28">
        <f ca="1">ROUNDUP((SQRT((2*J467*PART2!$AD$7)/PART2!$AD$6)),0)</f>
        <v>678</v>
      </c>
      <c r="M467" s="38">
        <f t="shared" ca="1" si="75"/>
        <v>22.14415318413009</v>
      </c>
      <c r="N467" s="20"/>
      <c r="AJ467" s="19">
        <v>464</v>
      </c>
      <c r="AK467" s="20">
        <f t="shared" ca="1" si="76"/>
        <v>0.985373590150741</v>
      </c>
      <c r="AL467" s="28">
        <f t="shared" ca="1" si="77"/>
        <v>15013.7358588402</v>
      </c>
      <c r="AM467" s="28">
        <f ca="1">ROUNDUP(SQRT((2*AL467*PART2!$AD$7)/PART2!$AD$6),0)</f>
        <v>678</v>
      </c>
      <c r="AN467" s="20"/>
      <c r="BB467" s="19">
        <v>465</v>
      </c>
      <c r="BC467" s="20">
        <f t="shared" ca="1" si="70"/>
        <v>0.13578604851938925</v>
      </c>
      <c r="BD467" s="28">
        <f t="shared" ca="1" si="71"/>
        <v>14893.358346889137</v>
      </c>
      <c r="BE467" s="29">
        <f ca="1">BD467/ROUNDUP(SQRT((2*BD467*PART2!$AD$7)/PART2!$AD$6),0)</f>
        <v>22.064234587983908</v>
      </c>
      <c r="BF467" s="20"/>
    </row>
    <row r="468" spans="8:58">
      <c r="H468" s="19">
        <v>465</v>
      </c>
      <c r="I468" s="20">
        <f t="shared" ca="1" si="72"/>
        <v>0.44810072871684625</v>
      </c>
      <c r="J468" s="28">
        <f t="shared" ca="1" si="73"/>
        <v>14893.358346889137</v>
      </c>
      <c r="K468" s="28">
        <f t="shared" ca="1" si="74"/>
        <v>1201182.7993604876</v>
      </c>
      <c r="L468" s="28">
        <f ca="1">ROUNDUP((SQRT((2*J468*PART2!$AD$7)/PART2!$AD$6)),0)</f>
        <v>675</v>
      </c>
      <c r="M468" s="38">
        <f t="shared" ca="1" si="75"/>
        <v>22.064234587983908</v>
      </c>
      <c r="N468" s="20"/>
      <c r="AJ468" s="19">
        <v>465</v>
      </c>
      <c r="AK468" s="20">
        <f t="shared" ca="1" si="76"/>
        <v>0.41114792174970705</v>
      </c>
      <c r="AL468" s="28">
        <f t="shared" ca="1" si="77"/>
        <v>14893.358346889137</v>
      </c>
      <c r="AM468" s="28">
        <f ca="1">ROUNDUP(SQRT((2*AL468*PART2!$AD$7)/PART2!$AD$6),0)</f>
        <v>675</v>
      </c>
      <c r="AN468" s="20"/>
      <c r="BB468" s="19">
        <v>466</v>
      </c>
      <c r="BC468" s="20">
        <f t="shared" ca="1" si="70"/>
        <v>0.14528945847342367</v>
      </c>
      <c r="BD468" s="28">
        <f t="shared" ca="1" si="71"/>
        <v>14106.894734613643</v>
      </c>
      <c r="BE468" s="29">
        <f ca="1">BD468/ROUNDUP(SQRT((2*BD468*PART2!$AD$7)/PART2!$AD$6),0)</f>
        <v>21.471681483430203</v>
      </c>
      <c r="BF468" s="20"/>
    </row>
    <row r="469" spans="8:58">
      <c r="H469" s="19">
        <v>466</v>
      </c>
      <c r="I469" s="20">
        <f t="shared" ca="1" si="72"/>
        <v>0.15315199418942582</v>
      </c>
      <c r="J469" s="28">
        <f t="shared" ca="1" si="73"/>
        <v>14106.894734613643</v>
      </c>
      <c r="K469" s="28">
        <f t="shared" ca="1" si="74"/>
        <v>1138005.7486954462</v>
      </c>
      <c r="L469" s="28">
        <f ca="1">ROUNDUP((SQRT((2*J469*PART2!$AD$7)/PART2!$AD$6)),0)</f>
        <v>657</v>
      </c>
      <c r="M469" s="38">
        <f t="shared" ca="1" si="75"/>
        <v>21.471681483430203</v>
      </c>
      <c r="N469" s="20"/>
      <c r="AJ469" s="19">
        <v>466</v>
      </c>
      <c r="AK469" s="20">
        <f t="shared" ca="1" si="76"/>
        <v>0.52628648789725041</v>
      </c>
      <c r="AL469" s="28">
        <f t="shared" ca="1" si="77"/>
        <v>14106.894734613643</v>
      </c>
      <c r="AM469" s="28">
        <f ca="1">ROUNDUP(SQRT((2*AL469*PART2!$AD$7)/PART2!$AD$6),0)</f>
        <v>657</v>
      </c>
      <c r="AN469" s="20"/>
      <c r="BB469" s="19">
        <v>467</v>
      </c>
      <c r="BC469" s="20">
        <f t="shared" ca="1" si="70"/>
        <v>0.26996250467348282</v>
      </c>
      <c r="BD469" s="28">
        <f t="shared" ca="1" si="71"/>
        <v>15177.646176048816</v>
      </c>
      <c r="BE469" s="29">
        <f ca="1">BD469/ROUNDUP(SQRT((2*BD469*PART2!$AD$7)/PART2!$AD$6),0)</f>
        <v>22.254613161361902</v>
      </c>
      <c r="BF469" s="20"/>
    </row>
    <row r="470" spans="8:58">
      <c r="H470" s="19">
        <v>467</v>
      </c>
      <c r="I470" s="20">
        <f t="shared" ca="1" si="72"/>
        <v>0.58487831754131214</v>
      </c>
      <c r="J470" s="28">
        <f t="shared" ca="1" si="73"/>
        <v>15177.646176048816</v>
      </c>
      <c r="K470" s="28">
        <f t="shared" ca="1" si="74"/>
        <v>1224018.1089794049</v>
      </c>
      <c r="L470" s="28">
        <f ca="1">ROUNDUP((SQRT((2*J470*PART2!$AD$7)/PART2!$AD$6)),0)</f>
        <v>682</v>
      </c>
      <c r="M470" s="38">
        <f t="shared" ca="1" si="75"/>
        <v>22.254613161361902</v>
      </c>
      <c r="N470" s="20"/>
      <c r="AJ470" s="19">
        <v>467</v>
      </c>
      <c r="AK470" s="20">
        <f t="shared" ca="1" si="76"/>
        <v>0.42218705884917263</v>
      </c>
      <c r="AL470" s="28">
        <f t="shared" ca="1" si="77"/>
        <v>15177.646176048816</v>
      </c>
      <c r="AM470" s="28">
        <f ca="1">ROUNDUP(SQRT((2*AL470*PART2!$AD$7)/PART2!$AD$6),0)</f>
        <v>682</v>
      </c>
      <c r="AN470" s="20"/>
      <c r="BB470" s="19">
        <v>468</v>
      </c>
      <c r="BC470" s="20">
        <f t="shared" ca="1" si="70"/>
        <v>0.3508688766094733</v>
      </c>
      <c r="BD470" s="28">
        <f t="shared" ca="1" si="71"/>
        <v>13961.120969296471</v>
      </c>
      <c r="BE470" s="29">
        <f ca="1">BD470/ROUNDUP(SQRT((2*BD470*PART2!$AD$7)/PART2!$AD$6),0)</f>
        <v>21.34727976956647</v>
      </c>
      <c r="BF470" s="20"/>
    </row>
    <row r="471" spans="8:58">
      <c r="H471" s="19">
        <v>468</v>
      </c>
      <c r="I471" s="20">
        <f t="shared" ca="1" si="72"/>
        <v>0.11546918970267372</v>
      </c>
      <c r="J471" s="28">
        <f t="shared" ca="1" si="73"/>
        <v>13961.120969296471</v>
      </c>
      <c r="K471" s="28">
        <f t="shared" ca="1" si="74"/>
        <v>1126294.8790930223</v>
      </c>
      <c r="L471" s="28">
        <f ca="1">ROUNDUP((SQRT((2*J471*PART2!$AD$7)/PART2!$AD$6)),0)</f>
        <v>654</v>
      </c>
      <c r="M471" s="38">
        <f t="shared" ca="1" si="75"/>
        <v>21.34727976956647</v>
      </c>
      <c r="N471" s="20"/>
      <c r="AJ471" s="19">
        <v>468</v>
      </c>
      <c r="AK471" s="20">
        <f t="shared" ca="1" si="76"/>
        <v>0.66055929865854468</v>
      </c>
      <c r="AL471" s="28">
        <f t="shared" ca="1" si="77"/>
        <v>13961.120969296471</v>
      </c>
      <c r="AM471" s="28">
        <f ca="1">ROUNDUP(SQRT((2*AL471*PART2!$AD$7)/PART2!$AD$6),0)</f>
        <v>654</v>
      </c>
      <c r="AN471" s="20"/>
      <c r="BB471" s="19">
        <v>469</v>
      </c>
      <c r="BC471" s="20">
        <f t="shared" ca="1" si="70"/>
        <v>0.88447199789902864</v>
      </c>
      <c r="BD471" s="28">
        <f t="shared" ca="1" si="71"/>
        <v>13715.530998467537</v>
      </c>
      <c r="BE471" s="29">
        <f ca="1">BD471/ROUNDUP(SQRT((2*BD471*PART2!$AD$7)/PART2!$AD$6),0)</f>
        <v>21.165942898869655</v>
      </c>
      <c r="BF471" s="20"/>
    </row>
    <row r="472" spans="8:58">
      <c r="H472" s="19">
        <v>469</v>
      </c>
      <c r="I472" s="20">
        <f t="shared" ca="1" si="72"/>
        <v>6.3998076220993627E-2</v>
      </c>
      <c r="J472" s="28">
        <f t="shared" ca="1" si="73"/>
        <v>13715.530998467537</v>
      </c>
      <c r="K472" s="28">
        <f t="shared" ca="1" si="74"/>
        <v>1106564.5873151545</v>
      </c>
      <c r="L472" s="28">
        <f ca="1">ROUNDUP((SQRT((2*J472*PART2!$AD$7)/PART2!$AD$6)),0)</f>
        <v>648</v>
      </c>
      <c r="M472" s="38">
        <f t="shared" ca="1" si="75"/>
        <v>21.165942898869655</v>
      </c>
      <c r="N472" s="20"/>
      <c r="AJ472" s="19">
        <v>469</v>
      </c>
      <c r="AK472" s="20">
        <f t="shared" ca="1" si="76"/>
        <v>0.99619979198174846</v>
      </c>
      <c r="AL472" s="28">
        <f t="shared" ca="1" si="77"/>
        <v>13715.530998467537</v>
      </c>
      <c r="AM472" s="28">
        <f ca="1">ROUNDUP(SQRT((2*AL472*PART2!$AD$7)/PART2!$AD$6),0)</f>
        <v>648</v>
      </c>
      <c r="AN472" s="20"/>
      <c r="BB472" s="19">
        <v>470</v>
      </c>
      <c r="BC472" s="20">
        <f t="shared" ca="1" si="70"/>
        <v>0.49443935961197583</v>
      </c>
      <c r="BD472" s="28">
        <f t="shared" ca="1" si="71"/>
        <v>13958.60022843027</v>
      </c>
      <c r="BE472" s="29">
        <f ca="1">BD472/ROUNDUP(SQRT((2*BD472*PART2!$AD$7)/PART2!$AD$6),0)</f>
        <v>21.34342542573436</v>
      </c>
      <c r="BF472" s="20"/>
    </row>
    <row r="473" spans="8:58">
      <c r="H473" s="19">
        <v>470</v>
      </c>
      <c r="I473" s="20">
        <f t="shared" ca="1" si="72"/>
        <v>0.11486429974332102</v>
      </c>
      <c r="J473" s="28">
        <f t="shared" ca="1" si="73"/>
        <v>13958.60022843027</v>
      </c>
      <c r="K473" s="28">
        <f t="shared" ca="1" si="74"/>
        <v>1126092.3718680833</v>
      </c>
      <c r="L473" s="28">
        <f ca="1">ROUNDUP((SQRT((2*J473*PART2!$AD$7)/PART2!$AD$6)),0)</f>
        <v>654</v>
      </c>
      <c r="M473" s="38">
        <f t="shared" ca="1" si="75"/>
        <v>21.34342542573436</v>
      </c>
      <c r="N473" s="20"/>
      <c r="AJ473" s="19">
        <v>470</v>
      </c>
      <c r="AK473" s="20">
        <f t="shared" ca="1" si="76"/>
        <v>0.55953822342598092</v>
      </c>
      <c r="AL473" s="28">
        <f t="shared" ca="1" si="77"/>
        <v>13958.60022843027</v>
      </c>
      <c r="AM473" s="28">
        <f ca="1">ROUNDUP(SQRT((2*AL473*PART2!$AD$7)/PART2!$AD$6),0)</f>
        <v>654</v>
      </c>
      <c r="AN473" s="20"/>
      <c r="BB473" s="19">
        <v>471</v>
      </c>
      <c r="BC473" s="20">
        <f t="shared" ca="1" si="70"/>
        <v>0.44862560983295507</v>
      </c>
      <c r="BD473" s="28">
        <f t="shared" ca="1" si="71"/>
        <v>15096.688787750134</v>
      </c>
      <c r="BE473" s="29">
        <f ca="1">BD473/ROUNDUP(SQRT((2*BD473*PART2!$AD$7)/PART2!$AD$6),0)</f>
        <v>22.201012923161962</v>
      </c>
      <c r="BF473" s="20"/>
    </row>
    <row r="474" spans="8:58">
      <c r="H474" s="19">
        <v>471</v>
      </c>
      <c r="I474" s="20">
        <f t="shared" ca="1" si="72"/>
        <v>0.54717580366549301</v>
      </c>
      <c r="J474" s="28">
        <f t="shared" ca="1" si="73"/>
        <v>15096.688787750134</v>
      </c>
      <c r="K474" s="28">
        <f t="shared" ca="1" si="74"/>
        <v>1217515.3258631064</v>
      </c>
      <c r="L474" s="28">
        <f ca="1">ROUNDUP((SQRT((2*J474*PART2!$AD$7)/PART2!$AD$6)),0)</f>
        <v>680</v>
      </c>
      <c r="M474" s="38">
        <f t="shared" ca="1" si="75"/>
        <v>22.201012923161962</v>
      </c>
      <c r="N474" s="20"/>
      <c r="AJ474" s="19">
        <v>471</v>
      </c>
      <c r="AK474" s="20">
        <f t="shared" ca="1" si="76"/>
        <v>0.49690605165533452</v>
      </c>
      <c r="AL474" s="28">
        <f t="shared" ca="1" si="77"/>
        <v>15096.688787750134</v>
      </c>
      <c r="AM474" s="28">
        <f ca="1">ROUNDUP(SQRT((2*AL474*PART2!$AD$7)/PART2!$AD$6),0)</f>
        <v>680</v>
      </c>
      <c r="AN474" s="20"/>
      <c r="BB474" s="19">
        <v>472</v>
      </c>
      <c r="BC474" s="20">
        <f t="shared" ca="1" si="70"/>
        <v>0.85888983436575939</v>
      </c>
      <c r="BD474" s="28">
        <f t="shared" ca="1" si="71"/>
        <v>15235.192964494854</v>
      </c>
      <c r="BE474" s="29">
        <f ca="1">BD474/ROUNDUP(SQRT((2*BD474*PART2!$AD$7)/PART2!$AD$6),0)</f>
        <v>22.306285453140344</v>
      </c>
      <c r="BF474" s="20"/>
    </row>
    <row r="475" spans="8:58">
      <c r="H475" s="19">
        <v>472</v>
      </c>
      <c r="I475" s="20">
        <f t="shared" ca="1" si="72"/>
        <v>0.61068201592894211</v>
      </c>
      <c r="J475" s="28">
        <f t="shared" ca="1" si="73"/>
        <v>15235.192964494854</v>
      </c>
      <c r="K475" s="28">
        <f t="shared" ca="1" si="74"/>
        <v>1228640.4199592792</v>
      </c>
      <c r="L475" s="28">
        <f ca="1">ROUNDUP((SQRT((2*J475*PART2!$AD$7)/PART2!$AD$6)),0)</f>
        <v>683</v>
      </c>
      <c r="M475" s="38">
        <f t="shared" ca="1" si="75"/>
        <v>22.306285453140344</v>
      </c>
      <c r="N475" s="20"/>
      <c r="AJ475" s="19">
        <v>472</v>
      </c>
      <c r="AK475" s="20">
        <f t="shared" ca="1" si="76"/>
        <v>7.4138604622103088E-2</v>
      </c>
      <c r="AL475" s="28">
        <f t="shared" ca="1" si="77"/>
        <v>15235.192964494854</v>
      </c>
      <c r="AM475" s="28">
        <f ca="1">ROUNDUP(SQRT((2*AL475*PART2!$AD$7)/PART2!$AD$6),0)</f>
        <v>683</v>
      </c>
      <c r="AN475" s="20"/>
      <c r="BB475" s="19">
        <v>473</v>
      </c>
      <c r="BC475" s="20">
        <f t="shared" ca="1" si="70"/>
        <v>0.79574822946914348</v>
      </c>
      <c r="BD475" s="28">
        <f t="shared" ca="1" si="71"/>
        <v>15117.416762632794</v>
      </c>
      <c r="BE475" s="29">
        <f ca="1">BD475/ROUNDUP(SQRT((2*BD475*PART2!$AD$7)/PART2!$AD$6),0)</f>
        <v>22.231495239165874</v>
      </c>
      <c r="BF475" s="20"/>
    </row>
    <row r="476" spans="8:58">
      <c r="H476" s="19">
        <v>473</v>
      </c>
      <c r="I476" s="20">
        <f t="shared" ca="1" si="72"/>
        <v>0.556985044298001</v>
      </c>
      <c r="J476" s="28">
        <f t="shared" ca="1" si="73"/>
        <v>15117.416762632794</v>
      </c>
      <c r="K476" s="28">
        <f t="shared" ca="1" si="74"/>
        <v>1219180.26996324</v>
      </c>
      <c r="L476" s="28">
        <f ca="1">ROUNDUP((SQRT((2*J476*PART2!$AD$7)/PART2!$AD$6)),0)</f>
        <v>680</v>
      </c>
      <c r="M476" s="38">
        <f t="shared" ca="1" si="75"/>
        <v>22.231495239165874</v>
      </c>
      <c r="N476" s="20"/>
      <c r="AJ476" s="19">
        <v>473</v>
      </c>
      <c r="AK476" s="20">
        <f t="shared" ca="1" si="76"/>
        <v>0.68831656082720005</v>
      </c>
      <c r="AL476" s="28">
        <f t="shared" ca="1" si="77"/>
        <v>15117.416762632794</v>
      </c>
      <c r="AM476" s="28">
        <f ca="1">ROUNDUP(SQRT((2*AL476*PART2!$AD$7)/PART2!$AD$6),0)</f>
        <v>680</v>
      </c>
      <c r="AN476" s="20"/>
      <c r="BB476" s="19">
        <v>474</v>
      </c>
      <c r="BC476" s="20">
        <f t="shared" ca="1" si="70"/>
        <v>0.58268604628997889</v>
      </c>
      <c r="BD476" s="28">
        <f t="shared" ca="1" si="71"/>
        <v>15593.989679527487</v>
      </c>
      <c r="BE476" s="29">
        <f ca="1">BD476/ROUNDUP(SQRT((2*BD476*PART2!$AD$7)/PART2!$AD$6),0)</f>
        <v>22.567278841573788</v>
      </c>
      <c r="BF476" s="20"/>
    </row>
    <row r="477" spans="8:58">
      <c r="H477" s="19">
        <v>474</v>
      </c>
      <c r="I477" s="20">
        <f t="shared" ca="1" si="72"/>
        <v>0.75289187234059773</v>
      </c>
      <c r="J477" s="28">
        <f t="shared" ca="1" si="73"/>
        <v>15593.989679527487</v>
      </c>
      <c r="K477" s="28">
        <f t="shared" ca="1" si="74"/>
        <v>1257459.1757073451</v>
      </c>
      <c r="L477" s="28">
        <f ca="1">ROUNDUP((SQRT((2*J477*PART2!$AD$7)/PART2!$AD$6)),0)</f>
        <v>691</v>
      </c>
      <c r="M477" s="38">
        <f t="shared" ca="1" si="75"/>
        <v>22.567278841573788</v>
      </c>
      <c r="N477" s="20"/>
      <c r="AJ477" s="19">
        <v>474</v>
      </c>
      <c r="AK477" s="20">
        <f t="shared" ca="1" si="76"/>
        <v>0.97855813907452427</v>
      </c>
      <c r="AL477" s="28">
        <f t="shared" ca="1" si="77"/>
        <v>15593.989679527487</v>
      </c>
      <c r="AM477" s="28">
        <f ca="1">ROUNDUP(SQRT((2*AL477*PART2!$AD$7)/PART2!$AD$6),0)</f>
        <v>691</v>
      </c>
      <c r="AN477" s="20"/>
      <c r="BB477" s="19">
        <v>475</v>
      </c>
      <c r="BC477" s="20">
        <f t="shared" ca="1" si="70"/>
        <v>0.66768339783106745</v>
      </c>
      <c r="BD477" s="28">
        <f t="shared" ca="1" si="71"/>
        <v>15312.251933096522</v>
      </c>
      <c r="BE477" s="29">
        <f ca="1">BD477/ROUNDUP(SQRT((2*BD477*PART2!$AD$7)/PART2!$AD$6),0)</f>
        <v>22.353652457075214</v>
      </c>
      <c r="BF477" s="20"/>
    </row>
    <row r="478" spans="8:58">
      <c r="H478" s="19">
        <v>475</v>
      </c>
      <c r="I478" s="20">
        <f t="shared" ca="1" si="72"/>
        <v>0.64393830783294659</v>
      </c>
      <c r="J478" s="28">
        <f t="shared" ca="1" si="73"/>
        <v>15312.251933096522</v>
      </c>
      <c r="K478" s="28">
        <f t="shared" ca="1" si="74"/>
        <v>1234829.9581882784</v>
      </c>
      <c r="L478" s="28">
        <f ca="1">ROUNDUP((SQRT((2*J478*PART2!$AD$7)/PART2!$AD$6)),0)</f>
        <v>685</v>
      </c>
      <c r="M478" s="38">
        <f t="shared" ca="1" si="75"/>
        <v>22.353652457075214</v>
      </c>
      <c r="N478" s="20"/>
      <c r="AJ478" s="19">
        <v>475</v>
      </c>
      <c r="AK478" s="20">
        <f t="shared" ca="1" si="76"/>
        <v>0.96703909538494959</v>
      </c>
      <c r="AL478" s="28">
        <f t="shared" ca="1" si="77"/>
        <v>15312.251933096522</v>
      </c>
      <c r="AM478" s="28">
        <f ca="1">ROUNDUP(SQRT((2*AL478*PART2!$AD$7)/PART2!$AD$6),0)</f>
        <v>685</v>
      </c>
      <c r="AN478" s="20"/>
      <c r="BB478" s="19">
        <v>476</v>
      </c>
      <c r="BC478" s="20">
        <f t="shared" ca="1" si="70"/>
        <v>0.89776456732179333</v>
      </c>
      <c r="BD478" s="28">
        <f t="shared" ca="1" si="71"/>
        <v>15033.275171946709</v>
      </c>
      <c r="BE478" s="29">
        <f ca="1">BD478/ROUNDUP(SQRT((2*BD478*PART2!$AD$7)/PART2!$AD$6),0)</f>
        <v>22.172972230009893</v>
      </c>
      <c r="BF478" s="20"/>
    </row>
    <row r="479" spans="8:58">
      <c r="H479" s="19">
        <v>476</v>
      </c>
      <c r="I479" s="20">
        <f t="shared" ca="1" si="72"/>
        <v>0.51649918133984396</v>
      </c>
      <c r="J479" s="28">
        <f t="shared" ca="1" si="73"/>
        <v>15033.275171946709</v>
      </c>
      <c r="K479" s="28">
        <f t="shared" ca="1" si="74"/>
        <v>1212421.6676463389</v>
      </c>
      <c r="L479" s="28">
        <f ca="1">ROUNDUP((SQRT((2*J479*PART2!$AD$7)/PART2!$AD$6)),0)</f>
        <v>678</v>
      </c>
      <c r="M479" s="38">
        <f t="shared" ca="1" si="75"/>
        <v>22.172972230009893</v>
      </c>
      <c r="N479" s="20"/>
      <c r="AJ479" s="19">
        <v>476</v>
      </c>
      <c r="AK479" s="20">
        <f t="shared" ca="1" si="76"/>
        <v>0.16698940685880326</v>
      </c>
      <c r="AL479" s="28">
        <f t="shared" ca="1" si="77"/>
        <v>15033.275171946709</v>
      </c>
      <c r="AM479" s="28">
        <f ca="1">ROUNDUP(SQRT((2*AL479*PART2!$AD$7)/PART2!$AD$6),0)</f>
        <v>678</v>
      </c>
      <c r="AN479" s="20"/>
      <c r="BB479" s="19">
        <v>477</v>
      </c>
      <c r="BC479" s="20">
        <f t="shared" ca="1" si="70"/>
        <v>0.68104569540581239</v>
      </c>
      <c r="BD479" s="28">
        <f t="shared" ca="1" si="71"/>
        <v>15797.621068474191</v>
      </c>
      <c r="BE479" s="29">
        <f ca="1">BD479/ROUNDUP(SQRT((2*BD479*PART2!$AD$7)/PART2!$AD$6),0)</f>
        <v>22.730390026581571</v>
      </c>
      <c r="BF479" s="20"/>
    </row>
    <row r="480" spans="8:58">
      <c r="H480" s="19">
        <v>477</v>
      </c>
      <c r="I480" s="20">
        <f t="shared" ca="1" si="72"/>
        <v>0.81928561312785675</v>
      </c>
      <c r="J480" s="28">
        <f t="shared" ca="1" si="73"/>
        <v>15797.621068474191</v>
      </c>
      <c r="K480" s="28">
        <f t="shared" ca="1" si="74"/>
        <v>1273814.3712837831</v>
      </c>
      <c r="L480" s="28">
        <f ca="1">ROUNDUP((SQRT((2*J480*PART2!$AD$7)/PART2!$AD$6)),0)</f>
        <v>695</v>
      </c>
      <c r="M480" s="38">
        <f t="shared" ca="1" si="75"/>
        <v>22.730390026581571</v>
      </c>
      <c r="N480" s="20"/>
      <c r="AJ480" s="19">
        <v>477</v>
      </c>
      <c r="AK480" s="20">
        <f t="shared" ca="1" si="76"/>
        <v>0.44585837134219797</v>
      </c>
      <c r="AL480" s="28">
        <f t="shared" ca="1" si="77"/>
        <v>15797.621068474191</v>
      </c>
      <c r="AM480" s="28">
        <f ca="1">ROUNDUP(SQRT((2*AL480*PART2!$AD$7)/PART2!$AD$6),0)</f>
        <v>695</v>
      </c>
      <c r="AN480" s="20"/>
      <c r="BB480" s="19">
        <v>478</v>
      </c>
      <c r="BC480" s="20">
        <f t="shared" ca="1" si="70"/>
        <v>0.90641293602143613</v>
      </c>
      <c r="BD480" s="28">
        <f t="shared" ca="1" si="71"/>
        <v>14698.051281745953</v>
      </c>
      <c r="BE480" s="29">
        <f ca="1">BD480/ROUNDUP(SQRT((2*BD480*PART2!$AD$7)/PART2!$AD$6),0)</f>
        <v>21.904696396044638</v>
      </c>
      <c r="BF480" s="20"/>
    </row>
    <row r="481" spans="8:58">
      <c r="H481" s="19">
        <v>478</v>
      </c>
      <c r="I481" s="20">
        <f t="shared" ca="1" si="72"/>
        <v>0.36042226942988453</v>
      </c>
      <c r="J481" s="28">
        <f t="shared" ca="1" si="73"/>
        <v>14698.051281745953</v>
      </c>
      <c r="K481" s="28">
        <f t="shared" ca="1" si="74"/>
        <v>1185494.3357468061</v>
      </c>
      <c r="L481" s="28">
        <f ca="1">ROUNDUP((SQRT((2*J481*PART2!$AD$7)/PART2!$AD$6)),0)</f>
        <v>671</v>
      </c>
      <c r="M481" s="38">
        <f t="shared" ca="1" si="75"/>
        <v>21.904696396044638</v>
      </c>
      <c r="N481" s="20"/>
      <c r="AJ481" s="19">
        <v>478</v>
      </c>
      <c r="AK481" s="20">
        <f t="shared" ca="1" si="76"/>
        <v>7.1660801217774628E-2</v>
      </c>
      <c r="AL481" s="28">
        <f t="shared" ca="1" si="77"/>
        <v>14698.051281745953</v>
      </c>
      <c r="AM481" s="28">
        <f ca="1">ROUNDUP(SQRT((2*AL481*PART2!$AD$7)/PART2!$AD$6),0)</f>
        <v>671</v>
      </c>
      <c r="AN481" s="20"/>
      <c r="BB481" s="19">
        <v>479</v>
      </c>
      <c r="BC481" s="20">
        <f t="shared" ca="1" si="70"/>
        <v>0.32791750638510575</v>
      </c>
      <c r="BD481" s="28">
        <f t="shared" ca="1" si="71"/>
        <v>14716.339787444405</v>
      </c>
      <c r="BE481" s="29">
        <f ca="1">BD481/ROUNDUP(SQRT((2*BD481*PART2!$AD$7)/PART2!$AD$6),0)</f>
        <v>21.931951993210738</v>
      </c>
      <c r="BF481" s="20"/>
    </row>
    <row r="482" spans="8:58">
      <c r="H482" s="19">
        <v>479</v>
      </c>
      <c r="I482" s="20">
        <f t="shared" ca="1" si="72"/>
        <v>0.36822778324558836</v>
      </c>
      <c r="J482" s="28">
        <f t="shared" ca="1" si="73"/>
        <v>14716.339787444405</v>
      </c>
      <c r="K482" s="28">
        <f t="shared" ca="1" si="74"/>
        <v>1186963.4124340587</v>
      </c>
      <c r="L482" s="28">
        <f ca="1">ROUNDUP((SQRT((2*J482*PART2!$AD$7)/PART2!$AD$6)),0)</f>
        <v>671</v>
      </c>
      <c r="M482" s="38">
        <f t="shared" ca="1" si="75"/>
        <v>21.931951993210738</v>
      </c>
      <c r="N482" s="20"/>
      <c r="AJ482" s="19">
        <v>479</v>
      </c>
      <c r="AK482" s="20">
        <f t="shared" ca="1" si="76"/>
        <v>0.24058579849301298</v>
      </c>
      <c r="AL482" s="28">
        <f t="shared" ca="1" si="77"/>
        <v>14716.339787444405</v>
      </c>
      <c r="AM482" s="28">
        <f ca="1">ROUNDUP(SQRT((2*AL482*PART2!$AD$7)/PART2!$AD$6),0)</f>
        <v>671</v>
      </c>
      <c r="AN482" s="20"/>
      <c r="BB482" s="19">
        <v>480</v>
      </c>
      <c r="BC482" s="20">
        <f t="shared" ca="1" si="70"/>
        <v>0.57895274497986604</v>
      </c>
      <c r="BD482" s="28">
        <f t="shared" ca="1" si="71"/>
        <v>15325.912561212959</v>
      </c>
      <c r="BE482" s="29">
        <f ca="1">BD482/ROUNDUP(SQRT((2*BD482*PART2!$AD$7)/PART2!$AD$6),0)</f>
        <v>22.373594979872934</v>
      </c>
      <c r="BF482" s="20"/>
    </row>
    <row r="483" spans="8:58">
      <c r="H483" s="19">
        <v>480</v>
      </c>
      <c r="I483" s="20">
        <f t="shared" ca="1" si="72"/>
        <v>0.64967890591193089</v>
      </c>
      <c r="J483" s="28">
        <f t="shared" ca="1" si="73"/>
        <v>15325.912561212959</v>
      </c>
      <c r="K483" s="28">
        <f t="shared" ca="1" si="74"/>
        <v>1235927.1957926089</v>
      </c>
      <c r="L483" s="28">
        <f ca="1">ROUNDUP((SQRT((2*J483*PART2!$AD$7)/PART2!$AD$6)),0)</f>
        <v>685</v>
      </c>
      <c r="M483" s="38">
        <f t="shared" ca="1" si="75"/>
        <v>22.373594979872934</v>
      </c>
      <c r="N483" s="20"/>
      <c r="AJ483" s="19">
        <v>480</v>
      </c>
      <c r="AK483" s="20">
        <f t="shared" ca="1" si="76"/>
        <v>0.37193222452784946</v>
      </c>
      <c r="AL483" s="28">
        <f t="shared" ca="1" si="77"/>
        <v>15325.912561212959</v>
      </c>
      <c r="AM483" s="28">
        <f ca="1">ROUNDUP(SQRT((2*AL483*PART2!$AD$7)/PART2!$AD$6),0)</f>
        <v>685</v>
      </c>
      <c r="AN483" s="20"/>
      <c r="BB483" s="19">
        <v>481</v>
      </c>
      <c r="BC483" s="20">
        <f t="shared" ca="1" si="70"/>
        <v>0.28577432799970581</v>
      </c>
      <c r="BD483" s="28">
        <f t="shared" ca="1" si="71"/>
        <v>15237.094694799367</v>
      </c>
      <c r="BE483" s="29">
        <f ca="1">BD483/ROUNDUP(SQRT((2*BD483*PART2!$AD$7)/PART2!$AD$6),0)</f>
        <v>22.309069831331431</v>
      </c>
      <c r="BF483" s="20"/>
    </row>
    <row r="484" spans="8:58">
      <c r="H484" s="19">
        <v>481</v>
      </c>
      <c r="I484" s="20">
        <f t="shared" ca="1" si="72"/>
        <v>0.61152061061193308</v>
      </c>
      <c r="J484" s="28">
        <f t="shared" ca="1" si="73"/>
        <v>15237.094694799367</v>
      </c>
      <c r="K484" s="28">
        <f t="shared" ca="1" si="74"/>
        <v>1228793.1709468425</v>
      </c>
      <c r="L484" s="28">
        <f ca="1">ROUNDUP((SQRT((2*J484*PART2!$AD$7)/PART2!$AD$6)),0)</f>
        <v>683</v>
      </c>
      <c r="M484" s="38">
        <f t="shared" ca="1" si="75"/>
        <v>22.309069831331431</v>
      </c>
      <c r="N484" s="20"/>
      <c r="AJ484" s="19">
        <v>481</v>
      </c>
      <c r="AK484" s="20">
        <f t="shared" ca="1" si="76"/>
        <v>0.1569400079861365</v>
      </c>
      <c r="AL484" s="28">
        <f t="shared" ca="1" si="77"/>
        <v>15237.094694799367</v>
      </c>
      <c r="AM484" s="28">
        <f ca="1">ROUNDUP(SQRT((2*AL484*PART2!$AD$7)/PART2!$AD$6),0)</f>
        <v>683</v>
      </c>
      <c r="AN484" s="20"/>
      <c r="BB484" s="19">
        <v>482</v>
      </c>
      <c r="BC484" s="20">
        <f t="shared" ca="1" si="70"/>
        <v>4.6726689206895267E-2</v>
      </c>
      <c r="BD484" s="28">
        <f t="shared" ca="1" si="71"/>
        <v>14535.654934515089</v>
      </c>
      <c r="BE484" s="29">
        <f ca="1">BD484/ROUNDUP(SQRT((2*BD484*PART2!$AD$7)/PART2!$AD$6),0)</f>
        <v>21.792586108718275</v>
      </c>
      <c r="BF484" s="20"/>
    </row>
    <row r="485" spans="8:58">
      <c r="H485" s="19">
        <v>482</v>
      </c>
      <c r="I485" s="20">
        <f t="shared" ca="1" si="72"/>
        <v>0.29477950973756795</v>
      </c>
      <c r="J485" s="28">
        <f t="shared" ca="1" si="73"/>
        <v>14535.654934515089</v>
      </c>
      <c r="K485" s="28">
        <f t="shared" ca="1" si="74"/>
        <v>1172449.163705125</v>
      </c>
      <c r="L485" s="28">
        <f ca="1">ROUNDUP((SQRT((2*J485*PART2!$AD$7)/PART2!$AD$6)),0)</f>
        <v>667</v>
      </c>
      <c r="M485" s="38">
        <f t="shared" ca="1" si="75"/>
        <v>21.792586108718275</v>
      </c>
      <c r="N485" s="20"/>
      <c r="AJ485" s="19">
        <v>482</v>
      </c>
      <c r="AK485" s="20">
        <f t="shared" ca="1" si="76"/>
        <v>0.14332712612909515</v>
      </c>
      <c r="AL485" s="28">
        <f t="shared" ca="1" si="77"/>
        <v>14535.654934515089</v>
      </c>
      <c r="AM485" s="28">
        <f ca="1">ROUNDUP(SQRT((2*AL485*PART2!$AD$7)/PART2!$AD$6),0)</f>
        <v>667</v>
      </c>
      <c r="AN485" s="20"/>
      <c r="BB485" s="19">
        <v>483</v>
      </c>
      <c r="BC485" s="20">
        <f t="shared" ca="1" si="70"/>
        <v>0.84535131085952375</v>
      </c>
      <c r="BD485" s="28">
        <f t="shared" ca="1" si="71"/>
        <v>16276.999181036315</v>
      </c>
      <c r="BE485" s="29">
        <f ca="1">BD485/ROUNDUP(SQRT((2*BD485*PART2!$AD$7)/PART2!$AD$6),0)</f>
        <v>23.055239633195914</v>
      </c>
      <c r="BF485" s="20"/>
    </row>
    <row r="486" spans="8:58">
      <c r="H486" s="19">
        <v>483</v>
      </c>
      <c r="I486" s="20">
        <f t="shared" ca="1" si="72"/>
        <v>0.93465872697223007</v>
      </c>
      <c r="J486" s="28">
        <f t="shared" ca="1" si="73"/>
        <v>16276.999181036315</v>
      </c>
      <c r="K486" s="28">
        <f t="shared" ca="1" si="74"/>
        <v>1312315.2872022083</v>
      </c>
      <c r="L486" s="28">
        <f ca="1">ROUNDUP((SQRT((2*J486*PART2!$AD$7)/PART2!$AD$6)),0)</f>
        <v>706</v>
      </c>
      <c r="M486" s="38">
        <f t="shared" ca="1" si="75"/>
        <v>23.055239633195914</v>
      </c>
      <c r="N486" s="20"/>
      <c r="AJ486" s="19">
        <v>483</v>
      </c>
      <c r="AK486" s="20">
        <f t="shared" ca="1" si="76"/>
        <v>0.14610326802710594</v>
      </c>
      <c r="AL486" s="28">
        <f t="shared" ca="1" si="77"/>
        <v>16276.999181036315</v>
      </c>
      <c r="AM486" s="28">
        <f ca="1">ROUNDUP(SQRT((2*AL486*PART2!$AD$7)/PART2!$AD$6),0)</f>
        <v>706</v>
      </c>
      <c r="AN486" s="20"/>
      <c r="BB486" s="19">
        <v>484</v>
      </c>
      <c r="BC486" s="20">
        <f t="shared" ca="1" si="70"/>
        <v>0.15321782766086967</v>
      </c>
      <c r="BD486" s="28">
        <f t="shared" ca="1" si="71"/>
        <v>15781.869431474566</v>
      </c>
      <c r="BE486" s="29">
        <f ca="1">BD486/ROUNDUP(SQRT((2*BD486*PART2!$AD$7)/PART2!$AD$6),0)</f>
        <v>22.70772580068283</v>
      </c>
      <c r="BF486" s="20"/>
    </row>
    <row r="487" spans="8:58">
      <c r="H487" s="19">
        <v>484</v>
      </c>
      <c r="I487" s="20">
        <f t="shared" ca="1" si="72"/>
        <v>0.81451973975298808</v>
      </c>
      <c r="J487" s="28">
        <f t="shared" ca="1" si="73"/>
        <v>15781.869431474566</v>
      </c>
      <c r="K487" s="28">
        <f t="shared" ca="1" si="74"/>
        <v>1272549.2541941155</v>
      </c>
      <c r="L487" s="28">
        <f ca="1">ROUNDUP((SQRT((2*J487*PART2!$AD$7)/PART2!$AD$6)),0)</f>
        <v>695</v>
      </c>
      <c r="M487" s="38">
        <f t="shared" ca="1" si="75"/>
        <v>22.70772580068283</v>
      </c>
      <c r="N487" s="20"/>
      <c r="AJ487" s="19">
        <v>484</v>
      </c>
      <c r="AK487" s="20">
        <f t="shared" ca="1" si="76"/>
        <v>0.29897747410800357</v>
      </c>
      <c r="AL487" s="28">
        <f t="shared" ca="1" si="77"/>
        <v>15781.869431474566</v>
      </c>
      <c r="AM487" s="28">
        <f ca="1">ROUNDUP(SQRT((2*AL487*PART2!$AD$7)/PART2!$AD$6),0)</f>
        <v>695</v>
      </c>
      <c r="AN487" s="20"/>
      <c r="BB487" s="19">
        <v>485</v>
      </c>
      <c r="BC487" s="20">
        <f t="shared" ca="1" si="70"/>
        <v>0.48411129794705676</v>
      </c>
      <c r="BD487" s="28">
        <f t="shared" ca="1" si="71"/>
        <v>14638.379630621395</v>
      </c>
      <c r="BE487" s="29">
        <f ca="1">BD487/ROUNDUP(SQRT((2*BD487*PART2!$AD$7)/PART2!$AD$6),0)</f>
        <v>21.880985994949768</v>
      </c>
      <c r="BF487" s="20"/>
    </row>
    <row r="488" spans="8:58">
      <c r="H488" s="19">
        <v>485</v>
      </c>
      <c r="I488" s="20">
        <f t="shared" ca="1" si="72"/>
        <v>0.33553597675438773</v>
      </c>
      <c r="J488" s="28">
        <f t="shared" ca="1" si="73"/>
        <v>14638.379630621395</v>
      </c>
      <c r="K488" s="28">
        <f t="shared" ca="1" si="74"/>
        <v>1180700.9873686007</v>
      </c>
      <c r="L488" s="28">
        <f ca="1">ROUNDUP((SQRT((2*J488*PART2!$AD$7)/PART2!$AD$6)),0)</f>
        <v>669</v>
      </c>
      <c r="M488" s="38">
        <f t="shared" ca="1" si="75"/>
        <v>21.880985994949768</v>
      </c>
      <c r="N488" s="20"/>
      <c r="AJ488" s="19">
        <v>485</v>
      </c>
      <c r="AK488" s="20">
        <f t="shared" ca="1" si="76"/>
        <v>0.26757333634981117</v>
      </c>
      <c r="AL488" s="28">
        <f t="shared" ca="1" si="77"/>
        <v>14638.379630621395</v>
      </c>
      <c r="AM488" s="28">
        <f ca="1">ROUNDUP(SQRT((2*AL488*PART2!$AD$7)/PART2!$AD$6),0)</f>
        <v>669</v>
      </c>
      <c r="AN488" s="20"/>
      <c r="BB488" s="19">
        <v>486</v>
      </c>
      <c r="BC488" s="20">
        <f t="shared" ca="1" si="70"/>
        <v>0.27479075294804001</v>
      </c>
      <c r="BD488" s="28">
        <f t="shared" ca="1" si="71"/>
        <v>14604.776263857022</v>
      </c>
      <c r="BE488" s="29">
        <f ca="1">BD488/ROUNDUP(SQRT((2*BD488*PART2!$AD$7)/PART2!$AD$6),0)</f>
        <v>21.830756747170437</v>
      </c>
      <c r="BF488" s="20"/>
    </row>
    <row r="489" spans="8:58">
      <c r="H489" s="19">
        <v>486</v>
      </c>
      <c r="I489" s="20">
        <f t="shared" ca="1" si="72"/>
        <v>0.32191335712986258</v>
      </c>
      <c r="J489" s="28">
        <f t="shared" ca="1" si="73"/>
        <v>14604.776263857022</v>
      </c>
      <c r="K489" s="28">
        <f t="shared" ca="1" si="74"/>
        <v>1178001.6675929392</v>
      </c>
      <c r="L489" s="28">
        <f ca="1">ROUNDUP((SQRT((2*J489*PART2!$AD$7)/PART2!$AD$6)),0)</f>
        <v>669</v>
      </c>
      <c r="M489" s="38">
        <f t="shared" ca="1" si="75"/>
        <v>21.830756747170437</v>
      </c>
      <c r="N489" s="20"/>
      <c r="AJ489" s="19">
        <v>486</v>
      </c>
      <c r="AK489" s="20">
        <f t="shared" ca="1" si="76"/>
        <v>0.30962817656865482</v>
      </c>
      <c r="AL489" s="28">
        <f t="shared" ca="1" si="77"/>
        <v>14604.776263857022</v>
      </c>
      <c r="AM489" s="28">
        <f ca="1">ROUNDUP(SQRT((2*AL489*PART2!$AD$7)/PART2!$AD$6),0)</f>
        <v>669</v>
      </c>
      <c r="AN489" s="20"/>
      <c r="BB489" s="19">
        <v>487</v>
      </c>
      <c r="BC489" s="20">
        <f t="shared" ca="1" si="70"/>
        <v>0.31683393622908351</v>
      </c>
      <c r="BD489" s="28">
        <f t="shared" ca="1" si="71"/>
        <v>13862.904880454635</v>
      </c>
      <c r="BE489" s="29">
        <f ca="1">BD489/ROUNDUP(SQRT((2*BD489*PART2!$AD$7)/PART2!$AD$6),0)</f>
        <v>21.294784762603125</v>
      </c>
      <c r="BF489" s="20"/>
    </row>
    <row r="490" spans="8:58">
      <c r="H490" s="19">
        <v>487</v>
      </c>
      <c r="I490" s="20">
        <f t="shared" ca="1" si="72"/>
        <v>9.3075604089053576E-2</v>
      </c>
      <c r="J490" s="28">
        <f t="shared" ca="1" si="73"/>
        <v>13862.904880454635</v>
      </c>
      <c r="K490" s="28">
        <f t="shared" ca="1" si="74"/>
        <v>1118404.4430841436</v>
      </c>
      <c r="L490" s="28">
        <f ca="1">ROUNDUP((SQRT((2*J490*PART2!$AD$7)/PART2!$AD$6)),0)</f>
        <v>651</v>
      </c>
      <c r="M490" s="38">
        <f t="shared" ca="1" si="75"/>
        <v>21.294784762603125</v>
      </c>
      <c r="N490" s="20"/>
      <c r="AJ490" s="19">
        <v>487</v>
      </c>
      <c r="AK490" s="20">
        <f t="shared" ca="1" si="76"/>
        <v>0.41895602404102728</v>
      </c>
      <c r="AL490" s="28">
        <f t="shared" ca="1" si="77"/>
        <v>13862.904880454635</v>
      </c>
      <c r="AM490" s="28">
        <f ca="1">ROUNDUP(SQRT((2*AL490*PART2!$AD$7)/PART2!$AD$6),0)</f>
        <v>651</v>
      </c>
      <c r="AN490" s="20"/>
      <c r="BB490" s="19">
        <v>488</v>
      </c>
      <c r="BC490" s="20">
        <f t="shared" ca="1" si="70"/>
        <v>0.99803093754316541</v>
      </c>
      <c r="BD490" s="28">
        <f t="shared" ca="1" si="71"/>
        <v>15724.943715853573</v>
      </c>
      <c r="BE490" s="29">
        <f ca="1">BD490/ROUNDUP(SQRT((2*BD490*PART2!$AD$7)/PART2!$AD$6),0)</f>
        <v>22.658420339846646</v>
      </c>
      <c r="BF490" s="20"/>
    </row>
    <row r="491" spans="8:58">
      <c r="H491" s="19">
        <v>488</v>
      </c>
      <c r="I491" s="20">
        <f t="shared" ca="1" si="72"/>
        <v>0.79677893403233835</v>
      </c>
      <c r="J491" s="28">
        <f t="shared" ca="1" si="73"/>
        <v>15724.943715853573</v>
      </c>
      <c r="K491" s="28">
        <f t="shared" ca="1" si="74"/>
        <v>1267977.1497430522</v>
      </c>
      <c r="L491" s="28">
        <f ca="1">ROUNDUP((SQRT((2*J491*PART2!$AD$7)/PART2!$AD$6)),0)</f>
        <v>694</v>
      </c>
      <c r="M491" s="38">
        <f t="shared" ca="1" si="75"/>
        <v>22.658420339846646</v>
      </c>
      <c r="N491" s="20"/>
      <c r="AJ491" s="19">
        <v>488</v>
      </c>
      <c r="AK491" s="20">
        <f t="shared" ca="1" si="76"/>
        <v>0.94654892307927929</v>
      </c>
      <c r="AL491" s="28">
        <f t="shared" ca="1" si="77"/>
        <v>15724.943715853573</v>
      </c>
      <c r="AM491" s="28">
        <f ca="1">ROUNDUP(SQRT((2*AL491*PART2!$AD$7)/PART2!$AD$6),0)</f>
        <v>694</v>
      </c>
      <c r="AN491" s="20"/>
      <c r="BB491" s="19">
        <v>489</v>
      </c>
      <c r="BC491" s="20">
        <f t="shared" ca="1" si="70"/>
        <v>0.29830757658535989</v>
      </c>
      <c r="BD491" s="28">
        <f t="shared" ca="1" si="71"/>
        <v>15046.17121096036</v>
      </c>
      <c r="BE491" s="29">
        <f ca="1">BD491/ROUNDUP(SQRT((2*BD491*PART2!$AD$7)/PART2!$AD$6),0)</f>
        <v>22.159309589043239</v>
      </c>
      <c r="BF491" s="20"/>
    </row>
    <row r="492" spans="8:58">
      <c r="H492" s="19">
        <v>489</v>
      </c>
      <c r="I492" s="20">
        <f t="shared" ca="1" si="72"/>
        <v>0.52281913288998672</v>
      </c>
      <c r="J492" s="28">
        <f t="shared" ca="1" si="73"/>
        <v>15046.17121096036</v>
      </c>
      <c r="K492" s="28">
        <f t="shared" ca="1" si="74"/>
        <v>1213457.5449864184</v>
      </c>
      <c r="L492" s="28">
        <f ca="1">ROUNDUP((SQRT((2*J492*PART2!$AD$7)/PART2!$AD$6)),0)</f>
        <v>679</v>
      </c>
      <c r="M492" s="38">
        <f t="shared" ca="1" si="75"/>
        <v>22.159309589043239</v>
      </c>
      <c r="N492" s="20"/>
      <c r="AJ492" s="19">
        <v>489</v>
      </c>
      <c r="AK492" s="20">
        <f t="shared" ca="1" si="76"/>
        <v>0.59875312217669274</v>
      </c>
      <c r="AL492" s="28">
        <f t="shared" ca="1" si="77"/>
        <v>15046.17121096036</v>
      </c>
      <c r="AM492" s="28">
        <f ca="1">ROUNDUP(SQRT((2*AL492*PART2!$AD$7)/PART2!$AD$6),0)</f>
        <v>679</v>
      </c>
      <c r="AN492" s="20"/>
      <c r="BB492" s="19">
        <v>490</v>
      </c>
      <c r="BC492" s="20">
        <f t="shared" ca="1" si="70"/>
        <v>0.6505613307217103</v>
      </c>
      <c r="BD492" s="28">
        <f t="shared" ca="1" si="71"/>
        <v>15041.350931658035</v>
      </c>
      <c r="BE492" s="29">
        <f ca="1">BD492/ROUNDUP(SQRT((2*BD492*PART2!$AD$7)/PART2!$AD$6),0)</f>
        <v>22.184883380026601</v>
      </c>
      <c r="BF492" s="20"/>
    </row>
    <row r="493" spans="8:58">
      <c r="H493" s="19">
        <v>490</v>
      </c>
      <c r="I493" s="20">
        <f t="shared" ca="1" si="72"/>
        <v>0.5204617283853944</v>
      </c>
      <c r="J493" s="28">
        <f t="shared" ca="1" si="73"/>
        <v>15041.350931658035</v>
      </c>
      <c r="K493" s="28">
        <f t="shared" ca="1" si="74"/>
        <v>1213070.3488762486</v>
      </c>
      <c r="L493" s="28">
        <f ca="1">ROUNDUP((SQRT((2*J493*PART2!$AD$7)/PART2!$AD$6)),0)</f>
        <v>678</v>
      </c>
      <c r="M493" s="38">
        <f t="shared" ca="1" si="75"/>
        <v>22.184883380026601</v>
      </c>
      <c r="N493" s="20"/>
      <c r="AJ493" s="19">
        <v>490</v>
      </c>
      <c r="AK493" s="20">
        <f t="shared" ca="1" si="76"/>
        <v>0.63816383607782812</v>
      </c>
      <c r="AL493" s="28">
        <f t="shared" ca="1" si="77"/>
        <v>15041.350931658035</v>
      </c>
      <c r="AM493" s="28">
        <f ca="1">ROUNDUP(SQRT((2*AL493*PART2!$AD$7)/PART2!$AD$6),0)</f>
        <v>678</v>
      </c>
      <c r="AN493" s="20"/>
      <c r="BB493" s="19">
        <v>491</v>
      </c>
      <c r="BC493" s="20">
        <f t="shared" ca="1" si="70"/>
        <v>0.73142809757576044</v>
      </c>
      <c r="BD493" s="28">
        <f t="shared" ca="1" si="71"/>
        <v>14909.348926362401</v>
      </c>
      <c r="BE493" s="29">
        <f ca="1">BD493/ROUNDUP(SQRT((2*BD493*PART2!$AD$7)/PART2!$AD$6),0)</f>
        <v>22.087924335351705</v>
      </c>
      <c r="BF493" s="20"/>
    </row>
    <row r="494" spans="8:58">
      <c r="H494" s="19">
        <v>491</v>
      </c>
      <c r="I494" s="20">
        <f t="shared" ca="1" si="72"/>
        <v>0.4557016653251571</v>
      </c>
      <c r="J494" s="28">
        <f t="shared" ca="1" si="73"/>
        <v>14909.348926362401</v>
      </c>
      <c r="K494" s="28">
        <f t="shared" ca="1" si="74"/>
        <v>1202467.2574627695</v>
      </c>
      <c r="L494" s="28">
        <f ca="1">ROUNDUP((SQRT((2*J494*PART2!$AD$7)/PART2!$AD$6)),0)</f>
        <v>675</v>
      </c>
      <c r="M494" s="38">
        <f t="shared" ca="1" si="75"/>
        <v>22.087924335351705</v>
      </c>
      <c r="N494" s="20"/>
      <c r="AJ494" s="19">
        <v>491</v>
      </c>
      <c r="AK494" s="20">
        <f t="shared" ca="1" si="76"/>
        <v>0.98168745559480275</v>
      </c>
      <c r="AL494" s="28">
        <f t="shared" ca="1" si="77"/>
        <v>14909.348926362401</v>
      </c>
      <c r="AM494" s="28">
        <f ca="1">ROUNDUP(SQRT((2*AL494*PART2!$AD$7)/PART2!$AD$6),0)</f>
        <v>675</v>
      </c>
      <c r="AN494" s="20"/>
      <c r="BB494" s="19">
        <v>492</v>
      </c>
      <c r="BC494" s="20">
        <f t="shared" ca="1" si="70"/>
        <v>0.36624958817591391</v>
      </c>
      <c r="BD494" s="28">
        <f t="shared" ca="1" si="71"/>
        <v>15459.836701141438</v>
      </c>
      <c r="BE494" s="29">
        <f ca="1">BD494/ROUNDUP(SQRT((2*BD494*PART2!$AD$7)/PART2!$AD$6),0)</f>
        <v>22.470692879566045</v>
      </c>
      <c r="BF494" s="20"/>
    </row>
    <row r="495" spans="8:58">
      <c r="H495" s="19">
        <v>492</v>
      </c>
      <c r="I495" s="20">
        <f t="shared" ca="1" si="72"/>
        <v>0.70348712660613877</v>
      </c>
      <c r="J495" s="28">
        <f t="shared" ca="1" si="73"/>
        <v>15459.836701141438</v>
      </c>
      <c r="K495" s="28">
        <f t="shared" ca="1" si="74"/>
        <v>1246684.0885248196</v>
      </c>
      <c r="L495" s="28">
        <f ca="1">ROUNDUP((SQRT((2*J495*PART2!$AD$7)/PART2!$AD$6)),0)</f>
        <v>688</v>
      </c>
      <c r="M495" s="38">
        <f t="shared" ca="1" si="75"/>
        <v>22.470692879566045</v>
      </c>
      <c r="N495" s="20"/>
      <c r="AJ495" s="19">
        <v>492</v>
      </c>
      <c r="AK495" s="20">
        <f t="shared" ca="1" si="76"/>
        <v>0.12965845979547896</v>
      </c>
      <c r="AL495" s="28">
        <f t="shared" ca="1" si="77"/>
        <v>15459.836701141438</v>
      </c>
      <c r="AM495" s="28">
        <f ca="1">ROUNDUP(SQRT((2*AL495*PART2!$AD$7)/PART2!$AD$6),0)</f>
        <v>688</v>
      </c>
      <c r="AN495" s="20"/>
      <c r="BB495" s="19">
        <v>493</v>
      </c>
      <c r="BC495" s="20">
        <f t="shared" ca="1" si="70"/>
        <v>0.90997801658690469</v>
      </c>
      <c r="BD495" s="28">
        <f t="shared" ca="1" si="71"/>
        <v>15475.337610697474</v>
      </c>
      <c r="BE495" s="29">
        <f ca="1">BD495/ROUNDUP(SQRT((2*BD495*PART2!$AD$7)/PART2!$AD$6),0)</f>
        <v>22.493223271362606</v>
      </c>
      <c r="BF495" s="20"/>
    </row>
    <row r="496" spans="8:58">
      <c r="H496" s="19">
        <v>493</v>
      </c>
      <c r="I496" s="20">
        <f t="shared" ca="1" si="72"/>
        <v>0.70942557483078894</v>
      </c>
      <c r="J496" s="28">
        <f t="shared" ca="1" si="73"/>
        <v>15475.337610697474</v>
      </c>
      <c r="K496" s="28">
        <f t="shared" ca="1" si="74"/>
        <v>1247929.1179754976</v>
      </c>
      <c r="L496" s="28">
        <f ca="1">ROUNDUP((SQRT((2*J496*PART2!$AD$7)/PART2!$AD$6)),0)</f>
        <v>688</v>
      </c>
      <c r="M496" s="38">
        <f t="shared" ca="1" si="75"/>
        <v>22.493223271362606</v>
      </c>
      <c r="N496" s="20"/>
      <c r="AJ496" s="19">
        <v>493</v>
      </c>
      <c r="AK496" s="20">
        <f t="shared" ca="1" si="76"/>
        <v>0.42216779048256781</v>
      </c>
      <c r="AL496" s="28">
        <f t="shared" ca="1" si="77"/>
        <v>15475.337610697474</v>
      </c>
      <c r="AM496" s="28">
        <f ca="1">ROUNDUP(SQRT((2*AL496*PART2!$AD$7)/PART2!$AD$6),0)</f>
        <v>688</v>
      </c>
      <c r="AN496" s="20"/>
      <c r="BB496" s="19">
        <v>494</v>
      </c>
      <c r="BC496" s="20">
        <f t="shared" ca="1" si="70"/>
        <v>0.1200291704673716</v>
      </c>
      <c r="BD496" s="28">
        <f t="shared" ca="1" si="71"/>
        <v>15319.813984657769</v>
      </c>
      <c r="BE496" s="29">
        <f ca="1">BD496/ROUNDUP(SQRT((2*BD496*PART2!$AD$7)/PART2!$AD$6),0)</f>
        <v>22.3646919484055</v>
      </c>
      <c r="BF496" s="20"/>
    </row>
    <row r="497" spans="8:58">
      <c r="H497" s="19">
        <v>494</v>
      </c>
      <c r="I497" s="20">
        <f t="shared" ca="1" si="72"/>
        <v>0.64712186923104953</v>
      </c>
      <c r="J497" s="28">
        <f t="shared" ca="1" si="73"/>
        <v>15319.813984657769</v>
      </c>
      <c r="K497" s="28">
        <f t="shared" ca="1" si="74"/>
        <v>1235437.3510012708</v>
      </c>
      <c r="L497" s="28">
        <f ca="1">ROUNDUP((SQRT((2*J497*PART2!$AD$7)/PART2!$AD$6)),0)</f>
        <v>685</v>
      </c>
      <c r="M497" s="38">
        <f t="shared" ca="1" si="75"/>
        <v>22.3646919484055</v>
      </c>
      <c r="N497" s="20"/>
      <c r="AJ497" s="19">
        <v>494</v>
      </c>
      <c r="AK497" s="20">
        <f t="shared" ca="1" si="76"/>
        <v>6.1521899416863035E-2</v>
      </c>
      <c r="AL497" s="28">
        <f t="shared" ca="1" si="77"/>
        <v>15319.813984657769</v>
      </c>
      <c r="AM497" s="28">
        <f ca="1">ROUNDUP(SQRT((2*AL497*PART2!$AD$7)/PART2!$AD$6),0)</f>
        <v>685</v>
      </c>
      <c r="AN497" s="20"/>
      <c r="BB497" s="19">
        <v>495</v>
      </c>
      <c r="BC497" s="20">
        <f t="shared" ca="1" si="70"/>
        <v>0.17140171415748084</v>
      </c>
      <c r="BD497" s="28">
        <f t="shared" ca="1" si="71"/>
        <v>14317.021899067397</v>
      </c>
      <c r="BE497" s="29">
        <f ca="1">BD497/ROUNDUP(SQRT((2*BD497*PART2!$AD$7)/PART2!$AD$6),0)</f>
        <v>21.626921297684888</v>
      </c>
      <c r="BF497" s="20"/>
    </row>
    <row r="498" spans="8:58">
      <c r="H498" s="19">
        <v>495</v>
      </c>
      <c r="I498" s="20">
        <f t="shared" ca="1" si="72"/>
        <v>0.21681833532788619</v>
      </c>
      <c r="J498" s="28">
        <f t="shared" ca="1" si="73"/>
        <v>14317.021899067397</v>
      </c>
      <c r="K498" s="28">
        <f t="shared" ca="1" si="74"/>
        <v>1154886.0746108822</v>
      </c>
      <c r="L498" s="28">
        <f ca="1">ROUNDUP((SQRT((2*J498*PART2!$AD$7)/PART2!$AD$6)),0)</f>
        <v>662</v>
      </c>
      <c r="M498" s="38">
        <f t="shared" ca="1" si="75"/>
        <v>21.626921297684888</v>
      </c>
      <c r="N498" s="20"/>
      <c r="AJ498" s="19">
        <v>495</v>
      </c>
      <c r="AK498" s="20">
        <f t="shared" ca="1" si="76"/>
        <v>0.49334351265280496</v>
      </c>
      <c r="AL498" s="28">
        <f t="shared" ca="1" si="77"/>
        <v>14317.021899067397</v>
      </c>
      <c r="AM498" s="28">
        <f ca="1">ROUNDUP(SQRT((2*AL498*PART2!$AD$7)/PART2!$AD$6),0)</f>
        <v>662</v>
      </c>
      <c r="AN498" s="20"/>
      <c r="BB498" s="19">
        <v>496</v>
      </c>
      <c r="BC498" s="20">
        <f t="shared" ca="1" si="70"/>
        <v>0.2316496330028146</v>
      </c>
      <c r="BD498" s="28">
        <f t="shared" ca="1" si="71"/>
        <v>15078.558247558241</v>
      </c>
      <c r="BE498" s="29">
        <f ca="1">BD498/ROUNDUP(SQRT((2*BD498*PART2!$AD$7)/PART2!$AD$6),0)</f>
        <v>22.207007728362655</v>
      </c>
      <c r="BF498" s="20"/>
    </row>
    <row r="499" spans="8:58">
      <c r="H499" s="19">
        <v>496</v>
      </c>
      <c r="I499" s="20">
        <f t="shared" ca="1" si="72"/>
        <v>0.53850769899669304</v>
      </c>
      <c r="J499" s="28">
        <f t="shared" ca="1" si="73"/>
        <v>15078.558247558241</v>
      </c>
      <c r="K499" s="28">
        <f t="shared" ca="1" si="74"/>
        <v>1216059.0015048992</v>
      </c>
      <c r="L499" s="28">
        <f ca="1">ROUNDUP((SQRT((2*J499*PART2!$AD$7)/PART2!$AD$6)),0)</f>
        <v>679</v>
      </c>
      <c r="M499" s="38">
        <f t="shared" ca="1" si="75"/>
        <v>22.207007728362655</v>
      </c>
      <c r="N499" s="20"/>
      <c r="AJ499" s="19">
        <v>496</v>
      </c>
      <c r="AK499" s="20">
        <f t="shared" ca="1" si="76"/>
        <v>0.22114724869811275</v>
      </c>
      <c r="AL499" s="28">
        <f t="shared" ca="1" si="77"/>
        <v>15078.558247558241</v>
      </c>
      <c r="AM499" s="28">
        <f ca="1">ROUNDUP(SQRT((2*AL499*PART2!$AD$7)/PART2!$AD$6),0)</f>
        <v>679</v>
      </c>
      <c r="AN499" s="20"/>
      <c r="BB499" s="19">
        <v>497</v>
      </c>
      <c r="BC499" s="20">
        <f t="shared" ca="1" si="70"/>
        <v>0.63512075838948223</v>
      </c>
      <c r="BD499" s="28">
        <f t="shared" ca="1" si="71"/>
        <v>14687.215350303148</v>
      </c>
      <c r="BE499" s="29">
        <f ca="1">BD499/ROUNDUP(SQRT((2*BD499*PART2!$AD$7)/PART2!$AD$6),0)</f>
        <v>21.921216940750966</v>
      </c>
      <c r="BF499" s="20"/>
    </row>
    <row r="500" spans="8:58">
      <c r="H500" s="19">
        <v>497</v>
      </c>
      <c r="I500" s="20">
        <f t="shared" ca="1" si="72"/>
        <v>0.35583695478732191</v>
      </c>
      <c r="J500" s="28">
        <f t="shared" ca="1" si="73"/>
        <v>14687.215350303148</v>
      </c>
      <c r="K500" s="28">
        <f t="shared" ca="1" si="74"/>
        <v>1184623.8957512169</v>
      </c>
      <c r="L500" s="28">
        <f ca="1">ROUNDUP((SQRT((2*J500*PART2!$AD$7)/PART2!$AD$6)),0)</f>
        <v>670</v>
      </c>
      <c r="M500" s="38">
        <f t="shared" ca="1" si="75"/>
        <v>21.921216940750966</v>
      </c>
      <c r="N500" s="20"/>
      <c r="AJ500" s="19">
        <v>497</v>
      </c>
      <c r="AK500" s="20">
        <f t="shared" ca="1" si="76"/>
        <v>0.32323931564775721</v>
      </c>
      <c r="AL500" s="28">
        <f t="shared" ca="1" si="77"/>
        <v>14687.215350303148</v>
      </c>
      <c r="AM500" s="28">
        <f ca="1">ROUNDUP(SQRT((2*AL500*PART2!$AD$7)/PART2!$AD$6),0)</f>
        <v>670</v>
      </c>
      <c r="AN500" s="20"/>
      <c r="BB500" s="19">
        <v>498</v>
      </c>
      <c r="BC500" s="20">
        <f t="shared" ca="1" si="70"/>
        <v>0.70350020915596845</v>
      </c>
      <c r="BD500" s="28">
        <f t="shared" ca="1" si="71"/>
        <v>15820.016436507667</v>
      </c>
      <c r="BE500" s="29">
        <f ca="1">BD500/ROUNDUP(SQRT((2*BD500*PART2!$AD$7)/PART2!$AD$6),0)</f>
        <v>22.7299086731432</v>
      </c>
      <c r="BF500" s="20"/>
    </row>
    <row r="501" spans="8:58">
      <c r="H501" s="19">
        <v>498</v>
      </c>
      <c r="I501" s="20">
        <f t="shared" ca="1" si="72"/>
        <v>0.82595484873599168</v>
      </c>
      <c r="J501" s="28">
        <f t="shared" ca="1" si="73"/>
        <v>15820.016436507667</v>
      </c>
      <c r="K501" s="28">
        <f t="shared" ca="1" si="74"/>
        <v>1275613.0948287048</v>
      </c>
      <c r="L501" s="28">
        <f ca="1">ROUNDUP((SQRT((2*J501*PART2!$AD$7)/PART2!$AD$6)),0)</f>
        <v>696</v>
      </c>
      <c r="M501" s="38">
        <f t="shared" ca="1" si="75"/>
        <v>22.7299086731432</v>
      </c>
      <c r="N501" s="20"/>
      <c r="AJ501" s="19">
        <v>498</v>
      </c>
      <c r="AK501" s="20">
        <f t="shared" ca="1" si="76"/>
        <v>0.6985520109313782</v>
      </c>
      <c r="AL501" s="28">
        <f t="shared" ca="1" si="77"/>
        <v>15820.016436507667</v>
      </c>
      <c r="AM501" s="28">
        <f ca="1">ROUNDUP(SQRT((2*AL501*PART2!$AD$7)/PART2!$AD$6),0)</f>
        <v>696</v>
      </c>
      <c r="AN501" s="20"/>
      <c r="BB501" s="19">
        <v>499</v>
      </c>
      <c r="BC501" s="20">
        <f t="shared" ca="1" si="70"/>
        <v>0.30851021338792572</v>
      </c>
      <c r="BD501" s="28">
        <f t="shared" ca="1" si="71"/>
        <v>14923.761665289021</v>
      </c>
      <c r="BE501" s="29">
        <f ca="1">BD501/ROUNDUP(SQRT((2*BD501*PART2!$AD$7)/PART2!$AD$6),0)</f>
        <v>22.076570510782574</v>
      </c>
      <c r="BF501" s="20"/>
    </row>
    <row r="502" spans="8:58">
      <c r="H502" s="19">
        <v>499</v>
      </c>
      <c r="I502" s="20">
        <f t="shared" ca="1" si="72"/>
        <v>0.46260736810444836</v>
      </c>
      <c r="J502" s="28">
        <f t="shared" ca="1" si="73"/>
        <v>14923.761665289021</v>
      </c>
      <c r="K502" s="28">
        <f t="shared" ca="1" si="74"/>
        <v>1203624.978735494</v>
      </c>
      <c r="L502" s="28">
        <f ca="1">ROUNDUP((SQRT((2*J502*PART2!$AD$7)/PART2!$AD$6)),0)</f>
        <v>676</v>
      </c>
      <c r="M502" s="38">
        <f t="shared" ca="1" si="75"/>
        <v>22.076570510782574</v>
      </c>
      <c r="N502" s="20"/>
      <c r="AJ502" s="19">
        <v>499</v>
      </c>
      <c r="AK502" s="20">
        <f t="shared" ca="1" si="76"/>
        <v>0.62828177487359338</v>
      </c>
      <c r="AL502" s="28">
        <f t="shared" ca="1" si="77"/>
        <v>14923.761665289021</v>
      </c>
      <c r="AM502" s="28">
        <f ca="1">ROUNDUP(SQRT((2*AL502*PART2!$AD$7)/PART2!$AD$6),0)</f>
        <v>676</v>
      </c>
      <c r="AN502" s="20"/>
      <c r="BB502" s="19">
        <v>500</v>
      </c>
      <c r="BC502" s="20">
        <f t="shared" ca="1" si="70"/>
        <v>0.27208540566949502</v>
      </c>
      <c r="BD502" s="28">
        <f t="shared" ca="1" si="71"/>
        <v>15922.654974767458</v>
      </c>
      <c r="BE502" s="29">
        <f ca="1">BD502/ROUNDUP(SQRT((2*BD502*PART2!$AD$7)/PART2!$AD$6),0)</f>
        <v>22.811826611414695</v>
      </c>
      <c r="BF502" s="20"/>
    </row>
    <row r="503" spans="8:58">
      <c r="H503" s="19">
        <v>500</v>
      </c>
      <c r="I503" s="20">
        <f t="shared" ca="1" si="72"/>
        <v>0.85491596207583653</v>
      </c>
      <c r="J503" s="28">
        <f t="shared" ca="1" si="73"/>
        <v>15922.654974767458</v>
      </c>
      <c r="K503" s="28">
        <f t="shared" ca="1" si="74"/>
        <v>1283856.599835908</v>
      </c>
      <c r="L503" s="28">
        <f ca="1">ROUNDUP((SQRT((2*J503*PART2!$AD$7)/PART2!$AD$6)),0)</f>
        <v>698</v>
      </c>
      <c r="M503" s="38">
        <f t="shared" ca="1" si="75"/>
        <v>22.811826611414695</v>
      </c>
      <c r="N503" s="20"/>
      <c r="AJ503" s="19">
        <v>500</v>
      </c>
      <c r="AK503" s="20">
        <f t="shared" ca="1" si="76"/>
        <v>0.82781787268330742</v>
      </c>
      <c r="AL503" s="28">
        <f t="shared" ca="1" si="77"/>
        <v>15922.654974767458</v>
      </c>
      <c r="AM503" s="28">
        <f ca="1">ROUNDUP(SQRT((2*AL503*PART2!$AD$7)/PART2!$AD$6),0)</f>
        <v>698</v>
      </c>
      <c r="AN503" s="20"/>
      <c r="BB503" s="19">
        <v>501</v>
      </c>
      <c r="BC503" s="20">
        <f t="shared" ca="1" si="70"/>
        <v>0.3245132691269591</v>
      </c>
      <c r="BD503" s="28">
        <f t="shared" ca="1" si="71"/>
        <v>15100.118272236325</v>
      </c>
      <c r="BE503" s="29">
        <f ca="1">BD503/ROUNDUP(SQRT((2*BD503*PART2!$AD$7)/PART2!$AD$6),0)</f>
        <v>22.206056282700477</v>
      </c>
      <c r="BF503" s="20"/>
    </row>
    <row r="504" spans="8:58">
      <c r="H504" s="19">
        <v>501</v>
      </c>
      <c r="I504" s="20">
        <f t="shared" ca="1" si="72"/>
        <v>0.5488061775637143</v>
      </c>
      <c r="J504" s="28">
        <f t="shared" ca="1" si="73"/>
        <v>15100.118272236325</v>
      </c>
      <c r="K504" s="28">
        <f t="shared" ca="1" si="74"/>
        <v>1217790.7941610999</v>
      </c>
      <c r="L504" s="28">
        <f ca="1">ROUNDUP((SQRT((2*J504*PART2!$AD$7)/PART2!$AD$6)),0)</f>
        <v>680</v>
      </c>
      <c r="M504" s="38">
        <f t="shared" ca="1" si="75"/>
        <v>22.206056282700477</v>
      </c>
      <c r="N504" s="20"/>
      <c r="AJ504" s="19">
        <v>501</v>
      </c>
      <c r="AK504" s="20">
        <f t="shared" ca="1" si="76"/>
        <v>0.3389787322553367</v>
      </c>
      <c r="AL504" s="28">
        <f t="shared" ca="1" si="77"/>
        <v>15100.118272236325</v>
      </c>
      <c r="AM504" s="28">
        <f ca="1">ROUNDUP(SQRT((2*AL504*PART2!$AD$7)/PART2!$AD$6),0)</f>
        <v>680</v>
      </c>
      <c r="AN504" s="20"/>
      <c r="BB504" s="19">
        <v>502</v>
      </c>
      <c r="BC504" s="20">
        <f t="shared" ca="1" si="70"/>
        <v>0.22726978169806256</v>
      </c>
      <c r="BD504" s="28">
        <f t="shared" ca="1" si="71"/>
        <v>14547.928197037119</v>
      </c>
      <c r="BE504" s="29">
        <f ca="1">BD504/ROUNDUP(SQRT((2*BD504*PART2!$AD$7)/PART2!$AD$6),0)</f>
        <v>21.810986802154602</v>
      </c>
      <c r="BF504" s="20"/>
    </row>
    <row r="505" spans="8:58">
      <c r="H505" s="19">
        <v>502</v>
      </c>
      <c r="I505" s="20">
        <f t="shared" ca="1" si="72"/>
        <v>0.29951021289782354</v>
      </c>
      <c r="J505" s="28">
        <f t="shared" ca="1" si="73"/>
        <v>14547.928197037119</v>
      </c>
      <c r="K505" s="28">
        <f t="shared" ca="1" si="74"/>
        <v>1173435.0728594435</v>
      </c>
      <c r="L505" s="28">
        <f ca="1">ROUNDUP((SQRT((2*J505*PART2!$AD$7)/PART2!$AD$6)),0)</f>
        <v>667</v>
      </c>
      <c r="M505" s="38">
        <f t="shared" ca="1" si="75"/>
        <v>21.810986802154602</v>
      </c>
      <c r="N505" s="20"/>
      <c r="AJ505" s="19">
        <v>502</v>
      </c>
      <c r="AK505" s="20">
        <f t="shared" ca="1" si="76"/>
        <v>3.4643925941352571E-2</v>
      </c>
      <c r="AL505" s="28">
        <f t="shared" ca="1" si="77"/>
        <v>14547.928197037119</v>
      </c>
      <c r="AM505" s="28">
        <f ca="1">ROUNDUP(SQRT((2*AL505*PART2!$AD$7)/PART2!$AD$6),0)</f>
        <v>667</v>
      </c>
      <c r="AN505" s="20"/>
      <c r="BB505" s="19">
        <v>503</v>
      </c>
      <c r="BC505" s="20">
        <f t="shared" ca="1" si="70"/>
        <v>0.17543136041304475</v>
      </c>
      <c r="BD505" s="28">
        <f t="shared" ca="1" si="71"/>
        <v>16576.925012367814</v>
      </c>
      <c r="BE505" s="29">
        <f ca="1">BD505/ROUNDUP(SQRT((2*BD505*PART2!$AD$7)/PART2!$AD$6),0)</f>
        <v>23.282198051078389</v>
      </c>
      <c r="BF505" s="20"/>
    </row>
    <row r="506" spans="8:58">
      <c r="H506" s="19">
        <v>503</v>
      </c>
      <c r="I506" s="20">
        <f t="shared" ca="1" si="72"/>
        <v>0.97762594435500316</v>
      </c>
      <c r="J506" s="28">
        <f t="shared" ca="1" si="73"/>
        <v>16576.925012367814</v>
      </c>
      <c r="K506" s="28">
        <f t="shared" ca="1" si="74"/>
        <v>1336402.4845606622</v>
      </c>
      <c r="L506" s="28">
        <f ca="1">ROUNDUP((SQRT((2*J506*PART2!$AD$7)/PART2!$AD$6)),0)</f>
        <v>712</v>
      </c>
      <c r="M506" s="38">
        <f t="shared" ca="1" si="75"/>
        <v>23.282198051078389</v>
      </c>
      <c r="N506" s="20"/>
      <c r="AJ506" s="19">
        <v>503</v>
      </c>
      <c r="AK506" s="20">
        <f t="shared" ca="1" si="76"/>
        <v>0.25166609223690695</v>
      </c>
      <c r="AL506" s="28">
        <f t="shared" ca="1" si="77"/>
        <v>16576.925012367814</v>
      </c>
      <c r="AM506" s="28">
        <f ca="1">ROUNDUP(SQRT((2*AL506*PART2!$AD$7)/PART2!$AD$6),0)</f>
        <v>712</v>
      </c>
      <c r="AN506" s="20"/>
      <c r="BB506" s="19">
        <v>504</v>
      </c>
      <c r="BC506" s="20">
        <f t="shared" ca="1" si="70"/>
        <v>0.26384403194638839</v>
      </c>
      <c r="BD506" s="28">
        <f t="shared" ca="1" si="71"/>
        <v>14299.325299106984</v>
      </c>
      <c r="BE506" s="29">
        <f ca="1">BD506/ROUNDUP(SQRT((2*BD506*PART2!$AD$7)/PART2!$AD$6),0)</f>
        <v>21.600189273575506</v>
      </c>
      <c r="BF506" s="20"/>
    </row>
    <row r="507" spans="8:58">
      <c r="H507" s="19">
        <v>504</v>
      </c>
      <c r="I507" s="20">
        <f t="shared" ca="1" si="72"/>
        <v>0.21103077911243162</v>
      </c>
      <c r="J507" s="28">
        <f t="shared" ca="1" si="73"/>
        <v>14299.325299106984</v>
      </c>
      <c r="K507" s="28">
        <f t="shared" ca="1" si="74"/>
        <v>1153464.4655687453</v>
      </c>
      <c r="L507" s="28">
        <f ca="1">ROUNDUP((SQRT((2*J507*PART2!$AD$7)/PART2!$AD$6)),0)</f>
        <v>662</v>
      </c>
      <c r="M507" s="38">
        <f t="shared" ca="1" si="75"/>
        <v>21.600189273575506</v>
      </c>
      <c r="N507" s="20"/>
      <c r="AJ507" s="19">
        <v>504</v>
      </c>
      <c r="AK507" s="20">
        <f t="shared" ca="1" si="76"/>
        <v>0.70676711378561308</v>
      </c>
      <c r="AL507" s="28">
        <f t="shared" ca="1" si="77"/>
        <v>14299.325299106984</v>
      </c>
      <c r="AM507" s="28">
        <f ca="1">ROUNDUP(SQRT((2*AL507*PART2!$AD$7)/PART2!$AD$6),0)</f>
        <v>662</v>
      </c>
      <c r="AN507" s="20"/>
      <c r="BB507" s="19">
        <v>505</v>
      </c>
      <c r="BC507" s="20">
        <f t="shared" ca="1" si="70"/>
        <v>0.86890983603450822</v>
      </c>
      <c r="BD507" s="28">
        <f t="shared" ca="1" si="71"/>
        <v>15248.029832007083</v>
      </c>
      <c r="BE507" s="29">
        <f ca="1">BD507/ROUNDUP(SQRT((2*BD507*PART2!$AD$7)/PART2!$AD$6),0)</f>
        <v>22.32508028112311</v>
      </c>
      <c r="BF507" s="20"/>
    </row>
    <row r="508" spans="8:58">
      <c r="H508" s="19">
        <v>505</v>
      </c>
      <c r="I508" s="20">
        <f t="shared" ca="1" si="72"/>
        <v>0.6163250663078591</v>
      </c>
      <c r="J508" s="28">
        <f t="shared" ca="1" si="73"/>
        <v>15248.029832007083</v>
      </c>
      <c r="K508" s="28">
        <f t="shared" ca="1" si="74"/>
        <v>1229671.504222414</v>
      </c>
      <c r="L508" s="28">
        <f ca="1">ROUNDUP((SQRT((2*J508*PART2!$AD$7)/PART2!$AD$6)),0)</f>
        <v>683</v>
      </c>
      <c r="M508" s="38">
        <f t="shared" ca="1" si="75"/>
        <v>22.32508028112311</v>
      </c>
      <c r="N508" s="20"/>
      <c r="AJ508" s="19">
        <v>505</v>
      </c>
      <c r="AK508" s="20">
        <f t="shared" ca="1" si="76"/>
        <v>0.53869393314280756</v>
      </c>
      <c r="AL508" s="28">
        <f t="shared" ca="1" si="77"/>
        <v>15248.029832007083</v>
      </c>
      <c r="AM508" s="28">
        <f ca="1">ROUNDUP(SQRT((2*AL508*PART2!$AD$7)/PART2!$AD$6),0)</f>
        <v>683</v>
      </c>
      <c r="AN508" s="20"/>
      <c r="BB508" s="19">
        <v>506</v>
      </c>
      <c r="BC508" s="20">
        <f t="shared" ca="1" si="70"/>
        <v>0.12710100653714418</v>
      </c>
      <c r="BD508" s="28">
        <f t="shared" ca="1" si="71"/>
        <v>14022.098361104714</v>
      </c>
      <c r="BE508" s="29">
        <f ca="1">BD508/ROUNDUP(SQRT((2*BD508*PART2!$AD$7)/PART2!$AD$6),0)</f>
        <v>21.407783757411778</v>
      </c>
      <c r="BF508" s="20"/>
    </row>
    <row r="509" spans="8:58">
      <c r="H509" s="19">
        <v>506</v>
      </c>
      <c r="I509" s="20">
        <f t="shared" ca="1" si="72"/>
        <v>0.13058563247161781</v>
      </c>
      <c r="J509" s="28">
        <f t="shared" ca="1" si="73"/>
        <v>14022.098361104714</v>
      </c>
      <c r="K509" s="28">
        <f t="shared" ca="1" si="74"/>
        <v>1131193.5813150078</v>
      </c>
      <c r="L509" s="28">
        <f ca="1">ROUNDUP((SQRT((2*J509*PART2!$AD$7)/PART2!$AD$6)),0)</f>
        <v>655</v>
      </c>
      <c r="M509" s="38">
        <f t="shared" ca="1" si="75"/>
        <v>21.407783757411778</v>
      </c>
      <c r="N509" s="20"/>
      <c r="AJ509" s="19">
        <v>506</v>
      </c>
      <c r="AK509" s="20">
        <f t="shared" ca="1" si="76"/>
        <v>0.58108709205602982</v>
      </c>
      <c r="AL509" s="28">
        <f t="shared" ca="1" si="77"/>
        <v>14022.098361104714</v>
      </c>
      <c r="AM509" s="28">
        <f ca="1">ROUNDUP(SQRT((2*AL509*PART2!$AD$7)/PART2!$AD$6),0)</f>
        <v>655</v>
      </c>
      <c r="AN509" s="20"/>
      <c r="BB509" s="19">
        <v>507</v>
      </c>
      <c r="BC509" s="20">
        <f t="shared" ca="1" si="70"/>
        <v>0.14584766911344382</v>
      </c>
      <c r="BD509" s="28">
        <f t="shared" ca="1" si="71"/>
        <v>16089.968123887482</v>
      </c>
      <c r="BE509" s="29">
        <f ca="1">BD509/ROUNDUP(SQRT((2*BD509*PART2!$AD$7)/PART2!$AD$6),0)</f>
        <v>22.920182512660229</v>
      </c>
      <c r="BF509" s="20"/>
    </row>
    <row r="510" spans="8:58">
      <c r="H510" s="19">
        <v>507</v>
      </c>
      <c r="I510" s="20">
        <f t="shared" ca="1" si="72"/>
        <v>0.89648024805739124</v>
      </c>
      <c r="J510" s="28">
        <f t="shared" ca="1" si="73"/>
        <v>16089.968123887482</v>
      </c>
      <c r="K510" s="28">
        <f t="shared" ca="1" si="74"/>
        <v>1297294.2900637838</v>
      </c>
      <c r="L510" s="28">
        <f ca="1">ROUNDUP((SQRT((2*J510*PART2!$AD$7)/PART2!$AD$6)),0)</f>
        <v>702</v>
      </c>
      <c r="M510" s="38">
        <f t="shared" ca="1" si="75"/>
        <v>22.920182512660229</v>
      </c>
      <c r="N510" s="20"/>
      <c r="AJ510" s="19">
        <v>507</v>
      </c>
      <c r="AK510" s="20">
        <f t="shared" ca="1" si="76"/>
        <v>0.73325649656440117</v>
      </c>
      <c r="AL510" s="28">
        <f t="shared" ca="1" si="77"/>
        <v>16089.968123887482</v>
      </c>
      <c r="AM510" s="28">
        <f ca="1">ROUNDUP(SQRT((2*AL510*PART2!$AD$7)/PART2!$AD$6),0)</f>
        <v>702</v>
      </c>
      <c r="AN510" s="20"/>
      <c r="BB510" s="19">
        <v>508</v>
      </c>
      <c r="BC510" s="20">
        <f t="shared" ca="1" si="70"/>
        <v>0.18265429053041815</v>
      </c>
      <c r="BD510" s="28">
        <f t="shared" ca="1" si="71"/>
        <v>13329.583484910383</v>
      </c>
      <c r="BE510" s="29">
        <f ca="1">BD510/ROUNDUP(SQRT((2*BD510*PART2!$AD$7)/PART2!$AD$6),0)</f>
        <v>20.860068051502946</v>
      </c>
      <c r="BF510" s="20"/>
    </row>
    <row r="511" spans="8:58">
      <c r="H511" s="19">
        <v>508</v>
      </c>
      <c r="I511" s="20">
        <f t="shared" ca="1" si="72"/>
        <v>1.3578159190709038E-2</v>
      </c>
      <c r="J511" s="28">
        <f t="shared" ca="1" si="73"/>
        <v>13329.583484910383</v>
      </c>
      <c r="K511" s="28">
        <f t="shared" ca="1" si="74"/>
        <v>1075556.6937641613</v>
      </c>
      <c r="L511" s="28">
        <f ca="1">ROUNDUP((SQRT((2*J511*PART2!$AD$7)/PART2!$AD$6)),0)</f>
        <v>639</v>
      </c>
      <c r="M511" s="38">
        <f t="shared" ca="1" si="75"/>
        <v>20.860068051502946</v>
      </c>
      <c r="N511" s="20"/>
      <c r="AJ511" s="19">
        <v>508</v>
      </c>
      <c r="AK511" s="20">
        <f t="shared" ca="1" si="76"/>
        <v>0.6468186213304592</v>
      </c>
      <c r="AL511" s="28">
        <f t="shared" ca="1" si="77"/>
        <v>13329.583484910383</v>
      </c>
      <c r="AM511" s="28">
        <f ca="1">ROUNDUP(SQRT((2*AL511*PART2!$AD$7)/PART2!$AD$6),0)</f>
        <v>639</v>
      </c>
      <c r="AN511" s="20"/>
      <c r="BB511" s="19">
        <v>509</v>
      </c>
      <c r="BC511" s="20">
        <f t="shared" ca="1" si="70"/>
        <v>5.8257229540242816E-3</v>
      </c>
      <c r="BD511" s="28">
        <f t="shared" ca="1" si="71"/>
        <v>14140.176798840166</v>
      </c>
      <c r="BE511" s="29">
        <f ca="1">BD511/ROUNDUP(SQRT((2*BD511*PART2!$AD$7)/PART2!$AD$6),0)</f>
        <v>21.489630393374114</v>
      </c>
      <c r="BF511" s="20"/>
    </row>
    <row r="512" spans="8:58">
      <c r="H512" s="19">
        <v>509</v>
      </c>
      <c r="I512" s="20">
        <f t="shared" ca="1" si="72"/>
        <v>0.16250039157667584</v>
      </c>
      <c r="J512" s="28">
        <f t="shared" ca="1" si="73"/>
        <v>14140.176798840166</v>
      </c>
      <c r="K512" s="28">
        <f t="shared" ca="1" si="74"/>
        <v>1140679.4625937557</v>
      </c>
      <c r="L512" s="28">
        <f ca="1">ROUNDUP((SQRT((2*J512*PART2!$AD$7)/PART2!$AD$6)),0)</f>
        <v>658</v>
      </c>
      <c r="M512" s="38">
        <f t="shared" ca="1" si="75"/>
        <v>21.489630393374114</v>
      </c>
      <c r="N512" s="20"/>
      <c r="AJ512" s="19">
        <v>509</v>
      </c>
      <c r="AK512" s="20">
        <f t="shared" ca="1" si="76"/>
        <v>0.77106159394651907</v>
      </c>
      <c r="AL512" s="28">
        <f t="shared" ca="1" si="77"/>
        <v>14140.176798840166</v>
      </c>
      <c r="AM512" s="28">
        <f ca="1">ROUNDUP(SQRT((2*AL512*PART2!$AD$7)/PART2!$AD$6),0)</f>
        <v>658</v>
      </c>
      <c r="AN512" s="20"/>
      <c r="BB512" s="19">
        <v>510</v>
      </c>
      <c r="BC512" s="20">
        <f t="shared" ca="1" si="70"/>
        <v>0.75096757633859224</v>
      </c>
      <c r="BD512" s="28">
        <f t="shared" ca="1" si="71"/>
        <v>15595.426368547103</v>
      </c>
      <c r="BE512" s="29">
        <f ca="1">BD512/ROUNDUP(SQRT((2*BD512*PART2!$AD$7)/PART2!$AD$6),0)</f>
        <v>22.569357986319975</v>
      </c>
      <c r="BF512" s="20"/>
    </row>
    <row r="513" spans="8:58">
      <c r="H513" s="19">
        <v>510</v>
      </c>
      <c r="I513" s="20">
        <f t="shared" ca="1" si="72"/>
        <v>0.75339661422840254</v>
      </c>
      <c r="J513" s="28">
        <f t="shared" ca="1" si="73"/>
        <v>15595.426368547103</v>
      </c>
      <c r="K513" s="28">
        <f t="shared" ca="1" si="74"/>
        <v>1257574.5682407585</v>
      </c>
      <c r="L513" s="28">
        <f ca="1">ROUNDUP((SQRT((2*J513*PART2!$AD$7)/PART2!$AD$6)),0)</f>
        <v>691</v>
      </c>
      <c r="M513" s="38">
        <f t="shared" ca="1" si="75"/>
        <v>22.569357986319975</v>
      </c>
      <c r="N513" s="20"/>
      <c r="AJ513" s="19">
        <v>510</v>
      </c>
      <c r="AK513" s="20">
        <f t="shared" ca="1" si="76"/>
        <v>0.89339859316493053</v>
      </c>
      <c r="AL513" s="28">
        <f t="shared" ca="1" si="77"/>
        <v>15595.426368547103</v>
      </c>
      <c r="AM513" s="28">
        <f ca="1">ROUNDUP(SQRT((2*AL513*PART2!$AD$7)/PART2!$AD$6),0)</f>
        <v>691</v>
      </c>
      <c r="AN513" s="20"/>
      <c r="BB513" s="19">
        <v>511</v>
      </c>
      <c r="BC513" s="20">
        <f t="shared" ca="1" si="70"/>
        <v>0.30917848057129671</v>
      </c>
      <c r="BD513" s="28">
        <f t="shared" ca="1" si="71"/>
        <v>15603.204884074854</v>
      </c>
      <c r="BE513" s="29">
        <f ca="1">BD513/ROUNDUP(SQRT((2*BD513*PART2!$AD$7)/PART2!$AD$6),0)</f>
        <v>22.580614882886909</v>
      </c>
      <c r="BF513" s="20"/>
    </row>
    <row r="514" spans="8:58">
      <c r="H514" s="19">
        <v>511</v>
      </c>
      <c r="I514" s="20">
        <f t="shared" ca="1" si="72"/>
        <v>0.75612042551595704</v>
      </c>
      <c r="J514" s="28">
        <f t="shared" ca="1" si="73"/>
        <v>15603.204884074854</v>
      </c>
      <c r="K514" s="28">
        <f t="shared" ca="1" si="74"/>
        <v>1258199.3260002234</v>
      </c>
      <c r="L514" s="28">
        <f ca="1">ROUNDUP((SQRT((2*J514*PART2!$AD$7)/PART2!$AD$6)),0)</f>
        <v>691</v>
      </c>
      <c r="M514" s="38">
        <f t="shared" ca="1" si="75"/>
        <v>22.580614882886909</v>
      </c>
      <c r="N514" s="20"/>
      <c r="AJ514" s="19">
        <v>511</v>
      </c>
      <c r="AK514" s="20">
        <f t="shared" ca="1" si="76"/>
        <v>0.85181741922485987</v>
      </c>
      <c r="AL514" s="28">
        <f t="shared" ca="1" si="77"/>
        <v>15603.204884074854</v>
      </c>
      <c r="AM514" s="28">
        <f ca="1">ROUNDUP(SQRT((2*AL514*PART2!$AD$7)/PART2!$AD$6),0)</f>
        <v>691</v>
      </c>
      <c r="AN514" s="20"/>
      <c r="BB514" s="19">
        <v>512</v>
      </c>
      <c r="BC514" s="20">
        <f t="shared" ca="1" si="70"/>
        <v>0.21861861095041268</v>
      </c>
      <c r="BD514" s="28">
        <f t="shared" ca="1" si="71"/>
        <v>15552.512192073291</v>
      </c>
      <c r="BE514" s="29">
        <f ca="1">BD514/ROUNDUP(SQRT((2*BD514*PART2!$AD$7)/PART2!$AD$6),0)</f>
        <v>22.539872742135206</v>
      </c>
      <c r="BF514" s="20"/>
    </row>
    <row r="515" spans="8:58">
      <c r="H515" s="19">
        <v>512</v>
      </c>
      <c r="I515" s="20">
        <f t="shared" ca="1" si="72"/>
        <v>0.7380973807379414</v>
      </c>
      <c r="J515" s="28">
        <f t="shared" ca="1" si="73"/>
        <v>15552.512192073291</v>
      </c>
      <c r="K515" s="28">
        <f t="shared" ca="1" si="74"/>
        <v>1254127.7473691329</v>
      </c>
      <c r="L515" s="28">
        <f ca="1">ROUNDUP((SQRT((2*J515*PART2!$AD$7)/PART2!$AD$6)),0)</f>
        <v>690</v>
      </c>
      <c r="M515" s="38">
        <f t="shared" ca="1" si="75"/>
        <v>22.539872742135206</v>
      </c>
      <c r="N515" s="20"/>
      <c r="AJ515" s="19">
        <v>512</v>
      </c>
      <c r="AK515" s="20">
        <f t="shared" ca="1" si="76"/>
        <v>0.36370723346797096</v>
      </c>
      <c r="AL515" s="28">
        <f t="shared" ca="1" si="77"/>
        <v>15552.512192073291</v>
      </c>
      <c r="AM515" s="28">
        <f ca="1">ROUNDUP(SQRT((2*AL515*PART2!$AD$7)/PART2!$AD$6),0)</f>
        <v>690</v>
      </c>
      <c r="AN515" s="20"/>
      <c r="BB515" s="19">
        <v>513</v>
      </c>
      <c r="BC515" s="20">
        <f t="shared" ca="1" si="70"/>
        <v>0.27484379729004449</v>
      </c>
      <c r="BD515" s="28">
        <f t="shared" ca="1" si="71"/>
        <v>13921.747240845736</v>
      </c>
      <c r="BE515" s="29">
        <f ca="1">BD515/ROUNDUP(SQRT((2*BD515*PART2!$AD$7)/PART2!$AD$6),0)</f>
        <v>21.319674181999595</v>
      </c>
      <c r="BF515" s="20"/>
    </row>
    <row r="516" spans="8:58">
      <c r="H516" s="19">
        <v>513</v>
      </c>
      <c r="I516" s="20">
        <f t="shared" ca="1" si="72"/>
        <v>0.10620224700084091</v>
      </c>
      <c r="J516" s="28">
        <f t="shared" ca="1" si="73"/>
        <v>13921.747240845736</v>
      </c>
      <c r="K516" s="28">
        <f t="shared" ca="1" si="74"/>
        <v>1123131.7075876989</v>
      </c>
      <c r="L516" s="28">
        <f ca="1">ROUNDUP((SQRT((2*J516*PART2!$AD$7)/PART2!$AD$6)),0)</f>
        <v>653</v>
      </c>
      <c r="M516" s="38">
        <f t="shared" ca="1" si="75"/>
        <v>21.319674181999595</v>
      </c>
      <c r="N516" s="20"/>
      <c r="AJ516" s="19">
        <v>513</v>
      </c>
      <c r="AK516" s="20">
        <f t="shared" ca="1" si="76"/>
        <v>0.80121808404598249</v>
      </c>
      <c r="AL516" s="28">
        <f t="shared" ca="1" si="77"/>
        <v>13921.747240845736</v>
      </c>
      <c r="AM516" s="28">
        <f ca="1">ROUNDUP(SQRT((2*AL516*PART2!$AD$7)/PART2!$AD$6),0)</f>
        <v>653</v>
      </c>
      <c r="AN516" s="20"/>
      <c r="BB516" s="19">
        <v>514</v>
      </c>
      <c r="BC516" s="20">
        <f t="shared" ref="BC516:BC579" ca="1" si="78">RAND()</f>
        <v>0.13592559160144713</v>
      </c>
      <c r="BD516" s="28">
        <f t="shared" ref="BD516:BD579" ca="1" si="79">IF(I517&lt;=$C$24, $C$16+SQRT(I517*$C$25), $C$17-SQRT((1-I517)*$C$26))</f>
        <v>15244.133467950329</v>
      </c>
      <c r="BE516" s="29">
        <f ca="1">BD516/ROUNDUP(SQRT((2*BD516*PART2!$AD$7)/PART2!$AD$6),0)</f>
        <v>22.319375502123467</v>
      </c>
      <c r="BF516" s="20"/>
    </row>
    <row r="517" spans="8:58">
      <c r="H517" s="19">
        <v>514</v>
      </c>
      <c r="I517" s="20">
        <f t="shared" ref="I517:I580" ca="1" si="80">RAND()</f>
        <v>0.61461659020348236</v>
      </c>
      <c r="J517" s="28">
        <f t="shared" ref="J517:J580" ca="1" si="81">IF(I517&lt;=$C$24, $C$16+SQRT(I517*$C$25), $C$17-SQRT((1-I517)*$C$26))</f>
        <v>15244.133467950329</v>
      </c>
      <c r="K517" s="28">
        <f t="shared" ref="K517:K580" ca="1" si="82">J517*$AD$5+J517/L517*$AD$7+$AD$6*L517/2</f>
        <v>1229358.5400464935</v>
      </c>
      <c r="L517" s="28">
        <f ca="1">ROUNDUP((SQRT((2*J517*PART2!$AD$7)/PART2!$AD$6)),0)</f>
        <v>683</v>
      </c>
      <c r="M517" s="38">
        <f t="shared" ref="M517:M580" ca="1" si="83">J517/L517</f>
        <v>22.319375502123467</v>
      </c>
      <c r="N517" s="20"/>
      <c r="AJ517" s="19">
        <v>514</v>
      </c>
      <c r="AK517" s="20">
        <f t="shared" ref="AK517:AK580" ca="1" si="84">RAND()</f>
        <v>0.59726491689670513</v>
      </c>
      <c r="AL517" s="28">
        <f t="shared" ref="AL517:AL580" ca="1" si="85">IF(I517&lt;=$C$24, $C$16+SQRT(I517*$C$25), $C$17-SQRT((1-I517)*$C$26))</f>
        <v>15244.133467950329</v>
      </c>
      <c r="AM517" s="28">
        <f ca="1">ROUNDUP(SQRT((2*AL517*PART2!$AD$7)/PART2!$AD$6),0)</f>
        <v>683</v>
      </c>
      <c r="AN517" s="20"/>
      <c r="BB517" s="19">
        <v>515</v>
      </c>
      <c r="BC517" s="20">
        <f t="shared" ca="1" si="78"/>
        <v>0.85985470039198386</v>
      </c>
      <c r="BD517" s="28">
        <f t="shared" ca="1" si="79"/>
        <v>15261.634857566631</v>
      </c>
      <c r="BE517" s="29">
        <f ca="1">BD517/ROUNDUP(SQRT((2*BD517*PART2!$AD$7)/PART2!$AD$6),0)</f>
        <v>22.344999791459195</v>
      </c>
      <c r="BF517" s="20"/>
    </row>
    <row r="518" spans="8:58">
      <c r="H518" s="19">
        <v>515</v>
      </c>
      <c r="I518" s="20">
        <f t="shared" ca="1" si="80"/>
        <v>0.62226082894657642</v>
      </c>
      <c r="J518" s="28">
        <f t="shared" ca="1" si="81"/>
        <v>15261.634857566631</v>
      </c>
      <c r="K518" s="28">
        <f t="shared" ca="1" si="82"/>
        <v>1230764.2885594517</v>
      </c>
      <c r="L518" s="28">
        <f ca="1">ROUNDUP((SQRT((2*J518*PART2!$AD$7)/PART2!$AD$6)),0)</f>
        <v>683</v>
      </c>
      <c r="M518" s="38">
        <f t="shared" ca="1" si="83"/>
        <v>22.344999791459195</v>
      </c>
      <c r="N518" s="20"/>
      <c r="AJ518" s="19">
        <v>515</v>
      </c>
      <c r="AK518" s="20">
        <f t="shared" ca="1" si="84"/>
        <v>7.9923328685665096E-2</v>
      </c>
      <c r="AL518" s="28">
        <f t="shared" ca="1" si="85"/>
        <v>15261.634857566631</v>
      </c>
      <c r="AM518" s="28">
        <f ca="1">ROUNDUP(SQRT((2*AL518*PART2!$AD$7)/PART2!$AD$6),0)</f>
        <v>683</v>
      </c>
      <c r="AN518" s="20"/>
      <c r="BB518" s="19">
        <v>516</v>
      </c>
      <c r="BC518" s="20">
        <f t="shared" ca="1" si="78"/>
        <v>0.26946710243643457</v>
      </c>
      <c r="BD518" s="28">
        <f t="shared" ca="1" si="79"/>
        <v>15171.974431809005</v>
      </c>
      <c r="BE518" s="29">
        <f ca="1">BD518/ROUNDUP(SQRT((2*BD518*PART2!$AD$7)/PART2!$AD$6),0)</f>
        <v>22.278963923361243</v>
      </c>
      <c r="BF518" s="20"/>
    </row>
    <row r="519" spans="8:58">
      <c r="H519" s="19">
        <v>516</v>
      </c>
      <c r="I519" s="20">
        <f t="shared" ca="1" si="80"/>
        <v>0.58229031525499919</v>
      </c>
      <c r="J519" s="28">
        <f t="shared" ca="1" si="81"/>
        <v>15171.974431809005</v>
      </c>
      <c r="K519" s="28">
        <f t="shared" ca="1" si="82"/>
        <v>1223562.5266078599</v>
      </c>
      <c r="L519" s="28">
        <f ca="1">ROUNDUP((SQRT((2*J519*PART2!$AD$7)/PART2!$AD$6)),0)</f>
        <v>681</v>
      </c>
      <c r="M519" s="38">
        <f t="shared" ca="1" si="83"/>
        <v>22.278963923361243</v>
      </c>
      <c r="N519" s="20"/>
      <c r="AJ519" s="19">
        <v>516</v>
      </c>
      <c r="AK519" s="20">
        <f t="shared" ca="1" si="84"/>
        <v>2.9584883479599866E-2</v>
      </c>
      <c r="AL519" s="28">
        <f t="shared" ca="1" si="85"/>
        <v>15171.974431809005</v>
      </c>
      <c r="AM519" s="28">
        <f ca="1">ROUNDUP(SQRT((2*AL519*PART2!$AD$7)/PART2!$AD$6),0)</f>
        <v>681</v>
      </c>
      <c r="AN519" s="20"/>
      <c r="BB519" s="19">
        <v>517</v>
      </c>
      <c r="BC519" s="20">
        <f t="shared" ca="1" si="78"/>
        <v>0.87332889244222889</v>
      </c>
      <c r="BD519" s="28">
        <f t="shared" ca="1" si="79"/>
        <v>14364.896282914466</v>
      </c>
      <c r="BE519" s="29">
        <f ca="1">BD519/ROUNDUP(SQRT((2*BD519*PART2!$AD$7)/PART2!$AD$6),0)</f>
        <v>21.66651023064022</v>
      </c>
      <c r="BF519" s="20"/>
    </row>
    <row r="520" spans="8:58">
      <c r="H520" s="19">
        <v>517</v>
      </c>
      <c r="I520" s="20">
        <f t="shared" ca="1" si="80"/>
        <v>0.23286773288921581</v>
      </c>
      <c r="J520" s="28">
        <f t="shared" ca="1" si="81"/>
        <v>14364.896282914466</v>
      </c>
      <c r="K520" s="28">
        <f t="shared" ca="1" si="82"/>
        <v>1158731.9348838984</v>
      </c>
      <c r="L520" s="28">
        <f ca="1">ROUNDUP((SQRT((2*J520*PART2!$AD$7)/PART2!$AD$6)),0)</f>
        <v>663</v>
      </c>
      <c r="M520" s="38">
        <f t="shared" ca="1" si="83"/>
        <v>21.66651023064022</v>
      </c>
      <c r="N520" s="20"/>
      <c r="AJ520" s="19">
        <v>517</v>
      </c>
      <c r="AK520" s="20">
        <f t="shared" ca="1" si="84"/>
        <v>0.47425353505520718</v>
      </c>
      <c r="AL520" s="28">
        <f t="shared" ca="1" si="85"/>
        <v>14364.896282914466</v>
      </c>
      <c r="AM520" s="28">
        <f ca="1">ROUNDUP(SQRT((2*AL520*PART2!$AD$7)/PART2!$AD$6),0)</f>
        <v>663</v>
      </c>
      <c r="AN520" s="20"/>
      <c r="BB520" s="19">
        <v>518</v>
      </c>
      <c r="BC520" s="20">
        <f t="shared" ca="1" si="78"/>
        <v>0.66321580429266658</v>
      </c>
      <c r="BD520" s="28">
        <f t="shared" ca="1" si="79"/>
        <v>15339.831645860044</v>
      </c>
      <c r="BE520" s="29">
        <f ca="1">BD520/ROUNDUP(SQRT((2*BD520*PART2!$AD$7)/PART2!$AD$6),0)</f>
        <v>22.393914811474517</v>
      </c>
      <c r="BF520" s="20"/>
    </row>
    <row r="521" spans="8:58">
      <c r="H521" s="19">
        <v>518</v>
      </c>
      <c r="I521" s="20">
        <f t="shared" ca="1" si="80"/>
        <v>0.65548012948902856</v>
      </c>
      <c r="J521" s="28">
        <f t="shared" ca="1" si="81"/>
        <v>15339.831645860044</v>
      </c>
      <c r="K521" s="28">
        <f t="shared" ca="1" si="82"/>
        <v>1237045.1929273277</v>
      </c>
      <c r="L521" s="28">
        <f ca="1">ROUNDUP((SQRT((2*J521*PART2!$AD$7)/PART2!$AD$6)),0)</f>
        <v>685</v>
      </c>
      <c r="M521" s="38">
        <f t="shared" ca="1" si="83"/>
        <v>22.393914811474517</v>
      </c>
      <c r="N521" s="20"/>
      <c r="AJ521" s="19">
        <v>518</v>
      </c>
      <c r="AK521" s="20">
        <f t="shared" ca="1" si="84"/>
        <v>0.23300071079119089</v>
      </c>
      <c r="AL521" s="28">
        <f t="shared" ca="1" si="85"/>
        <v>15339.831645860044</v>
      </c>
      <c r="AM521" s="28">
        <f ca="1">ROUNDUP(SQRT((2*AL521*PART2!$AD$7)/PART2!$AD$6),0)</f>
        <v>685</v>
      </c>
      <c r="AN521" s="20"/>
      <c r="BB521" s="19">
        <v>519</v>
      </c>
      <c r="BC521" s="20">
        <f t="shared" ca="1" si="78"/>
        <v>0.95785918864711328</v>
      </c>
      <c r="BD521" s="28">
        <f t="shared" ca="1" si="79"/>
        <v>14350.484618498356</v>
      </c>
      <c r="BE521" s="29">
        <f ca="1">BD521/ROUNDUP(SQRT((2*BD521*PART2!$AD$7)/PART2!$AD$6),0)</f>
        <v>21.644773180238847</v>
      </c>
      <c r="BF521" s="20"/>
    </row>
    <row r="522" spans="8:58">
      <c r="H522" s="19">
        <v>519</v>
      </c>
      <c r="I522" s="20">
        <f t="shared" ca="1" si="80"/>
        <v>0.22797608810008108</v>
      </c>
      <c r="J522" s="28">
        <f t="shared" ca="1" si="81"/>
        <v>14350.484618498356</v>
      </c>
      <c r="K522" s="28">
        <f t="shared" ca="1" si="82"/>
        <v>1157574.2195795211</v>
      </c>
      <c r="L522" s="28">
        <f ca="1">ROUNDUP((SQRT((2*J522*PART2!$AD$7)/PART2!$AD$6)),0)</f>
        <v>663</v>
      </c>
      <c r="M522" s="38">
        <f t="shared" ca="1" si="83"/>
        <v>21.644773180238847</v>
      </c>
      <c r="N522" s="20"/>
      <c r="AJ522" s="19">
        <v>519</v>
      </c>
      <c r="AK522" s="20">
        <f t="shared" ca="1" si="84"/>
        <v>0.86882887587499769</v>
      </c>
      <c r="AL522" s="28">
        <f t="shared" ca="1" si="85"/>
        <v>14350.484618498356</v>
      </c>
      <c r="AM522" s="28">
        <f ca="1">ROUNDUP(SQRT((2*AL522*PART2!$AD$7)/PART2!$AD$6),0)</f>
        <v>663</v>
      </c>
      <c r="AN522" s="20"/>
      <c r="BB522" s="19">
        <v>520</v>
      </c>
      <c r="BC522" s="20">
        <f t="shared" ca="1" si="78"/>
        <v>0.58442774255459606</v>
      </c>
      <c r="BD522" s="28">
        <f t="shared" ca="1" si="79"/>
        <v>15119.372771996033</v>
      </c>
      <c r="BE522" s="29">
        <f ca="1">BD522/ROUNDUP(SQRT((2*BD522*PART2!$AD$7)/PART2!$AD$6),0)</f>
        <v>22.23437172352358</v>
      </c>
      <c r="BF522" s="20"/>
    </row>
    <row r="523" spans="8:58">
      <c r="H523" s="19">
        <v>520</v>
      </c>
      <c r="I523" s="20">
        <f t="shared" ca="1" si="80"/>
        <v>0.55790515366126503</v>
      </c>
      <c r="J523" s="28">
        <f t="shared" ca="1" si="81"/>
        <v>15119.372771996033</v>
      </c>
      <c r="K523" s="28">
        <f t="shared" ca="1" si="82"/>
        <v>1219337.3835388578</v>
      </c>
      <c r="L523" s="28">
        <f ca="1">ROUNDUP((SQRT((2*J523*PART2!$AD$7)/PART2!$AD$6)),0)</f>
        <v>680</v>
      </c>
      <c r="M523" s="38">
        <f t="shared" ca="1" si="83"/>
        <v>22.23437172352358</v>
      </c>
      <c r="N523" s="20"/>
      <c r="AJ523" s="19">
        <v>520</v>
      </c>
      <c r="AK523" s="20">
        <f t="shared" ca="1" si="84"/>
        <v>0.83159923371542499</v>
      </c>
      <c r="AL523" s="28">
        <f t="shared" ca="1" si="85"/>
        <v>15119.372771996033</v>
      </c>
      <c r="AM523" s="28">
        <f ca="1">ROUNDUP(SQRT((2*AL523*PART2!$AD$7)/PART2!$AD$6),0)</f>
        <v>680</v>
      </c>
      <c r="AN523" s="20"/>
      <c r="BB523" s="19">
        <v>521</v>
      </c>
      <c r="BC523" s="20">
        <f t="shared" ca="1" si="78"/>
        <v>0.59518172132782721</v>
      </c>
      <c r="BD523" s="28">
        <f t="shared" ca="1" si="79"/>
        <v>15494.579644641828</v>
      </c>
      <c r="BE523" s="29">
        <f ca="1">BD523/ROUNDUP(SQRT((2*BD523*PART2!$AD$7)/PART2!$AD$6),0)</f>
        <v>22.488504564066513</v>
      </c>
      <c r="BF523" s="20"/>
    </row>
    <row r="524" spans="8:58">
      <c r="H524" s="19">
        <v>521</v>
      </c>
      <c r="I524" s="20">
        <f t="shared" ca="1" si="80"/>
        <v>0.71671369420915954</v>
      </c>
      <c r="J524" s="28">
        <f t="shared" ca="1" si="81"/>
        <v>15494.579644641828</v>
      </c>
      <c r="K524" s="28">
        <f t="shared" ca="1" si="82"/>
        <v>1249474.6425754409</v>
      </c>
      <c r="L524" s="28">
        <f ca="1">ROUNDUP((SQRT((2*J524*PART2!$AD$7)/PART2!$AD$6)),0)</f>
        <v>689</v>
      </c>
      <c r="M524" s="38">
        <f t="shared" ca="1" si="83"/>
        <v>22.488504564066513</v>
      </c>
      <c r="N524" s="20"/>
      <c r="AJ524" s="19">
        <v>521</v>
      </c>
      <c r="AK524" s="20">
        <f t="shared" ca="1" si="84"/>
        <v>0.58041443183714347</v>
      </c>
      <c r="AL524" s="28">
        <f t="shared" ca="1" si="85"/>
        <v>15494.579644641828</v>
      </c>
      <c r="AM524" s="28">
        <f ca="1">ROUNDUP(SQRT((2*AL524*PART2!$AD$7)/PART2!$AD$6),0)</f>
        <v>689</v>
      </c>
      <c r="AN524" s="20"/>
      <c r="BB524" s="19">
        <v>522</v>
      </c>
      <c r="BC524" s="20">
        <f t="shared" ca="1" si="78"/>
        <v>0.6880435882012893</v>
      </c>
      <c r="BD524" s="28">
        <f t="shared" ca="1" si="79"/>
        <v>16490.926710755768</v>
      </c>
      <c r="BE524" s="29">
        <f ca="1">BD524/ROUNDUP(SQRT((2*BD524*PART2!$AD$7)/PART2!$AD$6),0)</f>
        <v>23.226657339092633</v>
      </c>
      <c r="BF524" s="20"/>
    </row>
    <row r="525" spans="8:58">
      <c r="H525" s="19">
        <v>522</v>
      </c>
      <c r="I525" s="20">
        <f t="shared" ca="1" si="80"/>
        <v>0.96760554827225742</v>
      </c>
      <c r="J525" s="28">
        <f t="shared" ca="1" si="81"/>
        <v>16490.926710755768</v>
      </c>
      <c r="K525" s="28">
        <f t="shared" ca="1" si="82"/>
        <v>1329496.0014750618</v>
      </c>
      <c r="L525" s="28">
        <f ca="1">ROUNDUP((SQRT((2*J525*PART2!$AD$7)/PART2!$AD$6)),0)</f>
        <v>710</v>
      </c>
      <c r="M525" s="38">
        <f t="shared" ca="1" si="83"/>
        <v>23.226657339092633</v>
      </c>
      <c r="N525" s="20"/>
      <c r="AJ525" s="19">
        <v>522</v>
      </c>
      <c r="AK525" s="20">
        <f t="shared" ca="1" si="84"/>
        <v>0.78374986541632918</v>
      </c>
      <c r="AL525" s="28">
        <f t="shared" ca="1" si="85"/>
        <v>16490.926710755768</v>
      </c>
      <c r="AM525" s="28">
        <f ca="1">ROUNDUP(SQRT((2*AL525*PART2!$AD$7)/PART2!$AD$6),0)</f>
        <v>710</v>
      </c>
      <c r="AN525" s="20"/>
      <c r="BB525" s="19">
        <v>523</v>
      </c>
      <c r="BC525" s="20">
        <f t="shared" ca="1" si="78"/>
        <v>0.19337750037085688</v>
      </c>
      <c r="BD525" s="28">
        <f t="shared" ca="1" si="79"/>
        <v>15583.070363964081</v>
      </c>
      <c r="BE525" s="29">
        <f ca="1">BD525/ROUNDUP(SQRT((2*BD525*PART2!$AD$7)/PART2!$AD$6),0)</f>
        <v>22.551476648283764</v>
      </c>
      <c r="BF525" s="20"/>
    </row>
    <row r="526" spans="8:58">
      <c r="H526" s="19">
        <v>523</v>
      </c>
      <c r="I526" s="20">
        <f t="shared" ca="1" si="80"/>
        <v>0.74903880081538976</v>
      </c>
      <c r="J526" s="28">
        <f t="shared" ca="1" si="81"/>
        <v>15583.070363964081</v>
      </c>
      <c r="K526" s="28">
        <f t="shared" ca="1" si="82"/>
        <v>1256582.153979749</v>
      </c>
      <c r="L526" s="28">
        <f ca="1">ROUNDUP((SQRT((2*J526*PART2!$AD$7)/PART2!$AD$6)),0)</f>
        <v>691</v>
      </c>
      <c r="M526" s="38">
        <f t="shared" ca="1" si="83"/>
        <v>22.551476648283764</v>
      </c>
      <c r="N526" s="20"/>
      <c r="AJ526" s="19">
        <v>523</v>
      </c>
      <c r="AK526" s="20">
        <f t="shared" ca="1" si="84"/>
        <v>0.48292554020225043</v>
      </c>
      <c r="AL526" s="28">
        <f t="shared" ca="1" si="85"/>
        <v>15583.070363964081</v>
      </c>
      <c r="AM526" s="28">
        <f ca="1">ROUNDUP(SQRT((2*AL526*PART2!$AD$7)/PART2!$AD$6),0)</f>
        <v>691</v>
      </c>
      <c r="AN526" s="20"/>
      <c r="BB526" s="19">
        <v>524</v>
      </c>
      <c r="BC526" s="20">
        <f t="shared" ca="1" si="78"/>
        <v>0.30680698464701772</v>
      </c>
      <c r="BD526" s="28">
        <f t="shared" ca="1" si="79"/>
        <v>14328.525038472493</v>
      </c>
      <c r="BE526" s="29">
        <f ca="1">BD526/ROUNDUP(SQRT((2*BD526*PART2!$AD$7)/PART2!$AD$6),0)</f>
        <v>21.64429764119712</v>
      </c>
      <c r="BF526" s="20"/>
    </row>
    <row r="527" spans="8:58">
      <c r="H527" s="19">
        <v>524</v>
      </c>
      <c r="I527" s="20">
        <f t="shared" ca="1" si="80"/>
        <v>0.22062234723104235</v>
      </c>
      <c r="J527" s="28">
        <f t="shared" ca="1" si="81"/>
        <v>14328.525038472493</v>
      </c>
      <c r="K527" s="28">
        <f t="shared" ca="1" si="82"/>
        <v>1155810.1485588627</v>
      </c>
      <c r="L527" s="28">
        <f ca="1">ROUNDUP((SQRT((2*J527*PART2!$AD$7)/PART2!$AD$6)),0)</f>
        <v>662</v>
      </c>
      <c r="M527" s="38">
        <f t="shared" ca="1" si="83"/>
        <v>21.64429764119712</v>
      </c>
      <c r="N527" s="20"/>
      <c r="AJ527" s="19">
        <v>524</v>
      </c>
      <c r="AK527" s="20">
        <f t="shared" ca="1" si="84"/>
        <v>0.86745315052370797</v>
      </c>
      <c r="AL527" s="28">
        <f t="shared" ca="1" si="85"/>
        <v>14328.525038472493</v>
      </c>
      <c r="AM527" s="28">
        <f ca="1">ROUNDUP(SQRT((2*AL527*PART2!$AD$7)/PART2!$AD$6),0)</f>
        <v>662</v>
      </c>
      <c r="AN527" s="20"/>
      <c r="BB527" s="19">
        <v>525</v>
      </c>
      <c r="BC527" s="20">
        <f t="shared" ca="1" si="78"/>
        <v>0.1005878199791056</v>
      </c>
      <c r="BD527" s="28">
        <f t="shared" ca="1" si="79"/>
        <v>15770.096081452471</v>
      </c>
      <c r="BE527" s="29">
        <f ca="1">BD527/ROUNDUP(SQRT((2*BD527*PART2!$AD$7)/PART2!$AD$6),0)</f>
        <v>22.69078572870859</v>
      </c>
      <c r="BF527" s="20"/>
    </row>
    <row r="528" spans="8:58">
      <c r="H528" s="19">
        <v>525</v>
      </c>
      <c r="I528" s="20">
        <f t="shared" ca="1" si="80"/>
        <v>0.81091704389267916</v>
      </c>
      <c r="J528" s="28">
        <f t="shared" ca="1" si="81"/>
        <v>15770.096081452471</v>
      </c>
      <c r="K528" s="28">
        <f t="shared" ca="1" si="82"/>
        <v>1271603.6593765134</v>
      </c>
      <c r="L528" s="28">
        <f ca="1">ROUNDUP((SQRT((2*J528*PART2!$AD$7)/PART2!$AD$6)),0)</f>
        <v>695</v>
      </c>
      <c r="M528" s="38">
        <f t="shared" ca="1" si="83"/>
        <v>22.69078572870859</v>
      </c>
      <c r="N528" s="20"/>
      <c r="AJ528" s="19">
        <v>525</v>
      </c>
      <c r="AK528" s="20">
        <f t="shared" ca="1" si="84"/>
        <v>0.57919675069249377</v>
      </c>
      <c r="AL528" s="28">
        <f t="shared" ca="1" si="85"/>
        <v>15770.096081452471</v>
      </c>
      <c r="AM528" s="28">
        <f ca="1">ROUNDUP(SQRT((2*AL528*PART2!$AD$7)/PART2!$AD$6),0)</f>
        <v>695</v>
      </c>
      <c r="AN528" s="20"/>
      <c r="BB528" s="19">
        <v>526</v>
      </c>
      <c r="BC528" s="20">
        <f t="shared" ca="1" si="78"/>
        <v>0.9828711291684773</v>
      </c>
      <c r="BD528" s="28">
        <f t="shared" ca="1" si="79"/>
        <v>14415.320751720501</v>
      </c>
      <c r="BE528" s="29">
        <f ca="1">BD528/ROUNDUP(SQRT((2*BD528*PART2!$AD$7)/PART2!$AD$6),0)</f>
        <v>21.70982040921762</v>
      </c>
      <c r="BF528" s="20"/>
    </row>
    <row r="529" spans="8:58">
      <c r="H529" s="19">
        <v>526</v>
      </c>
      <c r="I529" s="20">
        <f t="shared" ca="1" si="80"/>
        <v>0.25039160378133518</v>
      </c>
      <c r="J529" s="28">
        <f t="shared" ca="1" si="81"/>
        <v>14415.320751720501</v>
      </c>
      <c r="K529" s="28">
        <f t="shared" ca="1" si="82"/>
        <v>1162782.620627668</v>
      </c>
      <c r="L529" s="28">
        <f ca="1">ROUNDUP((SQRT((2*J529*PART2!$AD$7)/PART2!$AD$6)),0)</f>
        <v>664</v>
      </c>
      <c r="M529" s="38">
        <f t="shared" ca="1" si="83"/>
        <v>21.70982040921762</v>
      </c>
      <c r="N529" s="20"/>
      <c r="AJ529" s="19">
        <v>526</v>
      </c>
      <c r="AK529" s="20">
        <f t="shared" ca="1" si="84"/>
        <v>0.20551485901214195</v>
      </c>
      <c r="AL529" s="28">
        <f t="shared" ca="1" si="85"/>
        <v>14415.320751720501</v>
      </c>
      <c r="AM529" s="28">
        <f ca="1">ROUNDUP(SQRT((2*AL529*PART2!$AD$7)/PART2!$AD$6),0)</f>
        <v>664</v>
      </c>
      <c r="AN529" s="20"/>
      <c r="BB529" s="19">
        <v>527</v>
      </c>
      <c r="BC529" s="20">
        <f t="shared" ca="1" si="78"/>
        <v>0.24957145983233198</v>
      </c>
      <c r="BD529" s="28">
        <f t="shared" ca="1" si="79"/>
        <v>13991.583819296369</v>
      </c>
      <c r="BE529" s="29">
        <f ca="1">BD529/ROUNDUP(SQRT((2*BD529*PART2!$AD$7)/PART2!$AD$6),0)</f>
        <v>21.393859050911878</v>
      </c>
      <c r="BF529" s="20"/>
    </row>
    <row r="530" spans="8:58">
      <c r="H530" s="19">
        <v>527</v>
      </c>
      <c r="I530" s="20">
        <f t="shared" ca="1" si="80"/>
        <v>0.12290480883629684</v>
      </c>
      <c r="J530" s="28">
        <f t="shared" ca="1" si="81"/>
        <v>13991.583819296369</v>
      </c>
      <c r="K530" s="28">
        <f t="shared" ca="1" si="82"/>
        <v>1128742.1545349101</v>
      </c>
      <c r="L530" s="28">
        <f ca="1">ROUNDUP((SQRT((2*J530*PART2!$AD$7)/PART2!$AD$6)),0)</f>
        <v>654</v>
      </c>
      <c r="M530" s="38">
        <f t="shared" ca="1" si="83"/>
        <v>21.393859050911878</v>
      </c>
      <c r="N530" s="20"/>
      <c r="AJ530" s="19">
        <v>527</v>
      </c>
      <c r="AK530" s="20">
        <f t="shared" ca="1" si="84"/>
        <v>0.77707694419240891</v>
      </c>
      <c r="AL530" s="28">
        <f t="shared" ca="1" si="85"/>
        <v>13991.583819296369</v>
      </c>
      <c r="AM530" s="28">
        <f ca="1">ROUNDUP(SQRT((2*AL530*PART2!$AD$7)/PART2!$AD$6),0)</f>
        <v>654</v>
      </c>
      <c r="AN530" s="20"/>
      <c r="BB530" s="19">
        <v>528</v>
      </c>
      <c r="BC530" s="20">
        <f t="shared" ca="1" si="78"/>
        <v>0.86078534998641965</v>
      </c>
      <c r="BD530" s="28">
        <f t="shared" ca="1" si="79"/>
        <v>14283.940373200556</v>
      </c>
      <c r="BE530" s="29">
        <f ca="1">BD530/ROUNDUP(SQRT((2*BD530*PART2!$AD$7)/PART2!$AD$6),0)</f>
        <v>21.609592092587832</v>
      </c>
      <c r="BF530" s="20"/>
    </row>
    <row r="531" spans="8:58">
      <c r="H531" s="19">
        <v>528</v>
      </c>
      <c r="I531" s="20">
        <f t="shared" ca="1" si="80"/>
        <v>0.20606286024179754</v>
      </c>
      <c r="J531" s="28">
        <f t="shared" ca="1" si="81"/>
        <v>14283.940373200556</v>
      </c>
      <c r="K531" s="28">
        <f t="shared" ca="1" si="82"/>
        <v>1152228.5401164137</v>
      </c>
      <c r="L531" s="28">
        <f ca="1">ROUNDUP((SQRT((2*J531*PART2!$AD$7)/PART2!$AD$6)),0)</f>
        <v>661</v>
      </c>
      <c r="M531" s="38">
        <f t="shared" ca="1" si="83"/>
        <v>21.609592092587832</v>
      </c>
      <c r="N531" s="20"/>
      <c r="AJ531" s="19">
        <v>528</v>
      </c>
      <c r="AK531" s="20">
        <f t="shared" ca="1" si="84"/>
        <v>0.79314223822107721</v>
      </c>
      <c r="AL531" s="28">
        <f t="shared" ca="1" si="85"/>
        <v>14283.940373200556</v>
      </c>
      <c r="AM531" s="28">
        <f ca="1">ROUNDUP(SQRT((2*AL531*PART2!$AD$7)/PART2!$AD$6),0)</f>
        <v>661</v>
      </c>
      <c r="AN531" s="20"/>
      <c r="BB531" s="19">
        <v>529</v>
      </c>
      <c r="BC531" s="20">
        <f t="shared" ca="1" si="78"/>
        <v>0.35027315323953678</v>
      </c>
      <c r="BD531" s="28">
        <f t="shared" ca="1" si="79"/>
        <v>16153.198536415963</v>
      </c>
      <c r="BE531" s="29">
        <f ca="1">BD531/ROUNDUP(SQRT((2*BD531*PART2!$AD$7)/PART2!$AD$6),0)</f>
        <v>22.977522811402508</v>
      </c>
      <c r="BF531" s="20"/>
    </row>
    <row r="532" spans="8:58">
      <c r="H532" s="19">
        <v>529</v>
      </c>
      <c r="I532" s="20">
        <f t="shared" ca="1" si="80"/>
        <v>0.91036591015899149</v>
      </c>
      <c r="J532" s="28">
        <f t="shared" ca="1" si="81"/>
        <v>16153.198536415963</v>
      </c>
      <c r="K532" s="28">
        <f t="shared" ca="1" si="82"/>
        <v>1302372.5379317857</v>
      </c>
      <c r="L532" s="28">
        <f ca="1">ROUNDUP((SQRT((2*J532*PART2!$AD$7)/PART2!$AD$6)),0)</f>
        <v>703</v>
      </c>
      <c r="M532" s="38">
        <f t="shared" ca="1" si="83"/>
        <v>22.977522811402508</v>
      </c>
      <c r="N532" s="20"/>
      <c r="AJ532" s="19">
        <v>529</v>
      </c>
      <c r="AK532" s="20">
        <f t="shared" ca="1" si="84"/>
        <v>6.9818698406173718E-2</v>
      </c>
      <c r="AL532" s="28">
        <f t="shared" ca="1" si="85"/>
        <v>16153.198536415963</v>
      </c>
      <c r="AM532" s="28">
        <f ca="1">ROUNDUP(SQRT((2*AL532*PART2!$AD$7)/PART2!$AD$6),0)</f>
        <v>703</v>
      </c>
      <c r="AN532" s="20"/>
      <c r="BB532" s="19">
        <v>530</v>
      </c>
      <c r="BC532" s="20">
        <f t="shared" ca="1" si="78"/>
        <v>8.8170825698651312E-3</v>
      </c>
      <c r="BD532" s="28">
        <f t="shared" ca="1" si="79"/>
        <v>16635.758194516169</v>
      </c>
      <c r="BE532" s="29">
        <f ca="1">BD532/ROUNDUP(SQRT((2*BD532*PART2!$AD$7)/PART2!$AD$6),0)</f>
        <v>23.332059178844556</v>
      </c>
      <c r="BF532" s="20"/>
    </row>
    <row r="533" spans="8:58">
      <c r="H533" s="19">
        <v>530</v>
      </c>
      <c r="I533" s="20">
        <f t="shared" ca="1" si="80"/>
        <v>0.98341598839223499</v>
      </c>
      <c r="J533" s="28">
        <f t="shared" ca="1" si="81"/>
        <v>16635.758194516169</v>
      </c>
      <c r="K533" s="28">
        <f t="shared" ca="1" si="82"/>
        <v>1341127.3085806393</v>
      </c>
      <c r="L533" s="28">
        <f ca="1">ROUNDUP((SQRT((2*J533*PART2!$AD$7)/PART2!$AD$6)),0)</f>
        <v>713</v>
      </c>
      <c r="M533" s="38">
        <f t="shared" ca="1" si="83"/>
        <v>23.332059178844556</v>
      </c>
      <c r="N533" s="20"/>
      <c r="AJ533" s="19">
        <v>530</v>
      </c>
      <c r="AK533" s="20">
        <f t="shared" ca="1" si="84"/>
        <v>0.48183791893661621</v>
      </c>
      <c r="AL533" s="28">
        <f t="shared" ca="1" si="85"/>
        <v>16635.758194516169</v>
      </c>
      <c r="AM533" s="28">
        <f ca="1">ROUNDUP(SQRT((2*AL533*PART2!$AD$7)/PART2!$AD$6),0)</f>
        <v>713</v>
      </c>
      <c r="AN533" s="20"/>
      <c r="BB533" s="19">
        <v>531</v>
      </c>
      <c r="BC533" s="20">
        <f t="shared" ca="1" si="78"/>
        <v>0.57792116137255056</v>
      </c>
      <c r="BD533" s="28">
        <f t="shared" ca="1" si="79"/>
        <v>15463.817658970474</v>
      </c>
      <c r="BE533" s="29">
        <f ca="1">BD533/ROUNDUP(SQRT((2*BD533*PART2!$AD$7)/PART2!$AD$6),0)</f>
        <v>22.476479155480341</v>
      </c>
      <c r="BF533" s="20"/>
    </row>
    <row r="534" spans="8:58">
      <c r="H534" s="19">
        <v>531</v>
      </c>
      <c r="I534" s="20">
        <f t="shared" ca="1" si="80"/>
        <v>0.70501797688863055</v>
      </c>
      <c r="J534" s="28">
        <f t="shared" ca="1" si="81"/>
        <v>15463.817658970474</v>
      </c>
      <c r="K534" s="28">
        <f t="shared" ca="1" si="82"/>
        <v>1247003.8381318438</v>
      </c>
      <c r="L534" s="28">
        <f ca="1">ROUNDUP((SQRT((2*J534*PART2!$AD$7)/PART2!$AD$6)),0)</f>
        <v>688</v>
      </c>
      <c r="M534" s="38">
        <f t="shared" ca="1" si="83"/>
        <v>22.476479155480341</v>
      </c>
      <c r="N534" s="20"/>
      <c r="AJ534" s="19">
        <v>531</v>
      </c>
      <c r="AK534" s="20">
        <f t="shared" ca="1" si="84"/>
        <v>0.70554651440345639</v>
      </c>
      <c r="AL534" s="28">
        <f t="shared" ca="1" si="85"/>
        <v>15463.817658970474</v>
      </c>
      <c r="AM534" s="28">
        <f ca="1">ROUNDUP(SQRT((2*AL534*PART2!$AD$7)/PART2!$AD$6),0)</f>
        <v>688</v>
      </c>
      <c r="AN534" s="20"/>
      <c r="BB534" s="19">
        <v>532</v>
      </c>
      <c r="BC534" s="20">
        <f t="shared" ca="1" si="78"/>
        <v>0.49997134819490952</v>
      </c>
      <c r="BD534" s="28">
        <f t="shared" ca="1" si="79"/>
        <v>16149.356592906601</v>
      </c>
      <c r="BE534" s="29">
        <f ca="1">BD534/ROUNDUP(SQRT((2*BD534*PART2!$AD$7)/PART2!$AD$6),0)</f>
        <v>22.972057742399148</v>
      </c>
      <c r="BF534" s="20"/>
    </row>
    <row r="535" spans="8:58">
      <c r="H535" s="19">
        <v>532</v>
      </c>
      <c r="I535" s="20">
        <f t="shared" ca="1" si="80"/>
        <v>0.90955072424606676</v>
      </c>
      <c r="J535" s="28">
        <f t="shared" ca="1" si="81"/>
        <v>16149.356592906601</v>
      </c>
      <c r="K535" s="28">
        <f t="shared" ca="1" si="82"/>
        <v>1302063.980135856</v>
      </c>
      <c r="L535" s="28">
        <f ca="1">ROUNDUP((SQRT((2*J535*PART2!$AD$7)/PART2!$AD$6)),0)</f>
        <v>703</v>
      </c>
      <c r="M535" s="38">
        <f t="shared" ca="1" si="83"/>
        <v>22.972057742399148</v>
      </c>
      <c r="N535" s="20"/>
      <c r="AJ535" s="19">
        <v>532</v>
      </c>
      <c r="AK535" s="20">
        <f t="shared" ca="1" si="84"/>
        <v>0.36551102823796155</v>
      </c>
      <c r="AL535" s="28">
        <f t="shared" ca="1" si="85"/>
        <v>16149.356592906601</v>
      </c>
      <c r="AM535" s="28">
        <f ca="1">ROUNDUP(SQRT((2*AL535*PART2!$AD$7)/PART2!$AD$6),0)</f>
        <v>703</v>
      </c>
      <c r="AN535" s="20"/>
      <c r="BB535" s="19">
        <v>533</v>
      </c>
      <c r="BC535" s="20">
        <f t="shared" ca="1" si="78"/>
        <v>0.20235415321401728</v>
      </c>
      <c r="BD535" s="28">
        <f t="shared" ca="1" si="79"/>
        <v>15331.392270336522</v>
      </c>
      <c r="BE535" s="29">
        <f ca="1">BD535/ROUNDUP(SQRT((2*BD535*PART2!$AD$7)/PART2!$AD$6),0)</f>
        <v>22.3815945552358</v>
      </c>
      <c r="BF535" s="20"/>
    </row>
    <row r="536" spans="8:58">
      <c r="H536" s="19">
        <v>533</v>
      </c>
      <c r="I536" s="20">
        <f t="shared" ca="1" si="80"/>
        <v>0.65196853056341186</v>
      </c>
      <c r="J536" s="28">
        <f t="shared" ca="1" si="81"/>
        <v>15331.392270336522</v>
      </c>
      <c r="K536" s="28">
        <f t="shared" ca="1" si="82"/>
        <v>1236367.3324290735</v>
      </c>
      <c r="L536" s="28">
        <f ca="1">ROUNDUP((SQRT((2*J536*PART2!$AD$7)/PART2!$AD$6)),0)</f>
        <v>685</v>
      </c>
      <c r="M536" s="38">
        <f t="shared" ca="1" si="83"/>
        <v>22.3815945552358</v>
      </c>
      <c r="N536" s="20"/>
      <c r="AJ536" s="19">
        <v>533</v>
      </c>
      <c r="AK536" s="20">
        <f t="shared" ca="1" si="84"/>
        <v>0.21649045069136663</v>
      </c>
      <c r="AL536" s="28">
        <f t="shared" ca="1" si="85"/>
        <v>15331.392270336522</v>
      </c>
      <c r="AM536" s="28">
        <f ca="1">ROUNDUP(SQRT((2*AL536*PART2!$AD$7)/PART2!$AD$6),0)</f>
        <v>685</v>
      </c>
      <c r="AN536" s="20"/>
      <c r="BB536" s="19">
        <v>534</v>
      </c>
      <c r="BC536" s="20">
        <f t="shared" ca="1" si="78"/>
        <v>0.12099479212751518</v>
      </c>
      <c r="BD536" s="28">
        <f t="shared" ca="1" si="79"/>
        <v>15671.679970642253</v>
      </c>
      <c r="BE536" s="29">
        <f ca="1">BD536/ROUNDUP(SQRT((2*BD536*PART2!$AD$7)/PART2!$AD$6),0)</f>
        <v>22.646936373760482</v>
      </c>
      <c r="BF536" s="20"/>
    </row>
    <row r="537" spans="8:58">
      <c r="H537" s="19">
        <v>534</v>
      </c>
      <c r="I537" s="20">
        <f t="shared" ca="1" si="80"/>
        <v>0.77944573745087908</v>
      </c>
      <c r="J537" s="28">
        <f t="shared" ca="1" si="81"/>
        <v>15671.679970642253</v>
      </c>
      <c r="K537" s="28">
        <f t="shared" ca="1" si="82"/>
        <v>1263699.1236536077</v>
      </c>
      <c r="L537" s="28">
        <f ca="1">ROUNDUP((SQRT((2*J537*PART2!$AD$7)/PART2!$AD$6)),0)</f>
        <v>692</v>
      </c>
      <c r="M537" s="38">
        <f t="shared" ca="1" si="83"/>
        <v>22.646936373760482</v>
      </c>
      <c r="N537" s="20"/>
      <c r="AJ537" s="19">
        <v>534</v>
      </c>
      <c r="AK537" s="20">
        <f t="shared" ca="1" si="84"/>
        <v>0.31939265382345683</v>
      </c>
      <c r="AL537" s="28">
        <f t="shared" ca="1" si="85"/>
        <v>15671.679970642253</v>
      </c>
      <c r="AM537" s="28">
        <f ca="1">ROUNDUP(SQRT((2*AL537*PART2!$AD$7)/PART2!$AD$6),0)</f>
        <v>692</v>
      </c>
      <c r="AN537" s="20"/>
      <c r="BB537" s="19">
        <v>535</v>
      </c>
      <c r="BC537" s="20">
        <f t="shared" ca="1" si="78"/>
        <v>0.98735618638525469</v>
      </c>
      <c r="BD537" s="28">
        <f t="shared" ca="1" si="79"/>
        <v>15998.270360136989</v>
      </c>
      <c r="BE537" s="29">
        <f ca="1">BD537/ROUNDUP(SQRT((2*BD537*PART2!$AD$7)/PART2!$AD$6),0)</f>
        <v>22.854671943052839</v>
      </c>
      <c r="BF537" s="20"/>
    </row>
    <row r="538" spans="8:58">
      <c r="H538" s="19">
        <v>535</v>
      </c>
      <c r="I538" s="20">
        <f t="shared" ca="1" si="80"/>
        <v>0.87456721607749033</v>
      </c>
      <c r="J538" s="28">
        <f t="shared" ca="1" si="81"/>
        <v>15998.270360136989</v>
      </c>
      <c r="K538" s="28">
        <f t="shared" ca="1" si="82"/>
        <v>1289929.6566384309</v>
      </c>
      <c r="L538" s="28">
        <f ca="1">ROUNDUP((SQRT((2*J538*PART2!$AD$7)/PART2!$AD$6)),0)</f>
        <v>700</v>
      </c>
      <c r="M538" s="38">
        <f t="shared" ca="1" si="83"/>
        <v>22.854671943052839</v>
      </c>
      <c r="N538" s="20"/>
      <c r="AJ538" s="19">
        <v>535</v>
      </c>
      <c r="AK538" s="20">
        <f t="shared" ca="1" si="84"/>
        <v>0.49212173710101081</v>
      </c>
      <c r="AL538" s="28">
        <f t="shared" ca="1" si="85"/>
        <v>15998.270360136989</v>
      </c>
      <c r="AM538" s="28">
        <f ca="1">ROUNDUP(SQRT((2*AL538*PART2!$AD$7)/PART2!$AD$6),0)</f>
        <v>700</v>
      </c>
      <c r="AN538" s="20"/>
      <c r="BB538" s="19">
        <v>536</v>
      </c>
      <c r="BC538" s="20">
        <f t="shared" ca="1" si="78"/>
        <v>0.30598028673471012</v>
      </c>
      <c r="BD538" s="28">
        <f t="shared" ca="1" si="79"/>
        <v>13852.40787291125</v>
      </c>
      <c r="BE538" s="29">
        <f ca="1">BD538/ROUNDUP(SQRT((2*BD538*PART2!$AD$7)/PART2!$AD$6),0)</f>
        <v>21.278660327052609</v>
      </c>
      <c r="BF538" s="20"/>
    </row>
    <row r="539" spans="8:58">
      <c r="H539" s="19">
        <v>536</v>
      </c>
      <c r="I539" s="20">
        <f t="shared" ca="1" si="80"/>
        <v>9.0824897725135134E-2</v>
      </c>
      <c r="J539" s="28">
        <f t="shared" ca="1" si="81"/>
        <v>13852.40787291125</v>
      </c>
      <c r="K539" s="28">
        <f t="shared" ca="1" si="82"/>
        <v>1117561.1351048513</v>
      </c>
      <c r="L539" s="28">
        <f ca="1">ROUNDUP((SQRT((2*J539*PART2!$AD$7)/PART2!$AD$6)),0)</f>
        <v>651</v>
      </c>
      <c r="M539" s="38">
        <f t="shared" ca="1" si="83"/>
        <v>21.278660327052609</v>
      </c>
      <c r="N539" s="20"/>
      <c r="AJ539" s="19">
        <v>536</v>
      </c>
      <c r="AK539" s="20">
        <f t="shared" ca="1" si="84"/>
        <v>0.15904769881291358</v>
      </c>
      <c r="AL539" s="28">
        <f t="shared" ca="1" si="85"/>
        <v>13852.40787291125</v>
      </c>
      <c r="AM539" s="28">
        <f ca="1">ROUNDUP(SQRT((2*AL539*PART2!$AD$7)/PART2!$AD$6),0)</f>
        <v>651</v>
      </c>
      <c r="AN539" s="20"/>
      <c r="BB539" s="19">
        <v>537</v>
      </c>
      <c r="BC539" s="20">
        <f t="shared" ca="1" si="78"/>
        <v>0.29232521225836072</v>
      </c>
      <c r="BD539" s="28">
        <f t="shared" ca="1" si="79"/>
        <v>13854.045056405666</v>
      </c>
      <c r="BE539" s="29">
        <f ca="1">BD539/ROUNDUP(SQRT((2*BD539*PART2!$AD$7)/PART2!$AD$6),0)</f>
        <v>21.281175201852022</v>
      </c>
      <c r="BF539" s="20"/>
    </row>
    <row r="540" spans="8:58">
      <c r="H540" s="19">
        <v>537</v>
      </c>
      <c r="I540" s="20">
        <f t="shared" ca="1" si="80"/>
        <v>9.1174119796369579E-2</v>
      </c>
      <c r="J540" s="28">
        <f t="shared" ca="1" si="81"/>
        <v>13854.045056405666</v>
      </c>
      <c r="K540" s="28">
        <f t="shared" ca="1" si="82"/>
        <v>1117692.6630568607</v>
      </c>
      <c r="L540" s="28">
        <f ca="1">ROUNDUP((SQRT((2*J540*PART2!$AD$7)/PART2!$AD$6)),0)</f>
        <v>651</v>
      </c>
      <c r="M540" s="38">
        <f t="shared" ca="1" si="83"/>
        <v>21.281175201852022</v>
      </c>
      <c r="N540" s="20"/>
      <c r="AJ540" s="19">
        <v>537</v>
      </c>
      <c r="AK540" s="20">
        <f t="shared" ca="1" si="84"/>
        <v>0.17224393136300442</v>
      </c>
      <c r="AL540" s="28">
        <f t="shared" ca="1" si="85"/>
        <v>13854.045056405666</v>
      </c>
      <c r="AM540" s="28">
        <f ca="1">ROUNDUP(SQRT((2*AL540*PART2!$AD$7)/PART2!$AD$6),0)</f>
        <v>651</v>
      </c>
      <c r="AN540" s="20"/>
      <c r="BB540" s="19">
        <v>538</v>
      </c>
      <c r="BC540" s="20">
        <f t="shared" ca="1" si="78"/>
        <v>0.43151754732624015</v>
      </c>
      <c r="BD540" s="28">
        <f t="shared" ca="1" si="79"/>
        <v>15474.440978329787</v>
      </c>
      <c r="BE540" s="29">
        <f ca="1">BD540/ROUNDUP(SQRT((2*BD540*PART2!$AD$7)/PART2!$AD$6),0)</f>
        <v>22.491920026642131</v>
      </c>
      <c r="BF540" s="20"/>
    </row>
    <row r="541" spans="8:58">
      <c r="H541" s="19">
        <v>538</v>
      </c>
      <c r="I541" s="20">
        <f t="shared" ca="1" si="80"/>
        <v>0.70908370892507766</v>
      </c>
      <c r="J541" s="28">
        <f t="shared" ca="1" si="81"/>
        <v>15474.440978329787</v>
      </c>
      <c r="K541" s="28">
        <f t="shared" ca="1" si="82"/>
        <v>1247857.1006722443</v>
      </c>
      <c r="L541" s="28">
        <f ca="1">ROUNDUP((SQRT((2*J541*PART2!$AD$7)/PART2!$AD$6)),0)</f>
        <v>688</v>
      </c>
      <c r="M541" s="38">
        <f t="shared" ca="1" si="83"/>
        <v>22.491920026642131</v>
      </c>
      <c r="N541" s="20"/>
      <c r="AJ541" s="19">
        <v>538</v>
      </c>
      <c r="AK541" s="20">
        <f t="shared" ca="1" si="84"/>
        <v>0.22192224399345806</v>
      </c>
      <c r="AL541" s="28">
        <f t="shared" ca="1" si="85"/>
        <v>15474.440978329787</v>
      </c>
      <c r="AM541" s="28">
        <f ca="1">ROUNDUP(SQRT((2*AL541*PART2!$AD$7)/PART2!$AD$6),0)</f>
        <v>688</v>
      </c>
      <c r="AN541" s="20"/>
      <c r="BB541" s="19">
        <v>539</v>
      </c>
      <c r="BC541" s="20">
        <f t="shared" ca="1" si="78"/>
        <v>1.0715497257265949E-2</v>
      </c>
      <c r="BD541" s="28">
        <f t="shared" ca="1" si="79"/>
        <v>13733.274089354632</v>
      </c>
      <c r="BE541" s="29">
        <f ca="1">BD541/ROUNDUP(SQRT((2*BD541*PART2!$AD$7)/PART2!$AD$6),0)</f>
        <v>21.193324211967024</v>
      </c>
      <c r="BF541" s="20"/>
    </row>
    <row r="542" spans="8:58">
      <c r="H542" s="19">
        <v>539</v>
      </c>
      <c r="I542" s="20">
        <f t="shared" ca="1" si="80"/>
        <v>6.721136126485816E-2</v>
      </c>
      <c r="J542" s="28">
        <f t="shared" ca="1" si="81"/>
        <v>13733.274089354632</v>
      </c>
      <c r="K542" s="28">
        <f t="shared" ca="1" si="82"/>
        <v>1107990.0584750033</v>
      </c>
      <c r="L542" s="28">
        <f ca="1">ROUNDUP((SQRT((2*J542*PART2!$AD$7)/PART2!$AD$6)),0)</f>
        <v>648</v>
      </c>
      <c r="M542" s="38">
        <f t="shared" ca="1" si="83"/>
        <v>21.193324211967024</v>
      </c>
      <c r="N542" s="20"/>
      <c r="AJ542" s="19">
        <v>539</v>
      </c>
      <c r="AK542" s="20">
        <f t="shared" ca="1" si="84"/>
        <v>7.5564676300672207E-2</v>
      </c>
      <c r="AL542" s="28">
        <f t="shared" ca="1" si="85"/>
        <v>13733.274089354632</v>
      </c>
      <c r="AM542" s="28">
        <f ca="1">ROUNDUP(SQRT((2*AL542*PART2!$AD$7)/PART2!$AD$6),0)</f>
        <v>648</v>
      </c>
      <c r="AN542" s="20"/>
      <c r="BB542" s="19">
        <v>540</v>
      </c>
      <c r="BC542" s="20">
        <f t="shared" ca="1" si="78"/>
        <v>0.47846903569708255</v>
      </c>
      <c r="BD542" s="28">
        <f t="shared" ca="1" si="79"/>
        <v>15114.993781507561</v>
      </c>
      <c r="BE542" s="29">
        <f ca="1">BD542/ROUNDUP(SQRT((2*BD542*PART2!$AD$7)/PART2!$AD$6),0)</f>
        <v>22.227932031628765</v>
      </c>
      <c r="BF542" s="20"/>
    </row>
    <row r="543" spans="8:58">
      <c r="H543" s="19">
        <v>540</v>
      </c>
      <c r="I543" s="20">
        <f t="shared" ca="1" si="80"/>
        <v>0.55584394453060404</v>
      </c>
      <c r="J543" s="28">
        <f t="shared" ca="1" si="81"/>
        <v>15114.993781507561</v>
      </c>
      <c r="K543" s="28">
        <f t="shared" ca="1" si="82"/>
        <v>1218985.6475675632</v>
      </c>
      <c r="L543" s="28">
        <f ca="1">ROUNDUP((SQRT((2*J543*PART2!$AD$7)/PART2!$AD$6)),0)</f>
        <v>680</v>
      </c>
      <c r="M543" s="38">
        <f t="shared" ca="1" si="83"/>
        <v>22.227932031628765</v>
      </c>
      <c r="N543" s="20"/>
      <c r="AJ543" s="19">
        <v>540</v>
      </c>
      <c r="AK543" s="20">
        <f t="shared" ca="1" si="84"/>
        <v>0.56914020021254674</v>
      </c>
      <c r="AL543" s="28">
        <f t="shared" ca="1" si="85"/>
        <v>15114.993781507561</v>
      </c>
      <c r="AM543" s="28">
        <f ca="1">ROUNDUP(SQRT((2*AL543*PART2!$AD$7)/PART2!$AD$6),0)</f>
        <v>680</v>
      </c>
      <c r="AN543" s="20"/>
      <c r="BB543" s="19">
        <v>541</v>
      </c>
      <c r="BC543" s="20">
        <f t="shared" ca="1" si="78"/>
        <v>0.23120742782146653</v>
      </c>
      <c r="BD543" s="28">
        <f t="shared" ca="1" si="79"/>
        <v>13525.229085516641</v>
      </c>
      <c r="BE543" s="29">
        <f ca="1">BD543/ROUNDUP(SQRT((2*BD543*PART2!$AD$7)/PART2!$AD$6),0)</f>
        <v>21.03457089504921</v>
      </c>
      <c r="BF543" s="20"/>
    </row>
    <row r="544" spans="8:58">
      <c r="H544" s="19">
        <v>541</v>
      </c>
      <c r="I544" s="20">
        <f t="shared" ca="1" si="80"/>
        <v>3.4483199034080814E-2</v>
      </c>
      <c r="J544" s="28">
        <f t="shared" ca="1" si="81"/>
        <v>13525.229085516641</v>
      </c>
      <c r="K544" s="28">
        <f t="shared" ca="1" si="82"/>
        <v>1091275.5324382423</v>
      </c>
      <c r="L544" s="28">
        <f ca="1">ROUNDUP((SQRT((2*J544*PART2!$AD$7)/PART2!$AD$6)),0)</f>
        <v>643</v>
      </c>
      <c r="M544" s="38">
        <f t="shared" ca="1" si="83"/>
        <v>21.03457089504921</v>
      </c>
      <c r="N544" s="20"/>
      <c r="AJ544" s="19">
        <v>541</v>
      </c>
      <c r="AK544" s="20">
        <f t="shared" ca="1" si="84"/>
        <v>2.9931653166359595E-3</v>
      </c>
      <c r="AL544" s="28">
        <f t="shared" ca="1" si="85"/>
        <v>13525.229085516641</v>
      </c>
      <c r="AM544" s="28">
        <f ca="1">ROUNDUP(SQRT((2*AL544*PART2!$AD$7)/PART2!$AD$6),0)</f>
        <v>643</v>
      </c>
      <c r="AN544" s="20"/>
      <c r="BB544" s="19">
        <v>542</v>
      </c>
      <c r="BC544" s="20">
        <f t="shared" ca="1" si="78"/>
        <v>0.37672003514180874</v>
      </c>
      <c r="BD544" s="28">
        <f t="shared" ca="1" si="79"/>
        <v>15539.908157446631</v>
      </c>
      <c r="BE544" s="29">
        <f ca="1">BD544/ROUNDUP(SQRT((2*BD544*PART2!$AD$7)/PART2!$AD$6),0)</f>
        <v>22.521606025284971</v>
      </c>
      <c r="BF544" s="20"/>
    </row>
    <row r="545" spans="8:58">
      <c r="H545" s="19">
        <v>542</v>
      </c>
      <c r="I545" s="20">
        <f t="shared" ca="1" si="80"/>
        <v>0.7335164764136386</v>
      </c>
      <c r="J545" s="28">
        <f t="shared" ca="1" si="81"/>
        <v>15539.908157446631</v>
      </c>
      <c r="K545" s="28">
        <f t="shared" ca="1" si="82"/>
        <v>1253115.4059212932</v>
      </c>
      <c r="L545" s="28">
        <f ca="1">ROUNDUP((SQRT((2*J545*PART2!$AD$7)/PART2!$AD$6)),0)</f>
        <v>690</v>
      </c>
      <c r="M545" s="38">
        <f t="shared" ca="1" si="83"/>
        <v>22.521606025284971</v>
      </c>
      <c r="N545" s="20"/>
      <c r="AJ545" s="19">
        <v>542</v>
      </c>
      <c r="AK545" s="20">
        <f t="shared" ca="1" si="84"/>
        <v>0.48232953741077755</v>
      </c>
      <c r="AL545" s="28">
        <f t="shared" ca="1" si="85"/>
        <v>15539.908157446631</v>
      </c>
      <c r="AM545" s="28">
        <f ca="1">ROUNDUP(SQRT((2*AL545*PART2!$AD$7)/PART2!$AD$6),0)</f>
        <v>690</v>
      </c>
      <c r="AN545" s="20"/>
      <c r="BB545" s="19">
        <v>543</v>
      </c>
      <c r="BC545" s="20">
        <f t="shared" ca="1" si="78"/>
        <v>0.89425375008435781</v>
      </c>
      <c r="BD545" s="28">
        <f t="shared" ca="1" si="79"/>
        <v>15968.851896030494</v>
      </c>
      <c r="BE545" s="29">
        <f ca="1">BD545/ROUNDUP(SQRT((2*BD545*PART2!$AD$7)/PART2!$AD$6),0)</f>
        <v>22.845281682447059</v>
      </c>
      <c r="BF545" s="20"/>
    </row>
    <row r="546" spans="8:58">
      <c r="H546" s="19">
        <v>543</v>
      </c>
      <c r="I546" s="20">
        <f t="shared" ca="1" si="80"/>
        <v>0.86709169846001144</v>
      </c>
      <c r="J546" s="28">
        <f t="shared" ca="1" si="81"/>
        <v>15968.851896030494</v>
      </c>
      <c r="K546" s="28">
        <f t="shared" ca="1" si="82"/>
        <v>1287566.9136525779</v>
      </c>
      <c r="L546" s="28">
        <f ca="1">ROUNDUP((SQRT((2*J546*PART2!$AD$7)/PART2!$AD$6)),0)</f>
        <v>699</v>
      </c>
      <c r="M546" s="38">
        <f t="shared" ca="1" si="83"/>
        <v>22.845281682447059</v>
      </c>
      <c r="N546" s="20"/>
      <c r="AJ546" s="19">
        <v>543</v>
      </c>
      <c r="AK546" s="20">
        <f t="shared" ca="1" si="84"/>
        <v>0.56642905789742537</v>
      </c>
      <c r="AL546" s="28">
        <f t="shared" ca="1" si="85"/>
        <v>15968.851896030494</v>
      </c>
      <c r="AM546" s="28">
        <f ca="1">ROUNDUP(SQRT((2*AL546*PART2!$AD$7)/PART2!$AD$6),0)</f>
        <v>699</v>
      </c>
      <c r="AN546" s="20"/>
      <c r="BB546" s="19">
        <v>544</v>
      </c>
      <c r="BC546" s="20">
        <f t="shared" ca="1" si="78"/>
        <v>0.88566095486393925</v>
      </c>
      <c r="BD546" s="28">
        <f t="shared" ca="1" si="79"/>
        <v>15138.949960240778</v>
      </c>
      <c r="BE546" s="29">
        <f ca="1">BD546/ROUNDUP(SQRT((2*BD546*PART2!$AD$7)/PART2!$AD$6),0)</f>
        <v>22.230469838826398</v>
      </c>
      <c r="BF546" s="20"/>
    </row>
    <row r="547" spans="8:58">
      <c r="H547" s="19">
        <v>544</v>
      </c>
      <c r="I547" s="20">
        <f t="shared" ca="1" si="80"/>
        <v>0.56706159368902453</v>
      </c>
      <c r="J547" s="28">
        <f t="shared" ca="1" si="81"/>
        <v>15138.949960240778</v>
      </c>
      <c r="K547" s="28">
        <f t="shared" ca="1" si="82"/>
        <v>1220909.9001838039</v>
      </c>
      <c r="L547" s="28">
        <f ca="1">ROUNDUP((SQRT((2*J547*PART2!$AD$7)/PART2!$AD$6)),0)</f>
        <v>681</v>
      </c>
      <c r="M547" s="38">
        <f t="shared" ca="1" si="83"/>
        <v>22.230469838826398</v>
      </c>
      <c r="N547" s="20"/>
      <c r="AJ547" s="19">
        <v>544</v>
      </c>
      <c r="AK547" s="20">
        <f t="shared" ca="1" si="84"/>
        <v>0.44502089177301118</v>
      </c>
      <c r="AL547" s="28">
        <f t="shared" ca="1" si="85"/>
        <v>15138.949960240778</v>
      </c>
      <c r="AM547" s="28">
        <f ca="1">ROUNDUP(SQRT((2*AL547*PART2!$AD$7)/PART2!$AD$6),0)</f>
        <v>681</v>
      </c>
      <c r="AN547" s="20"/>
      <c r="BB547" s="19">
        <v>545</v>
      </c>
      <c r="BC547" s="20">
        <f t="shared" ca="1" si="78"/>
        <v>0.75331696352941047</v>
      </c>
      <c r="BD547" s="28">
        <f t="shared" ca="1" si="79"/>
        <v>15897.901420036253</v>
      </c>
      <c r="BE547" s="29">
        <f ca="1">BD547/ROUNDUP(SQRT((2*BD547*PART2!$AD$7)/PART2!$AD$6),0)</f>
        <v>22.809040774800938</v>
      </c>
      <c r="BF547" s="20"/>
    </row>
    <row r="548" spans="8:58">
      <c r="H548" s="19">
        <v>545</v>
      </c>
      <c r="I548" s="20">
        <f t="shared" ca="1" si="80"/>
        <v>0.84817234000523645</v>
      </c>
      <c r="J548" s="28">
        <f t="shared" ca="1" si="81"/>
        <v>15897.901420036253</v>
      </c>
      <c r="K548" s="28">
        <f t="shared" ca="1" si="82"/>
        <v>1281868.5025733563</v>
      </c>
      <c r="L548" s="28">
        <f ca="1">ROUNDUP((SQRT((2*J548*PART2!$AD$7)/PART2!$AD$6)),0)</f>
        <v>697</v>
      </c>
      <c r="M548" s="38">
        <f t="shared" ca="1" si="83"/>
        <v>22.809040774800938</v>
      </c>
      <c r="N548" s="20"/>
      <c r="AJ548" s="19">
        <v>545</v>
      </c>
      <c r="AK548" s="20">
        <f t="shared" ca="1" si="84"/>
        <v>0.65492008528229007</v>
      </c>
      <c r="AL548" s="28">
        <f t="shared" ca="1" si="85"/>
        <v>15897.901420036253</v>
      </c>
      <c r="AM548" s="28">
        <f ca="1">ROUNDUP(SQRT((2*AL548*PART2!$AD$7)/PART2!$AD$6),0)</f>
        <v>697</v>
      </c>
      <c r="AN548" s="20"/>
      <c r="BB548" s="19">
        <v>546</v>
      </c>
      <c r="BC548" s="20">
        <f t="shared" ca="1" si="78"/>
        <v>0.20208026213477082</v>
      </c>
      <c r="BD548" s="28">
        <f t="shared" ca="1" si="79"/>
        <v>14965.835897409439</v>
      </c>
      <c r="BE548" s="29">
        <f ca="1">BD548/ROUNDUP(SQRT((2*BD548*PART2!$AD$7)/PART2!$AD$6),0)</f>
        <v>22.106109154223692</v>
      </c>
      <c r="BF548" s="20"/>
    </row>
    <row r="549" spans="8:58">
      <c r="H549" s="19">
        <v>546</v>
      </c>
      <c r="I549" s="20">
        <f t="shared" ca="1" si="80"/>
        <v>0.4830638469429468</v>
      </c>
      <c r="J549" s="28">
        <f t="shared" ca="1" si="81"/>
        <v>14965.835897409439</v>
      </c>
      <c r="K549" s="28">
        <f t="shared" ca="1" si="82"/>
        <v>1207004.6158066841</v>
      </c>
      <c r="L549" s="28">
        <f ca="1">ROUNDUP((SQRT((2*J549*PART2!$AD$7)/PART2!$AD$6)),0)</f>
        <v>677</v>
      </c>
      <c r="M549" s="38">
        <f t="shared" ca="1" si="83"/>
        <v>22.106109154223692</v>
      </c>
      <c r="N549" s="20"/>
      <c r="AJ549" s="19">
        <v>546</v>
      </c>
      <c r="AK549" s="20">
        <f t="shared" ca="1" si="84"/>
        <v>0.96548852022500464</v>
      </c>
      <c r="AL549" s="28">
        <f t="shared" ca="1" si="85"/>
        <v>14965.835897409439</v>
      </c>
      <c r="AM549" s="28">
        <f ca="1">ROUNDUP(SQRT((2*AL549*PART2!$AD$7)/PART2!$AD$6),0)</f>
        <v>677</v>
      </c>
      <c r="AN549" s="20"/>
      <c r="BB549" s="19">
        <v>547</v>
      </c>
      <c r="BC549" s="20">
        <f t="shared" ca="1" si="78"/>
        <v>0.33129680255874439</v>
      </c>
      <c r="BD549" s="28">
        <f t="shared" ca="1" si="79"/>
        <v>15251.28198566474</v>
      </c>
      <c r="BE549" s="29">
        <f ca="1">BD549/ROUNDUP(SQRT((2*BD549*PART2!$AD$7)/PART2!$AD$6),0)</f>
        <v>22.329841853096251</v>
      </c>
      <c r="BF549" s="20"/>
    </row>
    <row r="550" spans="8:58">
      <c r="H550" s="19">
        <v>547</v>
      </c>
      <c r="I550" s="20">
        <f t="shared" ca="1" si="80"/>
        <v>0.61774816329241822</v>
      </c>
      <c r="J550" s="28">
        <f t="shared" ca="1" si="81"/>
        <v>15251.28198566474</v>
      </c>
      <c r="K550" s="28">
        <f t="shared" ca="1" si="82"/>
        <v>1229932.7240608605</v>
      </c>
      <c r="L550" s="28">
        <f ca="1">ROUNDUP((SQRT((2*J550*PART2!$AD$7)/PART2!$AD$6)),0)</f>
        <v>683</v>
      </c>
      <c r="M550" s="38">
        <f t="shared" ca="1" si="83"/>
        <v>22.329841853096251</v>
      </c>
      <c r="N550" s="20"/>
      <c r="AJ550" s="19">
        <v>547</v>
      </c>
      <c r="AK550" s="20">
        <f t="shared" ca="1" si="84"/>
        <v>0.91738143978846687</v>
      </c>
      <c r="AL550" s="28">
        <f t="shared" ca="1" si="85"/>
        <v>15251.28198566474</v>
      </c>
      <c r="AM550" s="28">
        <f ca="1">ROUNDUP(SQRT((2*AL550*PART2!$AD$7)/PART2!$AD$6),0)</f>
        <v>683</v>
      </c>
      <c r="AN550" s="20"/>
      <c r="BB550" s="19">
        <v>548</v>
      </c>
      <c r="BC550" s="20">
        <f t="shared" ca="1" si="78"/>
        <v>0.93605851969088494</v>
      </c>
      <c r="BD550" s="28">
        <f t="shared" ca="1" si="79"/>
        <v>14777.219785663952</v>
      </c>
      <c r="BE550" s="29">
        <f ca="1">BD550/ROUNDUP(SQRT((2*BD550*PART2!$AD$7)/PART2!$AD$6),0)</f>
        <v>21.989910395333261</v>
      </c>
      <c r="BF550" s="20"/>
    </row>
    <row r="551" spans="8:58">
      <c r="H551" s="19">
        <v>548</v>
      </c>
      <c r="I551" s="20">
        <f t="shared" ca="1" si="80"/>
        <v>0.39481377081942814</v>
      </c>
      <c r="J551" s="28">
        <f t="shared" ca="1" si="81"/>
        <v>14777.219785663952</v>
      </c>
      <c r="K551" s="28">
        <f t="shared" ca="1" si="82"/>
        <v>1191853.7631400893</v>
      </c>
      <c r="L551" s="28">
        <f ca="1">ROUNDUP((SQRT((2*J551*PART2!$AD$7)/PART2!$AD$6)),0)</f>
        <v>672</v>
      </c>
      <c r="M551" s="38">
        <f t="shared" ca="1" si="83"/>
        <v>21.989910395333261</v>
      </c>
      <c r="N551" s="20"/>
      <c r="AJ551" s="19">
        <v>548</v>
      </c>
      <c r="AK551" s="20">
        <f t="shared" ca="1" si="84"/>
        <v>0.57599548580347448</v>
      </c>
      <c r="AL551" s="28">
        <f t="shared" ca="1" si="85"/>
        <v>14777.219785663952</v>
      </c>
      <c r="AM551" s="28">
        <f ca="1">ROUNDUP(SQRT((2*AL551*PART2!$AD$7)/PART2!$AD$6),0)</f>
        <v>672</v>
      </c>
      <c r="AN551" s="20"/>
      <c r="BB551" s="19">
        <v>549</v>
      </c>
      <c r="BC551" s="20">
        <f t="shared" ca="1" si="78"/>
        <v>0.74052660906809264</v>
      </c>
      <c r="BD551" s="28">
        <f t="shared" ca="1" si="79"/>
        <v>15216.41243046361</v>
      </c>
      <c r="BE551" s="29">
        <f ca="1">BD551/ROUNDUP(SQRT((2*BD551*PART2!$AD$7)/PART2!$AD$6),0)</f>
        <v>22.311455176632858</v>
      </c>
      <c r="BF551" s="20"/>
    </row>
    <row r="552" spans="8:58">
      <c r="H552" s="19">
        <v>549</v>
      </c>
      <c r="I552" s="20">
        <f t="shared" ca="1" si="80"/>
        <v>0.60235192272440907</v>
      </c>
      <c r="J552" s="28">
        <f t="shared" ca="1" si="81"/>
        <v>15216.41243046361</v>
      </c>
      <c r="K552" s="28">
        <f t="shared" ca="1" si="82"/>
        <v>1227131.9145759479</v>
      </c>
      <c r="L552" s="28">
        <f ca="1">ROUNDUP((SQRT((2*J552*PART2!$AD$7)/PART2!$AD$6)),0)</f>
        <v>682</v>
      </c>
      <c r="M552" s="38">
        <f t="shared" ca="1" si="83"/>
        <v>22.311455176632858</v>
      </c>
      <c r="N552" s="20"/>
      <c r="AJ552" s="19">
        <v>549</v>
      </c>
      <c r="AK552" s="20">
        <f t="shared" ca="1" si="84"/>
        <v>0.42974067581691267</v>
      </c>
      <c r="AL552" s="28">
        <f t="shared" ca="1" si="85"/>
        <v>15216.41243046361</v>
      </c>
      <c r="AM552" s="28">
        <f ca="1">ROUNDUP(SQRT((2*AL552*PART2!$AD$7)/PART2!$AD$6),0)</f>
        <v>682</v>
      </c>
      <c r="AN552" s="20"/>
      <c r="BB552" s="19">
        <v>550</v>
      </c>
      <c r="BC552" s="20">
        <f t="shared" ca="1" si="78"/>
        <v>0.87679084041200406</v>
      </c>
      <c r="BD552" s="28">
        <f t="shared" ca="1" si="79"/>
        <v>15805.383172575153</v>
      </c>
      <c r="BE552" s="29">
        <f ca="1">BD552/ROUNDUP(SQRT((2*BD552*PART2!$AD$7)/PART2!$AD$6),0)</f>
        <v>22.74155852169087</v>
      </c>
      <c r="BF552" s="20"/>
    </row>
    <row r="553" spans="8:58">
      <c r="H553" s="19">
        <v>550</v>
      </c>
      <c r="I553" s="20">
        <f t="shared" ca="1" si="80"/>
        <v>0.82161132945417426</v>
      </c>
      <c r="J553" s="28">
        <f t="shared" ca="1" si="81"/>
        <v>15805.383172575153</v>
      </c>
      <c r="K553" s="28">
        <f t="shared" ca="1" si="82"/>
        <v>1274437.7966807843</v>
      </c>
      <c r="L553" s="28">
        <f ca="1">ROUNDUP((SQRT((2*J553*PART2!$AD$7)/PART2!$AD$6)),0)</f>
        <v>695</v>
      </c>
      <c r="M553" s="38">
        <f t="shared" ca="1" si="83"/>
        <v>22.74155852169087</v>
      </c>
      <c r="N553" s="20"/>
      <c r="AJ553" s="19">
        <v>550</v>
      </c>
      <c r="AK553" s="20">
        <f t="shared" ca="1" si="84"/>
        <v>0.62369622771337874</v>
      </c>
      <c r="AL553" s="28">
        <f t="shared" ca="1" si="85"/>
        <v>15805.383172575153</v>
      </c>
      <c r="AM553" s="28">
        <f ca="1">ROUNDUP(SQRT((2*AL553*PART2!$AD$7)/PART2!$AD$6),0)</f>
        <v>695</v>
      </c>
      <c r="AN553" s="20"/>
      <c r="BB553" s="19">
        <v>551</v>
      </c>
      <c r="BC553" s="20">
        <f t="shared" ca="1" si="78"/>
        <v>0.8504452561911795</v>
      </c>
      <c r="BD553" s="28">
        <f t="shared" ca="1" si="79"/>
        <v>14960.819836963816</v>
      </c>
      <c r="BE553" s="29">
        <f ca="1">BD553/ROUNDUP(SQRT((2*BD553*PART2!$AD$7)/PART2!$AD$6),0)</f>
        <v>22.098699906888946</v>
      </c>
      <c r="BF553" s="20"/>
    </row>
    <row r="554" spans="8:58">
      <c r="H554" s="19">
        <v>551</v>
      </c>
      <c r="I554" s="20">
        <f t="shared" ca="1" si="80"/>
        <v>0.48060180412885056</v>
      </c>
      <c r="J554" s="28">
        <f t="shared" ca="1" si="81"/>
        <v>14960.819836963816</v>
      </c>
      <c r="K554" s="28">
        <f t="shared" ca="1" si="82"/>
        <v>1206601.7009366206</v>
      </c>
      <c r="L554" s="28">
        <f ca="1">ROUNDUP((SQRT((2*J554*PART2!$AD$7)/PART2!$AD$6)),0)</f>
        <v>677</v>
      </c>
      <c r="M554" s="38">
        <f t="shared" ca="1" si="83"/>
        <v>22.098699906888946</v>
      </c>
      <c r="N554" s="20"/>
      <c r="AJ554" s="19">
        <v>551</v>
      </c>
      <c r="AK554" s="20">
        <f t="shared" ca="1" si="84"/>
        <v>0.17654173563728559</v>
      </c>
      <c r="AL554" s="28">
        <f t="shared" ca="1" si="85"/>
        <v>14960.819836963816</v>
      </c>
      <c r="AM554" s="28">
        <f ca="1">ROUNDUP(SQRT((2*AL554*PART2!$AD$7)/PART2!$AD$6),0)</f>
        <v>677</v>
      </c>
      <c r="AN554" s="20"/>
      <c r="BB554" s="19">
        <v>552</v>
      </c>
      <c r="BC554" s="20">
        <f t="shared" ca="1" si="78"/>
        <v>0.32949033050667786</v>
      </c>
      <c r="BD554" s="28">
        <f t="shared" ca="1" si="79"/>
        <v>13977.189564375829</v>
      </c>
      <c r="BE554" s="29">
        <f ca="1">BD554/ROUNDUP(SQRT((2*BD554*PART2!$AD$7)/PART2!$AD$6),0)</f>
        <v>21.371849486813193</v>
      </c>
      <c r="BF554" s="20"/>
    </row>
    <row r="555" spans="8:58">
      <c r="H555" s="19">
        <v>552</v>
      </c>
      <c r="I555" s="20">
        <f t="shared" ca="1" si="80"/>
        <v>0.11936243059062757</v>
      </c>
      <c r="J555" s="28">
        <f t="shared" ca="1" si="81"/>
        <v>13977.189564375829</v>
      </c>
      <c r="K555" s="28">
        <f t="shared" ca="1" si="82"/>
        <v>1127585.7720371652</v>
      </c>
      <c r="L555" s="28">
        <f ca="1">ROUNDUP((SQRT((2*J555*PART2!$AD$7)/PART2!$AD$6)),0)</f>
        <v>654</v>
      </c>
      <c r="M555" s="38">
        <f t="shared" ca="1" si="83"/>
        <v>21.371849486813193</v>
      </c>
      <c r="N555" s="20"/>
      <c r="AJ555" s="19">
        <v>552</v>
      </c>
      <c r="AK555" s="20">
        <f t="shared" ca="1" si="84"/>
        <v>0.8463609859102621</v>
      </c>
      <c r="AL555" s="28">
        <f t="shared" ca="1" si="85"/>
        <v>13977.189564375829</v>
      </c>
      <c r="AM555" s="28">
        <f ca="1">ROUNDUP(SQRT((2*AL555*PART2!$AD$7)/PART2!$AD$6),0)</f>
        <v>654</v>
      </c>
      <c r="AN555" s="20"/>
      <c r="BB555" s="19">
        <v>553</v>
      </c>
      <c r="BC555" s="20">
        <f t="shared" ca="1" si="78"/>
        <v>0.12972092240705768</v>
      </c>
      <c r="BD555" s="28">
        <f t="shared" ca="1" si="79"/>
        <v>14161.707002024084</v>
      </c>
      <c r="BE555" s="29">
        <f ca="1">BD555/ROUNDUP(SQRT((2*BD555*PART2!$AD$7)/PART2!$AD$6),0)</f>
        <v>21.522351066905902</v>
      </c>
      <c r="BF555" s="20"/>
    </row>
    <row r="556" spans="8:58">
      <c r="H556" s="19">
        <v>553</v>
      </c>
      <c r="I556" s="20">
        <f t="shared" ca="1" si="80"/>
        <v>0.16869539481897322</v>
      </c>
      <c r="J556" s="28">
        <f t="shared" ca="1" si="81"/>
        <v>14161.707002024084</v>
      </c>
      <c r="K556" s="28">
        <f t="shared" ca="1" si="82"/>
        <v>1142409.0773966461</v>
      </c>
      <c r="L556" s="28">
        <f ca="1">ROUNDUP((SQRT((2*J556*PART2!$AD$7)/PART2!$AD$6)),0)</f>
        <v>658</v>
      </c>
      <c r="M556" s="38">
        <f t="shared" ca="1" si="83"/>
        <v>21.522351066905902</v>
      </c>
      <c r="N556" s="20"/>
      <c r="AJ556" s="19">
        <v>553</v>
      </c>
      <c r="AK556" s="20">
        <f t="shared" ca="1" si="84"/>
        <v>0.18315038412144358</v>
      </c>
      <c r="AL556" s="28">
        <f t="shared" ca="1" si="85"/>
        <v>14161.707002024084</v>
      </c>
      <c r="AM556" s="28">
        <f ca="1">ROUNDUP(SQRT((2*AL556*PART2!$AD$7)/PART2!$AD$6),0)</f>
        <v>658</v>
      </c>
      <c r="AN556" s="20"/>
      <c r="BB556" s="19">
        <v>554</v>
      </c>
      <c r="BC556" s="20">
        <f t="shared" ca="1" si="78"/>
        <v>0.44834368416840409</v>
      </c>
      <c r="BD556" s="28">
        <f t="shared" ca="1" si="79"/>
        <v>16022.106888081493</v>
      </c>
      <c r="BE556" s="29">
        <f ca="1">BD556/ROUNDUP(SQRT((2*BD556*PART2!$AD$7)/PART2!$AD$6),0)</f>
        <v>22.888724125830706</v>
      </c>
      <c r="BF556" s="20"/>
    </row>
    <row r="557" spans="8:58">
      <c r="H557" s="19">
        <v>554</v>
      </c>
      <c r="I557" s="20">
        <f t="shared" ca="1" si="80"/>
        <v>0.8804656327077921</v>
      </c>
      <c r="J557" s="28">
        <f t="shared" ca="1" si="81"/>
        <v>16022.106888081493</v>
      </c>
      <c r="K557" s="28">
        <f t="shared" ca="1" si="82"/>
        <v>1291844.0703542023</v>
      </c>
      <c r="L557" s="28">
        <f ca="1">ROUNDUP((SQRT((2*J557*PART2!$AD$7)/PART2!$AD$6)),0)</f>
        <v>700</v>
      </c>
      <c r="M557" s="38">
        <f t="shared" ca="1" si="83"/>
        <v>22.888724125830706</v>
      </c>
      <c r="N557" s="20"/>
      <c r="AJ557" s="19">
        <v>554</v>
      </c>
      <c r="AK557" s="20">
        <f t="shared" ca="1" si="84"/>
        <v>0.49116830200273254</v>
      </c>
      <c r="AL557" s="28">
        <f t="shared" ca="1" si="85"/>
        <v>16022.106888081493</v>
      </c>
      <c r="AM557" s="28">
        <f ca="1">ROUNDUP(SQRT((2*AL557*PART2!$AD$7)/PART2!$AD$6),0)</f>
        <v>700</v>
      </c>
      <c r="AN557" s="20"/>
      <c r="BB557" s="19">
        <v>555</v>
      </c>
      <c r="BC557" s="20">
        <f t="shared" ca="1" si="78"/>
        <v>0.21460709025090219</v>
      </c>
      <c r="BD557" s="28">
        <f t="shared" ca="1" si="79"/>
        <v>15786.822614981411</v>
      </c>
      <c r="BE557" s="29">
        <f ca="1">BD557/ROUNDUP(SQRT((2*BD557*PART2!$AD$7)/PART2!$AD$6),0)</f>
        <v>22.714852683426489</v>
      </c>
      <c r="BF557" s="20"/>
    </row>
    <row r="558" spans="8:58">
      <c r="H558" s="19">
        <v>555</v>
      </c>
      <c r="I558" s="20">
        <f t="shared" ca="1" si="80"/>
        <v>0.81602507905993205</v>
      </c>
      <c r="J558" s="28">
        <f t="shared" ca="1" si="81"/>
        <v>15786.822614981411</v>
      </c>
      <c r="K558" s="28">
        <f t="shared" ca="1" si="82"/>
        <v>1272947.0767888667</v>
      </c>
      <c r="L558" s="28">
        <f ca="1">ROUNDUP((SQRT((2*J558*PART2!$AD$7)/PART2!$AD$6)),0)</f>
        <v>695</v>
      </c>
      <c r="M558" s="38">
        <f t="shared" ca="1" si="83"/>
        <v>22.714852683426489</v>
      </c>
      <c r="N558" s="20"/>
      <c r="AJ558" s="19">
        <v>555</v>
      </c>
      <c r="AK558" s="20">
        <f t="shared" ca="1" si="84"/>
        <v>0.18455651876648294</v>
      </c>
      <c r="AL558" s="28">
        <f t="shared" ca="1" si="85"/>
        <v>15786.822614981411</v>
      </c>
      <c r="AM558" s="28">
        <f ca="1">ROUNDUP(SQRT((2*AL558*PART2!$AD$7)/PART2!$AD$6),0)</f>
        <v>695</v>
      </c>
      <c r="AN558" s="20"/>
      <c r="BB558" s="19">
        <v>556</v>
      </c>
      <c r="BC558" s="20">
        <f t="shared" ca="1" si="78"/>
        <v>0.60210135908230678</v>
      </c>
      <c r="BD558" s="28">
        <f t="shared" ca="1" si="79"/>
        <v>14167.553477616699</v>
      </c>
      <c r="BE558" s="29">
        <f ca="1">BD558/ROUNDUP(SQRT((2*BD558*PART2!$AD$7)/PART2!$AD$6),0)</f>
        <v>21.531236288171275</v>
      </c>
      <c r="BF558" s="20"/>
    </row>
    <row r="559" spans="8:58">
      <c r="H559" s="19">
        <v>556</v>
      </c>
      <c r="I559" s="20">
        <f t="shared" ca="1" si="80"/>
        <v>0.17039764038685568</v>
      </c>
      <c r="J559" s="28">
        <f t="shared" ca="1" si="81"/>
        <v>14167.553477616699</v>
      </c>
      <c r="K559" s="28">
        <f t="shared" ca="1" si="82"/>
        <v>1142878.7501927337</v>
      </c>
      <c r="L559" s="28">
        <f ca="1">ROUNDUP((SQRT((2*J559*PART2!$AD$7)/PART2!$AD$6)),0)</f>
        <v>658</v>
      </c>
      <c r="M559" s="38">
        <f t="shared" ca="1" si="83"/>
        <v>21.531236288171275</v>
      </c>
      <c r="N559" s="20"/>
      <c r="AJ559" s="19">
        <v>556</v>
      </c>
      <c r="AK559" s="20">
        <f t="shared" ca="1" si="84"/>
        <v>0.60367302923209998</v>
      </c>
      <c r="AL559" s="28">
        <f t="shared" ca="1" si="85"/>
        <v>14167.553477616699</v>
      </c>
      <c r="AM559" s="28">
        <f ca="1">ROUNDUP(SQRT((2*AL559*PART2!$AD$7)/PART2!$AD$6),0)</f>
        <v>658</v>
      </c>
      <c r="AN559" s="20"/>
      <c r="BB559" s="19">
        <v>557</v>
      </c>
      <c r="BC559" s="20">
        <f t="shared" ca="1" si="78"/>
        <v>0.99674637078945605</v>
      </c>
      <c r="BD559" s="28">
        <f t="shared" ca="1" si="79"/>
        <v>13342.351707393238</v>
      </c>
      <c r="BE559" s="29">
        <f ca="1">BD559/ROUNDUP(SQRT((2*BD559*PART2!$AD$7)/PART2!$AD$6),0)</f>
        <v>20.880049620333708</v>
      </c>
      <c r="BF559" s="20"/>
    </row>
    <row r="560" spans="8:58">
      <c r="H560" s="19">
        <v>557</v>
      </c>
      <c r="I560" s="20">
        <f t="shared" ca="1" si="80"/>
        <v>1.4650586444383107E-2</v>
      </c>
      <c r="J560" s="28">
        <f t="shared" ca="1" si="81"/>
        <v>13342.351707393238</v>
      </c>
      <c r="K560" s="28">
        <f t="shared" ca="1" si="82"/>
        <v>1076582.5475079326</v>
      </c>
      <c r="L560" s="28">
        <f ca="1">ROUNDUP((SQRT((2*J560*PART2!$AD$7)/PART2!$AD$6)),0)</f>
        <v>639</v>
      </c>
      <c r="M560" s="38">
        <f t="shared" ca="1" si="83"/>
        <v>20.880049620333708</v>
      </c>
      <c r="N560" s="20"/>
      <c r="AJ560" s="19">
        <v>557</v>
      </c>
      <c r="AK560" s="20">
        <f t="shared" ca="1" si="84"/>
        <v>0.53073119162777083</v>
      </c>
      <c r="AL560" s="28">
        <f t="shared" ca="1" si="85"/>
        <v>13342.351707393238</v>
      </c>
      <c r="AM560" s="28">
        <f ca="1">ROUNDUP(SQRT((2*AL560*PART2!$AD$7)/PART2!$AD$6),0)</f>
        <v>639</v>
      </c>
      <c r="AN560" s="20"/>
      <c r="BB560" s="19">
        <v>558</v>
      </c>
      <c r="BC560" s="20">
        <f t="shared" ca="1" si="78"/>
        <v>0.70045762959798263</v>
      </c>
      <c r="BD560" s="28">
        <f t="shared" ca="1" si="79"/>
        <v>15770.809489878413</v>
      </c>
      <c r="BE560" s="29">
        <f ca="1">BD560/ROUNDUP(SQRT((2*BD560*PART2!$AD$7)/PART2!$AD$6),0)</f>
        <v>22.691812215652394</v>
      </c>
      <c r="BF560" s="20"/>
    </row>
    <row r="561" spans="8:58">
      <c r="H561" s="19">
        <v>558</v>
      </c>
      <c r="I561" s="20">
        <f t="shared" ca="1" si="80"/>
        <v>0.81113633622837911</v>
      </c>
      <c r="J561" s="28">
        <f t="shared" ca="1" si="81"/>
        <v>15770.809489878413</v>
      </c>
      <c r="K561" s="28">
        <f t="shared" ca="1" si="82"/>
        <v>1271660.9578777165</v>
      </c>
      <c r="L561" s="28">
        <f ca="1">ROUNDUP((SQRT((2*J561*PART2!$AD$7)/PART2!$AD$6)),0)</f>
        <v>695</v>
      </c>
      <c r="M561" s="38">
        <f t="shared" ca="1" si="83"/>
        <v>22.691812215652394</v>
      </c>
      <c r="N561" s="20"/>
      <c r="AJ561" s="19">
        <v>558</v>
      </c>
      <c r="AK561" s="20">
        <f t="shared" ca="1" si="84"/>
        <v>0.2745474514299201</v>
      </c>
      <c r="AL561" s="28">
        <f t="shared" ca="1" si="85"/>
        <v>15770.809489878413</v>
      </c>
      <c r="AM561" s="28">
        <f ca="1">ROUNDUP(SQRT((2*AL561*PART2!$AD$7)/PART2!$AD$6),0)</f>
        <v>695</v>
      </c>
      <c r="AN561" s="20"/>
      <c r="BB561" s="19">
        <v>559</v>
      </c>
      <c r="BC561" s="20">
        <f t="shared" ca="1" si="78"/>
        <v>0.88077969913603749</v>
      </c>
      <c r="BD561" s="28">
        <f t="shared" ca="1" si="79"/>
        <v>14059.73947356297</v>
      </c>
      <c r="BE561" s="29">
        <f ca="1">BD561/ROUNDUP(SQRT((2*BD561*PART2!$AD$7)/PART2!$AD$6),0)</f>
        <v>21.432529685309404</v>
      </c>
      <c r="BF561" s="20"/>
    </row>
    <row r="562" spans="8:58">
      <c r="H562" s="19">
        <v>559</v>
      </c>
      <c r="I562" s="20">
        <f t="shared" ca="1" si="80"/>
        <v>0.14038096897843999</v>
      </c>
      <c r="J562" s="28">
        <f t="shared" ca="1" si="81"/>
        <v>14059.73947356297</v>
      </c>
      <c r="K562" s="28">
        <f t="shared" ca="1" si="82"/>
        <v>1134217.5144158057</v>
      </c>
      <c r="L562" s="28">
        <f ca="1">ROUNDUP((SQRT((2*J562*PART2!$AD$7)/PART2!$AD$6)),0)</f>
        <v>656</v>
      </c>
      <c r="M562" s="38">
        <f t="shared" ca="1" si="83"/>
        <v>21.432529685309404</v>
      </c>
      <c r="N562" s="20"/>
      <c r="AJ562" s="19">
        <v>559</v>
      </c>
      <c r="AK562" s="20">
        <f t="shared" ca="1" si="84"/>
        <v>0.19394262099720894</v>
      </c>
      <c r="AL562" s="28">
        <f t="shared" ca="1" si="85"/>
        <v>14059.73947356297</v>
      </c>
      <c r="AM562" s="28">
        <f ca="1">ROUNDUP(SQRT((2*AL562*PART2!$AD$7)/PART2!$AD$6),0)</f>
        <v>656</v>
      </c>
      <c r="AN562" s="20"/>
      <c r="BB562" s="19">
        <v>560</v>
      </c>
      <c r="BC562" s="20">
        <f t="shared" ca="1" si="78"/>
        <v>0.98239315859396859</v>
      </c>
      <c r="BD562" s="28">
        <f t="shared" ca="1" si="79"/>
        <v>16179.913258643695</v>
      </c>
      <c r="BE562" s="29">
        <f ca="1">BD562/ROUNDUP(SQRT((2*BD562*PART2!$AD$7)/PART2!$AD$6),0)</f>
        <v>22.982831333300705</v>
      </c>
      <c r="BF562" s="20"/>
    </row>
    <row r="563" spans="8:58">
      <c r="H563" s="19">
        <v>560</v>
      </c>
      <c r="I563" s="20">
        <f t="shared" ca="1" si="80"/>
        <v>0.91593221708144978</v>
      </c>
      <c r="J563" s="28">
        <f t="shared" ca="1" si="81"/>
        <v>16179.913258643695</v>
      </c>
      <c r="K563" s="28">
        <f t="shared" ca="1" si="82"/>
        <v>1304518.0835848218</v>
      </c>
      <c r="L563" s="28">
        <f ca="1">ROUNDUP((SQRT((2*J563*PART2!$AD$7)/PART2!$AD$6)),0)</f>
        <v>704</v>
      </c>
      <c r="M563" s="38">
        <f t="shared" ca="1" si="83"/>
        <v>22.982831333300705</v>
      </c>
      <c r="N563" s="20"/>
      <c r="AJ563" s="19">
        <v>560</v>
      </c>
      <c r="AK563" s="20">
        <f t="shared" ca="1" si="84"/>
        <v>0.66952791417393454</v>
      </c>
      <c r="AL563" s="28">
        <f t="shared" ca="1" si="85"/>
        <v>16179.913258643695</v>
      </c>
      <c r="AM563" s="28">
        <f ca="1">ROUNDUP(SQRT((2*AL563*PART2!$AD$7)/PART2!$AD$6),0)</f>
        <v>704</v>
      </c>
      <c r="AN563" s="20"/>
      <c r="BB563" s="19">
        <v>561</v>
      </c>
      <c r="BC563" s="20">
        <f t="shared" ca="1" si="78"/>
        <v>0.65772171723052808</v>
      </c>
      <c r="BD563" s="28">
        <f t="shared" ca="1" si="79"/>
        <v>15260.387492019219</v>
      </c>
      <c r="BE563" s="29">
        <f ca="1">BD563/ROUNDUP(SQRT((2*BD563*PART2!$AD$7)/PART2!$AD$6),0)</f>
        <v>22.343173487583044</v>
      </c>
      <c r="BF563" s="20"/>
    </row>
    <row r="564" spans="8:58">
      <c r="H564" s="19">
        <v>561</v>
      </c>
      <c r="I564" s="20">
        <f t="shared" ca="1" si="80"/>
        <v>0.6217185402596026</v>
      </c>
      <c r="J564" s="28">
        <f t="shared" ca="1" si="81"/>
        <v>15260.387492019219</v>
      </c>
      <c r="K564" s="28">
        <f t="shared" ca="1" si="82"/>
        <v>1230664.097528806</v>
      </c>
      <c r="L564" s="28">
        <f ca="1">ROUNDUP((SQRT((2*J564*PART2!$AD$7)/PART2!$AD$6)),0)</f>
        <v>683</v>
      </c>
      <c r="M564" s="38">
        <f t="shared" ca="1" si="83"/>
        <v>22.343173487583044</v>
      </c>
      <c r="N564" s="20"/>
      <c r="AJ564" s="19">
        <v>561</v>
      </c>
      <c r="AK564" s="20">
        <f t="shared" ca="1" si="84"/>
        <v>2.6979157463296932E-2</v>
      </c>
      <c r="AL564" s="28">
        <f t="shared" ca="1" si="85"/>
        <v>15260.387492019219</v>
      </c>
      <c r="AM564" s="28">
        <f ca="1">ROUNDUP(SQRT((2*AL564*PART2!$AD$7)/PART2!$AD$6),0)</f>
        <v>683</v>
      </c>
      <c r="AN564" s="20"/>
      <c r="BB564" s="19">
        <v>562</v>
      </c>
      <c r="BC564" s="20">
        <f t="shared" ca="1" si="78"/>
        <v>0.23725277519375243</v>
      </c>
      <c r="BD564" s="28">
        <f t="shared" ca="1" si="79"/>
        <v>15036.169433788342</v>
      </c>
      <c r="BE564" s="29">
        <f ca="1">BD564/ROUNDUP(SQRT((2*BD564*PART2!$AD$7)/PART2!$AD$6),0)</f>
        <v>22.177241052785163</v>
      </c>
      <c r="BF564" s="20"/>
    </row>
    <row r="565" spans="8:58">
      <c r="H565" s="19">
        <v>562</v>
      </c>
      <c r="I565" s="20">
        <f t="shared" ca="1" si="80"/>
        <v>0.51792118840160017</v>
      </c>
      <c r="J565" s="28">
        <f t="shared" ca="1" si="81"/>
        <v>15036.169433788342</v>
      </c>
      <c r="K565" s="28">
        <f t="shared" ca="1" si="82"/>
        <v>1212654.1477346802</v>
      </c>
      <c r="L565" s="28">
        <f ca="1">ROUNDUP((SQRT((2*J565*PART2!$AD$7)/PART2!$AD$6)),0)</f>
        <v>678</v>
      </c>
      <c r="M565" s="38">
        <f t="shared" ca="1" si="83"/>
        <v>22.177241052785163</v>
      </c>
      <c r="N565" s="20"/>
      <c r="AJ565" s="19">
        <v>562</v>
      </c>
      <c r="AK565" s="20">
        <f t="shared" ca="1" si="84"/>
        <v>0.70013991722817592</v>
      </c>
      <c r="AL565" s="28">
        <f t="shared" ca="1" si="85"/>
        <v>15036.169433788342</v>
      </c>
      <c r="AM565" s="28">
        <f ca="1">ROUNDUP(SQRT((2*AL565*PART2!$AD$7)/PART2!$AD$6),0)</f>
        <v>678</v>
      </c>
      <c r="AN565" s="20"/>
      <c r="BB565" s="19">
        <v>563</v>
      </c>
      <c r="BC565" s="20">
        <f t="shared" ca="1" si="78"/>
        <v>0.18168406183749974</v>
      </c>
      <c r="BD565" s="28">
        <f t="shared" ca="1" si="79"/>
        <v>16146.701554605956</v>
      </c>
      <c r="BE565" s="29">
        <f ca="1">BD565/ROUNDUP(SQRT((2*BD565*PART2!$AD$7)/PART2!$AD$6),0)</f>
        <v>22.968281016509184</v>
      </c>
      <c r="BF565" s="20"/>
    </row>
    <row r="566" spans="8:58">
      <c r="H566" s="19">
        <v>563</v>
      </c>
      <c r="I566" s="20">
        <f t="shared" ca="1" si="80"/>
        <v>0.90898522038601326</v>
      </c>
      <c r="J566" s="28">
        <f t="shared" ca="1" si="81"/>
        <v>16146.701554605956</v>
      </c>
      <c r="K566" s="28">
        <f t="shared" ca="1" si="82"/>
        <v>1301850.7461921086</v>
      </c>
      <c r="L566" s="28">
        <f ca="1">ROUNDUP((SQRT((2*J566*PART2!$AD$7)/PART2!$AD$6)),0)</f>
        <v>703</v>
      </c>
      <c r="M566" s="38">
        <f t="shared" ca="1" si="83"/>
        <v>22.968281016509184</v>
      </c>
      <c r="N566" s="20"/>
      <c r="AJ566" s="19">
        <v>563</v>
      </c>
      <c r="AK566" s="20">
        <f t="shared" ca="1" si="84"/>
        <v>0.96562916769297535</v>
      </c>
      <c r="AL566" s="28">
        <f t="shared" ca="1" si="85"/>
        <v>16146.701554605956</v>
      </c>
      <c r="AM566" s="28">
        <f ca="1">ROUNDUP(SQRT((2*AL566*PART2!$AD$7)/PART2!$AD$6),0)</f>
        <v>703</v>
      </c>
      <c r="AN566" s="20"/>
      <c r="BB566" s="19">
        <v>564</v>
      </c>
      <c r="BC566" s="20">
        <f t="shared" ca="1" si="78"/>
        <v>0.59511772934040963</v>
      </c>
      <c r="BD566" s="28">
        <f t="shared" ca="1" si="79"/>
        <v>15565.968736649582</v>
      </c>
      <c r="BE566" s="29">
        <f ca="1">BD566/ROUNDUP(SQRT((2*BD566*PART2!$AD$7)/PART2!$AD$6),0)</f>
        <v>22.559374980651569</v>
      </c>
      <c r="BF566" s="20"/>
    </row>
    <row r="567" spans="8:58">
      <c r="H567" s="19">
        <v>564</v>
      </c>
      <c r="I567" s="20">
        <f t="shared" ca="1" si="80"/>
        <v>0.74294429196670075</v>
      </c>
      <c r="J567" s="28">
        <f t="shared" ca="1" si="81"/>
        <v>15565.968736649582</v>
      </c>
      <c r="K567" s="28">
        <f t="shared" ca="1" si="82"/>
        <v>1255208.5614277099</v>
      </c>
      <c r="L567" s="28">
        <f ca="1">ROUNDUP((SQRT((2*J567*PART2!$AD$7)/PART2!$AD$6)),0)</f>
        <v>690</v>
      </c>
      <c r="M567" s="38">
        <f t="shared" ca="1" si="83"/>
        <v>22.559374980651569</v>
      </c>
      <c r="N567" s="20"/>
      <c r="AJ567" s="19">
        <v>564</v>
      </c>
      <c r="AK567" s="20">
        <f t="shared" ca="1" si="84"/>
        <v>0.3730999803989391</v>
      </c>
      <c r="AL567" s="28">
        <f t="shared" ca="1" si="85"/>
        <v>15565.968736649582</v>
      </c>
      <c r="AM567" s="28">
        <f ca="1">ROUNDUP(SQRT((2*AL567*PART2!$AD$7)/PART2!$AD$6),0)</f>
        <v>690</v>
      </c>
      <c r="AN567" s="20"/>
      <c r="BB567" s="19">
        <v>565</v>
      </c>
      <c r="BC567" s="20">
        <f t="shared" ca="1" si="78"/>
        <v>2.6218498891439346E-4</v>
      </c>
      <c r="BD567" s="28">
        <f t="shared" ca="1" si="79"/>
        <v>14888.02921336016</v>
      </c>
      <c r="BE567" s="29">
        <f ca="1">BD567/ROUNDUP(SQRT((2*BD567*PART2!$AD$7)/PART2!$AD$6),0)</f>
        <v>22.056339575348385</v>
      </c>
      <c r="BF567" s="20"/>
    </row>
    <row r="568" spans="8:58">
      <c r="H568" s="19">
        <v>565</v>
      </c>
      <c r="I568" s="20">
        <f t="shared" ca="1" si="80"/>
        <v>0.44558178881267285</v>
      </c>
      <c r="J568" s="28">
        <f t="shared" ca="1" si="81"/>
        <v>14888.02921336016</v>
      </c>
      <c r="K568" s="28">
        <f t="shared" ca="1" si="82"/>
        <v>1200754.7317753893</v>
      </c>
      <c r="L568" s="28">
        <f ca="1">ROUNDUP((SQRT((2*J568*PART2!$AD$7)/PART2!$AD$6)),0)</f>
        <v>675</v>
      </c>
      <c r="M568" s="38">
        <f t="shared" ca="1" si="83"/>
        <v>22.056339575348385</v>
      </c>
      <c r="N568" s="20"/>
      <c r="AJ568" s="19">
        <v>565</v>
      </c>
      <c r="AK568" s="20">
        <f t="shared" ca="1" si="84"/>
        <v>0.8655867829334094</v>
      </c>
      <c r="AL568" s="28">
        <f t="shared" ca="1" si="85"/>
        <v>14888.02921336016</v>
      </c>
      <c r="AM568" s="28">
        <f ca="1">ROUNDUP(SQRT((2*AL568*PART2!$AD$7)/PART2!$AD$6),0)</f>
        <v>675</v>
      </c>
      <c r="AN568" s="20"/>
      <c r="BB568" s="19">
        <v>566</v>
      </c>
      <c r="BC568" s="20">
        <f t="shared" ca="1" si="78"/>
        <v>0.46320526427353281</v>
      </c>
      <c r="BD568" s="28">
        <f t="shared" ca="1" si="79"/>
        <v>13813.21773112984</v>
      </c>
      <c r="BE568" s="29">
        <f ca="1">BD568/ROUNDUP(SQRT((2*BD568*PART2!$AD$7)/PART2!$AD$6),0)</f>
        <v>21.251104201738215</v>
      </c>
      <c r="BF568" s="20"/>
    </row>
    <row r="569" spans="8:58">
      <c r="H569" s="19">
        <v>566</v>
      </c>
      <c r="I569" s="20">
        <f t="shared" ca="1" si="80"/>
        <v>8.2665384777995565E-2</v>
      </c>
      <c r="J569" s="28">
        <f t="shared" ca="1" si="81"/>
        <v>13813.21773112984</v>
      </c>
      <c r="K569" s="28">
        <f t="shared" ca="1" si="82"/>
        <v>1114412.6614147697</v>
      </c>
      <c r="L569" s="28">
        <f ca="1">ROUNDUP((SQRT((2*J569*PART2!$AD$7)/PART2!$AD$6)),0)</f>
        <v>650</v>
      </c>
      <c r="M569" s="38">
        <f t="shared" ca="1" si="83"/>
        <v>21.251104201738215</v>
      </c>
      <c r="N569" s="20"/>
      <c r="AJ569" s="19">
        <v>566</v>
      </c>
      <c r="AK569" s="20">
        <f t="shared" ca="1" si="84"/>
        <v>0.30363490330017862</v>
      </c>
      <c r="AL569" s="28">
        <f t="shared" ca="1" si="85"/>
        <v>13813.21773112984</v>
      </c>
      <c r="AM569" s="28">
        <f ca="1">ROUNDUP(SQRT((2*AL569*PART2!$AD$7)/PART2!$AD$6),0)</f>
        <v>650</v>
      </c>
      <c r="AN569" s="20"/>
      <c r="BB569" s="19">
        <v>567</v>
      </c>
      <c r="BC569" s="20">
        <f t="shared" ca="1" si="78"/>
        <v>0.12831838573356091</v>
      </c>
      <c r="BD569" s="28">
        <f t="shared" ca="1" si="79"/>
        <v>13810.281547627214</v>
      </c>
      <c r="BE569" s="29">
        <f ca="1">BD569/ROUNDUP(SQRT((2*BD569*PART2!$AD$7)/PART2!$AD$6),0)</f>
        <v>21.24658699634956</v>
      </c>
      <c r="BF569" s="20"/>
    </row>
    <row r="570" spans="8:58">
      <c r="H570" s="19">
        <v>567</v>
      </c>
      <c r="I570" s="20">
        <f t="shared" ca="1" si="80"/>
        <v>8.2069523303143876E-2</v>
      </c>
      <c r="J570" s="28">
        <f t="shared" ca="1" si="81"/>
        <v>13810.281547627214</v>
      </c>
      <c r="K570" s="28">
        <f t="shared" ca="1" si="82"/>
        <v>1114176.772949374</v>
      </c>
      <c r="L570" s="28">
        <f ca="1">ROUNDUP((SQRT((2*J570*PART2!$AD$7)/PART2!$AD$6)),0)</f>
        <v>650</v>
      </c>
      <c r="M570" s="38">
        <f t="shared" ca="1" si="83"/>
        <v>21.24658699634956</v>
      </c>
      <c r="N570" s="20"/>
      <c r="AJ570" s="19">
        <v>567</v>
      </c>
      <c r="AK570" s="20">
        <f t="shared" ca="1" si="84"/>
        <v>0.85644371644271755</v>
      </c>
      <c r="AL570" s="28">
        <f t="shared" ca="1" si="85"/>
        <v>13810.281547627214</v>
      </c>
      <c r="AM570" s="28">
        <f ca="1">ROUNDUP(SQRT((2*AL570*PART2!$AD$7)/PART2!$AD$6),0)</f>
        <v>650</v>
      </c>
      <c r="AN570" s="20"/>
      <c r="BB570" s="19">
        <v>568</v>
      </c>
      <c r="BC570" s="20">
        <f t="shared" ca="1" si="78"/>
        <v>0.94648463822443085</v>
      </c>
      <c r="BD570" s="28">
        <f t="shared" ca="1" si="79"/>
        <v>13410.691534588039</v>
      </c>
      <c r="BE570" s="29">
        <f ca="1">BD570/ROUNDUP(SQRT((2*BD570*PART2!$AD$7)/PART2!$AD$6),0)</f>
        <v>20.921515654583523</v>
      </c>
      <c r="BF570" s="20"/>
    </row>
    <row r="571" spans="8:58">
      <c r="H571" s="19">
        <v>568</v>
      </c>
      <c r="I571" s="20">
        <f t="shared" ca="1" si="80"/>
        <v>2.1083442072784786E-2</v>
      </c>
      <c r="J571" s="28">
        <f t="shared" ca="1" si="81"/>
        <v>13410.691534588039</v>
      </c>
      <c r="K571" s="28">
        <f t="shared" ca="1" si="82"/>
        <v>1082073.2562110513</v>
      </c>
      <c r="L571" s="28">
        <f ca="1">ROUNDUP((SQRT((2*J571*PART2!$AD$7)/PART2!$AD$6)),0)</f>
        <v>641</v>
      </c>
      <c r="M571" s="38">
        <f t="shared" ca="1" si="83"/>
        <v>20.921515654583523</v>
      </c>
      <c r="N571" s="20"/>
      <c r="AJ571" s="19">
        <v>568</v>
      </c>
      <c r="AK571" s="20">
        <f t="shared" ca="1" si="84"/>
        <v>0.12830073502137529</v>
      </c>
      <c r="AL571" s="28">
        <f t="shared" ca="1" si="85"/>
        <v>13410.691534588039</v>
      </c>
      <c r="AM571" s="28">
        <f ca="1">ROUNDUP(SQRT((2*AL571*PART2!$AD$7)/PART2!$AD$6),0)</f>
        <v>641</v>
      </c>
      <c r="AN571" s="20"/>
      <c r="BB571" s="19">
        <v>569</v>
      </c>
      <c r="BC571" s="20">
        <f t="shared" ca="1" si="78"/>
        <v>0.81818456820080854</v>
      </c>
      <c r="BD571" s="28">
        <f t="shared" ca="1" si="79"/>
        <v>16234.567007629317</v>
      </c>
      <c r="BE571" s="29">
        <f ca="1">BD571/ROUNDUP(SQRT((2*BD571*PART2!$AD$7)/PART2!$AD$6),0)</f>
        <v>23.027754620750805</v>
      </c>
      <c r="BF571" s="20"/>
    </row>
    <row r="572" spans="8:58">
      <c r="H572" s="19">
        <v>569</v>
      </c>
      <c r="I572" s="20">
        <f t="shared" ca="1" si="80"/>
        <v>0.92676404177380767</v>
      </c>
      <c r="J572" s="28">
        <f t="shared" ca="1" si="81"/>
        <v>16234.567007629317</v>
      </c>
      <c r="K572" s="28">
        <f t="shared" ca="1" si="82"/>
        <v>1308907.4666269105</v>
      </c>
      <c r="L572" s="28">
        <f ca="1">ROUNDUP((SQRT((2*J572*PART2!$AD$7)/PART2!$AD$6)),0)</f>
        <v>705</v>
      </c>
      <c r="M572" s="38">
        <f t="shared" ca="1" si="83"/>
        <v>23.027754620750805</v>
      </c>
      <c r="N572" s="20"/>
      <c r="AJ572" s="19">
        <v>569</v>
      </c>
      <c r="AK572" s="20">
        <f t="shared" ca="1" si="84"/>
        <v>0.62700562329509546</v>
      </c>
      <c r="AL572" s="28">
        <f t="shared" ca="1" si="85"/>
        <v>16234.567007629317</v>
      </c>
      <c r="AM572" s="28">
        <f ca="1">ROUNDUP(SQRT((2*AL572*PART2!$AD$7)/PART2!$AD$6),0)</f>
        <v>705</v>
      </c>
      <c r="AN572" s="20"/>
      <c r="BB572" s="19">
        <v>570</v>
      </c>
      <c r="BC572" s="20">
        <f t="shared" ca="1" si="78"/>
        <v>0.67520073897303257</v>
      </c>
      <c r="BD572" s="28">
        <f t="shared" ca="1" si="79"/>
        <v>14066.978205326253</v>
      </c>
      <c r="BE572" s="29">
        <f ca="1">BD572/ROUNDUP(SQRT((2*BD572*PART2!$AD$7)/PART2!$AD$6),0)</f>
        <v>21.443564337387581</v>
      </c>
      <c r="BF572" s="20"/>
    </row>
    <row r="573" spans="8:58">
      <c r="H573" s="19">
        <v>570</v>
      </c>
      <c r="I573" s="20">
        <f t="shared" ca="1" si="80"/>
        <v>0.14230531133015412</v>
      </c>
      <c r="J573" s="28">
        <f t="shared" ca="1" si="81"/>
        <v>14066.978205326253</v>
      </c>
      <c r="K573" s="28">
        <f t="shared" ca="1" si="82"/>
        <v>1134799.0405803253</v>
      </c>
      <c r="L573" s="28">
        <f ca="1">ROUNDUP((SQRT((2*J573*PART2!$AD$7)/PART2!$AD$6)),0)</f>
        <v>656</v>
      </c>
      <c r="M573" s="38">
        <f t="shared" ca="1" si="83"/>
        <v>21.443564337387581</v>
      </c>
      <c r="N573" s="20"/>
      <c r="AJ573" s="19">
        <v>570</v>
      </c>
      <c r="AK573" s="20">
        <f t="shared" ca="1" si="84"/>
        <v>0.23690544389112</v>
      </c>
      <c r="AL573" s="28">
        <f t="shared" ca="1" si="85"/>
        <v>14066.978205326253</v>
      </c>
      <c r="AM573" s="28">
        <f ca="1">ROUNDUP(SQRT((2*AL573*PART2!$AD$7)/PART2!$AD$6),0)</f>
        <v>656</v>
      </c>
      <c r="AN573" s="20"/>
      <c r="BB573" s="19">
        <v>571</v>
      </c>
      <c r="BC573" s="20">
        <f t="shared" ca="1" si="78"/>
        <v>1.4030757790080228E-2</v>
      </c>
      <c r="BD573" s="28">
        <f t="shared" ca="1" si="79"/>
        <v>14798.075317015198</v>
      </c>
      <c r="BE573" s="29">
        <f ca="1">BD573/ROUNDUP(SQRT((2*BD573*PART2!$AD$7)/PART2!$AD$6),0)</f>
        <v>21.988224839547101</v>
      </c>
      <c r="BF573" s="20"/>
    </row>
    <row r="574" spans="8:58">
      <c r="H574" s="19">
        <v>571</v>
      </c>
      <c r="I574" s="20">
        <f t="shared" ca="1" si="80"/>
        <v>0.40413435570741296</v>
      </c>
      <c r="J574" s="28">
        <f t="shared" ca="1" si="81"/>
        <v>14798.075317015198</v>
      </c>
      <c r="K574" s="28">
        <f t="shared" ca="1" si="82"/>
        <v>1193529.0348259164</v>
      </c>
      <c r="L574" s="28">
        <f ca="1">ROUNDUP((SQRT((2*J574*PART2!$AD$7)/PART2!$AD$6)),0)</f>
        <v>673</v>
      </c>
      <c r="M574" s="38">
        <f t="shared" ca="1" si="83"/>
        <v>21.988224839547101</v>
      </c>
      <c r="N574" s="20"/>
      <c r="AJ574" s="19">
        <v>571</v>
      </c>
      <c r="AK574" s="20">
        <f t="shared" ca="1" si="84"/>
        <v>0.32247922495445491</v>
      </c>
      <c r="AL574" s="28">
        <f t="shared" ca="1" si="85"/>
        <v>14798.075317015198</v>
      </c>
      <c r="AM574" s="28">
        <f ca="1">ROUNDUP(SQRT((2*AL574*PART2!$AD$7)/PART2!$AD$6),0)</f>
        <v>673</v>
      </c>
      <c r="AN574" s="20"/>
      <c r="BB574" s="19">
        <v>572</v>
      </c>
      <c r="BC574" s="20">
        <f t="shared" ca="1" si="78"/>
        <v>0.33217522530422028</v>
      </c>
      <c r="BD574" s="28">
        <f t="shared" ca="1" si="79"/>
        <v>15423.838814160548</v>
      </c>
      <c r="BE574" s="29">
        <f ca="1">BD574/ROUNDUP(SQRT((2*BD574*PART2!$AD$7)/PART2!$AD$6),0)</f>
        <v>22.451002640699489</v>
      </c>
      <c r="BF574" s="20"/>
    </row>
    <row r="575" spans="8:58">
      <c r="H575" s="19">
        <v>572</v>
      </c>
      <c r="I575" s="20">
        <f t="shared" ca="1" si="80"/>
        <v>0.68946448953164641</v>
      </c>
      <c r="J575" s="28">
        <f t="shared" ca="1" si="81"/>
        <v>15423.838814160548</v>
      </c>
      <c r="K575" s="28">
        <f t="shared" ca="1" si="82"/>
        <v>1243792.7257137976</v>
      </c>
      <c r="L575" s="28">
        <f ca="1">ROUNDUP((SQRT((2*J575*PART2!$AD$7)/PART2!$AD$6)),0)</f>
        <v>687</v>
      </c>
      <c r="M575" s="38">
        <f t="shared" ca="1" si="83"/>
        <v>22.451002640699489</v>
      </c>
      <c r="N575" s="20"/>
      <c r="AJ575" s="19">
        <v>572</v>
      </c>
      <c r="AK575" s="20">
        <f t="shared" ca="1" si="84"/>
        <v>0.76546428301821967</v>
      </c>
      <c r="AL575" s="28">
        <f t="shared" ca="1" si="85"/>
        <v>15423.838814160548</v>
      </c>
      <c r="AM575" s="28">
        <f ca="1">ROUNDUP(SQRT((2*AL575*PART2!$AD$7)/PART2!$AD$6),0)</f>
        <v>687</v>
      </c>
      <c r="AN575" s="20"/>
      <c r="BB575" s="19">
        <v>573</v>
      </c>
      <c r="BC575" s="20">
        <f t="shared" ca="1" si="78"/>
        <v>0.84134942003237323</v>
      </c>
      <c r="BD575" s="28">
        <f t="shared" ca="1" si="79"/>
        <v>15688.052022974987</v>
      </c>
      <c r="BE575" s="29">
        <f ca="1">BD575/ROUNDUP(SQRT((2*BD575*PART2!$AD$7)/PART2!$AD$6),0)</f>
        <v>22.637881707034612</v>
      </c>
      <c r="BF575" s="20"/>
    </row>
    <row r="576" spans="8:58">
      <c r="H576" s="19">
        <v>573</v>
      </c>
      <c r="I576" s="20">
        <f t="shared" ca="1" si="80"/>
        <v>0.78484906319749714</v>
      </c>
      <c r="J576" s="28">
        <f t="shared" ca="1" si="81"/>
        <v>15688.052022974987</v>
      </c>
      <c r="K576" s="28">
        <f t="shared" ca="1" si="82"/>
        <v>1265014.0958135468</v>
      </c>
      <c r="L576" s="28">
        <f ca="1">ROUNDUP((SQRT((2*J576*PART2!$AD$7)/PART2!$AD$6)),0)</f>
        <v>693</v>
      </c>
      <c r="M576" s="38">
        <f t="shared" ca="1" si="83"/>
        <v>22.637881707034612</v>
      </c>
      <c r="N576" s="20"/>
      <c r="AJ576" s="19">
        <v>573</v>
      </c>
      <c r="AK576" s="20">
        <f t="shared" ca="1" si="84"/>
        <v>0.5965538790724324</v>
      </c>
      <c r="AL576" s="28">
        <f t="shared" ca="1" si="85"/>
        <v>15688.052022974987</v>
      </c>
      <c r="AM576" s="28">
        <f ca="1">ROUNDUP(SQRT((2*AL576*PART2!$AD$7)/PART2!$AD$6),0)</f>
        <v>693</v>
      </c>
      <c r="AN576" s="20"/>
      <c r="BB576" s="19">
        <v>574</v>
      </c>
      <c r="BC576" s="20">
        <f t="shared" ca="1" si="78"/>
        <v>0.74715339765724809</v>
      </c>
      <c r="BD576" s="28">
        <f t="shared" ca="1" si="79"/>
        <v>15730.671081690898</v>
      </c>
      <c r="BE576" s="29">
        <f ca="1">BD576/ROUNDUP(SQRT((2*BD576*PART2!$AD$7)/PART2!$AD$6),0)</f>
        <v>22.666673028373051</v>
      </c>
      <c r="BF576" s="20"/>
    </row>
    <row r="577" spans="8:58">
      <c r="H577" s="19">
        <v>574</v>
      </c>
      <c r="I577" s="20">
        <f t="shared" ca="1" si="80"/>
        <v>0.79860051214303085</v>
      </c>
      <c r="J577" s="28">
        <f t="shared" ca="1" si="81"/>
        <v>15730.671081690898</v>
      </c>
      <c r="K577" s="28">
        <f t="shared" ca="1" si="82"/>
        <v>1268437.1546015139</v>
      </c>
      <c r="L577" s="28">
        <f ca="1">ROUNDUP((SQRT((2*J577*PART2!$AD$7)/PART2!$AD$6)),0)</f>
        <v>694</v>
      </c>
      <c r="M577" s="38">
        <f t="shared" ca="1" si="83"/>
        <v>22.666673028373051</v>
      </c>
      <c r="N577" s="20"/>
      <c r="AJ577" s="19">
        <v>574</v>
      </c>
      <c r="AK577" s="20">
        <f t="shared" ca="1" si="84"/>
        <v>0.51613213355295839</v>
      </c>
      <c r="AL577" s="28">
        <f t="shared" ca="1" si="85"/>
        <v>15730.671081690898</v>
      </c>
      <c r="AM577" s="28">
        <f ca="1">ROUNDUP(SQRT((2*AL577*PART2!$AD$7)/PART2!$AD$6),0)</f>
        <v>694</v>
      </c>
      <c r="AN577" s="20"/>
      <c r="BB577" s="19">
        <v>575</v>
      </c>
      <c r="BC577" s="20">
        <f t="shared" ca="1" si="78"/>
        <v>0.9952782421271742</v>
      </c>
      <c r="BD577" s="28">
        <f t="shared" ca="1" si="79"/>
        <v>14092.500799309741</v>
      </c>
      <c r="BE577" s="29">
        <f ca="1">BD577/ROUNDUP(SQRT((2*BD577*PART2!$AD$7)/PART2!$AD$6),0)</f>
        <v>21.449772906103107</v>
      </c>
      <c r="BF577" s="20"/>
    </row>
    <row r="578" spans="8:58">
      <c r="H578" s="19">
        <v>575</v>
      </c>
      <c r="I578" s="20">
        <f t="shared" ca="1" si="80"/>
        <v>0.14919474956155276</v>
      </c>
      <c r="J578" s="28">
        <f t="shared" ca="1" si="81"/>
        <v>14092.500799309741</v>
      </c>
      <c r="K578" s="28">
        <f t="shared" ca="1" si="82"/>
        <v>1136849.413984122</v>
      </c>
      <c r="L578" s="28">
        <f ca="1">ROUNDUP((SQRT((2*J578*PART2!$AD$7)/PART2!$AD$6)),0)</f>
        <v>657</v>
      </c>
      <c r="M578" s="38">
        <f t="shared" ca="1" si="83"/>
        <v>21.449772906103107</v>
      </c>
      <c r="N578" s="20"/>
      <c r="AJ578" s="19">
        <v>575</v>
      </c>
      <c r="AK578" s="20">
        <f t="shared" ca="1" si="84"/>
        <v>0.47120525983198946</v>
      </c>
      <c r="AL578" s="28">
        <f t="shared" ca="1" si="85"/>
        <v>14092.500799309741</v>
      </c>
      <c r="AM578" s="28">
        <f ca="1">ROUNDUP(SQRT((2*AL578*PART2!$AD$7)/PART2!$AD$6),0)</f>
        <v>657</v>
      </c>
      <c r="AN578" s="20"/>
      <c r="BB578" s="19">
        <v>576</v>
      </c>
      <c r="BC578" s="20">
        <f t="shared" ca="1" si="78"/>
        <v>0.32342352102977279</v>
      </c>
      <c r="BD578" s="28">
        <f t="shared" ca="1" si="79"/>
        <v>15622.140109520933</v>
      </c>
      <c r="BE578" s="29">
        <f ca="1">BD578/ROUNDUP(SQRT((2*BD578*PART2!$AD$7)/PART2!$AD$6),0)</f>
        <v>22.60801752463232</v>
      </c>
      <c r="BF578" s="20"/>
    </row>
    <row r="579" spans="8:58">
      <c r="H579" s="19">
        <v>576</v>
      </c>
      <c r="I579" s="20">
        <f t="shared" ca="1" si="80"/>
        <v>0.76268776527612692</v>
      </c>
      <c r="J579" s="28">
        <f t="shared" ca="1" si="81"/>
        <v>15622.140109520933</v>
      </c>
      <c r="K579" s="28">
        <f t="shared" ca="1" si="82"/>
        <v>1259720.1726170937</v>
      </c>
      <c r="L579" s="28">
        <f ca="1">ROUNDUP((SQRT((2*J579*PART2!$AD$7)/PART2!$AD$6)),0)</f>
        <v>691</v>
      </c>
      <c r="M579" s="38">
        <f t="shared" ca="1" si="83"/>
        <v>22.60801752463232</v>
      </c>
      <c r="N579" s="20"/>
      <c r="AJ579" s="19">
        <v>576</v>
      </c>
      <c r="AK579" s="20">
        <f t="shared" ca="1" si="84"/>
        <v>0.44251501344184418</v>
      </c>
      <c r="AL579" s="28">
        <f t="shared" ca="1" si="85"/>
        <v>15622.140109520933</v>
      </c>
      <c r="AM579" s="28">
        <f ca="1">ROUNDUP(SQRT((2*AL579*PART2!$AD$7)/PART2!$AD$6),0)</f>
        <v>691</v>
      </c>
      <c r="AN579" s="20"/>
      <c r="BB579" s="19">
        <v>577</v>
      </c>
      <c r="BC579" s="20">
        <f t="shared" ca="1" si="78"/>
        <v>0.52124075009972193</v>
      </c>
      <c r="BD579" s="28">
        <f t="shared" ca="1" si="79"/>
        <v>14279.01616779303</v>
      </c>
      <c r="BE579" s="29">
        <f ca="1">BD579/ROUNDUP(SQRT((2*BD579*PART2!$AD$7)/PART2!$AD$6),0)</f>
        <v>21.602142462621831</v>
      </c>
      <c r="BF579" s="20"/>
    </row>
    <row r="580" spans="8:58">
      <c r="H580" s="19">
        <v>577</v>
      </c>
      <c r="I580" s="20">
        <f t="shared" ca="1" si="80"/>
        <v>0.20448529468449628</v>
      </c>
      <c r="J580" s="28">
        <f t="shared" ca="1" si="81"/>
        <v>14279.01616779303</v>
      </c>
      <c r="K580" s="28">
        <f t="shared" ca="1" si="82"/>
        <v>1151832.9647652193</v>
      </c>
      <c r="L580" s="28">
        <f ca="1">ROUNDUP((SQRT((2*J580*PART2!$AD$7)/PART2!$AD$6)),0)</f>
        <v>661</v>
      </c>
      <c r="M580" s="38">
        <f t="shared" ca="1" si="83"/>
        <v>21.602142462621831</v>
      </c>
      <c r="N580" s="20"/>
      <c r="AJ580" s="19">
        <v>577</v>
      </c>
      <c r="AK580" s="20">
        <f t="shared" ca="1" si="84"/>
        <v>0.53387814038736625</v>
      </c>
      <c r="AL580" s="28">
        <f t="shared" ca="1" si="85"/>
        <v>14279.01616779303</v>
      </c>
      <c r="AM580" s="28">
        <f ca="1">ROUNDUP(SQRT((2*AL580*PART2!$AD$7)/PART2!$AD$6),0)</f>
        <v>661</v>
      </c>
      <c r="AN580" s="20"/>
      <c r="BB580" s="19">
        <v>578</v>
      </c>
      <c r="BC580" s="20">
        <f t="shared" ref="BC580:BC643" ca="1" si="86">RAND()</f>
        <v>0.48535852667762713</v>
      </c>
      <c r="BD580" s="28">
        <f t="shared" ref="BD580:BD643" ca="1" si="87">IF(I581&lt;=$C$24, $C$16+SQRT(I581*$C$25), $C$17-SQRT((1-I581)*$C$26))</f>
        <v>15725.890908270178</v>
      </c>
      <c r="BE580" s="29">
        <f ca="1">BD580/ROUNDUP(SQRT((2*BD580*PART2!$AD$7)/PART2!$AD$6),0)</f>
        <v>22.659785170418122</v>
      </c>
      <c r="BF580" s="20"/>
    </row>
    <row r="581" spans="8:58">
      <c r="H581" s="19">
        <v>578</v>
      </c>
      <c r="I581" s="20">
        <f t="shared" ref="I581:I644" ca="1" si="88">RAND()</f>
        <v>0.79708075279642598</v>
      </c>
      <c r="J581" s="28">
        <f t="shared" ref="J581:J644" ca="1" si="89">IF(I581&lt;=$C$24, $C$16+SQRT(I581*$C$25), $C$17-SQRT((1-I581)*$C$26))</f>
        <v>15725.890908270178</v>
      </c>
      <c r="K581" s="28">
        <f t="shared" ref="K581:K644" ca="1" si="90">J581*$AD$5+J581/L581*$AD$7+$AD$6*L581/2</f>
        <v>1268053.2253991063</v>
      </c>
      <c r="L581" s="28">
        <f ca="1">ROUNDUP((SQRT((2*J581*PART2!$AD$7)/PART2!$AD$6)),0)</f>
        <v>694</v>
      </c>
      <c r="M581" s="38">
        <f t="shared" ref="M581:M644" ca="1" si="91">J581/L581</f>
        <v>22.659785170418122</v>
      </c>
      <c r="N581" s="20"/>
      <c r="AJ581" s="19">
        <v>578</v>
      </c>
      <c r="AK581" s="20">
        <f t="shared" ref="AK581:AK644" ca="1" si="92">RAND()</f>
        <v>0.27079299531610157</v>
      </c>
      <c r="AL581" s="28">
        <f t="shared" ref="AL581:AL644" ca="1" si="93">IF(I581&lt;=$C$24, $C$16+SQRT(I581*$C$25), $C$17-SQRT((1-I581)*$C$26))</f>
        <v>15725.890908270178</v>
      </c>
      <c r="AM581" s="28">
        <f ca="1">ROUNDUP(SQRT((2*AL581*PART2!$AD$7)/PART2!$AD$6),0)</f>
        <v>694</v>
      </c>
      <c r="AN581" s="20"/>
      <c r="BB581" s="19">
        <v>579</v>
      </c>
      <c r="BC581" s="20">
        <f t="shared" ca="1" si="86"/>
        <v>0.5074282784331785</v>
      </c>
      <c r="BD581" s="28">
        <f t="shared" ca="1" si="87"/>
        <v>14642.391322263542</v>
      </c>
      <c r="BE581" s="29">
        <f ca="1">BD581/ROUNDUP(SQRT((2*BD581*PART2!$AD$7)/PART2!$AD$6),0)</f>
        <v>21.886982544489598</v>
      </c>
      <c r="BF581" s="20"/>
    </row>
    <row r="582" spans="8:58">
      <c r="H582" s="19">
        <v>579</v>
      </c>
      <c r="I582" s="20">
        <f t="shared" ca="1" si="88"/>
        <v>0.33718115693082329</v>
      </c>
      <c r="J582" s="28">
        <f t="shared" ca="1" si="89"/>
        <v>14642.391322263542</v>
      </c>
      <c r="K582" s="28">
        <f t="shared" ca="1" si="90"/>
        <v>1181023.2419408711</v>
      </c>
      <c r="L582" s="28">
        <f ca="1">ROUNDUP((SQRT((2*J582*PART2!$AD$7)/PART2!$AD$6)),0)</f>
        <v>669</v>
      </c>
      <c r="M582" s="38">
        <f t="shared" ca="1" si="91"/>
        <v>21.886982544489598</v>
      </c>
      <c r="N582" s="20"/>
      <c r="AJ582" s="19">
        <v>579</v>
      </c>
      <c r="AK582" s="20">
        <f t="shared" ca="1" si="92"/>
        <v>0.93679262263327323</v>
      </c>
      <c r="AL582" s="28">
        <f t="shared" ca="1" si="93"/>
        <v>14642.391322263542</v>
      </c>
      <c r="AM582" s="28">
        <f ca="1">ROUNDUP(SQRT((2*AL582*PART2!$AD$7)/PART2!$AD$6),0)</f>
        <v>669</v>
      </c>
      <c r="AN582" s="20"/>
      <c r="BB582" s="19">
        <v>580</v>
      </c>
      <c r="BC582" s="20">
        <f t="shared" ca="1" si="86"/>
        <v>0.69118756208140275</v>
      </c>
      <c r="BD582" s="28">
        <f t="shared" ca="1" si="87"/>
        <v>15130.117485286604</v>
      </c>
      <c r="BE582" s="29">
        <f ca="1">BD582/ROUNDUP(SQRT((2*BD582*PART2!$AD$7)/PART2!$AD$6),0)</f>
        <v>22.250172772480301</v>
      </c>
      <c r="BF582" s="20"/>
    </row>
    <row r="583" spans="8:58">
      <c r="H583" s="19">
        <v>580</v>
      </c>
      <c r="I583" s="20">
        <f t="shared" ca="1" si="88"/>
        <v>0.56294242264613858</v>
      </c>
      <c r="J583" s="28">
        <f t="shared" ca="1" si="89"/>
        <v>15130.117485286604</v>
      </c>
      <c r="K583" s="28">
        <f t="shared" ca="1" si="90"/>
        <v>1220200.4368328741</v>
      </c>
      <c r="L583" s="28">
        <f ca="1">ROUNDUP((SQRT((2*J583*PART2!$AD$7)/PART2!$AD$6)),0)</f>
        <v>680</v>
      </c>
      <c r="M583" s="38">
        <f t="shared" ca="1" si="91"/>
        <v>22.250172772480301</v>
      </c>
      <c r="N583" s="20"/>
      <c r="AJ583" s="19">
        <v>580</v>
      </c>
      <c r="AK583" s="20">
        <f t="shared" ca="1" si="92"/>
        <v>0.20246376416312573</v>
      </c>
      <c r="AL583" s="28">
        <f t="shared" ca="1" si="93"/>
        <v>15130.117485286604</v>
      </c>
      <c r="AM583" s="28">
        <f ca="1">ROUNDUP(SQRT((2*AL583*PART2!$AD$7)/PART2!$AD$6),0)</f>
        <v>680</v>
      </c>
      <c r="AN583" s="20"/>
      <c r="BB583" s="19">
        <v>581</v>
      </c>
      <c r="BC583" s="20">
        <f t="shared" ca="1" si="86"/>
        <v>0.32467200548313091</v>
      </c>
      <c r="BD583" s="28">
        <f t="shared" ca="1" si="87"/>
        <v>16498.922257303508</v>
      </c>
      <c r="BE583" s="29">
        <f ca="1">BD583/ROUNDUP(SQRT((2*BD583*PART2!$AD$7)/PART2!$AD$6),0)</f>
        <v>23.205235242339672</v>
      </c>
      <c r="BF583" s="20"/>
    </row>
    <row r="584" spans="8:58">
      <c r="H584" s="19">
        <v>581</v>
      </c>
      <c r="I584" s="20">
        <f t="shared" ca="1" si="88"/>
        <v>0.96861513697177359</v>
      </c>
      <c r="J584" s="28">
        <f t="shared" ca="1" si="89"/>
        <v>16498.922257303508</v>
      </c>
      <c r="K584" s="28">
        <f t="shared" ca="1" si="90"/>
        <v>1330138.1323375953</v>
      </c>
      <c r="L584" s="28">
        <f ca="1">ROUNDUP((SQRT((2*J584*PART2!$AD$7)/PART2!$AD$6)),0)</f>
        <v>711</v>
      </c>
      <c r="M584" s="38">
        <f t="shared" ca="1" si="91"/>
        <v>23.205235242339672</v>
      </c>
      <c r="N584" s="20"/>
      <c r="AJ584" s="19">
        <v>581</v>
      </c>
      <c r="AK584" s="20">
        <f t="shared" ca="1" si="92"/>
        <v>0.16810875731344344</v>
      </c>
      <c r="AL584" s="28">
        <f t="shared" ca="1" si="93"/>
        <v>16498.922257303508</v>
      </c>
      <c r="AM584" s="28">
        <f ca="1">ROUNDUP(SQRT((2*AL584*PART2!$AD$7)/PART2!$AD$6),0)</f>
        <v>711</v>
      </c>
      <c r="AN584" s="20"/>
      <c r="BB584" s="19">
        <v>582</v>
      </c>
      <c r="BC584" s="20">
        <f t="shared" ca="1" si="86"/>
        <v>3.1680182807581447E-2</v>
      </c>
      <c r="BD584" s="28">
        <f t="shared" ca="1" si="87"/>
        <v>13978.130691752041</v>
      </c>
      <c r="BE584" s="29">
        <f ca="1">BD584/ROUNDUP(SQRT((2*BD584*PART2!$AD$7)/PART2!$AD$6),0)</f>
        <v>21.373288519498534</v>
      </c>
      <c r="BF584" s="20"/>
    </row>
    <row r="585" spans="8:58">
      <c r="H585" s="19">
        <v>582</v>
      </c>
      <c r="I585" s="20">
        <f t="shared" ca="1" si="88"/>
        <v>0.11959245626841586</v>
      </c>
      <c r="J585" s="28">
        <f t="shared" ca="1" si="89"/>
        <v>13978.130691752041</v>
      </c>
      <c r="K585" s="28">
        <f t="shared" ca="1" si="90"/>
        <v>1127661.378814453</v>
      </c>
      <c r="L585" s="28">
        <f ca="1">ROUNDUP((SQRT((2*J585*PART2!$AD$7)/PART2!$AD$6)),0)</f>
        <v>654</v>
      </c>
      <c r="M585" s="38">
        <f t="shared" ca="1" si="91"/>
        <v>21.373288519498534</v>
      </c>
      <c r="N585" s="20"/>
      <c r="AJ585" s="19">
        <v>582</v>
      </c>
      <c r="AK585" s="20">
        <f t="shared" ca="1" si="92"/>
        <v>0.23068624836080809</v>
      </c>
      <c r="AL585" s="28">
        <f t="shared" ca="1" si="93"/>
        <v>13978.130691752041</v>
      </c>
      <c r="AM585" s="28">
        <f ca="1">ROUNDUP(SQRT((2*AL585*PART2!$AD$7)/PART2!$AD$6),0)</f>
        <v>654</v>
      </c>
      <c r="AN585" s="20"/>
      <c r="BB585" s="19">
        <v>583</v>
      </c>
      <c r="BC585" s="20">
        <f t="shared" ca="1" si="86"/>
        <v>5.3004940019481306E-2</v>
      </c>
      <c r="BD585" s="28">
        <f t="shared" ca="1" si="87"/>
        <v>13996.547178447096</v>
      </c>
      <c r="BE585" s="29">
        <f ca="1">BD585/ROUNDUP(SQRT((2*BD585*PART2!$AD$7)/PART2!$AD$6),0)</f>
        <v>21.401448285087302</v>
      </c>
      <c r="BF585" s="20"/>
    </row>
    <row r="586" spans="8:58">
      <c r="H586" s="19">
        <v>583</v>
      </c>
      <c r="I586" s="20">
        <f t="shared" ca="1" si="88"/>
        <v>0.12413828485885825</v>
      </c>
      <c r="J586" s="28">
        <f t="shared" ca="1" si="89"/>
        <v>13996.547178447096</v>
      </c>
      <c r="K586" s="28">
        <f t="shared" ca="1" si="90"/>
        <v>1129140.8928984869</v>
      </c>
      <c r="L586" s="28">
        <f ca="1">ROUNDUP((SQRT((2*J586*PART2!$AD$7)/PART2!$AD$6)),0)</f>
        <v>654</v>
      </c>
      <c r="M586" s="38">
        <f t="shared" ca="1" si="91"/>
        <v>21.401448285087302</v>
      </c>
      <c r="N586" s="20"/>
      <c r="AJ586" s="19">
        <v>583</v>
      </c>
      <c r="AK586" s="20">
        <f t="shared" ca="1" si="92"/>
        <v>0.48977035792721679</v>
      </c>
      <c r="AL586" s="28">
        <f t="shared" ca="1" si="93"/>
        <v>13996.547178447096</v>
      </c>
      <c r="AM586" s="28">
        <f ca="1">ROUNDUP(SQRT((2*AL586*PART2!$AD$7)/PART2!$AD$6),0)</f>
        <v>654</v>
      </c>
      <c r="AN586" s="20"/>
      <c r="BB586" s="19">
        <v>584</v>
      </c>
      <c r="BC586" s="20">
        <f t="shared" ca="1" si="86"/>
        <v>8.420415765808642E-2</v>
      </c>
      <c r="BD586" s="28">
        <f t="shared" ca="1" si="87"/>
        <v>13922.172971666281</v>
      </c>
      <c r="BE586" s="29">
        <f ca="1">BD586/ROUNDUP(SQRT((2*BD586*PART2!$AD$7)/PART2!$AD$6),0)</f>
        <v>21.320326143439942</v>
      </c>
      <c r="BF586" s="20"/>
    </row>
    <row r="587" spans="8:58">
      <c r="H587" s="19">
        <v>584</v>
      </c>
      <c r="I587" s="20">
        <f t="shared" ca="1" si="88"/>
        <v>0.10630037370897738</v>
      </c>
      <c r="J587" s="28">
        <f t="shared" ca="1" si="89"/>
        <v>13922.172971666281</v>
      </c>
      <c r="K587" s="28">
        <f t="shared" ca="1" si="90"/>
        <v>1123165.9094848593</v>
      </c>
      <c r="L587" s="28">
        <f ca="1">ROUNDUP((SQRT((2*J587*PART2!$AD$7)/PART2!$AD$6)),0)</f>
        <v>653</v>
      </c>
      <c r="M587" s="38">
        <f t="shared" ca="1" si="91"/>
        <v>21.320326143439942</v>
      </c>
      <c r="N587" s="20"/>
      <c r="AJ587" s="19">
        <v>584</v>
      </c>
      <c r="AK587" s="20">
        <f t="shared" ca="1" si="92"/>
        <v>0.10751287855555358</v>
      </c>
      <c r="AL587" s="28">
        <f t="shared" ca="1" si="93"/>
        <v>13922.172971666281</v>
      </c>
      <c r="AM587" s="28">
        <f ca="1">ROUNDUP(SQRT((2*AL587*PART2!$AD$7)/PART2!$AD$6),0)</f>
        <v>653</v>
      </c>
      <c r="AN587" s="20"/>
      <c r="BB587" s="19">
        <v>585</v>
      </c>
      <c r="BC587" s="20">
        <f t="shared" ca="1" si="86"/>
        <v>0.95174044532888091</v>
      </c>
      <c r="BD587" s="28">
        <f t="shared" ca="1" si="87"/>
        <v>14936.266194361084</v>
      </c>
      <c r="BE587" s="29">
        <f ca="1">BD587/ROUNDUP(SQRT((2*BD587*PART2!$AD$7)/PART2!$AD$6),0)</f>
        <v>22.095068334853675</v>
      </c>
      <c r="BF587" s="20"/>
    </row>
    <row r="588" spans="8:58">
      <c r="H588" s="19">
        <v>585</v>
      </c>
      <c r="I588" s="20">
        <f t="shared" ca="1" si="88"/>
        <v>0.46864084692819463</v>
      </c>
      <c r="J588" s="28">
        <f t="shared" ca="1" si="89"/>
        <v>14936.266194361084</v>
      </c>
      <c r="K588" s="28">
        <f t="shared" ca="1" si="90"/>
        <v>1204629.4105825545</v>
      </c>
      <c r="L588" s="28">
        <f ca="1">ROUNDUP((SQRT((2*J588*PART2!$AD$7)/PART2!$AD$6)),0)</f>
        <v>676</v>
      </c>
      <c r="M588" s="38">
        <f t="shared" ca="1" si="91"/>
        <v>22.095068334853675</v>
      </c>
      <c r="N588" s="20"/>
      <c r="AJ588" s="19">
        <v>585</v>
      </c>
      <c r="AK588" s="20">
        <f t="shared" ca="1" si="92"/>
        <v>0.75281986297574777</v>
      </c>
      <c r="AL588" s="28">
        <f t="shared" ca="1" si="93"/>
        <v>14936.266194361084</v>
      </c>
      <c r="AM588" s="28">
        <f ca="1">ROUNDUP(SQRT((2*AL588*PART2!$AD$7)/PART2!$AD$6),0)</f>
        <v>676</v>
      </c>
      <c r="AN588" s="20"/>
      <c r="BB588" s="19">
        <v>586</v>
      </c>
      <c r="BC588" s="20">
        <f t="shared" ca="1" si="86"/>
        <v>0.50495569668932538</v>
      </c>
      <c r="BD588" s="28">
        <f t="shared" ca="1" si="87"/>
        <v>15419.292570108868</v>
      </c>
      <c r="BE588" s="29">
        <f ca="1">BD588/ROUNDUP(SQRT((2*BD588*PART2!$AD$7)/PART2!$AD$6),0)</f>
        <v>22.444385109328774</v>
      </c>
      <c r="BF588" s="20"/>
    </row>
    <row r="589" spans="8:58">
      <c r="H589" s="19">
        <v>586</v>
      </c>
      <c r="I589" s="20">
        <f t="shared" ca="1" si="88"/>
        <v>0.68767050263587115</v>
      </c>
      <c r="J589" s="28">
        <f t="shared" ca="1" si="89"/>
        <v>15419.292570108868</v>
      </c>
      <c r="K589" s="28">
        <f t="shared" ca="1" si="90"/>
        <v>1243427.5703327616</v>
      </c>
      <c r="L589" s="28">
        <f ca="1">ROUNDUP((SQRT((2*J589*PART2!$AD$7)/PART2!$AD$6)),0)</f>
        <v>687</v>
      </c>
      <c r="M589" s="38">
        <f t="shared" ca="1" si="91"/>
        <v>22.444385109328774</v>
      </c>
      <c r="N589" s="20"/>
      <c r="AJ589" s="19">
        <v>586</v>
      </c>
      <c r="AK589" s="20">
        <f t="shared" ca="1" si="92"/>
        <v>0.1988922477895112</v>
      </c>
      <c r="AL589" s="28">
        <f t="shared" ca="1" si="93"/>
        <v>15419.292570108868</v>
      </c>
      <c r="AM589" s="28">
        <f ca="1">ROUNDUP(SQRT((2*AL589*PART2!$AD$7)/PART2!$AD$6),0)</f>
        <v>687</v>
      </c>
      <c r="AN589" s="20"/>
      <c r="BB589" s="19">
        <v>587</v>
      </c>
      <c r="BC589" s="20">
        <f t="shared" ca="1" si="86"/>
        <v>0.33216186216099486</v>
      </c>
      <c r="BD589" s="28">
        <f t="shared" ca="1" si="87"/>
        <v>16542.728227591953</v>
      </c>
      <c r="BE589" s="29">
        <f ca="1">BD589/ROUNDUP(SQRT((2*BD589*PART2!$AD$7)/PART2!$AD$6),0)</f>
        <v>23.266847014897262</v>
      </c>
      <c r="BF589" s="20"/>
    </row>
    <row r="590" spans="8:58">
      <c r="H590" s="19">
        <v>587</v>
      </c>
      <c r="I590" s="20">
        <f t="shared" ca="1" si="88"/>
        <v>0.97386281576985034</v>
      </c>
      <c r="J590" s="28">
        <f t="shared" ca="1" si="89"/>
        <v>16542.728227591953</v>
      </c>
      <c r="K590" s="28">
        <f t="shared" ca="1" si="90"/>
        <v>1333656.1645506336</v>
      </c>
      <c r="L590" s="28">
        <f ca="1">ROUNDUP((SQRT((2*J590*PART2!$AD$7)/PART2!$AD$6)),0)</f>
        <v>711</v>
      </c>
      <c r="M590" s="38">
        <f t="shared" ca="1" si="91"/>
        <v>23.266847014897262</v>
      </c>
      <c r="N590" s="20"/>
      <c r="AJ590" s="19">
        <v>587</v>
      </c>
      <c r="AK590" s="20">
        <f t="shared" ca="1" si="92"/>
        <v>3.0841693072816923E-2</v>
      </c>
      <c r="AL590" s="28">
        <f t="shared" ca="1" si="93"/>
        <v>16542.728227591953</v>
      </c>
      <c r="AM590" s="28">
        <f ca="1">ROUNDUP(SQRT((2*AL590*PART2!$AD$7)/PART2!$AD$6),0)</f>
        <v>711</v>
      </c>
      <c r="AN590" s="20"/>
      <c r="BB590" s="19">
        <v>588</v>
      </c>
      <c r="BC590" s="20">
        <f t="shared" ca="1" si="86"/>
        <v>0.36381792586892692</v>
      </c>
      <c r="BD590" s="28">
        <f t="shared" ca="1" si="87"/>
        <v>14318.633394662973</v>
      </c>
      <c r="BE590" s="29">
        <f ca="1">BD590/ROUNDUP(SQRT((2*BD590*PART2!$AD$7)/PART2!$AD$6),0)</f>
        <v>21.629355581061894</v>
      </c>
      <c r="BF590" s="20"/>
    </row>
    <row r="591" spans="8:58">
      <c r="H591" s="19">
        <v>588</v>
      </c>
      <c r="I591" s="20">
        <f t="shared" ca="1" si="88"/>
        <v>0.21734925369004954</v>
      </c>
      <c r="J591" s="28">
        <f t="shared" ca="1" si="89"/>
        <v>14318.633394662973</v>
      </c>
      <c r="K591" s="28">
        <f t="shared" ca="1" si="90"/>
        <v>1155015.5298008714</v>
      </c>
      <c r="L591" s="28">
        <f ca="1">ROUNDUP((SQRT((2*J591*PART2!$AD$7)/PART2!$AD$6)),0)</f>
        <v>662</v>
      </c>
      <c r="M591" s="38">
        <f t="shared" ca="1" si="91"/>
        <v>21.629355581061894</v>
      </c>
      <c r="N591" s="20"/>
      <c r="AJ591" s="19">
        <v>588</v>
      </c>
      <c r="AK591" s="20">
        <f t="shared" ca="1" si="92"/>
        <v>0.44419105714592777</v>
      </c>
      <c r="AL591" s="28">
        <f t="shared" ca="1" si="93"/>
        <v>14318.633394662973</v>
      </c>
      <c r="AM591" s="28">
        <f ca="1">ROUNDUP(SQRT((2*AL591*PART2!$AD$7)/PART2!$AD$6),0)</f>
        <v>662</v>
      </c>
      <c r="AN591" s="20"/>
      <c r="BB591" s="19">
        <v>589</v>
      </c>
      <c r="BC591" s="20">
        <f t="shared" ca="1" si="86"/>
        <v>0.70531105616693535</v>
      </c>
      <c r="BD591" s="28">
        <f t="shared" ca="1" si="87"/>
        <v>13297.736363532915</v>
      </c>
      <c r="BE591" s="29">
        <f ca="1">BD591/ROUNDUP(SQRT((2*BD591*PART2!$AD$7)/PART2!$AD$6),0)</f>
        <v>20.842846964785132</v>
      </c>
      <c r="BF591" s="20"/>
    </row>
    <row r="592" spans="8:58">
      <c r="H592" s="19">
        <v>589</v>
      </c>
      <c r="I592" s="20">
        <f t="shared" ca="1" si="88"/>
        <v>1.1080867771225522E-2</v>
      </c>
      <c r="J592" s="28">
        <f t="shared" ca="1" si="89"/>
        <v>13297.736363532915</v>
      </c>
      <c r="K592" s="28">
        <f t="shared" ca="1" si="90"/>
        <v>1072997.9354148861</v>
      </c>
      <c r="L592" s="28">
        <f ca="1">ROUNDUP((SQRT((2*J592*PART2!$AD$7)/PART2!$AD$6)),0)</f>
        <v>638</v>
      </c>
      <c r="M592" s="38">
        <f t="shared" ca="1" si="91"/>
        <v>20.842846964785132</v>
      </c>
      <c r="N592" s="20"/>
      <c r="AJ592" s="19">
        <v>589</v>
      </c>
      <c r="AK592" s="20">
        <f t="shared" ca="1" si="92"/>
        <v>0.51569830856460108</v>
      </c>
      <c r="AL592" s="28">
        <f t="shared" ca="1" si="93"/>
        <v>13297.736363532915</v>
      </c>
      <c r="AM592" s="28">
        <f ca="1">ROUNDUP(SQRT((2*AL592*PART2!$AD$7)/PART2!$AD$6),0)</f>
        <v>638</v>
      </c>
      <c r="AN592" s="20"/>
      <c r="BB592" s="19">
        <v>590</v>
      </c>
      <c r="BC592" s="20">
        <f t="shared" ca="1" si="86"/>
        <v>0.96007114847302466</v>
      </c>
      <c r="BD592" s="28">
        <f t="shared" ca="1" si="87"/>
        <v>15473.793125228602</v>
      </c>
      <c r="BE592" s="29">
        <f ca="1">BD592/ROUNDUP(SQRT((2*BD592*PART2!$AD$7)/PART2!$AD$6),0)</f>
        <v>22.490978379692734</v>
      </c>
      <c r="BF592" s="20"/>
    </row>
    <row r="593" spans="8:58">
      <c r="H593" s="19">
        <v>590</v>
      </c>
      <c r="I593" s="20">
        <f t="shared" ca="1" si="88"/>
        <v>0.70883657192506522</v>
      </c>
      <c r="J593" s="28">
        <f t="shared" ca="1" si="89"/>
        <v>15473.793125228602</v>
      </c>
      <c r="K593" s="28">
        <f t="shared" ca="1" si="90"/>
        <v>1247805.0652618206</v>
      </c>
      <c r="L593" s="28">
        <f ca="1">ROUNDUP((SQRT((2*J593*PART2!$AD$7)/PART2!$AD$6)),0)</f>
        <v>688</v>
      </c>
      <c r="M593" s="38">
        <f t="shared" ca="1" si="91"/>
        <v>22.490978379692734</v>
      </c>
      <c r="N593" s="20"/>
      <c r="AJ593" s="19">
        <v>590</v>
      </c>
      <c r="AK593" s="20">
        <f t="shared" ca="1" si="92"/>
        <v>0.71112432212024723</v>
      </c>
      <c r="AL593" s="28">
        <f t="shared" ca="1" si="93"/>
        <v>15473.793125228602</v>
      </c>
      <c r="AM593" s="28">
        <f ca="1">ROUNDUP(SQRT((2*AL593*PART2!$AD$7)/PART2!$AD$6),0)</f>
        <v>688</v>
      </c>
      <c r="AN593" s="20"/>
      <c r="BB593" s="19">
        <v>591</v>
      </c>
      <c r="BC593" s="20">
        <f t="shared" ca="1" si="86"/>
        <v>5.6287973837065963E-2</v>
      </c>
      <c r="BD593" s="28">
        <f t="shared" ca="1" si="87"/>
        <v>15713.039635452284</v>
      </c>
      <c r="BE593" s="29">
        <f ca="1">BD593/ROUNDUP(SQRT((2*BD593*PART2!$AD$7)/PART2!$AD$6),0)</f>
        <v>22.673938867896513</v>
      </c>
      <c r="BF593" s="20"/>
    </row>
    <row r="594" spans="8:58">
      <c r="H594" s="19">
        <v>591</v>
      </c>
      <c r="I594" s="20">
        <f t="shared" ca="1" si="88"/>
        <v>0.79296662751040092</v>
      </c>
      <c r="J594" s="28">
        <f t="shared" ca="1" si="89"/>
        <v>15713.039635452284</v>
      </c>
      <c r="K594" s="28">
        <f t="shared" ca="1" si="90"/>
        <v>1267021.0373871201</v>
      </c>
      <c r="L594" s="28">
        <f ca="1">ROUNDUP((SQRT((2*J594*PART2!$AD$7)/PART2!$AD$6)),0)</f>
        <v>693</v>
      </c>
      <c r="M594" s="38">
        <f t="shared" ca="1" si="91"/>
        <v>22.673938867896513</v>
      </c>
      <c r="N594" s="20"/>
      <c r="AJ594" s="19">
        <v>591</v>
      </c>
      <c r="AK594" s="20">
        <f t="shared" ca="1" si="92"/>
        <v>0.15983510973380821</v>
      </c>
      <c r="AL594" s="28">
        <f t="shared" ca="1" si="93"/>
        <v>15713.039635452284</v>
      </c>
      <c r="AM594" s="28">
        <f ca="1">ROUNDUP(SQRT((2*AL594*PART2!$AD$7)/PART2!$AD$6),0)</f>
        <v>693</v>
      </c>
      <c r="AN594" s="20"/>
      <c r="BB594" s="19">
        <v>592</v>
      </c>
      <c r="BC594" s="20">
        <f t="shared" ca="1" si="86"/>
        <v>0.19010566939466056</v>
      </c>
      <c r="BD594" s="28">
        <f t="shared" ca="1" si="87"/>
        <v>15457.087085719359</v>
      </c>
      <c r="BE594" s="29">
        <f ca="1">BD594/ROUNDUP(SQRT((2*BD594*PART2!$AD$7)/PART2!$AD$6),0)</f>
        <v>22.466696345522323</v>
      </c>
      <c r="BF594" s="20"/>
    </row>
    <row r="595" spans="8:58">
      <c r="H595" s="19">
        <v>592</v>
      </c>
      <c r="I595" s="20">
        <f t="shared" ca="1" si="88"/>
        <v>0.70242746736825257</v>
      </c>
      <c r="J595" s="28">
        <f t="shared" ca="1" si="89"/>
        <v>15457.087085719359</v>
      </c>
      <c r="K595" s="28">
        <f t="shared" ca="1" si="90"/>
        <v>1246463.2400535638</v>
      </c>
      <c r="L595" s="28">
        <f ca="1">ROUNDUP((SQRT((2*J595*PART2!$AD$7)/PART2!$AD$6)),0)</f>
        <v>688</v>
      </c>
      <c r="M595" s="38">
        <f t="shared" ca="1" si="91"/>
        <v>22.466696345522323</v>
      </c>
      <c r="N595" s="20"/>
      <c r="AJ595" s="19">
        <v>592</v>
      </c>
      <c r="AK595" s="20">
        <f t="shared" ca="1" si="92"/>
        <v>0.76619686142718746</v>
      </c>
      <c r="AL595" s="28">
        <f t="shared" ca="1" si="93"/>
        <v>15457.087085719359</v>
      </c>
      <c r="AM595" s="28">
        <f ca="1">ROUNDUP(SQRT((2*AL595*PART2!$AD$7)/PART2!$AD$6),0)</f>
        <v>688</v>
      </c>
      <c r="AN595" s="20"/>
      <c r="BB595" s="19">
        <v>593</v>
      </c>
      <c r="BC595" s="20">
        <f t="shared" ca="1" si="86"/>
        <v>0.77993306620475478</v>
      </c>
      <c r="BD595" s="28">
        <f t="shared" ca="1" si="87"/>
        <v>16255.02283096622</v>
      </c>
      <c r="BE595" s="29">
        <f ca="1">BD595/ROUNDUP(SQRT((2*BD595*PART2!$AD$7)/PART2!$AD$6),0)</f>
        <v>23.056769973001732</v>
      </c>
      <c r="BF595" s="20"/>
    </row>
    <row r="596" spans="8:58">
      <c r="H596" s="19">
        <v>593</v>
      </c>
      <c r="I596" s="20">
        <f t="shared" ca="1" si="88"/>
        <v>0.93062612720230187</v>
      </c>
      <c r="J596" s="28">
        <f t="shared" ca="1" si="89"/>
        <v>16255.02283096622</v>
      </c>
      <c r="K596" s="28">
        <f t="shared" ca="1" si="90"/>
        <v>1310550.3158713579</v>
      </c>
      <c r="L596" s="28">
        <f ca="1">ROUNDUP((SQRT((2*J596*PART2!$AD$7)/PART2!$AD$6)),0)</f>
        <v>705</v>
      </c>
      <c r="M596" s="38">
        <f t="shared" ca="1" si="91"/>
        <v>23.056769973001732</v>
      </c>
      <c r="N596" s="20"/>
      <c r="AJ596" s="19">
        <v>593</v>
      </c>
      <c r="AK596" s="20">
        <f t="shared" ca="1" si="92"/>
        <v>0.84734241468795812</v>
      </c>
      <c r="AL596" s="28">
        <f t="shared" ca="1" si="93"/>
        <v>16255.02283096622</v>
      </c>
      <c r="AM596" s="28">
        <f ca="1">ROUNDUP(SQRT((2*AL596*PART2!$AD$7)/PART2!$AD$6),0)</f>
        <v>705</v>
      </c>
      <c r="AN596" s="20"/>
      <c r="BB596" s="19">
        <v>594</v>
      </c>
      <c r="BC596" s="20">
        <f t="shared" ca="1" si="86"/>
        <v>1.7675134946514293E-3</v>
      </c>
      <c r="BD596" s="28">
        <f t="shared" ca="1" si="87"/>
        <v>15465.616412411278</v>
      </c>
      <c r="BE596" s="29">
        <f ca="1">BD596/ROUNDUP(SQRT((2*BD596*PART2!$AD$7)/PART2!$AD$6),0)</f>
        <v>22.479093622690812</v>
      </c>
      <c r="BF596" s="20"/>
    </row>
    <row r="597" spans="8:58">
      <c r="H597" s="19">
        <v>594</v>
      </c>
      <c r="I597" s="20">
        <f t="shared" ca="1" si="88"/>
        <v>0.70570837576729528</v>
      </c>
      <c r="J597" s="28">
        <f t="shared" ca="1" si="89"/>
        <v>15465.616412411278</v>
      </c>
      <c r="K597" s="28">
        <f t="shared" ca="1" si="90"/>
        <v>1247148.3135898942</v>
      </c>
      <c r="L597" s="28">
        <f ca="1">ROUNDUP((SQRT((2*J597*PART2!$AD$7)/PART2!$AD$6)),0)</f>
        <v>688</v>
      </c>
      <c r="M597" s="38">
        <f t="shared" ca="1" si="91"/>
        <v>22.479093622690812</v>
      </c>
      <c r="N597" s="20"/>
      <c r="AJ597" s="19">
        <v>594</v>
      </c>
      <c r="AK597" s="20">
        <f t="shared" ca="1" si="92"/>
        <v>0.9603949528576381</v>
      </c>
      <c r="AL597" s="28">
        <f t="shared" ca="1" si="93"/>
        <v>15465.616412411278</v>
      </c>
      <c r="AM597" s="28">
        <f ca="1">ROUNDUP(SQRT((2*AL597*PART2!$AD$7)/PART2!$AD$6),0)</f>
        <v>688</v>
      </c>
      <c r="AN597" s="20"/>
      <c r="BB597" s="19">
        <v>595</v>
      </c>
      <c r="BC597" s="20">
        <f t="shared" ca="1" si="86"/>
        <v>0.12035974723531528</v>
      </c>
      <c r="BD597" s="28">
        <f t="shared" ca="1" si="87"/>
        <v>14355.804840223091</v>
      </c>
      <c r="BE597" s="29">
        <f ca="1">BD597/ROUNDUP(SQRT((2*BD597*PART2!$AD$7)/PART2!$AD$6),0)</f>
        <v>21.65279764739531</v>
      </c>
      <c r="BF597" s="20"/>
    </row>
    <row r="598" spans="8:58">
      <c r="H598" s="19">
        <v>595</v>
      </c>
      <c r="I598" s="20">
        <f t="shared" ca="1" si="88"/>
        <v>0.22977584559654518</v>
      </c>
      <c r="J598" s="28">
        <f t="shared" ca="1" si="89"/>
        <v>14355.804840223091</v>
      </c>
      <c r="K598" s="28">
        <f t="shared" ca="1" si="90"/>
        <v>1158001.6027002742</v>
      </c>
      <c r="L598" s="28">
        <f ca="1">ROUNDUP((SQRT((2*J598*PART2!$AD$7)/PART2!$AD$6)),0)</f>
        <v>663</v>
      </c>
      <c r="M598" s="38">
        <f t="shared" ca="1" si="91"/>
        <v>21.65279764739531</v>
      </c>
      <c r="N598" s="20"/>
      <c r="AJ598" s="19">
        <v>595</v>
      </c>
      <c r="AK598" s="20">
        <f t="shared" ca="1" si="92"/>
        <v>0.91711449390746635</v>
      </c>
      <c r="AL598" s="28">
        <f t="shared" ca="1" si="93"/>
        <v>14355.804840223091</v>
      </c>
      <c r="AM598" s="28">
        <f ca="1">ROUNDUP(SQRT((2*AL598*PART2!$AD$7)/PART2!$AD$6),0)</f>
        <v>663</v>
      </c>
      <c r="AN598" s="20"/>
      <c r="BB598" s="19">
        <v>596</v>
      </c>
      <c r="BC598" s="20">
        <f t="shared" ca="1" si="86"/>
        <v>0.42578555313428856</v>
      </c>
      <c r="BD598" s="28">
        <f t="shared" ca="1" si="87"/>
        <v>15021.726781571322</v>
      </c>
      <c r="BE598" s="29">
        <f ca="1">BD598/ROUNDUP(SQRT((2*BD598*PART2!$AD$7)/PART2!$AD$6),0)</f>
        <v>22.155939205857408</v>
      </c>
      <c r="BF598" s="20"/>
    </row>
    <row r="599" spans="8:58">
      <c r="H599" s="19">
        <v>596</v>
      </c>
      <c r="I599" s="20">
        <f t="shared" ca="1" si="88"/>
        <v>0.5108043841559804</v>
      </c>
      <c r="J599" s="28">
        <f t="shared" ca="1" si="89"/>
        <v>15021.726781571322</v>
      </c>
      <c r="K599" s="28">
        <f t="shared" ca="1" si="90"/>
        <v>1211494.0491509945</v>
      </c>
      <c r="L599" s="28">
        <f ca="1">ROUNDUP((SQRT((2*J599*PART2!$AD$7)/PART2!$AD$6)),0)</f>
        <v>678</v>
      </c>
      <c r="M599" s="38">
        <f t="shared" ca="1" si="91"/>
        <v>22.155939205857408</v>
      </c>
      <c r="N599" s="20"/>
      <c r="AJ599" s="19">
        <v>596</v>
      </c>
      <c r="AK599" s="20">
        <f t="shared" ca="1" si="92"/>
        <v>0.25208016488856444</v>
      </c>
      <c r="AL599" s="28">
        <f t="shared" ca="1" si="93"/>
        <v>15021.726781571322</v>
      </c>
      <c r="AM599" s="28">
        <f ca="1">ROUNDUP(SQRT((2*AL599*PART2!$AD$7)/PART2!$AD$6),0)</f>
        <v>678</v>
      </c>
      <c r="AN599" s="20"/>
      <c r="BB599" s="19">
        <v>597</v>
      </c>
      <c r="BC599" s="20">
        <f t="shared" ca="1" si="86"/>
        <v>0.83907103835363128</v>
      </c>
      <c r="BD599" s="28">
        <f t="shared" ca="1" si="87"/>
        <v>14097.625906461786</v>
      </c>
      <c r="BE599" s="29">
        <f ca="1">BD599/ROUNDUP(SQRT((2*BD599*PART2!$AD$7)/PART2!$AD$6),0)</f>
        <v>21.457573678024026</v>
      </c>
      <c r="BF599" s="20"/>
    </row>
    <row r="600" spans="8:58">
      <c r="H600" s="19">
        <v>597</v>
      </c>
      <c r="I600" s="20">
        <f t="shared" ca="1" si="88"/>
        <v>0.15059782881700712</v>
      </c>
      <c r="J600" s="28">
        <f t="shared" ca="1" si="89"/>
        <v>14097.625906461786</v>
      </c>
      <c r="K600" s="28">
        <f t="shared" ca="1" si="90"/>
        <v>1137261.138726108</v>
      </c>
      <c r="L600" s="28">
        <f ca="1">ROUNDUP((SQRT((2*J600*PART2!$AD$7)/PART2!$AD$6)),0)</f>
        <v>657</v>
      </c>
      <c r="M600" s="38">
        <f t="shared" ca="1" si="91"/>
        <v>21.457573678024026</v>
      </c>
      <c r="N600" s="20"/>
      <c r="AJ600" s="19">
        <v>597</v>
      </c>
      <c r="AK600" s="20">
        <f t="shared" ca="1" si="92"/>
        <v>0.19568360030031262</v>
      </c>
      <c r="AL600" s="28">
        <f t="shared" ca="1" si="93"/>
        <v>14097.625906461786</v>
      </c>
      <c r="AM600" s="28">
        <f ca="1">ROUNDUP(SQRT((2*AL600*PART2!$AD$7)/PART2!$AD$6),0)</f>
        <v>657</v>
      </c>
      <c r="AN600" s="20"/>
      <c r="BB600" s="19">
        <v>598</v>
      </c>
      <c r="BC600" s="20">
        <f t="shared" ca="1" si="86"/>
        <v>0.51460803822297563</v>
      </c>
      <c r="BD600" s="28">
        <f t="shared" ca="1" si="87"/>
        <v>14521.455294415915</v>
      </c>
      <c r="BE600" s="29">
        <f ca="1">BD600/ROUNDUP(SQRT((2*BD600*PART2!$AD$7)/PART2!$AD$6),0)</f>
        <v>21.771297292977383</v>
      </c>
      <c r="BF600" s="20"/>
    </row>
    <row r="601" spans="8:58">
      <c r="H601" s="19">
        <v>598</v>
      </c>
      <c r="I601" s="20">
        <f t="shared" ca="1" si="88"/>
        <v>0.28935327661327748</v>
      </c>
      <c r="J601" s="28">
        <f t="shared" ca="1" si="89"/>
        <v>14521.455294415915</v>
      </c>
      <c r="K601" s="28">
        <f t="shared" ca="1" si="90"/>
        <v>1171308.508957728</v>
      </c>
      <c r="L601" s="28">
        <f ca="1">ROUNDUP((SQRT((2*J601*PART2!$AD$7)/PART2!$AD$6)),0)</f>
        <v>667</v>
      </c>
      <c r="M601" s="38">
        <f t="shared" ca="1" si="91"/>
        <v>21.771297292977383</v>
      </c>
      <c r="N601" s="20"/>
      <c r="AJ601" s="19">
        <v>598</v>
      </c>
      <c r="AK601" s="20">
        <f t="shared" ca="1" si="92"/>
        <v>0.73730045967667635</v>
      </c>
      <c r="AL601" s="28">
        <f t="shared" ca="1" si="93"/>
        <v>14521.455294415915</v>
      </c>
      <c r="AM601" s="28">
        <f ca="1">ROUNDUP(SQRT((2*AL601*PART2!$AD$7)/PART2!$AD$6),0)</f>
        <v>667</v>
      </c>
      <c r="AN601" s="20"/>
      <c r="BB601" s="19">
        <v>599</v>
      </c>
      <c r="BC601" s="20">
        <f t="shared" ca="1" si="86"/>
        <v>0.64513483652035442</v>
      </c>
      <c r="BD601" s="28">
        <f t="shared" ca="1" si="87"/>
        <v>15111.03415927574</v>
      </c>
      <c r="BE601" s="29">
        <f ca="1">BD601/ROUNDUP(SQRT((2*BD601*PART2!$AD$7)/PART2!$AD$6),0)</f>
        <v>22.222109057758441</v>
      </c>
      <c r="BF601" s="20"/>
    </row>
    <row r="602" spans="8:58">
      <c r="H602" s="19">
        <v>599</v>
      </c>
      <c r="I602" s="20">
        <f t="shared" ca="1" si="88"/>
        <v>0.55397600657211066</v>
      </c>
      <c r="J602" s="28">
        <f t="shared" ca="1" si="89"/>
        <v>15111.03415927574</v>
      </c>
      <c r="K602" s="28">
        <f t="shared" ca="1" si="90"/>
        <v>1218667.5967347659</v>
      </c>
      <c r="L602" s="28">
        <f ca="1">ROUNDUP((SQRT((2*J602*PART2!$AD$7)/PART2!$AD$6)),0)</f>
        <v>680</v>
      </c>
      <c r="M602" s="38">
        <f t="shared" ca="1" si="91"/>
        <v>22.222109057758441</v>
      </c>
      <c r="N602" s="20"/>
      <c r="AJ602" s="19">
        <v>599</v>
      </c>
      <c r="AK602" s="20">
        <f t="shared" ca="1" si="92"/>
        <v>0.27476759460361611</v>
      </c>
      <c r="AL602" s="28">
        <f t="shared" ca="1" si="93"/>
        <v>15111.03415927574</v>
      </c>
      <c r="AM602" s="28">
        <f ca="1">ROUNDUP(SQRT((2*AL602*PART2!$AD$7)/PART2!$AD$6),0)</f>
        <v>680</v>
      </c>
      <c r="AN602" s="20"/>
      <c r="BB602" s="19">
        <v>600</v>
      </c>
      <c r="BC602" s="20">
        <f t="shared" ca="1" si="86"/>
        <v>0.94124535167405288</v>
      </c>
      <c r="BD602" s="28">
        <f t="shared" ca="1" si="87"/>
        <v>16374.237140514</v>
      </c>
      <c r="BE602" s="29">
        <f ca="1">BD602/ROUNDUP(SQRT((2*BD602*PART2!$AD$7)/PART2!$AD$6),0)</f>
        <v>23.127453588296611</v>
      </c>
      <c r="BF602" s="20"/>
    </row>
    <row r="603" spans="8:58">
      <c r="H603" s="19">
        <v>600</v>
      </c>
      <c r="I603" s="20">
        <f t="shared" ca="1" si="88"/>
        <v>0.95105260546098802</v>
      </c>
      <c r="J603" s="28">
        <f t="shared" ca="1" si="89"/>
        <v>16374.237140514</v>
      </c>
      <c r="K603" s="28">
        <f t="shared" ca="1" si="90"/>
        <v>1320124.6110305453</v>
      </c>
      <c r="L603" s="28">
        <f ca="1">ROUNDUP((SQRT((2*J603*PART2!$AD$7)/PART2!$AD$6)),0)</f>
        <v>708</v>
      </c>
      <c r="M603" s="38">
        <f t="shared" ca="1" si="91"/>
        <v>23.127453588296611</v>
      </c>
      <c r="N603" s="20"/>
      <c r="AJ603" s="19">
        <v>600</v>
      </c>
      <c r="AK603" s="20">
        <f t="shared" ca="1" si="92"/>
        <v>0.42463987673249537</v>
      </c>
      <c r="AL603" s="28">
        <f t="shared" ca="1" si="93"/>
        <v>16374.237140514</v>
      </c>
      <c r="AM603" s="28">
        <f ca="1">ROUNDUP(SQRT((2*AL603*PART2!$AD$7)/PART2!$AD$6),0)</f>
        <v>708</v>
      </c>
      <c r="AN603" s="20"/>
      <c r="BB603" s="19">
        <v>601</v>
      </c>
      <c r="BC603" s="20">
        <f t="shared" ca="1" si="86"/>
        <v>0.2221759971896653</v>
      </c>
      <c r="BD603" s="28">
        <f t="shared" ca="1" si="87"/>
        <v>14954.628080890534</v>
      </c>
      <c r="BE603" s="29">
        <f ca="1">BD603/ROUNDUP(SQRT((2*BD603*PART2!$AD$7)/PART2!$AD$6),0)</f>
        <v>22.122230888891323</v>
      </c>
      <c r="BF603" s="20"/>
    </row>
    <row r="604" spans="8:58">
      <c r="H604" s="19">
        <v>601</v>
      </c>
      <c r="I604" s="20">
        <f t="shared" ca="1" si="88"/>
        <v>0.47757136682572643</v>
      </c>
      <c r="J604" s="28">
        <f t="shared" ca="1" si="89"/>
        <v>14954.628080890534</v>
      </c>
      <c r="K604" s="28">
        <f t="shared" ca="1" si="90"/>
        <v>1206104.3372667988</v>
      </c>
      <c r="L604" s="28">
        <f ca="1">ROUNDUP((SQRT((2*J604*PART2!$AD$7)/PART2!$AD$6)),0)</f>
        <v>676</v>
      </c>
      <c r="M604" s="38">
        <f t="shared" ca="1" si="91"/>
        <v>22.122230888891323</v>
      </c>
      <c r="N604" s="20"/>
      <c r="AJ604" s="19">
        <v>601</v>
      </c>
      <c r="AK604" s="20">
        <f t="shared" ca="1" si="92"/>
        <v>6.6584409605833339E-2</v>
      </c>
      <c r="AL604" s="28">
        <f t="shared" ca="1" si="93"/>
        <v>14954.628080890534</v>
      </c>
      <c r="AM604" s="28">
        <f ca="1">ROUNDUP(SQRT((2*AL604*PART2!$AD$7)/PART2!$AD$6),0)</f>
        <v>676</v>
      </c>
      <c r="AN604" s="20"/>
      <c r="BB604" s="19">
        <v>602</v>
      </c>
      <c r="BC604" s="20">
        <f t="shared" ca="1" si="86"/>
        <v>0.26678192238348597</v>
      </c>
      <c r="BD604" s="28">
        <f t="shared" ca="1" si="87"/>
        <v>15225.354334430427</v>
      </c>
      <c r="BE604" s="29">
        <f ca="1">BD604/ROUNDUP(SQRT((2*BD604*PART2!$AD$7)/PART2!$AD$6),0)</f>
        <v>22.291880431084081</v>
      </c>
      <c r="BF604" s="20"/>
    </row>
    <row r="605" spans="8:58">
      <c r="H605" s="19">
        <v>602</v>
      </c>
      <c r="I605" s="20">
        <f t="shared" ca="1" si="88"/>
        <v>0.60632909520939082</v>
      </c>
      <c r="J605" s="28">
        <f t="shared" ca="1" si="89"/>
        <v>15225.354334430427</v>
      </c>
      <c r="K605" s="28">
        <f t="shared" ca="1" si="90"/>
        <v>1227850.1604492727</v>
      </c>
      <c r="L605" s="28">
        <f ca="1">ROUNDUP((SQRT((2*J605*PART2!$AD$7)/PART2!$AD$6)),0)</f>
        <v>683</v>
      </c>
      <c r="M605" s="38">
        <f t="shared" ca="1" si="91"/>
        <v>22.291880431084081</v>
      </c>
      <c r="N605" s="20"/>
      <c r="AJ605" s="19">
        <v>602</v>
      </c>
      <c r="AK605" s="20">
        <f t="shared" ca="1" si="92"/>
        <v>0.56599859486128923</v>
      </c>
      <c r="AL605" s="28">
        <f t="shared" ca="1" si="93"/>
        <v>15225.354334430427</v>
      </c>
      <c r="AM605" s="28">
        <f ca="1">ROUNDUP(SQRT((2*AL605*PART2!$AD$7)/PART2!$AD$6),0)</f>
        <v>683</v>
      </c>
      <c r="AN605" s="20"/>
      <c r="BB605" s="19">
        <v>603</v>
      </c>
      <c r="BC605" s="20">
        <f t="shared" ca="1" si="86"/>
        <v>0.66438252422061173</v>
      </c>
      <c r="BD605" s="28">
        <f t="shared" ca="1" si="87"/>
        <v>15323.122678271649</v>
      </c>
      <c r="BE605" s="29">
        <f ca="1">BD605/ROUNDUP(SQRT((2*BD605*PART2!$AD$7)/PART2!$AD$6),0)</f>
        <v>22.369522158060803</v>
      </c>
      <c r="BF605" s="20"/>
    </row>
    <row r="606" spans="8:58">
      <c r="H606" s="19">
        <v>603</v>
      </c>
      <c r="I606" s="20">
        <f t="shared" ca="1" si="88"/>
        <v>0.64851030598414394</v>
      </c>
      <c r="J606" s="28">
        <f t="shared" ca="1" si="89"/>
        <v>15323.122678271649</v>
      </c>
      <c r="K606" s="28">
        <f t="shared" ca="1" si="90"/>
        <v>1235703.1091365053</v>
      </c>
      <c r="L606" s="28">
        <f ca="1">ROUNDUP((SQRT((2*J606*PART2!$AD$7)/PART2!$AD$6)),0)</f>
        <v>685</v>
      </c>
      <c r="M606" s="38">
        <f t="shared" ca="1" si="91"/>
        <v>22.369522158060803</v>
      </c>
      <c r="N606" s="20"/>
      <c r="AJ606" s="19">
        <v>603</v>
      </c>
      <c r="AK606" s="20">
        <f t="shared" ca="1" si="92"/>
        <v>0.41834735003180179</v>
      </c>
      <c r="AL606" s="28">
        <f t="shared" ca="1" si="93"/>
        <v>15323.122678271649</v>
      </c>
      <c r="AM606" s="28">
        <f ca="1">ROUNDUP(SQRT((2*AL606*PART2!$AD$7)/PART2!$AD$6),0)</f>
        <v>685</v>
      </c>
      <c r="AN606" s="20"/>
      <c r="BB606" s="19">
        <v>604</v>
      </c>
      <c r="BC606" s="20">
        <f t="shared" ca="1" si="86"/>
        <v>0.94980799762661905</v>
      </c>
      <c r="BD606" s="28">
        <f t="shared" ca="1" si="87"/>
        <v>15504.421470600317</v>
      </c>
      <c r="BE606" s="29">
        <f ca="1">BD606/ROUNDUP(SQRT((2*BD606*PART2!$AD$7)/PART2!$AD$6),0)</f>
        <v>22.502788781713086</v>
      </c>
      <c r="BF606" s="20"/>
    </row>
    <row r="607" spans="8:58">
      <c r="H607" s="19">
        <v>604</v>
      </c>
      <c r="I607" s="20">
        <f t="shared" ca="1" si="88"/>
        <v>0.7204056077998352</v>
      </c>
      <c r="J607" s="28">
        <f t="shared" ca="1" si="89"/>
        <v>15504.421470600317</v>
      </c>
      <c r="K607" s="28">
        <f t="shared" ca="1" si="90"/>
        <v>1250265.1311800024</v>
      </c>
      <c r="L607" s="28">
        <f ca="1">ROUNDUP((SQRT((2*J607*PART2!$AD$7)/PART2!$AD$6)),0)</f>
        <v>689</v>
      </c>
      <c r="M607" s="38">
        <f t="shared" ca="1" si="91"/>
        <v>22.502788781713086</v>
      </c>
      <c r="N607" s="20"/>
      <c r="AJ607" s="19">
        <v>604</v>
      </c>
      <c r="AK607" s="20">
        <f t="shared" ca="1" si="92"/>
        <v>0.77747634033738222</v>
      </c>
      <c r="AL607" s="28">
        <f t="shared" ca="1" si="93"/>
        <v>15504.421470600317</v>
      </c>
      <c r="AM607" s="28">
        <f ca="1">ROUNDUP(SQRT((2*AL607*PART2!$AD$7)/PART2!$AD$6),0)</f>
        <v>689</v>
      </c>
      <c r="AN607" s="20"/>
      <c r="BB607" s="19">
        <v>605</v>
      </c>
      <c r="BC607" s="20">
        <f t="shared" ca="1" si="86"/>
        <v>0.36348478946959739</v>
      </c>
      <c r="BD607" s="28">
        <f t="shared" ca="1" si="87"/>
        <v>15841.92607142357</v>
      </c>
      <c r="BE607" s="29">
        <f ca="1">BD607/ROUNDUP(SQRT((2*BD607*PART2!$AD$7)/PART2!$AD$6),0)</f>
        <v>22.761388033654555</v>
      </c>
      <c r="BF607" s="20"/>
    </row>
    <row r="608" spans="8:58">
      <c r="H608" s="19">
        <v>605</v>
      </c>
      <c r="I608" s="20">
        <f t="shared" ca="1" si="88"/>
        <v>0.83235809699394392</v>
      </c>
      <c r="J608" s="28">
        <f t="shared" ca="1" si="89"/>
        <v>15841.92607142357</v>
      </c>
      <c r="K608" s="28">
        <f t="shared" ca="1" si="90"/>
        <v>1277372.7910812895</v>
      </c>
      <c r="L608" s="28">
        <f ca="1">ROUNDUP((SQRT((2*J608*PART2!$AD$7)/PART2!$AD$6)),0)</f>
        <v>696</v>
      </c>
      <c r="M608" s="38">
        <f t="shared" ca="1" si="91"/>
        <v>22.761388033654555</v>
      </c>
      <c r="N608" s="20"/>
      <c r="AJ608" s="19">
        <v>605</v>
      </c>
      <c r="AK608" s="20">
        <f t="shared" ca="1" si="92"/>
        <v>0.81343642464183197</v>
      </c>
      <c r="AL608" s="28">
        <f t="shared" ca="1" si="93"/>
        <v>15841.92607142357</v>
      </c>
      <c r="AM608" s="28">
        <f ca="1">ROUNDUP(SQRT((2*AL608*PART2!$AD$7)/PART2!$AD$6),0)</f>
        <v>696</v>
      </c>
      <c r="AN608" s="20"/>
      <c r="BB608" s="19">
        <v>606</v>
      </c>
      <c r="BC608" s="20">
        <f t="shared" ca="1" si="86"/>
        <v>0.48014682989222379</v>
      </c>
      <c r="BD608" s="28">
        <f t="shared" ca="1" si="87"/>
        <v>14634.642943811185</v>
      </c>
      <c r="BE608" s="29">
        <f ca="1">BD608/ROUNDUP(SQRT((2*BD608*PART2!$AD$7)/PART2!$AD$6),0)</f>
        <v>21.875400513918063</v>
      </c>
      <c r="BF608" s="20"/>
    </row>
    <row r="609" spans="8:58">
      <c r="H609" s="19">
        <v>606</v>
      </c>
      <c r="I609" s="20">
        <f t="shared" ca="1" si="88"/>
        <v>0.33400719421896219</v>
      </c>
      <c r="J609" s="28">
        <f t="shared" ca="1" si="89"/>
        <v>14634.642943811185</v>
      </c>
      <c r="K609" s="28">
        <f t="shared" ca="1" si="90"/>
        <v>1180400.8236179568</v>
      </c>
      <c r="L609" s="28">
        <f ca="1">ROUNDUP((SQRT((2*J609*PART2!$AD$7)/PART2!$AD$6)),0)</f>
        <v>669</v>
      </c>
      <c r="M609" s="38">
        <f t="shared" ca="1" si="91"/>
        <v>21.875400513918063</v>
      </c>
      <c r="N609" s="20"/>
      <c r="AJ609" s="19">
        <v>606</v>
      </c>
      <c r="AK609" s="20">
        <f t="shared" ca="1" si="92"/>
        <v>0.65986327181874083</v>
      </c>
      <c r="AL609" s="28">
        <f t="shared" ca="1" si="93"/>
        <v>14634.642943811185</v>
      </c>
      <c r="AM609" s="28">
        <f ca="1">ROUNDUP(SQRT((2*AL609*PART2!$AD$7)/PART2!$AD$6),0)</f>
        <v>669</v>
      </c>
      <c r="AN609" s="20"/>
      <c r="BB609" s="19">
        <v>607</v>
      </c>
      <c r="BC609" s="20">
        <f t="shared" ca="1" si="86"/>
        <v>0.42048280676985617</v>
      </c>
      <c r="BD609" s="28">
        <f t="shared" ca="1" si="87"/>
        <v>16212.308000596768</v>
      </c>
      <c r="BE609" s="29">
        <f ca="1">BD609/ROUNDUP(SQRT((2*BD609*PART2!$AD$7)/PART2!$AD$6),0)</f>
        <v>23.028846591756771</v>
      </c>
      <c r="BF609" s="20"/>
    </row>
    <row r="610" spans="8:58">
      <c r="H610" s="19">
        <v>607</v>
      </c>
      <c r="I610" s="20">
        <f t="shared" ca="1" si="88"/>
        <v>0.92244266425951715</v>
      </c>
      <c r="J610" s="28">
        <f t="shared" ca="1" si="89"/>
        <v>16212.308000596768</v>
      </c>
      <c r="K610" s="28">
        <f t="shared" ca="1" si="90"/>
        <v>1307119.7862979278</v>
      </c>
      <c r="L610" s="28">
        <f ca="1">ROUNDUP((SQRT((2*J610*PART2!$AD$7)/PART2!$AD$6)),0)</f>
        <v>704</v>
      </c>
      <c r="M610" s="38">
        <f t="shared" ca="1" si="91"/>
        <v>23.028846591756771</v>
      </c>
      <c r="N610" s="20"/>
      <c r="AJ610" s="19">
        <v>607</v>
      </c>
      <c r="AK610" s="20">
        <f t="shared" ca="1" si="92"/>
        <v>0.52868892242591592</v>
      </c>
      <c r="AL610" s="28">
        <f t="shared" ca="1" si="93"/>
        <v>16212.308000596768</v>
      </c>
      <c r="AM610" s="28">
        <f ca="1">ROUNDUP(SQRT((2*AL610*PART2!$AD$7)/PART2!$AD$6),0)</f>
        <v>704</v>
      </c>
      <c r="AN610" s="20"/>
      <c r="BB610" s="19">
        <v>608</v>
      </c>
      <c r="BC610" s="20">
        <f t="shared" ca="1" si="86"/>
        <v>6.190950539074036E-3</v>
      </c>
      <c r="BD610" s="28">
        <f t="shared" ca="1" si="87"/>
        <v>13893.402437381899</v>
      </c>
      <c r="BE610" s="29">
        <f ca="1">BD610/ROUNDUP(SQRT((2*BD610*PART2!$AD$7)/PART2!$AD$6),0)</f>
        <v>21.308899443837269</v>
      </c>
      <c r="BF610" s="20"/>
    </row>
    <row r="611" spans="8:58">
      <c r="H611" s="19">
        <v>608</v>
      </c>
      <c r="I611" s="20">
        <f t="shared" ca="1" si="88"/>
        <v>9.9770989389989961E-2</v>
      </c>
      <c r="J611" s="28">
        <f t="shared" ca="1" si="89"/>
        <v>13893.402437381899</v>
      </c>
      <c r="K611" s="28">
        <f t="shared" ca="1" si="90"/>
        <v>1120854.552868196</v>
      </c>
      <c r="L611" s="28">
        <f ca="1">ROUNDUP((SQRT((2*J611*PART2!$AD$7)/PART2!$AD$6)),0)</f>
        <v>652</v>
      </c>
      <c r="M611" s="38">
        <f t="shared" ca="1" si="91"/>
        <v>21.308899443837269</v>
      </c>
      <c r="N611" s="20"/>
      <c r="AJ611" s="19">
        <v>608</v>
      </c>
      <c r="AK611" s="20">
        <f t="shared" ca="1" si="92"/>
        <v>0.3793130569605746</v>
      </c>
      <c r="AL611" s="28">
        <f t="shared" ca="1" si="93"/>
        <v>13893.402437381899</v>
      </c>
      <c r="AM611" s="28">
        <f ca="1">ROUNDUP(SQRT((2*AL611*PART2!$AD$7)/PART2!$AD$6),0)</f>
        <v>652</v>
      </c>
      <c r="AN611" s="20"/>
      <c r="BB611" s="19">
        <v>609</v>
      </c>
      <c r="BC611" s="20">
        <f t="shared" ca="1" si="86"/>
        <v>6.3084757852618578E-2</v>
      </c>
      <c r="BD611" s="28">
        <f t="shared" ca="1" si="87"/>
        <v>16097.681365666971</v>
      </c>
      <c r="BE611" s="29">
        <f ca="1">BD611/ROUNDUP(SQRT((2*BD611*PART2!$AD$7)/PART2!$AD$6),0)</f>
        <v>22.931170036562637</v>
      </c>
      <c r="BF611" s="20"/>
    </row>
    <row r="612" spans="8:58">
      <c r="H612" s="19">
        <v>609</v>
      </c>
      <c r="I612" s="20">
        <f t="shared" ca="1" si="88"/>
        <v>0.89822763526692229</v>
      </c>
      <c r="J612" s="28">
        <f t="shared" ca="1" si="89"/>
        <v>16097.681365666971</v>
      </c>
      <c r="K612" s="28">
        <f t="shared" ca="1" si="90"/>
        <v>1297913.7666614014</v>
      </c>
      <c r="L612" s="28">
        <f ca="1">ROUNDUP((SQRT((2*J612*PART2!$AD$7)/PART2!$AD$6)),0)</f>
        <v>702</v>
      </c>
      <c r="M612" s="38">
        <f t="shared" ca="1" si="91"/>
        <v>22.931170036562637</v>
      </c>
      <c r="N612" s="20"/>
      <c r="AJ612" s="19">
        <v>609</v>
      </c>
      <c r="AK612" s="20">
        <f t="shared" ca="1" si="92"/>
        <v>0.91071890865814442</v>
      </c>
      <c r="AL612" s="28">
        <f t="shared" ca="1" si="93"/>
        <v>16097.681365666971</v>
      </c>
      <c r="AM612" s="28">
        <f ca="1">ROUNDUP(SQRT((2*AL612*PART2!$AD$7)/PART2!$AD$6),0)</f>
        <v>702</v>
      </c>
      <c r="AN612" s="20"/>
      <c r="BB612" s="19">
        <v>610</v>
      </c>
      <c r="BC612" s="20">
        <f t="shared" ca="1" si="86"/>
        <v>0.96937403536015154</v>
      </c>
      <c r="BD612" s="28">
        <f t="shared" ca="1" si="87"/>
        <v>15573.967144149392</v>
      </c>
      <c r="BE612" s="29">
        <f ca="1">BD612/ROUNDUP(SQRT((2*BD612*PART2!$AD$7)/PART2!$AD$6),0)</f>
        <v>22.570966875578829</v>
      </c>
      <c r="BF612" s="20"/>
    </row>
    <row r="613" spans="8:58">
      <c r="H613" s="19">
        <v>610</v>
      </c>
      <c r="I613" s="20">
        <f t="shared" ca="1" si="88"/>
        <v>0.74580378675431969</v>
      </c>
      <c r="J613" s="28">
        <f t="shared" ca="1" si="89"/>
        <v>15573.967144149392</v>
      </c>
      <c r="K613" s="28">
        <f t="shared" ca="1" si="90"/>
        <v>1255850.9842445785</v>
      </c>
      <c r="L613" s="28">
        <f ca="1">ROUNDUP((SQRT((2*J613*PART2!$AD$7)/PART2!$AD$6)),0)</f>
        <v>690</v>
      </c>
      <c r="M613" s="38">
        <f t="shared" ca="1" si="91"/>
        <v>22.570966875578829</v>
      </c>
      <c r="N613" s="20"/>
      <c r="AJ613" s="19">
        <v>610</v>
      </c>
      <c r="AK613" s="20">
        <f t="shared" ca="1" si="92"/>
        <v>0.60659485608383257</v>
      </c>
      <c r="AL613" s="28">
        <f t="shared" ca="1" si="93"/>
        <v>15573.967144149392</v>
      </c>
      <c r="AM613" s="28">
        <f ca="1">ROUNDUP(SQRT((2*AL613*PART2!$AD$7)/PART2!$AD$6),0)</f>
        <v>690</v>
      </c>
      <c r="AN613" s="20"/>
      <c r="BB613" s="19">
        <v>611</v>
      </c>
      <c r="BC613" s="20">
        <f t="shared" ca="1" si="86"/>
        <v>0.36918061440954431</v>
      </c>
      <c r="BD613" s="28">
        <f t="shared" ca="1" si="87"/>
        <v>13376.438765810204</v>
      </c>
      <c r="BE613" s="29">
        <f ca="1">BD613/ROUNDUP(SQRT((2*BD613*PART2!$AD$7)/PART2!$AD$6),0)</f>
        <v>20.900685571578443</v>
      </c>
      <c r="BF613" s="20"/>
    </row>
    <row r="614" spans="8:58">
      <c r="H614" s="19">
        <v>611</v>
      </c>
      <c r="I614" s="20">
        <f t="shared" ca="1" si="88"/>
        <v>1.7713268050588704E-2</v>
      </c>
      <c r="J614" s="28">
        <f t="shared" ca="1" si="89"/>
        <v>13376.438765810204</v>
      </c>
      <c r="K614" s="28">
        <f t="shared" ca="1" si="90"/>
        <v>1079321.2520905635</v>
      </c>
      <c r="L614" s="28">
        <f ca="1">ROUNDUP((SQRT((2*J614*PART2!$AD$7)/PART2!$AD$6)),0)</f>
        <v>640</v>
      </c>
      <c r="M614" s="38">
        <f t="shared" ca="1" si="91"/>
        <v>20.900685571578443</v>
      </c>
      <c r="N614" s="20"/>
      <c r="AJ614" s="19">
        <v>611</v>
      </c>
      <c r="AK614" s="20">
        <f t="shared" ca="1" si="92"/>
        <v>0.69149197941507956</v>
      </c>
      <c r="AL614" s="28">
        <f t="shared" ca="1" si="93"/>
        <v>13376.438765810204</v>
      </c>
      <c r="AM614" s="28">
        <f ca="1">ROUNDUP(SQRT((2*AL614*PART2!$AD$7)/PART2!$AD$6),0)</f>
        <v>640</v>
      </c>
      <c r="AN614" s="20"/>
      <c r="BB614" s="19">
        <v>612</v>
      </c>
      <c r="BC614" s="20">
        <f t="shared" ca="1" si="86"/>
        <v>0.74798585346849988</v>
      </c>
      <c r="BD614" s="28">
        <f t="shared" ca="1" si="87"/>
        <v>15068.280698005408</v>
      </c>
      <c r="BE614" s="29">
        <f ca="1">BD614/ROUNDUP(SQRT((2*BD614*PART2!$AD$7)/PART2!$AD$6),0)</f>
        <v>22.191871425633884</v>
      </c>
      <c r="BF614" s="20"/>
    </row>
    <row r="615" spans="8:58">
      <c r="H615" s="19">
        <v>612</v>
      </c>
      <c r="I615" s="20">
        <f t="shared" ca="1" si="88"/>
        <v>0.53355756728769077</v>
      </c>
      <c r="J615" s="28">
        <f t="shared" ca="1" si="89"/>
        <v>15068.280698005408</v>
      </c>
      <c r="K615" s="28">
        <f t="shared" ca="1" si="90"/>
        <v>1215233.4675540722</v>
      </c>
      <c r="L615" s="28">
        <f ca="1">ROUNDUP((SQRT((2*J615*PART2!$AD$7)/PART2!$AD$6)),0)</f>
        <v>679</v>
      </c>
      <c r="M615" s="38">
        <f t="shared" ca="1" si="91"/>
        <v>22.191871425633884</v>
      </c>
      <c r="N615" s="20"/>
      <c r="AJ615" s="19">
        <v>612</v>
      </c>
      <c r="AK615" s="20">
        <f t="shared" ca="1" si="92"/>
        <v>0.48409920380153681</v>
      </c>
      <c r="AL615" s="28">
        <f t="shared" ca="1" si="93"/>
        <v>15068.280698005408</v>
      </c>
      <c r="AM615" s="28">
        <f ca="1">ROUNDUP(SQRT((2*AL615*PART2!$AD$7)/PART2!$AD$6),0)</f>
        <v>679</v>
      </c>
      <c r="AN615" s="20"/>
      <c r="BB615" s="19">
        <v>613</v>
      </c>
      <c r="BC615" s="20">
        <f t="shared" ca="1" si="86"/>
        <v>0.49444068539142161</v>
      </c>
      <c r="BD615" s="28">
        <f t="shared" ca="1" si="87"/>
        <v>15091.81278903995</v>
      </c>
      <c r="BE615" s="29">
        <f ca="1">BD615/ROUNDUP(SQRT((2*BD615*PART2!$AD$7)/PART2!$AD$6),0)</f>
        <v>22.193842336823455</v>
      </c>
      <c r="BF615" s="20"/>
    </row>
    <row r="616" spans="8:58">
      <c r="H616" s="19">
        <v>613</v>
      </c>
      <c r="I616" s="20">
        <f t="shared" ca="1" si="88"/>
        <v>0.54485269599106334</v>
      </c>
      <c r="J616" s="28">
        <f t="shared" ca="1" si="89"/>
        <v>15091.81278903995</v>
      </c>
      <c r="K616" s="28">
        <f t="shared" ca="1" si="90"/>
        <v>1217123.6684372972</v>
      </c>
      <c r="L616" s="28">
        <f ca="1">ROUNDUP((SQRT((2*J616*PART2!$AD$7)/PART2!$AD$6)),0)</f>
        <v>680</v>
      </c>
      <c r="M616" s="38">
        <f t="shared" ca="1" si="91"/>
        <v>22.193842336823455</v>
      </c>
      <c r="N616" s="20"/>
      <c r="AJ616" s="19">
        <v>613</v>
      </c>
      <c r="AK616" s="20">
        <f t="shared" ca="1" si="92"/>
        <v>0.33498723193822433</v>
      </c>
      <c r="AL616" s="28">
        <f t="shared" ca="1" si="93"/>
        <v>15091.81278903995</v>
      </c>
      <c r="AM616" s="28">
        <f ca="1">ROUNDUP(SQRT((2*AL616*PART2!$AD$7)/PART2!$AD$6),0)</f>
        <v>680</v>
      </c>
      <c r="AN616" s="20"/>
      <c r="BB616" s="19">
        <v>614</v>
      </c>
      <c r="BC616" s="20">
        <f t="shared" ca="1" si="86"/>
        <v>0.71283703825558975</v>
      </c>
      <c r="BD616" s="28">
        <f t="shared" ca="1" si="87"/>
        <v>15416.958791251744</v>
      </c>
      <c r="BE616" s="29">
        <f ca="1">BD616/ROUNDUP(SQRT((2*BD616*PART2!$AD$7)/PART2!$AD$6),0)</f>
        <v>22.44098805131258</v>
      </c>
      <c r="BF616" s="20"/>
    </row>
    <row r="617" spans="8:58">
      <c r="H617" s="19">
        <v>614</v>
      </c>
      <c r="I617" s="20">
        <f t="shared" ca="1" si="88"/>
        <v>0.6867475664256073</v>
      </c>
      <c r="J617" s="28">
        <f t="shared" ca="1" si="89"/>
        <v>15416.958791251744</v>
      </c>
      <c r="K617" s="28">
        <f t="shared" ca="1" si="90"/>
        <v>1243240.120671428</v>
      </c>
      <c r="L617" s="28">
        <f ca="1">ROUNDUP((SQRT((2*J617*PART2!$AD$7)/PART2!$AD$6)),0)</f>
        <v>687</v>
      </c>
      <c r="M617" s="38">
        <f t="shared" ca="1" si="91"/>
        <v>22.44098805131258</v>
      </c>
      <c r="N617" s="20"/>
      <c r="AJ617" s="19">
        <v>614</v>
      </c>
      <c r="AK617" s="20">
        <f t="shared" ca="1" si="92"/>
        <v>0.56183779366298159</v>
      </c>
      <c r="AL617" s="28">
        <f t="shared" ca="1" si="93"/>
        <v>15416.958791251744</v>
      </c>
      <c r="AM617" s="28">
        <f ca="1">ROUNDUP(SQRT((2*AL617*PART2!$AD$7)/PART2!$AD$6),0)</f>
        <v>687</v>
      </c>
      <c r="AN617" s="20"/>
      <c r="BB617" s="19">
        <v>615</v>
      </c>
      <c r="BC617" s="20">
        <f t="shared" ca="1" si="86"/>
        <v>0.11925207811578253</v>
      </c>
      <c r="BD617" s="28">
        <f t="shared" ca="1" si="87"/>
        <v>15580.819117444658</v>
      </c>
      <c r="BE617" s="29">
        <f ca="1">BD617/ROUNDUP(SQRT((2*BD617*PART2!$AD$7)/PART2!$AD$6),0)</f>
        <v>22.580897271658927</v>
      </c>
      <c r="BF617" s="20"/>
    </row>
    <row r="618" spans="8:58">
      <c r="H618" s="19">
        <v>615</v>
      </c>
      <c r="I618" s="20">
        <f t="shared" ca="1" si="88"/>
        <v>0.74824070282367994</v>
      </c>
      <c r="J618" s="28">
        <f t="shared" ca="1" si="89"/>
        <v>15580.819117444658</v>
      </c>
      <c r="K618" s="28">
        <f t="shared" ca="1" si="90"/>
        <v>1256401.3267953375</v>
      </c>
      <c r="L618" s="28">
        <f ca="1">ROUNDUP((SQRT((2*J618*PART2!$AD$7)/PART2!$AD$6)),0)</f>
        <v>690</v>
      </c>
      <c r="M618" s="38">
        <f t="shared" ca="1" si="91"/>
        <v>22.580897271658927</v>
      </c>
      <c r="N618" s="20"/>
      <c r="AJ618" s="19">
        <v>615</v>
      </c>
      <c r="AK618" s="20">
        <f t="shared" ca="1" si="92"/>
        <v>0.36489613423643863</v>
      </c>
      <c r="AL618" s="28">
        <f t="shared" ca="1" si="93"/>
        <v>15580.819117444658</v>
      </c>
      <c r="AM618" s="28">
        <f ca="1">ROUNDUP(SQRT((2*AL618*PART2!$AD$7)/PART2!$AD$6),0)</f>
        <v>690</v>
      </c>
      <c r="AN618" s="20"/>
      <c r="BB618" s="19">
        <v>616</v>
      </c>
      <c r="BC618" s="20">
        <f t="shared" ca="1" si="86"/>
        <v>0.64218142396510569</v>
      </c>
      <c r="BD618" s="28">
        <f t="shared" ca="1" si="87"/>
        <v>14725.688201372268</v>
      </c>
      <c r="BE618" s="29">
        <f ca="1">BD618/ROUNDUP(SQRT((2*BD618*PART2!$AD$7)/PART2!$AD$6),0)</f>
        <v>21.945884055696375</v>
      </c>
      <c r="BF618" s="20"/>
    </row>
    <row r="619" spans="8:58">
      <c r="H619" s="19">
        <v>616</v>
      </c>
      <c r="I619" s="20">
        <f t="shared" ca="1" si="88"/>
        <v>0.3722499710444318</v>
      </c>
      <c r="J619" s="28">
        <f t="shared" ca="1" si="89"/>
        <v>14725.688201372268</v>
      </c>
      <c r="K619" s="28">
        <f t="shared" ca="1" si="90"/>
        <v>1187714.3506020345</v>
      </c>
      <c r="L619" s="28">
        <f ca="1">ROUNDUP((SQRT((2*J619*PART2!$AD$7)/PART2!$AD$6)),0)</f>
        <v>671</v>
      </c>
      <c r="M619" s="38">
        <f t="shared" ca="1" si="91"/>
        <v>21.945884055696375</v>
      </c>
      <c r="N619" s="20"/>
      <c r="AJ619" s="19">
        <v>616</v>
      </c>
      <c r="AK619" s="20">
        <f t="shared" ca="1" si="92"/>
        <v>0.69606616581186342</v>
      </c>
      <c r="AL619" s="28">
        <f t="shared" ca="1" si="93"/>
        <v>14725.688201372268</v>
      </c>
      <c r="AM619" s="28">
        <f ca="1">ROUNDUP(SQRT((2*AL619*PART2!$AD$7)/PART2!$AD$6),0)</f>
        <v>671</v>
      </c>
      <c r="AN619" s="20"/>
      <c r="BB619" s="19">
        <v>617</v>
      </c>
      <c r="BC619" s="20">
        <f t="shared" ca="1" si="86"/>
        <v>0.31916356155546888</v>
      </c>
      <c r="BD619" s="28">
        <f t="shared" ca="1" si="87"/>
        <v>15750.506077052534</v>
      </c>
      <c r="BE619" s="29">
        <f ca="1">BD619/ROUNDUP(SQRT((2*BD619*PART2!$AD$7)/PART2!$AD$6),0)</f>
        <v>22.695253713332182</v>
      </c>
      <c r="BF619" s="20"/>
    </row>
    <row r="620" spans="8:58">
      <c r="H620" s="19">
        <v>617</v>
      </c>
      <c r="I620" s="20">
        <f t="shared" ca="1" si="88"/>
        <v>0.80484561706466917</v>
      </c>
      <c r="J620" s="28">
        <f t="shared" ca="1" si="89"/>
        <v>15750.506077052534</v>
      </c>
      <c r="K620" s="28">
        <f t="shared" ca="1" si="90"/>
        <v>1270030.2419811359</v>
      </c>
      <c r="L620" s="28">
        <f ca="1">ROUNDUP((SQRT((2*J620*PART2!$AD$7)/PART2!$AD$6)),0)</f>
        <v>694</v>
      </c>
      <c r="M620" s="38">
        <f t="shared" ca="1" si="91"/>
        <v>22.695253713332182</v>
      </c>
      <c r="N620" s="20"/>
      <c r="AJ620" s="19">
        <v>617</v>
      </c>
      <c r="AK620" s="20">
        <f t="shared" ca="1" si="92"/>
        <v>0.96904763252199022</v>
      </c>
      <c r="AL620" s="28">
        <f t="shared" ca="1" si="93"/>
        <v>15750.506077052534</v>
      </c>
      <c r="AM620" s="28">
        <f ca="1">ROUNDUP(SQRT((2*AL620*PART2!$AD$7)/PART2!$AD$6),0)</f>
        <v>694</v>
      </c>
      <c r="AN620" s="20"/>
      <c r="BB620" s="19">
        <v>618</v>
      </c>
      <c r="BC620" s="20">
        <f t="shared" ca="1" si="86"/>
        <v>0.86245167525635857</v>
      </c>
      <c r="BD620" s="28">
        <f t="shared" ca="1" si="87"/>
        <v>14761.722315478084</v>
      </c>
      <c r="BE620" s="29">
        <f ca="1">BD620/ROUNDUP(SQRT((2*BD620*PART2!$AD$7)/PART2!$AD$6),0)</f>
        <v>21.966848683747148</v>
      </c>
      <c r="BF620" s="20"/>
    </row>
    <row r="621" spans="8:58">
      <c r="H621" s="19">
        <v>618</v>
      </c>
      <c r="I621" s="20">
        <f t="shared" ca="1" si="88"/>
        <v>0.38795818960668271</v>
      </c>
      <c r="J621" s="28">
        <f t="shared" ca="1" si="89"/>
        <v>14761.722315478084</v>
      </c>
      <c r="K621" s="28">
        <f t="shared" ca="1" si="90"/>
        <v>1190608.8919486708</v>
      </c>
      <c r="L621" s="28">
        <f ca="1">ROUNDUP((SQRT((2*J621*PART2!$AD$7)/PART2!$AD$6)),0)</f>
        <v>672</v>
      </c>
      <c r="M621" s="38">
        <f t="shared" ca="1" si="91"/>
        <v>21.966848683747148</v>
      </c>
      <c r="N621" s="20"/>
      <c r="AJ621" s="19">
        <v>618</v>
      </c>
      <c r="AK621" s="20">
        <f t="shared" ca="1" si="92"/>
        <v>0.69276408997450067</v>
      </c>
      <c r="AL621" s="28">
        <f t="shared" ca="1" si="93"/>
        <v>14761.722315478084</v>
      </c>
      <c r="AM621" s="28">
        <f ca="1">ROUNDUP(SQRT((2*AL621*PART2!$AD$7)/PART2!$AD$6),0)</f>
        <v>672</v>
      </c>
      <c r="AN621" s="20"/>
      <c r="BB621" s="19">
        <v>619</v>
      </c>
      <c r="BC621" s="20">
        <f t="shared" ca="1" si="86"/>
        <v>0.47856379974388497</v>
      </c>
      <c r="BD621" s="28">
        <f t="shared" ca="1" si="87"/>
        <v>16158.528352066911</v>
      </c>
      <c r="BE621" s="29">
        <f ca="1">BD621/ROUNDUP(SQRT((2*BD621*PART2!$AD$7)/PART2!$AD$6),0)</f>
        <v>22.985104341489205</v>
      </c>
      <c r="BF621" s="20"/>
    </row>
    <row r="622" spans="8:58">
      <c r="H622" s="19">
        <v>619</v>
      </c>
      <c r="I622" s="20">
        <f t="shared" ca="1" si="88"/>
        <v>0.91149068321559623</v>
      </c>
      <c r="J622" s="28">
        <f t="shared" ca="1" si="89"/>
        <v>16158.528352066911</v>
      </c>
      <c r="K622" s="28">
        <f t="shared" ca="1" si="90"/>
        <v>1302800.5911204806</v>
      </c>
      <c r="L622" s="28">
        <f ca="1">ROUNDUP((SQRT((2*J622*PART2!$AD$7)/PART2!$AD$6)),0)</f>
        <v>703</v>
      </c>
      <c r="M622" s="38">
        <f t="shared" ca="1" si="91"/>
        <v>22.985104341489205</v>
      </c>
      <c r="N622" s="20"/>
      <c r="AJ622" s="19">
        <v>619</v>
      </c>
      <c r="AK622" s="20">
        <f t="shared" ca="1" si="92"/>
        <v>0.62315851779466702</v>
      </c>
      <c r="AL622" s="28">
        <f t="shared" ca="1" si="93"/>
        <v>16158.528352066911</v>
      </c>
      <c r="AM622" s="28">
        <f ca="1">ROUNDUP(SQRT((2*AL622*PART2!$AD$7)/PART2!$AD$6),0)</f>
        <v>703</v>
      </c>
      <c r="AN622" s="20"/>
      <c r="BB622" s="19">
        <v>620</v>
      </c>
      <c r="BC622" s="20">
        <f t="shared" ca="1" si="86"/>
        <v>0.91942800185540152</v>
      </c>
      <c r="BD622" s="28">
        <f t="shared" ca="1" si="87"/>
        <v>15626.070954621169</v>
      </c>
      <c r="BE622" s="29">
        <f ca="1">BD622/ROUNDUP(SQRT((2*BD622*PART2!$AD$7)/PART2!$AD$6),0)</f>
        <v>22.613706157194166</v>
      </c>
      <c r="BF622" s="20"/>
    </row>
    <row r="623" spans="8:58">
      <c r="H623" s="19">
        <v>620</v>
      </c>
      <c r="I623" s="20">
        <f t="shared" ca="1" si="88"/>
        <v>0.76403987228305192</v>
      </c>
      <c r="J623" s="28">
        <f t="shared" ca="1" si="89"/>
        <v>15626.070954621169</v>
      </c>
      <c r="K623" s="28">
        <f t="shared" ca="1" si="90"/>
        <v>1260035.8917242764</v>
      </c>
      <c r="L623" s="28">
        <f ca="1">ROUNDUP((SQRT((2*J623*PART2!$AD$7)/PART2!$AD$6)),0)</f>
        <v>691</v>
      </c>
      <c r="M623" s="38">
        <f t="shared" ca="1" si="91"/>
        <v>22.613706157194166</v>
      </c>
      <c r="N623" s="20"/>
      <c r="AJ623" s="19">
        <v>620</v>
      </c>
      <c r="AK623" s="20">
        <f t="shared" ca="1" si="92"/>
        <v>0.79880123563004213</v>
      </c>
      <c r="AL623" s="28">
        <f t="shared" ca="1" si="93"/>
        <v>15626.070954621169</v>
      </c>
      <c r="AM623" s="28">
        <f ca="1">ROUNDUP(SQRT((2*AL623*PART2!$AD$7)/PART2!$AD$6),0)</f>
        <v>691</v>
      </c>
      <c r="AN623" s="20"/>
      <c r="BB623" s="19">
        <v>621</v>
      </c>
      <c r="BC623" s="20">
        <f t="shared" ca="1" si="86"/>
        <v>0.20482443875643297</v>
      </c>
      <c r="BD623" s="28">
        <f t="shared" ca="1" si="87"/>
        <v>15025.906761204951</v>
      </c>
      <c r="BE623" s="29">
        <f ca="1">BD623/ROUNDUP(SQRT((2*BD623*PART2!$AD$7)/PART2!$AD$6),0)</f>
        <v>22.162104367558925</v>
      </c>
      <c r="BF623" s="20"/>
    </row>
    <row r="624" spans="8:58">
      <c r="H624" s="19">
        <v>621</v>
      </c>
      <c r="I624" s="20">
        <f t="shared" ca="1" si="88"/>
        <v>0.51286948556795975</v>
      </c>
      <c r="J624" s="28">
        <f t="shared" ca="1" si="89"/>
        <v>15025.906761204951</v>
      </c>
      <c r="K624" s="28">
        <f t="shared" ca="1" si="90"/>
        <v>1211829.8038572592</v>
      </c>
      <c r="L624" s="28">
        <f ca="1">ROUNDUP((SQRT((2*J624*PART2!$AD$7)/PART2!$AD$6)),0)</f>
        <v>678</v>
      </c>
      <c r="M624" s="38">
        <f t="shared" ca="1" si="91"/>
        <v>22.162104367558925</v>
      </c>
      <c r="N624" s="20"/>
      <c r="AJ624" s="19">
        <v>621</v>
      </c>
      <c r="AK624" s="20">
        <f t="shared" ca="1" si="92"/>
        <v>0.37161669370504913</v>
      </c>
      <c r="AL624" s="28">
        <f t="shared" ca="1" si="93"/>
        <v>15025.906761204951</v>
      </c>
      <c r="AM624" s="28">
        <f ca="1">ROUNDUP(SQRT((2*AL624*PART2!$AD$7)/PART2!$AD$6),0)</f>
        <v>678</v>
      </c>
      <c r="AN624" s="20"/>
      <c r="BB624" s="19">
        <v>622</v>
      </c>
      <c r="BC624" s="20">
        <f t="shared" ca="1" si="86"/>
        <v>0.61287242861123781</v>
      </c>
      <c r="BD624" s="28">
        <f t="shared" ca="1" si="87"/>
        <v>13365.476962893386</v>
      </c>
      <c r="BE624" s="29">
        <f ca="1">BD624/ROUNDUP(SQRT((2*BD624*PART2!$AD$7)/PART2!$AD$6),0)</f>
        <v>20.883557754520915</v>
      </c>
      <c r="BF624" s="20"/>
    </row>
    <row r="625" spans="8:58">
      <c r="H625" s="19">
        <v>622</v>
      </c>
      <c r="I625" s="20">
        <f t="shared" ca="1" si="88"/>
        <v>1.6696676300721691E-2</v>
      </c>
      <c r="J625" s="28">
        <f t="shared" ca="1" si="89"/>
        <v>13365.476962893386</v>
      </c>
      <c r="K625" s="28">
        <f t="shared" ca="1" si="90"/>
        <v>1078440.5397374656</v>
      </c>
      <c r="L625" s="28">
        <f ca="1">ROUNDUP((SQRT((2*J625*PART2!$AD$7)/PART2!$AD$6)),0)</f>
        <v>640</v>
      </c>
      <c r="M625" s="38">
        <f t="shared" ca="1" si="91"/>
        <v>20.883557754520915</v>
      </c>
      <c r="N625" s="20"/>
      <c r="AJ625" s="19">
        <v>622</v>
      </c>
      <c r="AK625" s="20">
        <f t="shared" ca="1" si="92"/>
        <v>0.74529472010115694</v>
      </c>
      <c r="AL625" s="28">
        <f t="shared" ca="1" si="93"/>
        <v>13365.476962893386</v>
      </c>
      <c r="AM625" s="28">
        <f ca="1">ROUNDUP(SQRT((2*AL625*PART2!$AD$7)/PART2!$AD$6),0)</f>
        <v>640</v>
      </c>
      <c r="AN625" s="20"/>
      <c r="BB625" s="19">
        <v>623</v>
      </c>
      <c r="BC625" s="20">
        <f t="shared" ca="1" si="86"/>
        <v>0.92480541927047366</v>
      </c>
      <c r="BD625" s="28">
        <f t="shared" ca="1" si="87"/>
        <v>15746.562452727434</v>
      </c>
      <c r="BE625" s="29">
        <f ca="1">BD625/ROUNDUP(SQRT((2*BD625*PART2!$AD$7)/PART2!$AD$6),0)</f>
        <v>22.689571257532325</v>
      </c>
      <c r="BF625" s="20"/>
    </row>
    <row r="626" spans="8:58">
      <c r="H626" s="19">
        <v>623</v>
      </c>
      <c r="I626" s="20">
        <f t="shared" ca="1" si="88"/>
        <v>0.80361178938591704</v>
      </c>
      <c r="J626" s="28">
        <f t="shared" ca="1" si="89"/>
        <v>15746.562452727434</v>
      </c>
      <c r="K626" s="28">
        <f t="shared" ca="1" si="90"/>
        <v>1269713.5018948519</v>
      </c>
      <c r="L626" s="28">
        <f ca="1">ROUNDUP((SQRT((2*J626*PART2!$AD$7)/PART2!$AD$6)),0)</f>
        <v>694</v>
      </c>
      <c r="M626" s="38">
        <f t="shared" ca="1" si="91"/>
        <v>22.689571257532325</v>
      </c>
      <c r="N626" s="20"/>
      <c r="AJ626" s="19">
        <v>623</v>
      </c>
      <c r="AK626" s="20">
        <f t="shared" ca="1" si="92"/>
        <v>0.92394650403770961</v>
      </c>
      <c r="AL626" s="28">
        <f t="shared" ca="1" si="93"/>
        <v>15746.562452727434</v>
      </c>
      <c r="AM626" s="28">
        <f ca="1">ROUNDUP(SQRT((2*AL626*PART2!$AD$7)/PART2!$AD$6),0)</f>
        <v>694</v>
      </c>
      <c r="AN626" s="20"/>
      <c r="BB626" s="19">
        <v>624</v>
      </c>
      <c r="BC626" s="20">
        <f t="shared" ca="1" si="86"/>
        <v>0.81230609383375196</v>
      </c>
      <c r="BD626" s="28">
        <f t="shared" ca="1" si="87"/>
        <v>15615.217018138261</v>
      </c>
      <c r="BE626" s="29">
        <f ca="1">BD626/ROUNDUP(SQRT((2*BD626*PART2!$AD$7)/PART2!$AD$6),0)</f>
        <v>22.597998579071287</v>
      </c>
      <c r="BF626" s="20"/>
    </row>
    <row r="627" spans="8:58">
      <c r="H627" s="19">
        <v>624</v>
      </c>
      <c r="I627" s="20">
        <f t="shared" ca="1" si="88"/>
        <v>0.7602970116432638</v>
      </c>
      <c r="J627" s="28">
        <f t="shared" ca="1" si="89"/>
        <v>15615.217018138261</v>
      </c>
      <c r="K627" s="28">
        <f t="shared" ca="1" si="90"/>
        <v>1259164.1211384565</v>
      </c>
      <c r="L627" s="28">
        <f ca="1">ROUNDUP((SQRT((2*J627*PART2!$AD$7)/PART2!$AD$6)),0)</f>
        <v>691</v>
      </c>
      <c r="M627" s="38">
        <f t="shared" ca="1" si="91"/>
        <v>22.597998579071287</v>
      </c>
      <c r="N627" s="20"/>
      <c r="AJ627" s="19">
        <v>624</v>
      </c>
      <c r="AK627" s="20">
        <f t="shared" ca="1" si="92"/>
        <v>0.62301590155393183</v>
      </c>
      <c r="AL627" s="28">
        <f t="shared" ca="1" si="93"/>
        <v>15615.217018138261</v>
      </c>
      <c r="AM627" s="28">
        <f ca="1">ROUNDUP(SQRT((2*AL627*PART2!$AD$7)/PART2!$AD$6),0)</f>
        <v>691</v>
      </c>
      <c r="AN627" s="20"/>
      <c r="BB627" s="19">
        <v>625</v>
      </c>
      <c r="BC627" s="20">
        <f t="shared" ca="1" si="86"/>
        <v>4.1037201443548166E-2</v>
      </c>
      <c r="BD627" s="28">
        <f t="shared" ca="1" si="87"/>
        <v>14720.825322579372</v>
      </c>
      <c r="BE627" s="29">
        <f ca="1">BD627/ROUNDUP(SQRT((2*BD627*PART2!$AD$7)/PART2!$AD$6),0)</f>
        <v>21.938636844380586</v>
      </c>
      <c r="BF627" s="20"/>
    </row>
    <row r="628" spans="8:58">
      <c r="H628" s="19">
        <v>625</v>
      </c>
      <c r="I628" s="20">
        <f t="shared" ca="1" si="88"/>
        <v>0.37015497385380047</v>
      </c>
      <c r="J628" s="28">
        <f t="shared" ca="1" si="89"/>
        <v>14720.825322579372</v>
      </c>
      <c r="K628" s="28">
        <f t="shared" ca="1" si="90"/>
        <v>1187323.7259121134</v>
      </c>
      <c r="L628" s="28">
        <f ca="1">ROUNDUP((SQRT((2*J628*PART2!$AD$7)/PART2!$AD$6)),0)</f>
        <v>671</v>
      </c>
      <c r="M628" s="38">
        <f t="shared" ca="1" si="91"/>
        <v>21.938636844380586</v>
      </c>
      <c r="N628" s="20"/>
      <c r="AJ628" s="19">
        <v>625</v>
      </c>
      <c r="AK628" s="20">
        <f t="shared" ca="1" si="92"/>
        <v>0.13295228676363557</v>
      </c>
      <c r="AL628" s="28">
        <f t="shared" ca="1" si="93"/>
        <v>14720.825322579372</v>
      </c>
      <c r="AM628" s="28">
        <f ca="1">ROUNDUP(SQRT((2*AL628*PART2!$AD$7)/PART2!$AD$6),0)</f>
        <v>671</v>
      </c>
      <c r="AN628" s="20"/>
      <c r="BB628" s="19">
        <v>626</v>
      </c>
      <c r="BC628" s="20">
        <f t="shared" ca="1" si="86"/>
        <v>0.52344676820723379</v>
      </c>
      <c r="BD628" s="28">
        <f t="shared" ca="1" si="87"/>
        <v>16355.748817436262</v>
      </c>
      <c r="BE628" s="29">
        <f ca="1">BD628/ROUNDUP(SQRT((2*BD628*PART2!$AD$7)/PART2!$AD$6),0)</f>
        <v>23.134015300475617</v>
      </c>
      <c r="BF628" s="20"/>
    </row>
    <row r="629" spans="8:58">
      <c r="H629" s="19">
        <v>626</v>
      </c>
      <c r="I629" s="20">
        <f t="shared" ca="1" si="88"/>
        <v>0.94811755172065315</v>
      </c>
      <c r="J629" s="28">
        <f t="shared" ca="1" si="89"/>
        <v>16355.748817436262</v>
      </c>
      <c r="K629" s="28">
        <f t="shared" ca="1" si="90"/>
        <v>1318639.7887610055</v>
      </c>
      <c r="L629" s="28">
        <f ca="1">ROUNDUP((SQRT((2*J629*PART2!$AD$7)/PART2!$AD$6)),0)</f>
        <v>707</v>
      </c>
      <c r="M629" s="38">
        <f t="shared" ca="1" si="91"/>
        <v>23.134015300475617</v>
      </c>
      <c r="N629" s="20"/>
      <c r="AJ629" s="19">
        <v>626</v>
      </c>
      <c r="AK629" s="20">
        <f t="shared" ca="1" si="92"/>
        <v>0.75264237166453396</v>
      </c>
      <c r="AL629" s="28">
        <f t="shared" ca="1" si="93"/>
        <v>16355.748817436262</v>
      </c>
      <c r="AM629" s="28">
        <f ca="1">ROUNDUP(SQRT((2*AL629*PART2!$AD$7)/PART2!$AD$6),0)</f>
        <v>707</v>
      </c>
      <c r="AN629" s="20"/>
      <c r="BB629" s="19">
        <v>627</v>
      </c>
      <c r="BC629" s="20">
        <f t="shared" ca="1" si="86"/>
        <v>0.42016091957241852</v>
      </c>
      <c r="BD629" s="28">
        <f t="shared" ca="1" si="87"/>
        <v>15856.838099770332</v>
      </c>
      <c r="BE629" s="29">
        <f ca="1">BD629/ROUNDUP(SQRT((2*BD629*PART2!$AD$7)/PART2!$AD$6),0)</f>
        <v>22.750126398522713</v>
      </c>
      <c r="BF629" s="20"/>
    </row>
    <row r="630" spans="8:58">
      <c r="H630" s="19">
        <v>627</v>
      </c>
      <c r="I630" s="20">
        <f t="shared" ca="1" si="88"/>
        <v>0.83664760873291177</v>
      </c>
      <c r="J630" s="28">
        <f t="shared" ca="1" si="89"/>
        <v>15856.838099770332</v>
      </c>
      <c r="K630" s="28">
        <f t="shared" ca="1" si="90"/>
        <v>1278570.4757893016</v>
      </c>
      <c r="L630" s="28">
        <f ca="1">ROUNDUP((SQRT((2*J630*PART2!$AD$7)/PART2!$AD$6)),0)</f>
        <v>697</v>
      </c>
      <c r="M630" s="38">
        <f t="shared" ca="1" si="91"/>
        <v>22.750126398522713</v>
      </c>
      <c r="N630" s="20"/>
      <c r="AJ630" s="19">
        <v>627</v>
      </c>
      <c r="AK630" s="20">
        <f t="shared" ca="1" si="92"/>
        <v>0.37192151429966092</v>
      </c>
      <c r="AL630" s="28">
        <f t="shared" ca="1" si="93"/>
        <v>15856.838099770332</v>
      </c>
      <c r="AM630" s="28">
        <f ca="1">ROUNDUP(SQRT((2*AL630*PART2!$AD$7)/PART2!$AD$6),0)</f>
        <v>697</v>
      </c>
      <c r="AN630" s="20"/>
      <c r="BB630" s="19">
        <v>628</v>
      </c>
      <c r="BC630" s="20">
        <f t="shared" ca="1" si="86"/>
        <v>0.58290770230849831</v>
      </c>
      <c r="BD630" s="28">
        <f t="shared" ca="1" si="87"/>
        <v>15382.846132546234</v>
      </c>
      <c r="BE630" s="29">
        <f ca="1">BD630/ROUNDUP(SQRT((2*BD630*PART2!$AD$7)/PART2!$AD$6),0)</f>
        <v>22.42397395414903</v>
      </c>
      <c r="BF630" s="20"/>
    </row>
    <row r="631" spans="8:58">
      <c r="H631" s="19">
        <v>628</v>
      </c>
      <c r="I631" s="20">
        <f t="shared" ca="1" si="88"/>
        <v>0.6731016711224157</v>
      </c>
      <c r="J631" s="28">
        <f t="shared" ca="1" si="89"/>
        <v>15382.846132546234</v>
      </c>
      <c r="K631" s="28">
        <f t="shared" ca="1" si="90"/>
        <v>1240500.1648736114</v>
      </c>
      <c r="L631" s="28">
        <f ca="1">ROUNDUP((SQRT((2*J631*PART2!$AD$7)/PART2!$AD$6)),0)</f>
        <v>686</v>
      </c>
      <c r="M631" s="38">
        <f t="shared" ca="1" si="91"/>
        <v>22.42397395414903</v>
      </c>
      <c r="N631" s="20"/>
      <c r="AJ631" s="19">
        <v>628</v>
      </c>
      <c r="AK631" s="20">
        <f t="shared" ca="1" si="92"/>
        <v>0.56633467721536457</v>
      </c>
      <c r="AL631" s="28">
        <f t="shared" ca="1" si="93"/>
        <v>15382.846132546234</v>
      </c>
      <c r="AM631" s="28">
        <f ca="1">ROUNDUP(SQRT((2*AL631*PART2!$AD$7)/PART2!$AD$6),0)</f>
        <v>686</v>
      </c>
      <c r="AN631" s="20"/>
      <c r="BB631" s="19">
        <v>629</v>
      </c>
      <c r="BC631" s="20">
        <f t="shared" ca="1" si="86"/>
        <v>0.13583057180064506</v>
      </c>
      <c r="BD631" s="28">
        <f t="shared" ca="1" si="87"/>
        <v>14341.711384556796</v>
      </c>
      <c r="BE631" s="29">
        <f ca="1">BD631/ROUNDUP(SQRT((2*BD631*PART2!$AD$7)/PART2!$AD$6),0)</f>
        <v>21.664216592986097</v>
      </c>
      <c r="BF631" s="20"/>
    </row>
    <row r="632" spans="8:58">
      <c r="H632" s="19">
        <v>629</v>
      </c>
      <c r="I632" s="20">
        <f t="shared" ca="1" si="88"/>
        <v>0.22502367993116468</v>
      </c>
      <c r="J632" s="28">
        <f t="shared" ca="1" si="89"/>
        <v>14341.711384556796</v>
      </c>
      <c r="K632" s="28">
        <f t="shared" ca="1" si="90"/>
        <v>1156869.4384150007</v>
      </c>
      <c r="L632" s="28">
        <f ca="1">ROUNDUP((SQRT((2*J632*PART2!$AD$7)/PART2!$AD$6)),0)</f>
        <v>662</v>
      </c>
      <c r="M632" s="38">
        <f t="shared" ca="1" si="91"/>
        <v>21.664216592986097</v>
      </c>
      <c r="N632" s="20"/>
      <c r="AJ632" s="19">
        <v>629</v>
      </c>
      <c r="AK632" s="20">
        <f t="shared" ca="1" si="92"/>
        <v>0.17341272006450381</v>
      </c>
      <c r="AL632" s="28">
        <f t="shared" ca="1" si="93"/>
        <v>14341.711384556796</v>
      </c>
      <c r="AM632" s="28">
        <f ca="1">ROUNDUP(SQRT((2*AL632*PART2!$AD$7)/PART2!$AD$6),0)</f>
        <v>662</v>
      </c>
      <c r="AN632" s="20"/>
      <c r="BB632" s="19">
        <v>630</v>
      </c>
      <c r="BC632" s="20">
        <f t="shared" ca="1" si="86"/>
        <v>0.54524618834140559</v>
      </c>
      <c r="BD632" s="28">
        <f t="shared" ca="1" si="87"/>
        <v>15308.763977221795</v>
      </c>
      <c r="BE632" s="29">
        <f ca="1">BD632/ROUNDUP(SQRT((2*BD632*PART2!$AD$7)/PART2!$AD$6),0)</f>
        <v>22.381233884827186</v>
      </c>
      <c r="BF632" s="20"/>
    </row>
    <row r="633" spans="8:58">
      <c r="H633" s="19">
        <v>630</v>
      </c>
      <c r="I633" s="20">
        <f t="shared" ca="1" si="88"/>
        <v>0.64246508940716995</v>
      </c>
      <c r="J633" s="28">
        <f t="shared" ca="1" si="89"/>
        <v>15308.763977221795</v>
      </c>
      <c r="K633" s="28">
        <f t="shared" ca="1" si="90"/>
        <v>1234549.7896324056</v>
      </c>
      <c r="L633" s="28">
        <f ca="1">ROUNDUP((SQRT((2*J633*PART2!$AD$7)/PART2!$AD$6)),0)</f>
        <v>684</v>
      </c>
      <c r="M633" s="38">
        <f t="shared" ca="1" si="91"/>
        <v>22.381233884827186</v>
      </c>
      <c r="N633" s="20"/>
      <c r="AJ633" s="19">
        <v>630</v>
      </c>
      <c r="AK633" s="20">
        <f t="shared" ca="1" si="92"/>
        <v>0.85417216569933907</v>
      </c>
      <c r="AL633" s="28">
        <f t="shared" ca="1" si="93"/>
        <v>15308.763977221795</v>
      </c>
      <c r="AM633" s="28">
        <f ca="1">ROUNDUP(SQRT((2*AL633*PART2!$AD$7)/PART2!$AD$6),0)</f>
        <v>684</v>
      </c>
      <c r="AN633" s="20"/>
      <c r="BB633" s="19">
        <v>631</v>
      </c>
      <c r="BC633" s="20">
        <f t="shared" ca="1" si="86"/>
        <v>0.70682221300755599</v>
      </c>
      <c r="BD633" s="28">
        <f t="shared" ca="1" si="87"/>
        <v>13207.447415223969</v>
      </c>
      <c r="BE633" s="29">
        <f ca="1">BD633/ROUNDUP(SQRT((2*BD633*PART2!$AD$7)/PART2!$AD$6),0)</f>
        <v>20.766426753496805</v>
      </c>
      <c r="BF633" s="20"/>
    </row>
    <row r="634" spans="8:58">
      <c r="H634" s="19">
        <v>631</v>
      </c>
      <c r="I634" s="20">
        <f t="shared" ca="1" si="88"/>
        <v>5.3793037603881988E-3</v>
      </c>
      <c r="J634" s="28">
        <f t="shared" ca="1" si="89"/>
        <v>13207.447415223969</v>
      </c>
      <c r="K634" s="28">
        <f t="shared" ca="1" si="90"/>
        <v>1065743.6071036868</v>
      </c>
      <c r="L634" s="28">
        <f ca="1">ROUNDUP((SQRT((2*J634*PART2!$AD$7)/PART2!$AD$6)),0)</f>
        <v>636</v>
      </c>
      <c r="M634" s="38">
        <f t="shared" ca="1" si="91"/>
        <v>20.766426753496805</v>
      </c>
      <c r="N634" s="20"/>
      <c r="AJ634" s="19">
        <v>631</v>
      </c>
      <c r="AK634" s="20">
        <f t="shared" ca="1" si="92"/>
        <v>0.9335828232186496</v>
      </c>
      <c r="AL634" s="28">
        <f t="shared" ca="1" si="93"/>
        <v>13207.447415223969</v>
      </c>
      <c r="AM634" s="28">
        <f ca="1">ROUNDUP(SQRT((2*AL634*PART2!$AD$7)/PART2!$AD$6),0)</f>
        <v>636</v>
      </c>
      <c r="AN634" s="20"/>
      <c r="BB634" s="19">
        <v>632</v>
      </c>
      <c r="BC634" s="20">
        <f t="shared" ca="1" si="86"/>
        <v>0.47763309320134295</v>
      </c>
      <c r="BD634" s="28">
        <f t="shared" ca="1" si="87"/>
        <v>15811.089616805979</v>
      </c>
      <c r="BE634" s="29">
        <f ca="1">BD634/ROUNDUP(SQRT((2*BD634*PART2!$AD$7)/PART2!$AD$6),0)</f>
        <v>22.717082782767211</v>
      </c>
      <c r="BF634" s="20"/>
    </row>
    <row r="635" spans="8:58">
      <c r="H635" s="19">
        <v>632</v>
      </c>
      <c r="I635" s="20">
        <f t="shared" ca="1" si="88"/>
        <v>0.82331151259168056</v>
      </c>
      <c r="J635" s="28">
        <f t="shared" ca="1" si="89"/>
        <v>15811.089616805979</v>
      </c>
      <c r="K635" s="28">
        <f t="shared" ca="1" si="90"/>
        <v>1274896.127556687</v>
      </c>
      <c r="L635" s="28">
        <f ca="1">ROUNDUP((SQRT((2*J635*PART2!$AD$7)/PART2!$AD$6)),0)</f>
        <v>696</v>
      </c>
      <c r="M635" s="38">
        <f t="shared" ca="1" si="91"/>
        <v>22.717082782767211</v>
      </c>
      <c r="N635" s="20"/>
      <c r="AJ635" s="19">
        <v>632</v>
      </c>
      <c r="AK635" s="20">
        <f t="shared" ca="1" si="92"/>
        <v>0.80077287803135633</v>
      </c>
      <c r="AL635" s="28">
        <f t="shared" ca="1" si="93"/>
        <v>15811.089616805979</v>
      </c>
      <c r="AM635" s="28">
        <f ca="1">ROUNDUP(SQRT((2*AL635*PART2!$AD$7)/PART2!$AD$6),0)</f>
        <v>696</v>
      </c>
      <c r="AN635" s="20"/>
      <c r="BB635" s="19">
        <v>633</v>
      </c>
      <c r="BC635" s="20">
        <f t="shared" ca="1" si="86"/>
        <v>0.9946172851047187</v>
      </c>
      <c r="BD635" s="28">
        <f t="shared" ca="1" si="87"/>
        <v>14237.318240488456</v>
      </c>
      <c r="BE635" s="29">
        <f ca="1">BD635/ROUNDUP(SQRT((2*BD635*PART2!$AD$7)/PART2!$AD$6),0)</f>
        <v>21.571694303770386</v>
      </c>
      <c r="BF635" s="20"/>
    </row>
    <row r="636" spans="8:58">
      <c r="H636" s="19">
        <v>633</v>
      </c>
      <c r="I636" s="20">
        <f t="shared" ca="1" si="88"/>
        <v>0.19136955353068086</v>
      </c>
      <c r="J636" s="28">
        <f t="shared" ca="1" si="89"/>
        <v>14237.318240488456</v>
      </c>
      <c r="K636" s="28">
        <f t="shared" ca="1" si="90"/>
        <v>1148483.2319859059</v>
      </c>
      <c r="L636" s="28">
        <f ca="1">ROUNDUP((SQRT((2*J636*PART2!$AD$7)/PART2!$AD$6)),0)</f>
        <v>660</v>
      </c>
      <c r="M636" s="38">
        <f t="shared" ca="1" si="91"/>
        <v>21.571694303770386</v>
      </c>
      <c r="N636" s="20"/>
      <c r="AJ636" s="19">
        <v>633</v>
      </c>
      <c r="AK636" s="20">
        <f t="shared" ca="1" si="92"/>
        <v>0.89968573474313673</v>
      </c>
      <c r="AL636" s="28">
        <f t="shared" ca="1" si="93"/>
        <v>14237.318240488456</v>
      </c>
      <c r="AM636" s="28">
        <f ca="1">ROUNDUP(SQRT((2*AL636*PART2!$AD$7)/PART2!$AD$6),0)</f>
        <v>660</v>
      </c>
      <c r="AN636" s="20"/>
      <c r="BB636" s="19">
        <v>634</v>
      </c>
      <c r="BC636" s="20">
        <f t="shared" ca="1" si="86"/>
        <v>3.4561693755351897E-2</v>
      </c>
      <c r="BD636" s="28">
        <f t="shared" ca="1" si="87"/>
        <v>13973.400835398475</v>
      </c>
      <c r="BE636" s="29">
        <f ca="1">BD636/ROUNDUP(SQRT((2*BD636*PART2!$AD$7)/PART2!$AD$6),0)</f>
        <v>21.36605632323926</v>
      </c>
      <c r="BF636" s="20"/>
    </row>
    <row r="637" spans="8:58">
      <c r="H637" s="19">
        <v>634</v>
      </c>
      <c r="I637" s="20">
        <f t="shared" ca="1" si="88"/>
        <v>0.11843864829430606</v>
      </c>
      <c r="J637" s="28">
        <f t="shared" ca="1" si="89"/>
        <v>13973.400835398475</v>
      </c>
      <c r="K637" s="28">
        <f t="shared" ca="1" si="90"/>
        <v>1127281.3992229905</v>
      </c>
      <c r="L637" s="28">
        <f ca="1">ROUNDUP((SQRT((2*J637*PART2!$AD$7)/PART2!$AD$6)),0)</f>
        <v>654</v>
      </c>
      <c r="M637" s="38">
        <f t="shared" ca="1" si="91"/>
        <v>21.36605632323926</v>
      </c>
      <c r="N637" s="20"/>
      <c r="AJ637" s="19">
        <v>634</v>
      </c>
      <c r="AK637" s="20">
        <f t="shared" ca="1" si="92"/>
        <v>0.72308206705534217</v>
      </c>
      <c r="AL637" s="28">
        <f t="shared" ca="1" si="93"/>
        <v>13973.400835398475</v>
      </c>
      <c r="AM637" s="28">
        <f ca="1">ROUNDUP(SQRT((2*AL637*PART2!$AD$7)/PART2!$AD$6),0)</f>
        <v>654</v>
      </c>
      <c r="AN637" s="20"/>
      <c r="BB637" s="19">
        <v>635</v>
      </c>
      <c r="BC637" s="20">
        <f t="shared" ca="1" si="86"/>
        <v>0.74230563175450781</v>
      </c>
      <c r="BD637" s="28">
        <f t="shared" ca="1" si="87"/>
        <v>14822.685698085217</v>
      </c>
      <c r="BE637" s="29">
        <f ca="1">BD637/ROUNDUP(SQRT((2*BD637*PART2!$AD$7)/PART2!$AD$6),0)</f>
        <v>22.024793013499579</v>
      </c>
      <c r="BF637" s="20"/>
    </row>
    <row r="638" spans="8:58">
      <c r="H638" s="19">
        <v>635</v>
      </c>
      <c r="I638" s="20">
        <f t="shared" ca="1" si="88"/>
        <v>0.41527289425054903</v>
      </c>
      <c r="J638" s="28">
        <f t="shared" ca="1" si="89"/>
        <v>14822.685698085217</v>
      </c>
      <c r="K638" s="28">
        <f t="shared" ca="1" si="90"/>
        <v>1195505.9103097874</v>
      </c>
      <c r="L638" s="28">
        <f ca="1">ROUNDUP((SQRT((2*J638*PART2!$AD$7)/PART2!$AD$6)),0)</f>
        <v>673</v>
      </c>
      <c r="M638" s="38">
        <f t="shared" ca="1" si="91"/>
        <v>22.024793013499579</v>
      </c>
      <c r="N638" s="20"/>
      <c r="AJ638" s="19">
        <v>635</v>
      </c>
      <c r="AK638" s="20">
        <f t="shared" ca="1" si="92"/>
        <v>0.66071570656781142</v>
      </c>
      <c r="AL638" s="28">
        <f t="shared" ca="1" si="93"/>
        <v>14822.685698085217</v>
      </c>
      <c r="AM638" s="28">
        <f ca="1">ROUNDUP(SQRT((2*AL638*PART2!$AD$7)/PART2!$AD$6),0)</f>
        <v>673</v>
      </c>
      <c r="AN638" s="20"/>
      <c r="BB638" s="19">
        <v>636</v>
      </c>
      <c r="BC638" s="20">
        <f t="shared" ca="1" si="86"/>
        <v>0.50104877904550116</v>
      </c>
      <c r="BD638" s="28">
        <f t="shared" ca="1" si="87"/>
        <v>15274.998833906773</v>
      </c>
      <c r="BE638" s="29">
        <f ca="1">BD638/ROUNDUP(SQRT((2*BD638*PART2!$AD$7)/PART2!$AD$6),0)</f>
        <v>22.331869640214581</v>
      </c>
      <c r="BF638" s="20"/>
    </row>
    <row r="639" spans="8:58">
      <c r="H639" s="19">
        <v>636</v>
      </c>
      <c r="I639" s="20">
        <f t="shared" ca="1" si="88"/>
        <v>0.62804637212212622</v>
      </c>
      <c r="J639" s="28">
        <f t="shared" ca="1" si="89"/>
        <v>15274.998833906773</v>
      </c>
      <c r="K639" s="28">
        <f t="shared" ca="1" si="90"/>
        <v>1231837.7180333892</v>
      </c>
      <c r="L639" s="28">
        <f ca="1">ROUNDUP((SQRT((2*J639*PART2!$AD$7)/PART2!$AD$6)),0)</f>
        <v>684</v>
      </c>
      <c r="M639" s="38">
        <f t="shared" ca="1" si="91"/>
        <v>22.331869640214581</v>
      </c>
      <c r="N639" s="20"/>
      <c r="AJ639" s="19">
        <v>636</v>
      </c>
      <c r="AK639" s="20">
        <f t="shared" ca="1" si="92"/>
        <v>0.89776718089497642</v>
      </c>
      <c r="AL639" s="28">
        <f t="shared" ca="1" si="93"/>
        <v>15274.998833906773</v>
      </c>
      <c r="AM639" s="28">
        <f ca="1">ROUNDUP(SQRT((2*AL639*PART2!$AD$7)/PART2!$AD$6),0)</f>
        <v>684</v>
      </c>
      <c r="AN639" s="20"/>
      <c r="BB639" s="19">
        <v>637</v>
      </c>
      <c r="BC639" s="20">
        <f t="shared" ca="1" si="86"/>
        <v>0.41621887851969663</v>
      </c>
      <c r="BD639" s="28">
        <f t="shared" ca="1" si="87"/>
        <v>14608.798393572657</v>
      </c>
      <c r="BE639" s="29">
        <f ca="1">BD639/ROUNDUP(SQRT((2*BD639*PART2!$AD$7)/PART2!$AD$6),0)</f>
        <v>21.836768899211744</v>
      </c>
      <c r="BF639" s="20"/>
    </row>
    <row r="640" spans="8:58">
      <c r="H640" s="19">
        <v>637</v>
      </c>
      <c r="I640" s="20">
        <f t="shared" ca="1" si="88"/>
        <v>0.32352903389524501</v>
      </c>
      <c r="J640" s="28">
        <f t="shared" ca="1" si="89"/>
        <v>14608.798393572657</v>
      </c>
      <c r="K640" s="28">
        <f t="shared" ca="1" si="90"/>
        <v>1178324.7606436391</v>
      </c>
      <c r="L640" s="28">
        <f ca="1">ROUNDUP((SQRT((2*J640*PART2!$AD$7)/PART2!$AD$6)),0)</f>
        <v>669</v>
      </c>
      <c r="M640" s="38">
        <f t="shared" ca="1" si="91"/>
        <v>21.836768899211744</v>
      </c>
      <c r="N640" s="20"/>
      <c r="AJ640" s="19">
        <v>637</v>
      </c>
      <c r="AK640" s="20">
        <f t="shared" ca="1" si="92"/>
        <v>0.93354927105753549</v>
      </c>
      <c r="AL640" s="28">
        <f t="shared" ca="1" si="93"/>
        <v>14608.798393572657</v>
      </c>
      <c r="AM640" s="28">
        <f ca="1">ROUNDUP(SQRT((2*AL640*PART2!$AD$7)/PART2!$AD$6),0)</f>
        <v>669</v>
      </c>
      <c r="AN640" s="20"/>
      <c r="BB640" s="19">
        <v>638</v>
      </c>
      <c r="BC640" s="20">
        <f t="shared" ca="1" si="86"/>
        <v>0.4429244495170872</v>
      </c>
      <c r="BD640" s="28">
        <f t="shared" ca="1" si="87"/>
        <v>13622.373018502616</v>
      </c>
      <c r="BE640" s="29">
        <f ca="1">BD640/ROUNDUP(SQRT((2*BD640*PART2!$AD$7)/PART2!$AD$6),0)</f>
        <v>21.087264734524172</v>
      </c>
      <c r="BF640" s="20"/>
    </row>
    <row r="641" spans="8:58">
      <c r="H641" s="19">
        <v>638</v>
      </c>
      <c r="I641" s="20">
        <f t="shared" ca="1" si="88"/>
        <v>4.8418521770007272E-2</v>
      </c>
      <c r="J641" s="28">
        <f t="shared" ca="1" si="89"/>
        <v>13622.373018502616</v>
      </c>
      <c r="K641" s="28">
        <f t="shared" ca="1" si="90"/>
        <v>1099080.2397218046</v>
      </c>
      <c r="L641" s="28">
        <f ca="1">ROUNDUP((SQRT((2*J641*PART2!$AD$7)/PART2!$AD$6)),0)</f>
        <v>646</v>
      </c>
      <c r="M641" s="38">
        <f t="shared" ca="1" si="91"/>
        <v>21.087264734524172</v>
      </c>
      <c r="N641" s="20"/>
      <c r="AJ641" s="19">
        <v>638</v>
      </c>
      <c r="AK641" s="20">
        <f t="shared" ca="1" si="92"/>
        <v>0.74105997814331503</v>
      </c>
      <c r="AL641" s="28">
        <f t="shared" ca="1" si="93"/>
        <v>13622.373018502616</v>
      </c>
      <c r="AM641" s="28">
        <f ca="1">ROUNDUP(SQRT((2*AL641*PART2!$AD$7)/PART2!$AD$6),0)</f>
        <v>646</v>
      </c>
      <c r="AN641" s="20"/>
      <c r="BB641" s="19">
        <v>639</v>
      </c>
      <c r="BC641" s="20">
        <f t="shared" ca="1" si="86"/>
        <v>0.98650275191217174</v>
      </c>
      <c r="BD641" s="28">
        <f t="shared" ca="1" si="87"/>
        <v>15036.17340538138</v>
      </c>
      <c r="BE641" s="29">
        <f ca="1">BD641/ROUNDUP(SQRT((2*BD641*PART2!$AD$7)/PART2!$AD$6),0)</f>
        <v>22.177246910592004</v>
      </c>
      <c r="BF641" s="20"/>
    </row>
    <row r="642" spans="8:58">
      <c r="H642" s="19">
        <v>639</v>
      </c>
      <c r="I642" s="20">
        <f t="shared" ca="1" si="88"/>
        <v>0.51792313828357883</v>
      </c>
      <c r="J642" s="28">
        <f t="shared" ca="1" si="89"/>
        <v>15036.17340538138</v>
      </c>
      <c r="K642" s="28">
        <f t="shared" ca="1" si="90"/>
        <v>1212654.4667508407</v>
      </c>
      <c r="L642" s="28">
        <f ca="1">ROUNDUP((SQRT((2*J642*PART2!$AD$7)/PART2!$AD$6)),0)</f>
        <v>678</v>
      </c>
      <c r="M642" s="38">
        <f t="shared" ca="1" si="91"/>
        <v>22.177246910592004</v>
      </c>
      <c r="N642" s="20"/>
      <c r="AJ642" s="19">
        <v>639</v>
      </c>
      <c r="AK642" s="20">
        <f t="shared" ca="1" si="92"/>
        <v>1.2162476359967145E-2</v>
      </c>
      <c r="AL642" s="28">
        <f t="shared" ca="1" si="93"/>
        <v>15036.17340538138</v>
      </c>
      <c r="AM642" s="28">
        <f ca="1">ROUNDUP(SQRT((2*AL642*PART2!$AD$7)/PART2!$AD$6),0)</f>
        <v>678</v>
      </c>
      <c r="AN642" s="20"/>
      <c r="BB642" s="19">
        <v>640</v>
      </c>
      <c r="BC642" s="20">
        <f t="shared" ca="1" si="86"/>
        <v>0.79503921677490796</v>
      </c>
      <c r="BD642" s="28">
        <f t="shared" ca="1" si="87"/>
        <v>16405.817717249189</v>
      </c>
      <c r="BE642" s="29">
        <f ca="1">BD642/ROUNDUP(SQRT((2*BD642*PART2!$AD$7)/PART2!$AD$6),0)</f>
        <v>23.139376187939618</v>
      </c>
      <c r="BF642" s="20"/>
    </row>
    <row r="643" spans="8:58">
      <c r="H643" s="19">
        <v>640</v>
      </c>
      <c r="I643" s="20">
        <f t="shared" ca="1" si="88"/>
        <v>0.95586842685812934</v>
      </c>
      <c r="J643" s="28">
        <f t="shared" ca="1" si="89"/>
        <v>16405.817717249189</v>
      </c>
      <c r="K643" s="28">
        <f t="shared" ca="1" si="90"/>
        <v>1322660.8801412818</v>
      </c>
      <c r="L643" s="28">
        <f ca="1">ROUNDUP((SQRT((2*J643*PART2!$AD$7)/PART2!$AD$6)),0)</f>
        <v>709</v>
      </c>
      <c r="M643" s="38">
        <f t="shared" ca="1" si="91"/>
        <v>23.139376187939618</v>
      </c>
      <c r="N643" s="20"/>
      <c r="AJ643" s="19">
        <v>640</v>
      </c>
      <c r="AK643" s="20">
        <f t="shared" ca="1" si="92"/>
        <v>0.9696092474361393</v>
      </c>
      <c r="AL643" s="28">
        <f t="shared" ca="1" si="93"/>
        <v>16405.817717249189</v>
      </c>
      <c r="AM643" s="28">
        <f ca="1">ROUNDUP(SQRT((2*AL643*PART2!$AD$7)/PART2!$AD$6),0)</f>
        <v>709</v>
      </c>
      <c r="AN643" s="20"/>
      <c r="BB643" s="19">
        <v>641</v>
      </c>
      <c r="BC643" s="20">
        <f t="shared" ca="1" si="86"/>
        <v>0.810995698095482</v>
      </c>
      <c r="BD643" s="28">
        <f t="shared" ca="1" si="87"/>
        <v>14609.728429401483</v>
      </c>
      <c r="BE643" s="29">
        <f ca="1">BD643/ROUNDUP(SQRT((2*BD643*PART2!$AD$7)/PART2!$AD$6),0)</f>
        <v>21.838159087296685</v>
      </c>
      <c r="BF643" s="20"/>
    </row>
    <row r="644" spans="8:58">
      <c r="H644" s="19">
        <v>641</v>
      </c>
      <c r="I644" s="20">
        <f t="shared" ca="1" si="88"/>
        <v>0.32390320205292078</v>
      </c>
      <c r="J644" s="28">
        <f t="shared" ca="1" si="89"/>
        <v>14609.728429401483</v>
      </c>
      <c r="K644" s="28">
        <f t="shared" ca="1" si="90"/>
        <v>1178399.469351324</v>
      </c>
      <c r="L644" s="28">
        <f ca="1">ROUNDUP((SQRT((2*J644*PART2!$AD$7)/PART2!$AD$6)),0)</f>
        <v>669</v>
      </c>
      <c r="M644" s="38">
        <f t="shared" ca="1" si="91"/>
        <v>21.838159087296685</v>
      </c>
      <c r="N644" s="20"/>
      <c r="AJ644" s="19">
        <v>641</v>
      </c>
      <c r="AK644" s="20">
        <f t="shared" ca="1" si="92"/>
        <v>8.7374251319125018E-2</v>
      </c>
      <c r="AL644" s="28">
        <f t="shared" ca="1" si="93"/>
        <v>14609.728429401483</v>
      </c>
      <c r="AM644" s="28">
        <f ca="1">ROUNDUP(SQRT((2*AL644*PART2!$AD$7)/PART2!$AD$6),0)</f>
        <v>669</v>
      </c>
      <c r="AN644" s="20"/>
      <c r="BB644" s="19">
        <v>642</v>
      </c>
      <c r="BC644" s="20">
        <f t="shared" ref="BC644:BC707" ca="1" si="94">RAND()</f>
        <v>0.54513708445764009</v>
      </c>
      <c r="BD644" s="28">
        <f t="shared" ref="BD644:BD707" ca="1" si="95">IF(I645&lt;=$C$24, $C$16+SQRT(I645*$C$25), $C$17-SQRT((1-I645)*$C$26))</f>
        <v>14866.907973666592</v>
      </c>
      <c r="BE644" s="29">
        <f ca="1">BD644/ROUNDUP(SQRT((2*BD644*PART2!$AD$7)/PART2!$AD$6),0)</f>
        <v>22.057726963897021</v>
      </c>
      <c r="BF644" s="20"/>
    </row>
    <row r="645" spans="8:58">
      <c r="H645" s="19">
        <v>642</v>
      </c>
      <c r="I645" s="20">
        <f t="shared" ref="I645:I708" ca="1" si="96">RAND()</f>
        <v>0.43566817276748782</v>
      </c>
      <c r="J645" s="28">
        <f t="shared" ref="J645:J708" ca="1" si="97">IF(I645&lt;=$C$24, $C$16+SQRT(I645*$C$25), $C$17-SQRT((1-I645)*$C$26))</f>
        <v>14866.907973666592</v>
      </c>
      <c r="K645" s="28">
        <f t="shared" ref="K645:K708" ca="1" si="98">J645*$AD$5+J645/L645*$AD$7+$AD$6*L645/2</f>
        <v>1199058.1378253847</v>
      </c>
      <c r="L645" s="28">
        <f ca="1">ROUNDUP((SQRT((2*J645*PART2!$AD$7)/PART2!$AD$6)),0)</f>
        <v>674</v>
      </c>
      <c r="M645" s="38">
        <f t="shared" ref="M645:M708" ca="1" si="99">J645/L645</f>
        <v>22.057726963897021</v>
      </c>
      <c r="N645" s="20"/>
      <c r="AJ645" s="19">
        <v>642</v>
      </c>
      <c r="AK645" s="20">
        <f t="shared" ref="AK645:AK708" ca="1" si="100">RAND()</f>
        <v>8.0530780778920175E-4</v>
      </c>
      <c r="AL645" s="28">
        <f t="shared" ref="AL645:AL708" ca="1" si="101">IF(I645&lt;=$C$24, $C$16+SQRT(I645*$C$25), $C$17-SQRT((1-I645)*$C$26))</f>
        <v>14866.907973666592</v>
      </c>
      <c r="AM645" s="28">
        <f ca="1">ROUNDUP(SQRT((2*AL645*PART2!$AD$7)/PART2!$AD$6),0)</f>
        <v>674</v>
      </c>
      <c r="AN645" s="20"/>
      <c r="BB645" s="19">
        <v>643</v>
      </c>
      <c r="BC645" s="20">
        <f t="shared" ca="1" si="94"/>
        <v>0.89009849335283819</v>
      </c>
      <c r="BD645" s="28">
        <f t="shared" ca="1" si="95"/>
        <v>16068.133633577138</v>
      </c>
      <c r="BE645" s="29">
        <f ca="1">BD645/ROUNDUP(SQRT((2*BD645*PART2!$AD$7)/PART2!$AD$6),0)</f>
        <v>22.921731288983079</v>
      </c>
      <c r="BF645" s="20"/>
    </row>
    <row r="646" spans="8:58">
      <c r="H646" s="19">
        <v>643</v>
      </c>
      <c r="I646" s="20">
        <f t="shared" ca="1" si="96"/>
        <v>0.89145313439123164</v>
      </c>
      <c r="J646" s="28">
        <f t="shared" ca="1" si="97"/>
        <v>16068.133633577138</v>
      </c>
      <c r="K646" s="28">
        <f t="shared" ca="1" si="98"/>
        <v>1295540.6715697472</v>
      </c>
      <c r="L646" s="28">
        <f ca="1">ROUNDUP((SQRT((2*J646*PART2!$AD$7)/PART2!$AD$6)),0)</f>
        <v>701</v>
      </c>
      <c r="M646" s="38">
        <f t="shared" ca="1" si="99"/>
        <v>22.921731288983079</v>
      </c>
      <c r="N646" s="20"/>
      <c r="AJ646" s="19">
        <v>643</v>
      </c>
      <c r="AK646" s="20">
        <f t="shared" ca="1" si="100"/>
        <v>0.23486679201135097</v>
      </c>
      <c r="AL646" s="28">
        <f t="shared" ca="1" si="101"/>
        <v>16068.133633577138</v>
      </c>
      <c r="AM646" s="28">
        <f ca="1">ROUNDUP(SQRT((2*AL646*PART2!$AD$7)/PART2!$AD$6),0)</f>
        <v>701</v>
      </c>
      <c r="AN646" s="20"/>
      <c r="BB646" s="19">
        <v>644</v>
      </c>
      <c r="BC646" s="20">
        <f t="shared" ca="1" si="94"/>
        <v>7.1800135570075363E-2</v>
      </c>
      <c r="BD646" s="28">
        <f t="shared" ca="1" si="95"/>
        <v>15646.640355465242</v>
      </c>
      <c r="BE646" s="29">
        <f ca="1">BD646/ROUNDUP(SQRT((2*BD646*PART2!$AD$7)/PART2!$AD$6),0)</f>
        <v>22.610751958764801</v>
      </c>
      <c r="BF646" s="20"/>
    </row>
    <row r="647" spans="8:58">
      <c r="H647" s="19">
        <v>644</v>
      </c>
      <c r="I647" s="20">
        <f t="shared" ca="1" si="96"/>
        <v>0.77105220906809446</v>
      </c>
      <c r="J647" s="28">
        <f t="shared" ca="1" si="97"/>
        <v>15646.640355465242</v>
      </c>
      <c r="K647" s="28">
        <f t="shared" ca="1" si="98"/>
        <v>1261687.9938681475</v>
      </c>
      <c r="L647" s="28">
        <f ca="1">ROUNDUP((SQRT((2*J647*PART2!$AD$7)/PART2!$AD$6)),0)</f>
        <v>692</v>
      </c>
      <c r="M647" s="38">
        <f t="shared" ca="1" si="99"/>
        <v>22.610751958764801</v>
      </c>
      <c r="N647" s="20"/>
      <c r="AJ647" s="19">
        <v>644</v>
      </c>
      <c r="AK647" s="20">
        <f t="shared" ca="1" si="100"/>
        <v>0.70193985368322798</v>
      </c>
      <c r="AL647" s="28">
        <f t="shared" ca="1" si="101"/>
        <v>15646.640355465242</v>
      </c>
      <c r="AM647" s="28">
        <f ca="1">ROUNDUP(SQRT((2*AL647*PART2!$AD$7)/PART2!$AD$6),0)</f>
        <v>692</v>
      </c>
      <c r="AN647" s="20"/>
      <c r="BB647" s="19">
        <v>645</v>
      </c>
      <c r="BC647" s="20">
        <f t="shared" ca="1" si="94"/>
        <v>0.86642962830024262</v>
      </c>
      <c r="BD647" s="28">
        <f t="shared" ca="1" si="95"/>
        <v>13910.193957352862</v>
      </c>
      <c r="BE647" s="29">
        <f ca="1">BD647/ROUNDUP(SQRT((2*BD647*PART2!$AD$7)/PART2!$AD$6),0)</f>
        <v>21.334653308823409</v>
      </c>
      <c r="BF647" s="20"/>
    </row>
    <row r="648" spans="8:58">
      <c r="H648" s="19">
        <v>645</v>
      </c>
      <c r="I648" s="20">
        <f t="shared" ca="1" si="96"/>
        <v>0.10355663000020787</v>
      </c>
      <c r="J648" s="28">
        <f t="shared" ca="1" si="97"/>
        <v>13910.193957352862</v>
      </c>
      <c r="K648" s="28">
        <f t="shared" ca="1" si="98"/>
        <v>1122203.5403161701</v>
      </c>
      <c r="L648" s="28">
        <f ca="1">ROUNDUP((SQRT((2*J648*PART2!$AD$7)/PART2!$AD$6)),0)</f>
        <v>652</v>
      </c>
      <c r="M648" s="38">
        <f t="shared" ca="1" si="99"/>
        <v>21.334653308823409</v>
      </c>
      <c r="N648" s="20"/>
      <c r="AJ648" s="19">
        <v>645</v>
      </c>
      <c r="AK648" s="20">
        <f t="shared" ca="1" si="100"/>
        <v>0.3562323000818528</v>
      </c>
      <c r="AL648" s="28">
        <f t="shared" ca="1" si="101"/>
        <v>13910.193957352862</v>
      </c>
      <c r="AM648" s="28">
        <f ca="1">ROUNDUP(SQRT((2*AL648*PART2!$AD$7)/PART2!$AD$6),0)</f>
        <v>652</v>
      </c>
      <c r="AN648" s="20"/>
      <c r="BB648" s="19">
        <v>646</v>
      </c>
      <c r="BC648" s="20">
        <f t="shared" ca="1" si="94"/>
        <v>0.71595525076139599</v>
      </c>
      <c r="BD648" s="28">
        <f t="shared" ca="1" si="95"/>
        <v>16472.814277110439</v>
      </c>
      <c r="BE648" s="29">
        <f ca="1">BD648/ROUNDUP(SQRT((2*BD648*PART2!$AD$7)/PART2!$AD$6),0)</f>
        <v>23.201146869169634</v>
      </c>
      <c r="BF648" s="20"/>
    </row>
    <row r="649" spans="8:58">
      <c r="H649" s="19">
        <v>646</v>
      </c>
      <c r="I649" s="20">
        <f t="shared" ca="1" si="96"/>
        <v>0.96525940169767654</v>
      </c>
      <c r="J649" s="28">
        <f t="shared" ca="1" si="97"/>
        <v>16472.814277110439</v>
      </c>
      <c r="K649" s="28">
        <f t="shared" ca="1" si="98"/>
        <v>1328041.3944800526</v>
      </c>
      <c r="L649" s="28">
        <f ca="1">ROUNDUP((SQRT((2*J649*PART2!$AD$7)/PART2!$AD$6)),0)</f>
        <v>710</v>
      </c>
      <c r="M649" s="38">
        <f t="shared" ca="1" si="99"/>
        <v>23.201146869169634</v>
      </c>
      <c r="N649" s="20"/>
      <c r="AJ649" s="19">
        <v>646</v>
      </c>
      <c r="AK649" s="20">
        <f t="shared" ca="1" si="100"/>
        <v>0.97544514227597956</v>
      </c>
      <c r="AL649" s="28">
        <f t="shared" ca="1" si="101"/>
        <v>16472.814277110439</v>
      </c>
      <c r="AM649" s="28">
        <f ca="1">ROUNDUP(SQRT((2*AL649*PART2!$AD$7)/PART2!$AD$6),0)</f>
        <v>710</v>
      </c>
      <c r="AN649" s="20"/>
      <c r="BB649" s="19">
        <v>647</v>
      </c>
      <c r="BC649" s="20">
        <f t="shared" ca="1" si="94"/>
        <v>0.77501767800912613</v>
      </c>
      <c r="BD649" s="28">
        <f t="shared" ca="1" si="95"/>
        <v>14471.454369692248</v>
      </c>
      <c r="BE649" s="29">
        <f ca="1">BD649/ROUNDUP(SQRT((2*BD649*PART2!$AD$7)/PART2!$AD$6),0)</f>
        <v>21.761585518334208</v>
      </c>
      <c r="BF649" s="20"/>
    </row>
    <row r="650" spans="8:58">
      <c r="H650" s="19">
        <v>647</v>
      </c>
      <c r="I650" s="20">
        <f t="shared" ca="1" si="96"/>
        <v>0.27064724526080108</v>
      </c>
      <c r="J650" s="28">
        <f t="shared" ca="1" si="97"/>
        <v>14471.454369692248</v>
      </c>
      <c r="K650" s="28">
        <f t="shared" ca="1" si="98"/>
        <v>1167291.8983894135</v>
      </c>
      <c r="L650" s="28">
        <f ca="1">ROUNDUP((SQRT((2*J650*PART2!$AD$7)/PART2!$AD$6)),0)</f>
        <v>665</v>
      </c>
      <c r="M650" s="38">
        <f t="shared" ca="1" si="99"/>
        <v>21.761585518334208</v>
      </c>
      <c r="N650" s="20"/>
      <c r="AJ650" s="19">
        <v>647</v>
      </c>
      <c r="AK650" s="20">
        <f t="shared" ca="1" si="100"/>
        <v>0.49660188004889094</v>
      </c>
      <c r="AL650" s="28">
        <f t="shared" ca="1" si="101"/>
        <v>14471.454369692248</v>
      </c>
      <c r="AM650" s="28">
        <f ca="1">ROUNDUP(SQRT((2*AL650*PART2!$AD$7)/PART2!$AD$6),0)</f>
        <v>665</v>
      </c>
      <c r="AN650" s="20"/>
      <c r="BB650" s="19">
        <v>648</v>
      </c>
      <c r="BC650" s="20">
        <f t="shared" ca="1" si="94"/>
        <v>0.51926261940874763</v>
      </c>
      <c r="BD650" s="28">
        <f t="shared" ca="1" si="95"/>
        <v>14192.609965131602</v>
      </c>
      <c r="BE650" s="29">
        <f ca="1">BD650/ROUNDUP(SQRT((2*BD650*PART2!$AD$7)/PART2!$AD$6),0)</f>
        <v>21.536585683052508</v>
      </c>
      <c r="BF650" s="20"/>
    </row>
    <row r="651" spans="8:58">
      <c r="H651" s="19">
        <v>648</v>
      </c>
      <c r="I651" s="20">
        <f t="shared" ca="1" si="96"/>
        <v>0.17778981611640021</v>
      </c>
      <c r="J651" s="28">
        <f t="shared" ca="1" si="97"/>
        <v>14192.609965131602</v>
      </c>
      <c r="K651" s="28">
        <f t="shared" ca="1" si="98"/>
        <v>1144891.6460607997</v>
      </c>
      <c r="L651" s="28">
        <f ca="1">ROUNDUP((SQRT((2*J651*PART2!$AD$7)/PART2!$AD$6)),0)</f>
        <v>659</v>
      </c>
      <c r="M651" s="38">
        <f t="shared" ca="1" si="99"/>
        <v>21.536585683052508</v>
      </c>
      <c r="N651" s="20"/>
      <c r="AJ651" s="19">
        <v>648</v>
      </c>
      <c r="AK651" s="20">
        <f t="shared" ca="1" si="100"/>
        <v>0.65948736590280843</v>
      </c>
      <c r="AL651" s="28">
        <f t="shared" ca="1" si="101"/>
        <v>14192.609965131602</v>
      </c>
      <c r="AM651" s="28">
        <f ca="1">ROUNDUP(SQRT((2*AL651*PART2!$AD$7)/PART2!$AD$6),0)</f>
        <v>659</v>
      </c>
      <c r="AN651" s="20"/>
      <c r="BB651" s="19">
        <v>649</v>
      </c>
      <c r="BC651" s="20">
        <f t="shared" ca="1" si="94"/>
        <v>0.35847063212310382</v>
      </c>
      <c r="BD651" s="28">
        <f t="shared" ca="1" si="95"/>
        <v>15476.111082714966</v>
      </c>
      <c r="BE651" s="29">
        <f ca="1">BD651/ROUNDUP(SQRT((2*BD651*PART2!$AD$7)/PART2!$AD$6),0)</f>
        <v>22.494347503946173</v>
      </c>
      <c r="BF651" s="20"/>
    </row>
    <row r="652" spans="8:58">
      <c r="H652" s="19">
        <v>649</v>
      </c>
      <c r="I652" s="20">
        <f t="shared" ca="1" si="96"/>
        <v>0.70972032097198068</v>
      </c>
      <c r="J652" s="28">
        <f t="shared" ca="1" si="97"/>
        <v>15476.111082714966</v>
      </c>
      <c r="K652" s="28">
        <f t="shared" ca="1" si="98"/>
        <v>1247991.2430680655</v>
      </c>
      <c r="L652" s="28">
        <f ca="1">ROUNDUP((SQRT((2*J652*PART2!$AD$7)/PART2!$AD$6)),0)</f>
        <v>688</v>
      </c>
      <c r="M652" s="38">
        <f t="shared" ca="1" si="99"/>
        <v>22.494347503946173</v>
      </c>
      <c r="N652" s="20"/>
      <c r="AJ652" s="19">
        <v>649</v>
      </c>
      <c r="AK652" s="20">
        <f t="shared" ca="1" si="100"/>
        <v>0.15333128332446622</v>
      </c>
      <c r="AL652" s="28">
        <f t="shared" ca="1" si="101"/>
        <v>15476.111082714966</v>
      </c>
      <c r="AM652" s="28">
        <f ca="1">ROUNDUP(SQRT((2*AL652*PART2!$AD$7)/PART2!$AD$6),0)</f>
        <v>688</v>
      </c>
      <c r="AN652" s="20"/>
      <c r="BB652" s="19">
        <v>650</v>
      </c>
      <c r="BC652" s="20">
        <f t="shared" ca="1" si="94"/>
        <v>0.86118305434368492</v>
      </c>
      <c r="BD652" s="28">
        <f t="shared" ca="1" si="95"/>
        <v>14847.470835215192</v>
      </c>
      <c r="BE652" s="29">
        <f ca="1">BD652/ROUNDUP(SQRT((2*BD652*PART2!$AD$7)/PART2!$AD$6),0)</f>
        <v>22.028888479547764</v>
      </c>
      <c r="BF652" s="20"/>
    </row>
    <row r="653" spans="8:58">
      <c r="H653" s="19">
        <v>650</v>
      </c>
      <c r="I653" s="20">
        <f t="shared" ca="1" si="96"/>
        <v>0.42664356087133981</v>
      </c>
      <c r="J653" s="28">
        <f t="shared" ca="1" si="97"/>
        <v>14847.470835215192</v>
      </c>
      <c r="K653" s="28">
        <f t="shared" ca="1" si="98"/>
        <v>1197496.8222827159</v>
      </c>
      <c r="L653" s="28">
        <f ca="1">ROUNDUP((SQRT((2*J653*PART2!$AD$7)/PART2!$AD$6)),0)</f>
        <v>674</v>
      </c>
      <c r="M653" s="38">
        <f t="shared" ca="1" si="99"/>
        <v>22.028888479547764</v>
      </c>
      <c r="N653" s="20"/>
      <c r="AJ653" s="19">
        <v>650</v>
      </c>
      <c r="AK653" s="20">
        <f t="shared" ca="1" si="100"/>
        <v>0.59664020570720988</v>
      </c>
      <c r="AL653" s="28">
        <f t="shared" ca="1" si="101"/>
        <v>14847.470835215192</v>
      </c>
      <c r="AM653" s="28">
        <f ca="1">ROUNDUP(SQRT((2*AL653*PART2!$AD$7)/PART2!$AD$6),0)</f>
        <v>674</v>
      </c>
      <c r="AN653" s="20"/>
      <c r="BB653" s="19">
        <v>651</v>
      </c>
      <c r="BC653" s="20">
        <f t="shared" ca="1" si="94"/>
        <v>0.65394901284634954</v>
      </c>
      <c r="BD653" s="28">
        <f t="shared" ca="1" si="95"/>
        <v>14728.199729906681</v>
      </c>
      <c r="BE653" s="29">
        <f ca="1">BD653/ROUNDUP(SQRT((2*BD653*PART2!$AD$7)/PART2!$AD$6),0)</f>
        <v>21.949627019234992</v>
      </c>
      <c r="BF653" s="20"/>
    </row>
    <row r="654" spans="8:58">
      <c r="H654" s="19">
        <v>651</v>
      </c>
      <c r="I654" s="20">
        <f t="shared" ca="1" si="96"/>
        <v>0.37333428830619064</v>
      </c>
      <c r="J654" s="28">
        <f t="shared" ca="1" si="97"/>
        <v>14728.199729906681</v>
      </c>
      <c r="K654" s="28">
        <f t="shared" ca="1" si="98"/>
        <v>1187916.0963367661</v>
      </c>
      <c r="L654" s="28">
        <f ca="1">ROUNDUP((SQRT((2*J654*PART2!$AD$7)/PART2!$AD$6)),0)</f>
        <v>671</v>
      </c>
      <c r="M654" s="38">
        <f t="shared" ca="1" si="99"/>
        <v>21.949627019234992</v>
      </c>
      <c r="N654" s="20"/>
      <c r="AJ654" s="19">
        <v>651</v>
      </c>
      <c r="AK654" s="20">
        <f t="shared" ca="1" si="100"/>
        <v>0.67190113838701537</v>
      </c>
      <c r="AL654" s="28">
        <f t="shared" ca="1" si="101"/>
        <v>14728.199729906681</v>
      </c>
      <c r="AM654" s="28">
        <f ca="1">ROUNDUP(SQRT((2*AL654*PART2!$AD$7)/PART2!$AD$6),0)</f>
        <v>671</v>
      </c>
      <c r="AN654" s="20"/>
      <c r="BB654" s="19">
        <v>652</v>
      </c>
      <c r="BC654" s="20">
        <f t="shared" ca="1" si="94"/>
        <v>0.45400842598452706</v>
      </c>
      <c r="BD654" s="28">
        <f t="shared" ca="1" si="95"/>
        <v>15549.086915969176</v>
      </c>
      <c r="BE654" s="29">
        <f ca="1">BD654/ROUNDUP(SQRT((2*BD654*PART2!$AD$7)/PART2!$AD$6),0)</f>
        <v>22.534908573868371</v>
      </c>
      <c r="BF654" s="20"/>
    </row>
    <row r="655" spans="8:58">
      <c r="H655" s="19">
        <v>652</v>
      </c>
      <c r="I655" s="20">
        <f t="shared" ca="1" si="96"/>
        <v>0.73685640282352005</v>
      </c>
      <c r="J655" s="28">
        <f t="shared" ca="1" si="97"/>
        <v>15549.086915969176</v>
      </c>
      <c r="K655" s="28">
        <f t="shared" ca="1" si="98"/>
        <v>1253852.6331637851</v>
      </c>
      <c r="L655" s="28">
        <f ca="1">ROUNDUP((SQRT((2*J655*PART2!$AD$7)/PART2!$AD$6)),0)</f>
        <v>690</v>
      </c>
      <c r="M655" s="38">
        <f t="shared" ca="1" si="99"/>
        <v>22.534908573868371</v>
      </c>
      <c r="N655" s="20"/>
      <c r="AJ655" s="19">
        <v>652</v>
      </c>
      <c r="AK655" s="20">
        <f t="shared" ca="1" si="100"/>
        <v>0.89680934707500781</v>
      </c>
      <c r="AL655" s="28">
        <f t="shared" ca="1" si="101"/>
        <v>15549.086915969176</v>
      </c>
      <c r="AM655" s="28">
        <f ca="1">ROUNDUP(SQRT((2*AL655*PART2!$AD$7)/PART2!$AD$6),0)</f>
        <v>690</v>
      </c>
      <c r="AN655" s="20"/>
      <c r="BB655" s="19">
        <v>653</v>
      </c>
      <c r="BC655" s="20">
        <f t="shared" ca="1" si="94"/>
        <v>0.32920618374631683</v>
      </c>
      <c r="BD655" s="28">
        <f t="shared" ca="1" si="95"/>
        <v>16202.415214600247</v>
      </c>
      <c r="BE655" s="29">
        <f ca="1">BD655/ROUNDUP(SQRT((2*BD655*PART2!$AD$7)/PART2!$AD$6),0)</f>
        <v>23.014794338920805</v>
      </c>
      <c r="BF655" s="20"/>
    </row>
    <row r="656" spans="8:58">
      <c r="H656" s="19">
        <v>653</v>
      </c>
      <c r="I656" s="20">
        <f t="shared" ca="1" si="96"/>
        <v>0.92048231376235379</v>
      </c>
      <c r="J656" s="28">
        <f t="shared" ca="1" si="97"/>
        <v>16202.415214600247</v>
      </c>
      <c r="K656" s="28">
        <f t="shared" ca="1" si="98"/>
        <v>1306325.2719225825</v>
      </c>
      <c r="L656" s="28">
        <f ca="1">ROUNDUP((SQRT((2*J656*PART2!$AD$7)/PART2!$AD$6)),0)</f>
        <v>704</v>
      </c>
      <c r="M656" s="38">
        <f t="shared" ca="1" si="99"/>
        <v>23.014794338920805</v>
      </c>
      <c r="N656" s="20"/>
      <c r="AJ656" s="19">
        <v>653</v>
      </c>
      <c r="AK656" s="20">
        <f t="shared" ca="1" si="100"/>
        <v>0.96963405478651554</v>
      </c>
      <c r="AL656" s="28">
        <f t="shared" ca="1" si="101"/>
        <v>16202.415214600247</v>
      </c>
      <c r="AM656" s="28">
        <f ca="1">ROUNDUP(SQRT((2*AL656*PART2!$AD$7)/PART2!$AD$6),0)</f>
        <v>704</v>
      </c>
      <c r="AN656" s="20"/>
      <c r="BB656" s="19">
        <v>654</v>
      </c>
      <c r="BC656" s="20">
        <f t="shared" ca="1" si="94"/>
        <v>5.1221549400274236E-2</v>
      </c>
      <c r="BD656" s="28">
        <f t="shared" ca="1" si="95"/>
        <v>15443.269752585062</v>
      </c>
      <c r="BE656" s="29">
        <f ca="1">BD656/ROUNDUP(SQRT((2*BD656*PART2!$AD$7)/PART2!$AD$6),0)</f>
        <v>22.479286393864719</v>
      </c>
      <c r="BF656" s="20"/>
    </row>
    <row r="657" spans="8:58">
      <c r="H657" s="19">
        <v>654</v>
      </c>
      <c r="I657" s="20">
        <f t="shared" ca="1" si="96"/>
        <v>0.69707386709792818</v>
      </c>
      <c r="J657" s="28">
        <f t="shared" ca="1" si="97"/>
        <v>15443.269752585062</v>
      </c>
      <c r="K657" s="28">
        <f t="shared" ca="1" si="98"/>
        <v>1245353.4232134551</v>
      </c>
      <c r="L657" s="28">
        <f ca="1">ROUNDUP((SQRT((2*J657*PART2!$AD$7)/PART2!$AD$6)),0)</f>
        <v>687</v>
      </c>
      <c r="M657" s="38">
        <f t="shared" ca="1" si="99"/>
        <v>22.479286393864719</v>
      </c>
      <c r="N657" s="20"/>
      <c r="AJ657" s="19">
        <v>654</v>
      </c>
      <c r="AK657" s="20">
        <f t="shared" ca="1" si="100"/>
        <v>0.54216887247274914</v>
      </c>
      <c r="AL657" s="28">
        <f t="shared" ca="1" si="101"/>
        <v>15443.269752585062</v>
      </c>
      <c r="AM657" s="28">
        <f ca="1">ROUNDUP(SQRT((2*AL657*PART2!$AD$7)/PART2!$AD$6),0)</f>
        <v>687</v>
      </c>
      <c r="AN657" s="20"/>
      <c r="BB657" s="19">
        <v>655</v>
      </c>
      <c r="BC657" s="20">
        <f t="shared" ca="1" si="94"/>
        <v>0.29132949179075684</v>
      </c>
      <c r="BD657" s="28">
        <f t="shared" ca="1" si="95"/>
        <v>16159.564654300153</v>
      </c>
      <c r="BE657" s="29">
        <f ca="1">BD657/ROUNDUP(SQRT((2*BD657*PART2!$AD$7)/PART2!$AD$6),0)</f>
        <v>22.986578455618993</v>
      </c>
      <c r="BF657" s="20"/>
    </row>
    <row r="658" spans="8:58">
      <c r="H658" s="19">
        <v>655</v>
      </c>
      <c r="I658" s="20">
        <f t="shared" ca="1" si="96"/>
        <v>0.91170855371229753</v>
      </c>
      <c r="J658" s="28">
        <f t="shared" ca="1" si="97"/>
        <v>16159.564654300153</v>
      </c>
      <c r="K658" s="28">
        <f t="shared" ca="1" si="98"/>
        <v>1302883.8196042485</v>
      </c>
      <c r="L658" s="28">
        <f ca="1">ROUNDUP((SQRT((2*J658*PART2!$AD$7)/PART2!$AD$6)),0)</f>
        <v>703</v>
      </c>
      <c r="M658" s="38">
        <f t="shared" ca="1" si="99"/>
        <v>22.986578455618993</v>
      </c>
      <c r="N658" s="20"/>
      <c r="AJ658" s="19">
        <v>655</v>
      </c>
      <c r="AK658" s="20">
        <f t="shared" ca="1" si="100"/>
        <v>8.1988283049092447E-2</v>
      </c>
      <c r="AL658" s="28">
        <f t="shared" ca="1" si="101"/>
        <v>16159.564654300153</v>
      </c>
      <c r="AM658" s="28">
        <f ca="1">ROUNDUP(SQRT((2*AL658*PART2!$AD$7)/PART2!$AD$6),0)</f>
        <v>703</v>
      </c>
      <c r="AN658" s="20"/>
      <c r="BB658" s="19">
        <v>656</v>
      </c>
      <c r="BC658" s="20">
        <f t="shared" ca="1" si="94"/>
        <v>0.17671491245736271</v>
      </c>
      <c r="BD658" s="28">
        <f t="shared" ca="1" si="95"/>
        <v>15574.681034227577</v>
      </c>
      <c r="BE658" s="29">
        <f ca="1">BD658/ROUNDUP(SQRT((2*BD658*PART2!$AD$7)/PART2!$AD$6),0)</f>
        <v>22.572001498880546</v>
      </c>
      <c r="BF658" s="20"/>
    </row>
    <row r="659" spans="8:58">
      <c r="H659" s="19">
        <v>656</v>
      </c>
      <c r="I659" s="20">
        <f t="shared" ca="1" si="96"/>
        <v>0.74605823072617872</v>
      </c>
      <c r="J659" s="28">
        <f t="shared" ca="1" si="97"/>
        <v>15574.681034227577</v>
      </c>
      <c r="K659" s="28">
        <f t="shared" ca="1" si="98"/>
        <v>1255908.3230679599</v>
      </c>
      <c r="L659" s="28">
        <f ca="1">ROUNDUP((SQRT((2*J659*PART2!$AD$7)/PART2!$AD$6)),0)</f>
        <v>690</v>
      </c>
      <c r="M659" s="38">
        <f t="shared" ca="1" si="99"/>
        <v>22.572001498880546</v>
      </c>
      <c r="N659" s="20"/>
      <c r="AJ659" s="19">
        <v>656</v>
      </c>
      <c r="AK659" s="20">
        <f t="shared" ca="1" si="100"/>
        <v>0.19864936575738701</v>
      </c>
      <c r="AL659" s="28">
        <f t="shared" ca="1" si="101"/>
        <v>15574.681034227577</v>
      </c>
      <c r="AM659" s="28">
        <f ca="1">ROUNDUP(SQRT((2*AL659*PART2!$AD$7)/PART2!$AD$6),0)</f>
        <v>690</v>
      </c>
      <c r="AN659" s="20"/>
      <c r="BB659" s="19">
        <v>657</v>
      </c>
      <c r="BC659" s="20">
        <f t="shared" ca="1" si="94"/>
        <v>0.51393958392615613</v>
      </c>
      <c r="BD659" s="28">
        <f t="shared" ca="1" si="95"/>
        <v>15009.147040980037</v>
      </c>
      <c r="BE659" s="29">
        <f ca="1">BD659/ROUNDUP(SQRT((2*BD659*PART2!$AD$7)/PART2!$AD$6),0)</f>
        <v>22.137385016194745</v>
      </c>
      <c r="BF659" s="20"/>
    </row>
    <row r="660" spans="8:58">
      <c r="H660" s="19">
        <v>657</v>
      </c>
      <c r="I660" s="20">
        <f t="shared" ca="1" si="96"/>
        <v>0.50456306194518219</v>
      </c>
      <c r="J660" s="28">
        <f t="shared" ca="1" si="97"/>
        <v>15009.147040980037</v>
      </c>
      <c r="K660" s="28">
        <f t="shared" ca="1" si="98"/>
        <v>1210483.5879819659</v>
      </c>
      <c r="L660" s="28">
        <f ca="1">ROUNDUP((SQRT((2*J660*PART2!$AD$7)/PART2!$AD$6)),0)</f>
        <v>678</v>
      </c>
      <c r="M660" s="38">
        <f t="shared" ca="1" si="99"/>
        <v>22.137385016194745</v>
      </c>
      <c r="N660" s="20"/>
      <c r="AJ660" s="19">
        <v>657</v>
      </c>
      <c r="AK660" s="20">
        <f t="shared" ca="1" si="100"/>
        <v>0.45217070034218654</v>
      </c>
      <c r="AL660" s="28">
        <f t="shared" ca="1" si="101"/>
        <v>15009.147040980037</v>
      </c>
      <c r="AM660" s="28">
        <f ca="1">ROUNDUP(SQRT((2*AL660*PART2!$AD$7)/PART2!$AD$6),0)</f>
        <v>678</v>
      </c>
      <c r="AN660" s="20"/>
      <c r="BB660" s="19">
        <v>658</v>
      </c>
      <c r="BC660" s="20">
        <f t="shared" ca="1" si="94"/>
        <v>0.24874013125514216</v>
      </c>
      <c r="BD660" s="28">
        <f t="shared" ca="1" si="95"/>
        <v>14447.444623421592</v>
      </c>
      <c r="BE660" s="29">
        <f ca="1">BD660/ROUNDUP(SQRT((2*BD660*PART2!$AD$7)/PART2!$AD$6),0)</f>
        <v>21.7254806367242</v>
      </c>
      <c r="BF660" s="20"/>
    </row>
    <row r="661" spans="8:58">
      <c r="H661" s="19">
        <v>658</v>
      </c>
      <c r="I661" s="20">
        <f t="shared" ca="1" si="96"/>
        <v>0.26188699223400957</v>
      </c>
      <c r="J661" s="28">
        <f t="shared" ca="1" si="97"/>
        <v>14447.444623421592</v>
      </c>
      <c r="K661" s="28">
        <f t="shared" ca="1" si="98"/>
        <v>1165363.1756138068</v>
      </c>
      <c r="L661" s="28">
        <f ca="1">ROUNDUP((SQRT((2*J661*PART2!$AD$7)/PART2!$AD$6)),0)</f>
        <v>665</v>
      </c>
      <c r="M661" s="38">
        <f t="shared" ca="1" si="99"/>
        <v>21.7254806367242</v>
      </c>
      <c r="N661" s="20"/>
      <c r="AJ661" s="19">
        <v>658</v>
      </c>
      <c r="AK661" s="20">
        <f t="shared" ca="1" si="100"/>
        <v>6.3131341269498931E-3</v>
      </c>
      <c r="AL661" s="28">
        <f t="shared" ca="1" si="101"/>
        <v>14447.444623421592</v>
      </c>
      <c r="AM661" s="28">
        <f ca="1">ROUNDUP(SQRT((2*AL661*PART2!$AD$7)/PART2!$AD$6),0)</f>
        <v>665</v>
      </c>
      <c r="AN661" s="20"/>
      <c r="BB661" s="19">
        <v>659</v>
      </c>
      <c r="BC661" s="20">
        <f t="shared" ca="1" si="94"/>
        <v>0.58264924340909985</v>
      </c>
      <c r="BD661" s="28">
        <f t="shared" ca="1" si="95"/>
        <v>15378.996817740825</v>
      </c>
      <c r="BE661" s="29">
        <f ca="1">BD661/ROUNDUP(SQRT((2*BD661*PART2!$AD$7)/PART2!$AD$6),0)</f>
        <v>22.418362708077005</v>
      </c>
      <c r="BF661" s="20"/>
    </row>
    <row r="662" spans="8:58">
      <c r="H662" s="19">
        <v>659</v>
      </c>
      <c r="I662" s="20">
        <f t="shared" ca="1" si="96"/>
        <v>0.67154358538820336</v>
      </c>
      <c r="J662" s="28">
        <f t="shared" ca="1" si="97"/>
        <v>15378.996817740825</v>
      </c>
      <c r="K662" s="28">
        <f t="shared" ca="1" si="98"/>
        <v>1240190.9852150427</v>
      </c>
      <c r="L662" s="28">
        <f ca="1">ROUNDUP((SQRT((2*J662*PART2!$AD$7)/PART2!$AD$6)),0)</f>
        <v>686</v>
      </c>
      <c r="M662" s="38">
        <f t="shared" ca="1" si="99"/>
        <v>22.418362708077005</v>
      </c>
      <c r="N662" s="20"/>
      <c r="AJ662" s="19">
        <v>659</v>
      </c>
      <c r="AK662" s="20">
        <f t="shared" ca="1" si="100"/>
        <v>2.7905157943627135E-2</v>
      </c>
      <c r="AL662" s="28">
        <f t="shared" ca="1" si="101"/>
        <v>15378.996817740825</v>
      </c>
      <c r="AM662" s="28">
        <f ca="1">ROUNDUP(SQRT((2*AL662*PART2!$AD$7)/PART2!$AD$6),0)</f>
        <v>686</v>
      </c>
      <c r="AN662" s="20"/>
      <c r="BB662" s="19">
        <v>660</v>
      </c>
      <c r="BC662" s="20">
        <f t="shared" ca="1" si="94"/>
        <v>0.44711105676267404</v>
      </c>
      <c r="BD662" s="28">
        <f t="shared" ca="1" si="95"/>
        <v>16350.3854529701</v>
      </c>
      <c r="BE662" s="29">
        <f ca="1">BD662/ROUNDUP(SQRT((2*BD662*PART2!$AD$7)/PART2!$AD$6),0)</f>
        <v>23.126429212121781</v>
      </c>
      <c r="BF662" s="20"/>
    </row>
    <row r="663" spans="8:58">
      <c r="H663" s="19">
        <v>660</v>
      </c>
      <c r="I663" s="20">
        <f t="shared" ca="1" si="96"/>
        <v>0.94725011753589228</v>
      </c>
      <c r="J663" s="28">
        <f t="shared" ca="1" si="97"/>
        <v>16350.3854529701</v>
      </c>
      <c r="K663" s="28">
        <f t="shared" ca="1" si="98"/>
        <v>1318209.0506642747</v>
      </c>
      <c r="L663" s="28">
        <f ca="1">ROUNDUP((SQRT((2*J663*PART2!$AD$7)/PART2!$AD$6)),0)</f>
        <v>707</v>
      </c>
      <c r="M663" s="38">
        <f t="shared" ca="1" si="99"/>
        <v>23.126429212121781</v>
      </c>
      <c r="N663" s="20"/>
      <c r="AJ663" s="19">
        <v>660</v>
      </c>
      <c r="AK663" s="20">
        <f t="shared" ca="1" si="100"/>
        <v>0.12906003733732485</v>
      </c>
      <c r="AL663" s="28">
        <f t="shared" ca="1" si="101"/>
        <v>16350.3854529701</v>
      </c>
      <c r="AM663" s="28">
        <f ca="1">ROUNDUP(SQRT((2*AL663*PART2!$AD$7)/PART2!$AD$6),0)</f>
        <v>707</v>
      </c>
      <c r="AN663" s="20"/>
      <c r="BB663" s="19">
        <v>661</v>
      </c>
      <c r="BC663" s="20">
        <f t="shared" ca="1" si="94"/>
        <v>0.56233162022013572</v>
      </c>
      <c r="BD663" s="28">
        <f t="shared" ca="1" si="95"/>
        <v>13364.174909081928</v>
      </c>
      <c r="BE663" s="29">
        <f ca="1">BD663/ROUNDUP(SQRT((2*BD663*PART2!$AD$7)/PART2!$AD$6),0)</f>
        <v>20.881523295440513</v>
      </c>
      <c r="BF663" s="20"/>
    </row>
    <row r="664" spans="8:58">
      <c r="H664" s="19">
        <v>661</v>
      </c>
      <c r="I664" s="20">
        <f t="shared" ca="1" si="96"/>
        <v>1.657792055060392E-2</v>
      </c>
      <c r="J664" s="28">
        <f t="shared" ca="1" si="97"/>
        <v>13364.174909081928</v>
      </c>
      <c r="K664" s="28">
        <f t="shared" ca="1" si="98"/>
        <v>1078335.927851551</v>
      </c>
      <c r="L664" s="28">
        <f ca="1">ROUNDUP((SQRT((2*J664*PART2!$AD$7)/PART2!$AD$6)),0)</f>
        <v>640</v>
      </c>
      <c r="M664" s="38">
        <f t="shared" ca="1" si="99"/>
        <v>20.881523295440513</v>
      </c>
      <c r="N664" s="20"/>
      <c r="AJ664" s="19">
        <v>661</v>
      </c>
      <c r="AK664" s="20">
        <f t="shared" ca="1" si="100"/>
        <v>0.16962673759480928</v>
      </c>
      <c r="AL664" s="28">
        <f t="shared" ca="1" si="101"/>
        <v>13364.174909081928</v>
      </c>
      <c r="AM664" s="28">
        <f ca="1">ROUNDUP(SQRT((2*AL664*PART2!$AD$7)/PART2!$AD$6),0)</f>
        <v>640</v>
      </c>
      <c r="AN664" s="20"/>
      <c r="BB664" s="19">
        <v>662</v>
      </c>
      <c r="BC664" s="20">
        <f t="shared" ca="1" si="94"/>
        <v>0.21900529692068371</v>
      </c>
      <c r="BD664" s="28">
        <f t="shared" ca="1" si="95"/>
        <v>14957.811716587408</v>
      </c>
      <c r="BE664" s="29">
        <f ca="1">BD664/ROUNDUP(SQRT((2*BD664*PART2!$AD$7)/PART2!$AD$6),0)</f>
        <v>22.094256597618031</v>
      </c>
      <c r="BF664" s="20"/>
    </row>
    <row r="665" spans="8:58">
      <c r="H665" s="19">
        <v>662</v>
      </c>
      <c r="I665" s="20">
        <f t="shared" ca="1" si="96"/>
        <v>0.47912833970086666</v>
      </c>
      <c r="J665" s="28">
        <f t="shared" ca="1" si="97"/>
        <v>14957.811716587408</v>
      </c>
      <c r="K665" s="28">
        <f t="shared" ca="1" si="98"/>
        <v>1206360.0737784684</v>
      </c>
      <c r="L665" s="28">
        <f ca="1">ROUNDUP((SQRT((2*J665*PART2!$AD$7)/PART2!$AD$6)),0)</f>
        <v>677</v>
      </c>
      <c r="M665" s="38">
        <f t="shared" ca="1" si="99"/>
        <v>22.094256597618031</v>
      </c>
      <c r="N665" s="20"/>
      <c r="AJ665" s="19">
        <v>662</v>
      </c>
      <c r="AK665" s="20">
        <f t="shared" ca="1" si="100"/>
        <v>0.12531326176343627</v>
      </c>
      <c r="AL665" s="28">
        <f t="shared" ca="1" si="101"/>
        <v>14957.811716587408</v>
      </c>
      <c r="AM665" s="28">
        <f ca="1">ROUNDUP(SQRT((2*AL665*PART2!$AD$7)/PART2!$AD$6),0)</f>
        <v>677</v>
      </c>
      <c r="AN665" s="20"/>
      <c r="BB665" s="19">
        <v>663</v>
      </c>
      <c r="BC665" s="20">
        <f t="shared" ca="1" si="94"/>
        <v>0.37960533755513759</v>
      </c>
      <c r="BD665" s="28">
        <f t="shared" ca="1" si="95"/>
        <v>15552.872953469854</v>
      </c>
      <c r="BE665" s="29">
        <f ca="1">BD665/ROUNDUP(SQRT((2*BD665*PART2!$AD$7)/PART2!$AD$6),0)</f>
        <v>22.540395584738921</v>
      </c>
      <c r="BF665" s="20"/>
    </row>
    <row r="666" spans="8:58">
      <c r="H666" s="19">
        <v>663</v>
      </c>
      <c r="I666" s="20">
        <f t="shared" ca="1" si="96"/>
        <v>0.73822791390011677</v>
      </c>
      <c r="J666" s="28">
        <f t="shared" ca="1" si="97"/>
        <v>15552.872953469854</v>
      </c>
      <c r="K666" s="28">
        <f t="shared" ca="1" si="98"/>
        <v>1254156.7233062307</v>
      </c>
      <c r="L666" s="28">
        <f ca="1">ROUNDUP((SQRT((2*J666*PART2!$AD$7)/PART2!$AD$6)),0)</f>
        <v>690</v>
      </c>
      <c r="M666" s="38">
        <f t="shared" ca="1" si="99"/>
        <v>22.540395584738921</v>
      </c>
      <c r="N666" s="20"/>
      <c r="AJ666" s="19">
        <v>663</v>
      </c>
      <c r="AK666" s="20">
        <f t="shared" ca="1" si="100"/>
        <v>0.64260495077376212</v>
      </c>
      <c r="AL666" s="28">
        <f t="shared" ca="1" si="101"/>
        <v>15552.872953469854</v>
      </c>
      <c r="AM666" s="28">
        <f ca="1">ROUNDUP(SQRT((2*AL666*PART2!$AD$7)/PART2!$AD$6),0)</f>
        <v>690</v>
      </c>
      <c r="AN666" s="20"/>
      <c r="BB666" s="19">
        <v>664</v>
      </c>
      <c r="BC666" s="20">
        <f t="shared" ca="1" si="94"/>
        <v>7.3672306574254831E-2</v>
      </c>
      <c r="BD666" s="28">
        <f t="shared" ca="1" si="95"/>
        <v>15569.371590654677</v>
      </c>
      <c r="BE666" s="29">
        <f ca="1">BD666/ROUNDUP(SQRT((2*BD666*PART2!$AD$7)/PART2!$AD$6),0)</f>
        <v>22.564306653122721</v>
      </c>
      <c r="BF666" s="20"/>
    </row>
    <row r="667" spans="8:58">
      <c r="H667" s="19">
        <v>664</v>
      </c>
      <c r="I667" s="20">
        <f t="shared" ca="1" si="96"/>
        <v>0.7441627942967588</v>
      </c>
      <c r="J667" s="28">
        <f t="shared" ca="1" si="97"/>
        <v>15569.371590654677</v>
      </c>
      <c r="K667" s="28">
        <f t="shared" ca="1" si="98"/>
        <v>1255481.8747160612</v>
      </c>
      <c r="L667" s="28">
        <f ca="1">ROUNDUP((SQRT((2*J667*PART2!$AD$7)/PART2!$AD$6)),0)</f>
        <v>690</v>
      </c>
      <c r="M667" s="38">
        <f t="shared" ca="1" si="99"/>
        <v>22.564306653122721</v>
      </c>
      <c r="N667" s="20"/>
      <c r="AJ667" s="19">
        <v>664</v>
      </c>
      <c r="AK667" s="20">
        <f t="shared" ca="1" si="100"/>
        <v>0.12683899189099657</v>
      </c>
      <c r="AL667" s="28">
        <f t="shared" ca="1" si="101"/>
        <v>15569.371590654677</v>
      </c>
      <c r="AM667" s="28">
        <f ca="1">ROUNDUP(SQRT((2*AL667*PART2!$AD$7)/PART2!$AD$6),0)</f>
        <v>690</v>
      </c>
      <c r="AN667" s="20"/>
      <c r="BB667" s="19">
        <v>665</v>
      </c>
      <c r="BC667" s="20">
        <f t="shared" ca="1" si="94"/>
        <v>0.4937747178569375</v>
      </c>
      <c r="BD667" s="28">
        <f t="shared" ca="1" si="95"/>
        <v>14810.52097720444</v>
      </c>
      <c r="BE667" s="29">
        <f ca="1">BD667/ROUNDUP(SQRT((2*BD667*PART2!$AD$7)/PART2!$AD$6),0)</f>
        <v>22.006717648149241</v>
      </c>
      <c r="BF667" s="20"/>
    </row>
    <row r="668" spans="8:58">
      <c r="H668" s="19">
        <v>665</v>
      </c>
      <c r="I668" s="20">
        <f t="shared" ca="1" si="96"/>
        <v>0.40974827611216491</v>
      </c>
      <c r="J668" s="28">
        <f t="shared" ca="1" si="97"/>
        <v>14810.52097720444</v>
      </c>
      <c r="K668" s="28">
        <f t="shared" ca="1" si="98"/>
        <v>1194528.7560589481</v>
      </c>
      <c r="L668" s="28">
        <f ca="1">ROUNDUP((SQRT((2*J668*PART2!$AD$7)/PART2!$AD$6)),0)</f>
        <v>673</v>
      </c>
      <c r="M668" s="38">
        <f t="shared" ca="1" si="99"/>
        <v>22.006717648149241</v>
      </c>
      <c r="N668" s="20"/>
      <c r="AJ668" s="19">
        <v>665</v>
      </c>
      <c r="AK668" s="20">
        <f t="shared" ca="1" si="100"/>
        <v>0.1601045147555441</v>
      </c>
      <c r="AL668" s="28">
        <f t="shared" ca="1" si="101"/>
        <v>14810.52097720444</v>
      </c>
      <c r="AM668" s="28">
        <f ca="1">ROUNDUP(SQRT((2*AL668*PART2!$AD$7)/PART2!$AD$6),0)</f>
        <v>673</v>
      </c>
      <c r="AN668" s="20"/>
      <c r="BB668" s="19">
        <v>666</v>
      </c>
      <c r="BC668" s="20">
        <f t="shared" ca="1" si="94"/>
        <v>0.91214982823643176</v>
      </c>
      <c r="BD668" s="28">
        <f t="shared" ca="1" si="95"/>
        <v>15822.644409196309</v>
      </c>
      <c r="BE668" s="29">
        <f ca="1">BD668/ROUNDUP(SQRT((2*BD668*PART2!$AD$7)/PART2!$AD$6),0)</f>
        <v>22.733684495971708</v>
      </c>
      <c r="BF668" s="20"/>
    </row>
    <row r="669" spans="8:58">
      <c r="H669" s="19">
        <v>666</v>
      </c>
      <c r="I669" s="20">
        <f t="shared" ca="1" si="96"/>
        <v>0.82672922660041182</v>
      </c>
      <c r="J669" s="28">
        <f t="shared" ca="1" si="97"/>
        <v>15822.644409196309</v>
      </c>
      <c r="K669" s="28">
        <f t="shared" ca="1" si="98"/>
        <v>1275824.1633248185</v>
      </c>
      <c r="L669" s="28">
        <f ca="1">ROUNDUP((SQRT((2*J669*PART2!$AD$7)/PART2!$AD$6)),0)</f>
        <v>696</v>
      </c>
      <c r="M669" s="38">
        <f t="shared" ca="1" si="99"/>
        <v>22.733684495971708</v>
      </c>
      <c r="N669" s="20"/>
      <c r="AJ669" s="19">
        <v>666</v>
      </c>
      <c r="AK669" s="20">
        <f t="shared" ca="1" si="100"/>
        <v>0.11718727098113413</v>
      </c>
      <c r="AL669" s="28">
        <f t="shared" ca="1" si="101"/>
        <v>15822.644409196309</v>
      </c>
      <c r="AM669" s="28">
        <f ca="1">ROUNDUP(SQRT((2*AL669*PART2!$AD$7)/PART2!$AD$6),0)</f>
        <v>696</v>
      </c>
      <c r="AN669" s="20"/>
      <c r="BB669" s="19">
        <v>667</v>
      </c>
      <c r="BC669" s="20">
        <f t="shared" ca="1" si="94"/>
        <v>0.34883435349999226</v>
      </c>
      <c r="BD669" s="28">
        <f t="shared" ca="1" si="95"/>
        <v>16044.002044542363</v>
      </c>
      <c r="BE669" s="29">
        <f ca="1">BD669/ROUNDUP(SQRT((2*BD669*PART2!$AD$7)/PART2!$AD$6),0)</f>
        <v>22.887306768248735</v>
      </c>
      <c r="BF669" s="20"/>
    </row>
    <row r="670" spans="8:58">
      <c r="H670" s="19">
        <v>667</v>
      </c>
      <c r="I670" s="20">
        <f t="shared" ca="1" si="96"/>
        <v>0.88575848864510243</v>
      </c>
      <c r="J670" s="28">
        <f t="shared" ca="1" si="97"/>
        <v>16044.002044542363</v>
      </c>
      <c r="K670" s="28">
        <f t="shared" ca="1" si="98"/>
        <v>1293602.5710524039</v>
      </c>
      <c r="L670" s="28">
        <f ca="1">ROUNDUP((SQRT((2*J670*PART2!$AD$7)/PART2!$AD$6)),0)</f>
        <v>701</v>
      </c>
      <c r="M670" s="38">
        <f t="shared" ca="1" si="99"/>
        <v>22.887306768248735</v>
      </c>
      <c r="N670" s="20"/>
      <c r="AJ670" s="19">
        <v>667</v>
      </c>
      <c r="AK670" s="20">
        <f t="shared" ca="1" si="100"/>
        <v>0.37653272950241479</v>
      </c>
      <c r="AL670" s="28">
        <f t="shared" ca="1" si="101"/>
        <v>16044.002044542363</v>
      </c>
      <c r="AM670" s="28">
        <f ca="1">ROUNDUP(SQRT((2*AL670*PART2!$AD$7)/PART2!$AD$6),0)</f>
        <v>701</v>
      </c>
      <c r="AN670" s="20"/>
      <c r="BB670" s="19">
        <v>668</v>
      </c>
      <c r="BC670" s="20">
        <f t="shared" ca="1" si="94"/>
        <v>0.1841885963537705</v>
      </c>
      <c r="BD670" s="28">
        <f t="shared" ca="1" si="95"/>
        <v>14819.265288998449</v>
      </c>
      <c r="BE670" s="29">
        <f ca="1">BD670/ROUNDUP(SQRT((2*BD670*PART2!$AD$7)/PART2!$AD$6),0)</f>
        <v>22.019710682018498</v>
      </c>
      <c r="BF670" s="20"/>
    </row>
    <row r="671" spans="8:58">
      <c r="H671" s="19">
        <v>668</v>
      </c>
      <c r="I671" s="20">
        <f t="shared" ca="1" si="96"/>
        <v>0.41371577396932613</v>
      </c>
      <c r="J671" s="28">
        <f t="shared" ca="1" si="97"/>
        <v>14819.265288998449</v>
      </c>
      <c r="K671" s="28">
        <f t="shared" ca="1" si="98"/>
        <v>1195231.15946992</v>
      </c>
      <c r="L671" s="28">
        <f ca="1">ROUNDUP((SQRT((2*J671*PART2!$AD$7)/PART2!$AD$6)),0)</f>
        <v>673</v>
      </c>
      <c r="M671" s="38">
        <f t="shared" ca="1" si="99"/>
        <v>22.019710682018498</v>
      </c>
      <c r="N671" s="20"/>
      <c r="AJ671" s="19">
        <v>668</v>
      </c>
      <c r="AK671" s="20">
        <f t="shared" ca="1" si="100"/>
        <v>0.29253861410412929</v>
      </c>
      <c r="AL671" s="28">
        <f t="shared" ca="1" si="101"/>
        <v>14819.265288998449</v>
      </c>
      <c r="AM671" s="28">
        <f ca="1">ROUNDUP(SQRT((2*AL671*PART2!$AD$7)/PART2!$AD$6),0)</f>
        <v>673</v>
      </c>
      <c r="AN671" s="20"/>
      <c r="BB671" s="19">
        <v>669</v>
      </c>
      <c r="BC671" s="20">
        <f t="shared" ca="1" si="94"/>
        <v>0.63941142973839549</v>
      </c>
      <c r="BD671" s="28">
        <f t="shared" ca="1" si="95"/>
        <v>15781.936938545427</v>
      </c>
      <c r="BE671" s="29">
        <f ca="1">BD671/ROUNDUP(SQRT((2*BD671*PART2!$AD$7)/PART2!$AD$6),0)</f>
        <v>22.707822933158887</v>
      </c>
      <c r="BF671" s="20"/>
    </row>
    <row r="672" spans="8:58">
      <c r="H672" s="19">
        <v>669</v>
      </c>
      <c r="I672" s="20">
        <f t="shared" ca="1" si="96"/>
        <v>0.814540297289989</v>
      </c>
      <c r="J672" s="28">
        <f t="shared" ca="1" si="97"/>
        <v>15781.936938545427</v>
      </c>
      <c r="K672" s="28">
        <f t="shared" ca="1" si="98"/>
        <v>1272554.6761289292</v>
      </c>
      <c r="L672" s="28">
        <f ca="1">ROUNDUP((SQRT((2*J672*PART2!$AD$7)/PART2!$AD$6)),0)</f>
        <v>695</v>
      </c>
      <c r="M672" s="38">
        <f t="shared" ca="1" si="99"/>
        <v>22.707822933158887</v>
      </c>
      <c r="N672" s="20"/>
      <c r="AJ672" s="19">
        <v>669</v>
      </c>
      <c r="AK672" s="20">
        <f t="shared" ca="1" si="100"/>
        <v>0.85933446500888122</v>
      </c>
      <c r="AL672" s="28">
        <f t="shared" ca="1" si="101"/>
        <v>15781.936938545427</v>
      </c>
      <c r="AM672" s="28">
        <f ca="1">ROUNDUP(SQRT((2*AL672*PART2!$AD$7)/PART2!$AD$6),0)</f>
        <v>695</v>
      </c>
      <c r="AN672" s="20"/>
      <c r="BB672" s="19">
        <v>670</v>
      </c>
      <c r="BC672" s="20">
        <f t="shared" ca="1" si="94"/>
        <v>0.51775895469566491</v>
      </c>
      <c r="BD672" s="28">
        <f t="shared" ca="1" si="95"/>
        <v>16414.432238292429</v>
      </c>
      <c r="BE672" s="29">
        <f ca="1">BD672/ROUNDUP(SQRT((2*BD672*PART2!$AD$7)/PART2!$AD$6),0)</f>
        <v>23.151526429185374</v>
      </c>
      <c r="BF672" s="20"/>
    </row>
    <row r="673" spans="8:58">
      <c r="H673" s="19">
        <v>670</v>
      </c>
      <c r="I673" s="20">
        <f t="shared" ca="1" si="96"/>
        <v>0.95713879955609837</v>
      </c>
      <c r="J673" s="28">
        <f t="shared" ca="1" si="97"/>
        <v>16414.432238292429</v>
      </c>
      <c r="K673" s="28">
        <f t="shared" ca="1" si="98"/>
        <v>1323352.7148778152</v>
      </c>
      <c r="L673" s="28">
        <f ca="1">ROUNDUP((SQRT((2*J673*PART2!$AD$7)/PART2!$AD$6)),0)</f>
        <v>709</v>
      </c>
      <c r="M673" s="38">
        <f t="shared" ca="1" si="99"/>
        <v>23.151526429185374</v>
      </c>
      <c r="N673" s="20"/>
      <c r="AJ673" s="19">
        <v>670</v>
      </c>
      <c r="AK673" s="20">
        <f t="shared" ca="1" si="100"/>
        <v>5.8264107148073729E-2</v>
      </c>
      <c r="AL673" s="28">
        <f t="shared" ca="1" si="101"/>
        <v>16414.432238292429</v>
      </c>
      <c r="AM673" s="28">
        <f ca="1">ROUNDUP(SQRT((2*AL673*PART2!$AD$7)/PART2!$AD$6),0)</f>
        <v>709</v>
      </c>
      <c r="AN673" s="20"/>
      <c r="BB673" s="19">
        <v>671</v>
      </c>
      <c r="BC673" s="20">
        <f t="shared" ca="1" si="94"/>
        <v>0.36672145577983895</v>
      </c>
      <c r="BD673" s="28">
        <f t="shared" ca="1" si="95"/>
        <v>14269.053415488002</v>
      </c>
      <c r="BE673" s="29">
        <f ca="1">BD673/ROUNDUP(SQRT((2*BD673*PART2!$AD$7)/PART2!$AD$6),0)</f>
        <v>21.587070220102877</v>
      </c>
      <c r="BF673" s="20"/>
    </row>
    <row r="674" spans="8:58">
      <c r="H674" s="19">
        <v>671</v>
      </c>
      <c r="I674" s="20">
        <f t="shared" ca="1" si="96"/>
        <v>0.20131207142022067</v>
      </c>
      <c r="J674" s="28">
        <f t="shared" ca="1" si="97"/>
        <v>14269.053415488002</v>
      </c>
      <c r="K674" s="28">
        <f t="shared" ca="1" si="98"/>
        <v>1151032.6286874628</v>
      </c>
      <c r="L674" s="28">
        <f ca="1">ROUNDUP((SQRT((2*J674*PART2!$AD$7)/PART2!$AD$6)),0)</f>
        <v>661</v>
      </c>
      <c r="M674" s="38">
        <f t="shared" ca="1" si="99"/>
        <v>21.587070220102877</v>
      </c>
      <c r="N674" s="20"/>
      <c r="AJ674" s="19">
        <v>671</v>
      </c>
      <c r="AK674" s="20">
        <f t="shared" ca="1" si="100"/>
        <v>0.47296960094430174</v>
      </c>
      <c r="AL674" s="28">
        <f t="shared" ca="1" si="101"/>
        <v>14269.053415488002</v>
      </c>
      <c r="AM674" s="28">
        <f ca="1">ROUNDUP(SQRT((2*AL674*PART2!$AD$7)/PART2!$AD$6),0)</f>
        <v>661</v>
      </c>
      <c r="AN674" s="20"/>
      <c r="BB674" s="19">
        <v>672</v>
      </c>
      <c r="BC674" s="20">
        <f t="shared" ca="1" si="94"/>
        <v>3.5634926058329186E-2</v>
      </c>
      <c r="BD674" s="28">
        <f t="shared" ca="1" si="95"/>
        <v>15860.472304719086</v>
      </c>
      <c r="BE674" s="29">
        <f ca="1">BD674/ROUNDUP(SQRT((2*BD674*PART2!$AD$7)/PART2!$AD$6),0)</f>
        <v>22.755340465881041</v>
      </c>
      <c r="BF674" s="20"/>
    </row>
    <row r="675" spans="8:58">
      <c r="H675" s="19">
        <v>672</v>
      </c>
      <c r="I675" s="20">
        <f t="shared" ca="1" si="96"/>
        <v>0.83768457896097104</v>
      </c>
      <c r="J675" s="28">
        <f t="shared" ca="1" si="97"/>
        <v>15860.472304719086</v>
      </c>
      <c r="K675" s="28">
        <f t="shared" ca="1" si="98"/>
        <v>1278862.3592800207</v>
      </c>
      <c r="L675" s="28">
        <f ca="1">ROUNDUP((SQRT((2*J675*PART2!$AD$7)/PART2!$AD$6)),0)</f>
        <v>697</v>
      </c>
      <c r="M675" s="38">
        <f t="shared" ca="1" si="99"/>
        <v>22.755340465881041</v>
      </c>
      <c r="N675" s="20"/>
      <c r="AJ675" s="19">
        <v>672</v>
      </c>
      <c r="AK675" s="20">
        <f t="shared" ca="1" si="100"/>
        <v>0.91164287616933459</v>
      </c>
      <c r="AL675" s="28">
        <f t="shared" ca="1" si="101"/>
        <v>15860.472304719086</v>
      </c>
      <c r="AM675" s="28">
        <f ca="1">ROUNDUP(SQRT((2*AL675*PART2!$AD$7)/PART2!$AD$6),0)</f>
        <v>697</v>
      </c>
      <c r="AN675" s="20"/>
      <c r="BB675" s="19">
        <v>673</v>
      </c>
      <c r="BC675" s="20">
        <f t="shared" ca="1" si="94"/>
        <v>0.76093637789665103</v>
      </c>
      <c r="BD675" s="28">
        <f t="shared" ca="1" si="95"/>
        <v>14640.375310441892</v>
      </c>
      <c r="BE675" s="29">
        <f ca="1">BD675/ROUNDUP(SQRT((2*BD675*PART2!$AD$7)/PART2!$AD$6),0)</f>
        <v>21.883969073904172</v>
      </c>
      <c r="BF675" s="20"/>
    </row>
    <row r="676" spans="8:58">
      <c r="H676" s="19">
        <v>673</v>
      </c>
      <c r="I676" s="20">
        <f t="shared" ca="1" si="96"/>
        <v>0.33635389488841638</v>
      </c>
      <c r="J676" s="28">
        <f t="shared" ca="1" si="97"/>
        <v>14640.375310441892</v>
      </c>
      <c r="K676" s="28">
        <f t="shared" ca="1" si="98"/>
        <v>1180861.2980316104</v>
      </c>
      <c r="L676" s="28">
        <f ca="1">ROUNDUP((SQRT((2*J676*PART2!$AD$7)/PART2!$AD$6)),0)</f>
        <v>669</v>
      </c>
      <c r="M676" s="38">
        <f t="shared" ca="1" si="99"/>
        <v>21.883969073904172</v>
      </c>
      <c r="N676" s="20"/>
      <c r="AJ676" s="19">
        <v>673</v>
      </c>
      <c r="AK676" s="20">
        <f t="shared" ca="1" si="100"/>
        <v>0.92290280353783916</v>
      </c>
      <c r="AL676" s="28">
        <f t="shared" ca="1" si="101"/>
        <v>14640.375310441892</v>
      </c>
      <c r="AM676" s="28">
        <f ca="1">ROUNDUP(SQRT((2*AL676*PART2!$AD$7)/PART2!$AD$6),0)</f>
        <v>669</v>
      </c>
      <c r="AN676" s="20"/>
      <c r="BB676" s="19">
        <v>674</v>
      </c>
      <c r="BC676" s="20">
        <f t="shared" ca="1" si="94"/>
        <v>0.79353489436025948</v>
      </c>
      <c r="BD676" s="28">
        <f t="shared" ca="1" si="95"/>
        <v>16119.876474352228</v>
      </c>
      <c r="BE676" s="29">
        <f ca="1">BD676/ROUNDUP(SQRT((2*BD676*PART2!$AD$7)/PART2!$AD$6),0)</f>
        <v>22.962787000501748</v>
      </c>
      <c r="BF676" s="20"/>
    </row>
    <row r="677" spans="8:58">
      <c r="H677" s="19">
        <v>674</v>
      </c>
      <c r="I677" s="20">
        <f t="shared" ca="1" si="96"/>
        <v>0.90317282245016706</v>
      </c>
      <c r="J677" s="28">
        <f t="shared" ca="1" si="97"/>
        <v>16119.876474352228</v>
      </c>
      <c r="K677" s="28">
        <f t="shared" ca="1" si="98"/>
        <v>1299696.3310882885</v>
      </c>
      <c r="L677" s="28">
        <f ca="1">ROUNDUP((SQRT((2*J677*PART2!$AD$7)/PART2!$AD$6)),0)</f>
        <v>702</v>
      </c>
      <c r="M677" s="38">
        <f t="shared" ca="1" si="99"/>
        <v>22.962787000501748</v>
      </c>
      <c r="N677" s="20"/>
      <c r="AJ677" s="19">
        <v>674</v>
      </c>
      <c r="AK677" s="20">
        <f t="shared" ca="1" si="100"/>
        <v>0.42091944746678134</v>
      </c>
      <c r="AL677" s="28">
        <f t="shared" ca="1" si="101"/>
        <v>16119.876474352228</v>
      </c>
      <c r="AM677" s="28">
        <f ca="1">ROUNDUP(SQRT((2*AL677*PART2!$AD$7)/PART2!$AD$6),0)</f>
        <v>702</v>
      </c>
      <c r="AN677" s="20"/>
      <c r="BB677" s="19">
        <v>675</v>
      </c>
      <c r="BC677" s="20">
        <f t="shared" ca="1" si="94"/>
        <v>0.99105782451926672</v>
      </c>
      <c r="BD677" s="28">
        <f t="shared" ca="1" si="95"/>
        <v>14619.903924586582</v>
      </c>
      <c r="BE677" s="29">
        <f ca="1">BD677/ROUNDUP(SQRT((2*BD677*PART2!$AD$7)/PART2!$AD$6),0)</f>
        <v>21.85336909504721</v>
      </c>
      <c r="BF677" s="20"/>
    </row>
    <row r="678" spans="8:58">
      <c r="H678" s="19">
        <v>675</v>
      </c>
      <c r="I678" s="20">
        <f t="shared" ca="1" si="96"/>
        <v>0.32801109061137634</v>
      </c>
      <c r="J678" s="28">
        <f t="shared" ca="1" si="97"/>
        <v>14619.903924586582</v>
      </c>
      <c r="K678" s="28">
        <f t="shared" ca="1" si="98"/>
        <v>1179216.8551678371</v>
      </c>
      <c r="L678" s="28">
        <f ca="1">ROUNDUP((SQRT((2*J678*PART2!$AD$7)/PART2!$AD$6)),0)</f>
        <v>669</v>
      </c>
      <c r="M678" s="38">
        <f t="shared" ca="1" si="99"/>
        <v>21.85336909504721</v>
      </c>
      <c r="N678" s="20"/>
      <c r="AJ678" s="19">
        <v>675</v>
      </c>
      <c r="AK678" s="20">
        <f t="shared" ca="1" si="100"/>
        <v>0.36118196352901855</v>
      </c>
      <c r="AL678" s="28">
        <f t="shared" ca="1" si="101"/>
        <v>14619.903924586582</v>
      </c>
      <c r="AM678" s="28">
        <f ca="1">ROUNDUP(SQRT((2*AL678*PART2!$AD$7)/PART2!$AD$6),0)</f>
        <v>669</v>
      </c>
      <c r="AN678" s="20"/>
      <c r="BB678" s="19">
        <v>676</v>
      </c>
      <c r="BC678" s="20">
        <f t="shared" ca="1" si="94"/>
        <v>0.80408587510912932</v>
      </c>
      <c r="BD678" s="28">
        <f t="shared" ca="1" si="95"/>
        <v>16315.579115744136</v>
      </c>
      <c r="BE678" s="29">
        <f ca="1">BD678/ROUNDUP(SQRT((2*BD678*PART2!$AD$7)/PART2!$AD$6),0)</f>
        <v>23.07719818351363</v>
      </c>
      <c r="BF678" s="20"/>
    </row>
    <row r="679" spans="8:58">
      <c r="H679" s="19">
        <v>676</v>
      </c>
      <c r="I679" s="20">
        <f t="shared" ca="1" si="96"/>
        <v>0.94144600664930267</v>
      </c>
      <c r="J679" s="28">
        <f t="shared" ca="1" si="97"/>
        <v>16315.579115744136</v>
      </c>
      <c r="K679" s="28">
        <f t="shared" ca="1" si="98"/>
        <v>1315413.7128599037</v>
      </c>
      <c r="L679" s="28">
        <f ca="1">ROUNDUP((SQRT((2*J679*PART2!$AD$7)/PART2!$AD$6)),0)</f>
        <v>707</v>
      </c>
      <c r="M679" s="38">
        <f t="shared" ca="1" si="99"/>
        <v>23.07719818351363</v>
      </c>
      <c r="N679" s="20"/>
      <c r="AJ679" s="19">
        <v>676</v>
      </c>
      <c r="AK679" s="20">
        <f t="shared" ca="1" si="100"/>
        <v>0.13761857739383587</v>
      </c>
      <c r="AL679" s="28">
        <f t="shared" ca="1" si="101"/>
        <v>16315.579115744136</v>
      </c>
      <c r="AM679" s="28">
        <f ca="1">ROUNDUP(SQRT((2*AL679*PART2!$AD$7)/PART2!$AD$6),0)</f>
        <v>707</v>
      </c>
      <c r="AN679" s="20"/>
      <c r="BB679" s="19">
        <v>677</v>
      </c>
      <c r="BC679" s="20">
        <f t="shared" ca="1" si="94"/>
        <v>0.52177070590317454</v>
      </c>
      <c r="BD679" s="28">
        <f t="shared" ca="1" si="95"/>
        <v>15821.917996205131</v>
      </c>
      <c r="BE679" s="29">
        <f ca="1">BD679/ROUNDUP(SQRT((2*BD679*PART2!$AD$7)/PART2!$AD$6),0)</f>
        <v>22.732640799145305</v>
      </c>
      <c r="BF679" s="20"/>
    </row>
    <row r="680" spans="8:58">
      <c r="H680" s="19">
        <v>677</v>
      </c>
      <c r="I680" s="20">
        <f t="shared" ca="1" si="96"/>
        <v>0.8265153490418331</v>
      </c>
      <c r="J680" s="28">
        <f t="shared" ca="1" si="97"/>
        <v>15821.917996205131</v>
      </c>
      <c r="K680" s="28">
        <f t="shared" ca="1" si="98"/>
        <v>1275765.8206722224</v>
      </c>
      <c r="L680" s="28">
        <f ca="1">ROUNDUP((SQRT((2*J680*PART2!$AD$7)/PART2!$AD$6)),0)</f>
        <v>696</v>
      </c>
      <c r="M680" s="38">
        <f t="shared" ca="1" si="99"/>
        <v>22.732640799145305</v>
      </c>
      <c r="N680" s="20"/>
      <c r="AJ680" s="19">
        <v>677</v>
      </c>
      <c r="AK680" s="20">
        <f t="shared" ca="1" si="100"/>
        <v>0.24426398925392268</v>
      </c>
      <c r="AL680" s="28">
        <f t="shared" ca="1" si="101"/>
        <v>15821.917996205131</v>
      </c>
      <c r="AM680" s="28">
        <f ca="1">ROUNDUP(SQRT((2*AL680*PART2!$AD$7)/PART2!$AD$6),0)</f>
        <v>696</v>
      </c>
      <c r="AN680" s="20"/>
      <c r="BB680" s="19">
        <v>678</v>
      </c>
      <c r="BC680" s="20">
        <f t="shared" ca="1" si="94"/>
        <v>0.45094249760369332</v>
      </c>
      <c r="BD680" s="28">
        <f t="shared" ca="1" si="95"/>
        <v>15062.916825884615</v>
      </c>
      <c r="BE680" s="29">
        <f ca="1">BD680/ROUNDUP(SQRT((2*BD680*PART2!$AD$7)/PART2!$AD$6),0)</f>
        <v>22.18397176124391</v>
      </c>
      <c r="BF680" s="20"/>
    </row>
    <row r="681" spans="8:58">
      <c r="H681" s="19">
        <v>678</v>
      </c>
      <c r="I681" s="20">
        <f t="shared" ca="1" si="96"/>
        <v>0.53096359706988339</v>
      </c>
      <c r="J681" s="28">
        <f t="shared" ca="1" si="97"/>
        <v>15062.916825884615</v>
      </c>
      <c r="K681" s="28">
        <f t="shared" ca="1" si="98"/>
        <v>1214802.619858243</v>
      </c>
      <c r="L681" s="28">
        <f ca="1">ROUNDUP((SQRT((2*J681*PART2!$AD$7)/PART2!$AD$6)),0)</f>
        <v>679</v>
      </c>
      <c r="M681" s="38">
        <f t="shared" ca="1" si="99"/>
        <v>22.18397176124391</v>
      </c>
      <c r="N681" s="20"/>
      <c r="AJ681" s="19">
        <v>678</v>
      </c>
      <c r="AK681" s="20">
        <f t="shared" ca="1" si="100"/>
        <v>0.38856776507383972</v>
      </c>
      <c r="AL681" s="28">
        <f t="shared" ca="1" si="101"/>
        <v>15062.916825884615</v>
      </c>
      <c r="AM681" s="28">
        <f ca="1">ROUNDUP(SQRT((2*AL681*PART2!$AD$7)/PART2!$AD$6),0)</f>
        <v>679</v>
      </c>
      <c r="AN681" s="20"/>
      <c r="BB681" s="19">
        <v>679</v>
      </c>
      <c r="BC681" s="20">
        <f t="shared" ca="1" si="94"/>
        <v>0.7416921062206322</v>
      </c>
      <c r="BD681" s="28">
        <f t="shared" ca="1" si="95"/>
        <v>13942.363607022417</v>
      </c>
      <c r="BE681" s="29">
        <f ca="1">BD681/ROUNDUP(SQRT((2*BD681*PART2!$AD$7)/PART2!$AD$6),0)</f>
        <v>21.351245952561129</v>
      </c>
      <c r="BF681" s="20"/>
    </row>
    <row r="682" spans="8:58">
      <c r="H682" s="19">
        <v>679</v>
      </c>
      <c r="I682" s="20">
        <f t="shared" ca="1" si="96"/>
        <v>0.11100614598003755</v>
      </c>
      <c r="J682" s="28">
        <f t="shared" ca="1" si="97"/>
        <v>13942.363607022417</v>
      </c>
      <c r="K682" s="28">
        <f t="shared" ca="1" si="98"/>
        <v>1124787.962671357</v>
      </c>
      <c r="L682" s="28">
        <f ca="1">ROUNDUP((SQRT((2*J682*PART2!$AD$7)/PART2!$AD$6)),0)</f>
        <v>653</v>
      </c>
      <c r="M682" s="38">
        <f t="shared" ca="1" si="99"/>
        <v>21.351245952561129</v>
      </c>
      <c r="N682" s="20"/>
      <c r="AJ682" s="19">
        <v>679</v>
      </c>
      <c r="AK682" s="20">
        <f t="shared" ca="1" si="100"/>
        <v>0.38011327057195021</v>
      </c>
      <c r="AL682" s="28">
        <f t="shared" ca="1" si="101"/>
        <v>13942.363607022417</v>
      </c>
      <c r="AM682" s="28">
        <f ca="1">ROUNDUP(SQRT((2*AL682*PART2!$AD$7)/PART2!$AD$6),0)</f>
        <v>653</v>
      </c>
      <c r="AN682" s="20"/>
      <c r="BB682" s="19">
        <v>680</v>
      </c>
      <c r="BC682" s="20">
        <f t="shared" ca="1" si="94"/>
        <v>2.0826912302960299E-3</v>
      </c>
      <c r="BD682" s="28">
        <f t="shared" ca="1" si="95"/>
        <v>13650.990469466884</v>
      </c>
      <c r="BE682" s="29">
        <f ca="1">BD682/ROUNDUP(SQRT((2*BD682*PART2!$AD$7)/PART2!$AD$6),0)</f>
        <v>21.131564194221184</v>
      </c>
      <c r="BF682" s="20"/>
    </row>
    <row r="683" spans="8:58">
      <c r="H683" s="19">
        <v>680</v>
      </c>
      <c r="I683" s="20">
        <f t="shared" ca="1" si="96"/>
        <v>5.2973573917089345E-2</v>
      </c>
      <c r="J683" s="28">
        <f t="shared" ca="1" si="97"/>
        <v>13650.990469466884</v>
      </c>
      <c r="K683" s="28">
        <f t="shared" ca="1" si="98"/>
        <v>1101379.3816800793</v>
      </c>
      <c r="L683" s="28">
        <f ca="1">ROUNDUP((SQRT((2*J683*PART2!$AD$7)/PART2!$AD$6)),0)</f>
        <v>646</v>
      </c>
      <c r="M683" s="38">
        <f t="shared" ca="1" si="99"/>
        <v>21.131564194221184</v>
      </c>
      <c r="N683" s="20"/>
      <c r="AJ683" s="19">
        <v>680</v>
      </c>
      <c r="AK683" s="20">
        <f t="shared" ca="1" si="100"/>
        <v>0.77777667108359738</v>
      </c>
      <c r="AL683" s="28">
        <f t="shared" ca="1" si="101"/>
        <v>13650.990469466884</v>
      </c>
      <c r="AM683" s="28">
        <f ca="1">ROUNDUP(SQRT((2*AL683*PART2!$AD$7)/PART2!$AD$6),0)</f>
        <v>646</v>
      </c>
      <c r="AN683" s="20"/>
      <c r="BB683" s="19">
        <v>681</v>
      </c>
      <c r="BC683" s="20">
        <f t="shared" ca="1" si="94"/>
        <v>0.48529969922452587</v>
      </c>
      <c r="BD683" s="28">
        <f t="shared" ca="1" si="95"/>
        <v>15409.550809334763</v>
      </c>
      <c r="BE683" s="29">
        <f ca="1">BD683/ROUNDUP(SQRT((2*BD683*PART2!$AD$7)/PART2!$AD$6),0)</f>
        <v>22.430204962641579</v>
      </c>
      <c r="BF683" s="20"/>
    </row>
    <row r="684" spans="8:58">
      <c r="H684" s="19">
        <v>681</v>
      </c>
      <c r="I684" s="20">
        <f t="shared" ca="1" si="96"/>
        <v>0.68380892148903694</v>
      </c>
      <c r="J684" s="28">
        <f t="shared" ca="1" si="97"/>
        <v>15409.550809334763</v>
      </c>
      <c r="K684" s="28">
        <f t="shared" ca="1" si="98"/>
        <v>1242645.1098385621</v>
      </c>
      <c r="L684" s="28">
        <f ca="1">ROUNDUP((SQRT((2*J684*PART2!$AD$7)/PART2!$AD$6)),0)</f>
        <v>687</v>
      </c>
      <c r="M684" s="38">
        <f t="shared" ca="1" si="99"/>
        <v>22.430204962641579</v>
      </c>
      <c r="N684" s="20"/>
      <c r="AJ684" s="19">
        <v>681</v>
      </c>
      <c r="AK684" s="20">
        <f t="shared" ca="1" si="100"/>
        <v>0.64608726175021958</v>
      </c>
      <c r="AL684" s="28">
        <f t="shared" ca="1" si="101"/>
        <v>15409.550809334763</v>
      </c>
      <c r="AM684" s="28">
        <f ca="1">ROUNDUP(SQRT((2*AL684*PART2!$AD$7)/PART2!$AD$6),0)</f>
        <v>687</v>
      </c>
      <c r="AN684" s="20"/>
      <c r="BB684" s="19">
        <v>682</v>
      </c>
      <c r="BC684" s="20">
        <f t="shared" ca="1" si="94"/>
        <v>0.19286257495555303</v>
      </c>
      <c r="BD684" s="28">
        <f t="shared" ca="1" si="95"/>
        <v>14558.707275035757</v>
      </c>
      <c r="BE684" s="29">
        <f ca="1">BD684/ROUNDUP(SQRT((2*BD684*PART2!$AD$7)/PART2!$AD$6),0)</f>
        <v>21.827147338884192</v>
      </c>
      <c r="BF684" s="20"/>
    </row>
    <row r="685" spans="8:58">
      <c r="H685" s="19">
        <v>682</v>
      </c>
      <c r="I685" s="20">
        <f t="shared" ca="1" si="96"/>
        <v>0.30369604615617452</v>
      </c>
      <c r="J685" s="28">
        <f t="shared" ca="1" si="97"/>
        <v>14558.707275035757</v>
      </c>
      <c r="K685" s="28">
        <f t="shared" ca="1" si="98"/>
        <v>1174300.954417415</v>
      </c>
      <c r="L685" s="28">
        <f ca="1">ROUNDUP((SQRT((2*J685*PART2!$AD$7)/PART2!$AD$6)),0)</f>
        <v>667</v>
      </c>
      <c r="M685" s="38">
        <f t="shared" ca="1" si="99"/>
        <v>21.827147338884192</v>
      </c>
      <c r="N685" s="20"/>
      <c r="AJ685" s="19">
        <v>682</v>
      </c>
      <c r="AK685" s="20">
        <f t="shared" ca="1" si="100"/>
        <v>0.27357703736252903</v>
      </c>
      <c r="AL685" s="28">
        <f t="shared" ca="1" si="101"/>
        <v>14558.707275035757</v>
      </c>
      <c r="AM685" s="28">
        <f ca="1">ROUNDUP(SQRT((2*AL685*PART2!$AD$7)/PART2!$AD$6),0)</f>
        <v>667</v>
      </c>
      <c r="AN685" s="20"/>
      <c r="BB685" s="19">
        <v>683</v>
      </c>
      <c r="BC685" s="20">
        <f t="shared" ca="1" si="94"/>
        <v>0.82708239685419882</v>
      </c>
      <c r="BD685" s="28">
        <f t="shared" ca="1" si="95"/>
        <v>13962.077026468345</v>
      </c>
      <c r="BE685" s="29">
        <f ca="1">BD685/ROUNDUP(SQRT((2*BD685*PART2!$AD$7)/PART2!$AD$6),0)</f>
        <v>21.348741630685542</v>
      </c>
      <c r="BF685" s="20"/>
    </row>
    <row r="686" spans="8:58">
      <c r="H686" s="19">
        <v>683</v>
      </c>
      <c r="I686" s="20">
        <f t="shared" ca="1" si="96"/>
        <v>0.11569902560727174</v>
      </c>
      <c r="J686" s="28">
        <f t="shared" ca="1" si="97"/>
        <v>13962.077026468345</v>
      </c>
      <c r="K686" s="28">
        <f t="shared" ca="1" si="98"/>
        <v>1126371.6852762187</v>
      </c>
      <c r="L686" s="28">
        <f ca="1">ROUNDUP((SQRT((2*J686*PART2!$AD$7)/PART2!$AD$6)),0)</f>
        <v>654</v>
      </c>
      <c r="M686" s="38">
        <f t="shared" ca="1" si="99"/>
        <v>21.348741630685542</v>
      </c>
      <c r="N686" s="20"/>
      <c r="AJ686" s="19">
        <v>683</v>
      </c>
      <c r="AK686" s="20">
        <f t="shared" ca="1" si="100"/>
        <v>8.2511964707842611E-2</v>
      </c>
      <c r="AL686" s="28">
        <f t="shared" ca="1" si="101"/>
        <v>13962.077026468345</v>
      </c>
      <c r="AM686" s="28">
        <f ca="1">ROUNDUP(SQRT((2*AL686*PART2!$AD$7)/PART2!$AD$6),0)</f>
        <v>654</v>
      </c>
      <c r="AN686" s="20"/>
      <c r="BB686" s="19">
        <v>684</v>
      </c>
      <c r="BC686" s="20">
        <f t="shared" ca="1" si="94"/>
        <v>0.94645960846562172</v>
      </c>
      <c r="BD686" s="28">
        <f t="shared" ca="1" si="95"/>
        <v>14643.017849477874</v>
      </c>
      <c r="BE686" s="29">
        <f ca="1">BD686/ROUNDUP(SQRT((2*BD686*PART2!$AD$7)/PART2!$AD$6),0)</f>
        <v>21.887919057515507</v>
      </c>
      <c r="BF686" s="20"/>
    </row>
    <row r="687" spans="8:58">
      <c r="H687" s="19">
        <v>684</v>
      </c>
      <c r="I687" s="20">
        <f t="shared" ca="1" si="96"/>
        <v>0.33743845671286177</v>
      </c>
      <c r="J687" s="28">
        <f t="shared" ca="1" si="97"/>
        <v>14643.017849477874</v>
      </c>
      <c r="K687" s="28">
        <f t="shared" ca="1" si="98"/>
        <v>1181073.5701508834</v>
      </c>
      <c r="L687" s="28">
        <f ca="1">ROUNDUP((SQRT((2*J687*PART2!$AD$7)/PART2!$AD$6)),0)</f>
        <v>669</v>
      </c>
      <c r="M687" s="38">
        <f t="shared" ca="1" si="99"/>
        <v>21.887919057515507</v>
      </c>
      <c r="N687" s="20"/>
      <c r="AJ687" s="19">
        <v>684</v>
      </c>
      <c r="AK687" s="20">
        <f t="shared" ca="1" si="100"/>
        <v>0.80571160678290588</v>
      </c>
      <c r="AL687" s="28">
        <f t="shared" ca="1" si="101"/>
        <v>14643.017849477874</v>
      </c>
      <c r="AM687" s="28">
        <f ca="1">ROUNDUP(SQRT((2*AL687*PART2!$AD$7)/PART2!$AD$6),0)</f>
        <v>669</v>
      </c>
      <c r="AN687" s="20"/>
      <c r="BB687" s="19">
        <v>685</v>
      </c>
      <c r="BC687" s="20">
        <f t="shared" ca="1" si="94"/>
        <v>0.19953628404221668</v>
      </c>
      <c r="BD687" s="28">
        <f t="shared" ca="1" si="95"/>
        <v>15212.681261373154</v>
      </c>
      <c r="BE687" s="29">
        <f ca="1">BD687/ROUNDUP(SQRT((2*BD687*PART2!$AD$7)/PART2!$AD$6),0)</f>
        <v>22.305984254212838</v>
      </c>
      <c r="BF687" s="20"/>
    </row>
    <row r="688" spans="8:58">
      <c r="H688" s="19">
        <v>685</v>
      </c>
      <c r="I688" s="20">
        <f t="shared" ca="1" si="96"/>
        <v>0.60068646581916751</v>
      </c>
      <c r="J688" s="28">
        <f t="shared" ca="1" si="97"/>
        <v>15212.681261373154</v>
      </c>
      <c r="K688" s="28">
        <f t="shared" ca="1" si="98"/>
        <v>1226832.2174457791</v>
      </c>
      <c r="L688" s="28">
        <f ca="1">ROUNDUP((SQRT((2*J688*PART2!$AD$7)/PART2!$AD$6)),0)</f>
        <v>682</v>
      </c>
      <c r="M688" s="38">
        <f t="shared" ca="1" si="99"/>
        <v>22.305984254212838</v>
      </c>
      <c r="N688" s="20"/>
      <c r="AJ688" s="19">
        <v>685</v>
      </c>
      <c r="AK688" s="20">
        <f t="shared" ca="1" si="100"/>
        <v>0.4128869510575327</v>
      </c>
      <c r="AL688" s="28">
        <f t="shared" ca="1" si="101"/>
        <v>15212.681261373154</v>
      </c>
      <c r="AM688" s="28">
        <f ca="1">ROUNDUP(SQRT((2*AL688*PART2!$AD$7)/PART2!$AD$6),0)</f>
        <v>682</v>
      </c>
      <c r="AN688" s="20"/>
      <c r="BB688" s="19">
        <v>686</v>
      </c>
      <c r="BC688" s="20">
        <f t="shared" ca="1" si="94"/>
        <v>0.46285675095561218</v>
      </c>
      <c r="BD688" s="28">
        <f t="shared" ca="1" si="95"/>
        <v>15595.288342625143</v>
      </c>
      <c r="BE688" s="29">
        <f ca="1">BD688/ROUNDUP(SQRT((2*BD688*PART2!$AD$7)/PART2!$AD$6),0)</f>
        <v>22.569158238241886</v>
      </c>
      <c r="BF688" s="20"/>
    </row>
    <row r="689" spans="8:58">
      <c r="H689" s="19">
        <v>686</v>
      </c>
      <c r="I689" s="20">
        <f t="shared" ca="1" si="96"/>
        <v>0.7533481449543975</v>
      </c>
      <c r="J689" s="28">
        <f t="shared" ca="1" si="97"/>
        <v>15595.288342625143</v>
      </c>
      <c r="K689" s="28">
        <f t="shared" ca="1" si="98"/>
        <v>1257563.4822224246</v>
      </c>
      <c r="L689" s="28">
        <f ca="1">ROUNDUP((SQRT((2*J689*PART2!$AD$7)/PART2!$AD$6)),0)</f>
        <v>691</v>
      </c>
      <c r="M689" s="38">
        <f t="shared" ca="1" si="99"/>
        <v>22.569158238241886</v>
      </c>
      <c r="N689" s="20"/>
      <c r="AJ689" s="19">
        <v>686</v>
      </c>
      <c r="AK689" s="20">
        <f t="shared" ca="1" si="100"/>
        <v>0.87033258462809115</v>
      </c>
      <c r="AL689" s="28">
        <f t="shared" ca="1" si="101"/>
        <v>15595.288342625143</v>
      </c>
      <c r="AM689" s="28">
        <f ca="1">ROUNDUP(SQRT((2*AL689*PART2!$AD$7)/PART2!$AD$6),0)</f>
        <v>691</v>
      </c>
      <c r="AN689" s="20"/>
      <c r="BB689" s="19">
        <v>687</v>
      </c>
      <c r="BC689" s="20">
        <f t="shared" ca="1" si="94"/>
        <v>0.65515684696091825</v>
      </c>
      <c r="BD689" s="28">
        <f t="shared" ca="1" si="95"/>
        <v>16517.213474152017</v>
      </c>
      <c r="BE689" s="29">
        <f ca="1">BD689/ROUNDUP(SQRT((2*BD689*PART2!$AD$7)/PART2!$AD$6),0)</f>
        <v>23.230961285727169</v>
      </c>
      <c r="BF689" s="20"/>
    </row>
    <row r="690" spans="8:58">
      <c r="H690" s="19">
        <v>687</v>
      </c>
      <c r="I690" s="20">
        <f t="shared" ca="1" si="96"/>
        <v>0.97086464630745428</v>
      </c>
      <c r="J690" s="28">
        <f t="shared" ca="1" si="97"/>
        <v>16517.213474152017</v>
      </c>
      <c r="K690" s="28">
        <f t="shared" ca="1" si="98"/>
        <v>1331607.0894150212</v>
      </c>
      <c r="L690" s="28">
        <f ca="1">ROUNDUP((SQRT((2*J690*PART2!$AD$7)/PART2!$AD$6)),0)</f>
        <v>711</v>
      </c>
      <c r="M690" s="38">
        <f t="shared" ca="1" si="99"/>
        <v>23.230961285727169</v>
      </c>
      <c r="N690" s="20"/>
      <c r="AJ690" s="19">
        <v>687</v>
      </c>
      <c r="AK690" s="20">
        <f t="shared" ca="1" si="100"/>
        <v>3.3970589209773028E-3</v>
      </c>
      <c r="AL690" s="28">
        <f t="shared" ca="1" si="101"/>
        <v>16517.213474152017</v>
      </c>
      <c r="AM690" s="28">
        <f ca="1">ROUNDUP(SQRT((2*AL690*PART2!$AD$7)/PART2!$AD$6),0)</f>
        <v>711</v>
      </c>
      <c r="AN690" s="20"/>
      <c r="BB690" s="19">
        <v>688</v>
      </c>
      <c r="BC690" s="20">
        <f t="shared" ca="1" si="94"/>
        <v>0.40637594439586966</v>
      </c>
      <c r="BD690" s="28">
        <f t="shared" ca="1" si="95"/>
        <v>13914.757829050581</v>
      </c>
      <c r="BE690" s="29">
        <f ca="1">BD690/ROUNDUP(SQRT((2*BD690*PART2!$AD$7)/PART2!$AD$6),0)</f>
        <v>21.308970641731364</v>
      </c>
      <c r="BF690" s="20"/>
    </row>
    <row r="691" spans="8:58">
      <c r="H691" s="19">
        <v>688</v>
      </c>
      <c r="I691" s="20">
        <f t="shared" ca="1" si="96"/>
        <v>0.10459773572616626</v>
      </c>
      <c r="J691" s="28">
        <f t="shared" ca="1" si="97"/>
        <v>13914.757829050581</v>
      </c>
      <c r="K691" s="28">
        <f t="shared" ca="1" si="98"/>
        <v>1122570.1998652273</v>
      </c>
      <c r="L691" s="28">
        <f ca="1">ROUNDUP((SQRT((2*J691*PART2!$AD$7)/PART2!$AD$6)),0)</f>
        <v>653</v>
      </c>
      <c r="M691" s="38">
        <f t="shared" ca="1" si="99"/>
        <v>21.308970641731364</v>
      </c>
      <c r="N691" s="20"/>
      <c r="AJ691" s="19">
        <v>688</v>
      </c>
      <c r="AK691" s="20">
        <f t="shared" ca="1" si="100"/>
        <v>0.33392066260899023</v>
      </c>
      <c r="AL691" s="28">
        <f t="shared" ca="1" si="101"/>
        <v>13914.757829050581</v>
      </c>
      <c r="AM691" s="28">
        <f ca="1">ROUNDUP(SQRT((2*AL691*PART2!$AD$7)/PART2!$AD$6),0)</f>
        <v>653</v>
      </c>
      <c r="AN691" s="20"/>
      <c r="BB691" s="19">
        <v>689</v>
      </c>
      <c r="BC691" s="20">
        <f t="shared" ca="1" si="94"/>
        <v>0.41931368003387015</v>
      </c>
      <c r="BD691" s="28">
        <f t="shared" ca="1" si="95"/>
        <v>16084.247158979675</v>
      </c>
      <c r="BE691" s="29">
        <f ca="1">BD691/ROUNDUP(SQRT((2*BD691*PART2!$AD$7)/PART2!$AD$6),0)</f>
        <v>22.912032989999538</v>
      </c>
      <c r="BF691" s="20"/>
    </row>
    <row r="692" spans="8:58">
      <c r="H692" s="19">
        <v>689</v>
      </c>
      <c r="I692" s="20">
        <f t="shared" ca="1" si="96"/>
        <v>0.89517459177040026</v>
      </c>
      <c r="J692" s="28">
        <f t="shared" ca="1" si="97"/>
        <v>16084.247158979675</v>
      </c>
      <c r="K692" s="28">
        <f t="shared" ca="1" si="98"/>
        <v>1296834.8199761738</v>
      </c>
      <c r="L692" s="28">
        <f ca="1">ROUNDUP((SQRT((2*J692*PART2!$AD$7)/PART2!$AD$6)),0)</f>
        <v>702</v>
      </c>
      <c r="M692" s="38">
        <f t="shared" ca="1" si="99"/>
        <v>22.912032989999538</v>
      </c>
      <c r="N692" s="20"/>
      <c r="AJ692" s="19">
        <v>689</v>
      </c>
      <c r="AK692" s="20">
        <f t="shared" ca="1" si="100"/>
        <v>0.11907600241297334</v>
      </c>
      <c r="AL692" s="28">
        <f t="shared" ca="1" si="101"/>
        <v>16084.247158979675</v>
      </c>
      <c r="AM692" s="28">
        <f ca="1">ROUNDUP(SQRT((2*AL692*PART2!$AD$7)/PART2!$AD$6),0)</f>
        <v>702</v>
      </c>
      <c r="AN692" s="20"/>
      <c r="BB692" s="19">
        <v>690</v>
      </c>
      <c r="BC692" s="20">
        <f t="shared" ca="1" si="94"/>
        <v>0.73807199150757552</v>
      </c>
      <c r="BD692" s="28">
        <f t="shared" ca="1" si="95"/>
        <v>13479.066983607803</v>
      </c>
      <c r="BE692" s="29">
        <f ca="1">BD692/ROUNDUP(SQRT((2*BD692*PART2!$AD$7)/PART2!$AD$6),0)</f>
        <v>20.99543143864144</v>
      </c>
      <c r="BF692" s="20"/>
    </row>
    <row r="693" spans="8:58">
      <c r="H693" s="19">
        <v>690</v>
      </c>
      <c r="I693" s="20">
        <f t="shared" ca="1" si="96"/>
        <v>2.8688146847884899E-2</v>
      </c>
      <c r="J693" s="28">
        <f t="shared" ca="1" si="97"/>
        <v>13479.066983607803</v>
      </c>
      <c r="K693" s="28">
        <f t="shared" ca="1" si="98"/>
        <v>1087566.7536051255</v>
      </c>
      <c r="L693" s="28">
        <f ca="1">ROUNDUP((SQRT((2*J693*PART2!$AD$7)/PART2!$AD$6)),0)</f>
        <v>642</v>
      </c>
      <c r="M693" s="38">
        <f t="shared" ca="1" si="99"/>
        <v>20.99543143864144</v>
      </c>
      <c r="N693" s="20"/>
      <c r="AJ693" s="19">
        <v>690</v>
      </c>
      <c r="AK693" s="20">
        <f t="shared" ca="1" si="100"/>
        <v>0.66670600648769041</v>
      </c>
      <c r="AL693" s="28">
        <f t="shared" ca="1" si="101"/>
        <v>13479.066983607803</v>
      </c>
      <c r="AM693" s="28">
        <f ca="1">ROUNDUP(SQRT((2*AL693*PART2!$AD$7)/PART2!$AD$6),0)</f>
        <v>642</v>
      </c>
      <c r="AN693" s="20"/>
      <c r="BB693" s="19">
        <v>691</v>
      </c>
      <c r="BC693" s="20">
        <f t="shared" ca="1" si="94"/>
        <v>0.97935618947332159</v>
      </c>
      <c r="BD693" s="28">
        <f t="shared" ca="1" si="95"/>
        <v>14720.817078964097</v>
      </c>
      <c r="BE693" s="29">
        <f ca="1">BD693/ROUNDUP(SQRT((2*BD693*PART2!$AD$7)/PART2!$AD$6),0)</f>
        <v>21.938624558813856</v>
      </c>
      <c r="BF693" s="20"/>
    </row>
    <row r="694" spans="8:58">
      <c r="H694" s="19">
        <v>691</v>
      </c>
      <c r="I694" s="20">
        <f t="shared" ca="1" si="96"/>
        <v>0.37015142740681561</v>
      </c>
      <c r="J694" s="28">
        <f t="shared" ca="1" si="97"/>
        <v>14720.817078964097</v>
      </c>
      <c r="K694" s="28">
        <f t="shared" ca="1" si="98"/>
        <v>1187323.0637200668</v>
      </c>
      <c r="L694" s="28">
        <f ca="1">ROUNDUP((SQRT((2*J694*PART2!$AD$7)/PART2!$AD$6)),0)</f>
        <v>671</v>
      </c>
      <c r="M694" s="38">
        <f t="shared" ca="1" si="99"/>
        <v>21.938624558813856</v>
      </c>
      <c r="N694" s="20"/>
      <c r="AJ694" s="19">
        <v>691</v>
      </c>
      <c r="AK694" s="20">
        <f t="shared" ca="1" si="100"/>
        <v>0.52731597707777711</v>
      </c>
      <c r="AL694" s="28">
        <f t="shared" ca="1" si="101"/>
        <v>14720.817078964097</v>
      </c>
      <c r="AM694" s="28">
        <f ca="1">ROUNDUP(SQRT((2*AL694*PART2!$AD$7)/PART2!$AD$6),0)</f>
        <v>671</v>
      </c>
      <c r="AN694" s="20"/>
      <c r="BB694" s="19">
        <v>692</v>
      </c>
      <c r="BC694" s="20">
        <f t="shared" ca="1" si="94"/>
        <v>0.58671831761378712</v>
      </c>
      <c r="BD694" s="28">
        <f t="shared" ca="1" si="95"/>
        <v>13957.983916626363</v>
      </c>
      <c r="BE694" s="29">
        <f ca="1">BD694/ROUNDUP(SQRT((2*BD694*PART2!$AD$7)/PART2!$AD$6),0)</f>
        <v>21.342483052945507</v>
      </c>
      <c r="BF694" s="20"/>
    </row>
    <row r="695" spans="8:58">
      <c r="H695" s="19">
        <v>692</v>
      </c>
      <c r="I695" s="20">
        <f t="shared" ca="1" si="96"/>
        <v>0.11471664806434823</v>
      </c>
      <c r="J695" s="28">
        <f t="shared" ca="1" si="97"/>
        <v>13957.983916626363</v>
      </c>
      <c r="K695" s="28">
        <f t="shared" ca="1" si="98"/>
        <v>1126042.8596017573</v>
      </c>
      <c r="L695" s="28">
        <f ca="1">ROUNDUP((SQRT((2*J695*PART2!$AD$7)/PART2!$AD$6)),0)</f>
        <v>654</v>
      </c>
      <c r="M695" s="38">
        <f t="shared" ca="1" si="99"/>
        <v>21.342483052945507</v>
      </c>
      <c r="N695" s="20"/>
      <c r="AJ695" s="19">
        <v>692</v>
      </c>
      <c r="AK695" s="20">
        <f t="shared" ca="1" si="100"/>
        <v>0.29888405180244504</v>
      </c>
      <c r="AL695" s="28">
        <f t="shared" ca="1" si="101"/>
        <v>13957.983916626363</v>
      </c>
      <c r="AM695" s="28">
        <f ca="1">ROUNDUP(SQRT((2*AL695*PART2!$AD$7)/PART2!$AD$6),0)</f>
        <v>654</v>
      </c>
      <c r="AN695" s="20"/>
      <c r="BB695" s="19">
        <v>693</v>
      </c>
      <c r="BC695" s="20">
        <f t="shared" ca="1" si="94"/>
        <v>0.39647018785596655</v>
      </c>
      <c r="BD695" s="28">
        <f t="shared" ca="1" si="95"/>
        <v>14998.798893952042</v>
      </c>
      <c r="BE695" s="29">
        <f ca="1">BD695/ROUNDUP(SQRT((2*BD695*PART2!$AD$7)/PART2!$AD$6),0)</f>
        <v>22.154798957093121</v>
      </c>
      <c r="BF695" s="20"/>
    </row>
    <row r="696" spans="8:58">
      <c r="H696" s="19">
        <v>693</v>
      </c>
      <c r="I696" s="20">
        <f t="shared" ca="1" si="96"/>
        <v>0.49939962730798826</v>
      </c>
      <c r="J696" s="28">
        <f t="shared" ca="1" si="97"/>
        <v>14998.798893952042</v>
      </c>
      <c r="K696" s="28">
        <f t="shared" ca="1" si="98"/>
        <v>1209652.3672867236</v>
      </c>
      <c r="L696" s="28">
        <f ca="1">ROUNDUP((SQRT((2*J696*PART2!$AD$7)/PART2!$AD$6)),0)</f>
        <v>677</v>
      </c>
      <c r="M696" s="38">
        <f t="shared" ca="1" si="99"/>
        <v>22.154798957093121</v>
      </c>
      <c r="N696" s="20"/>
      <c r="AJ696" s="19">
        <v>693</v>
      </c>
      <c r="AK696" s="20">
        <f t="shared" ca="1" si="100"/>
        <v>0.24038235562428023</v>
      </c>
      <c r="AL696" s="28">
        <f t="shared" ca="1" si="101"/>
        <v>14998.798893952042</v>
      </c>
      <c r="AM696" s="28">
        <f ca="1">ROUNDUP(SQRT((2*AL696*PART2!$AD$7)/PART2!$AD$6),0)</f>
        <v>677</v>
      </c>
      <c r="AN696" s="20"/>
      <c r="BB696" s="19">
        <v>694</v>
      </c>
      <c r="BC696" s="20">
        <f t="shared" ca="1" si="94"/>
        <v>0.69333831737094442</v>
      </c>
      <c r="BD696" s="28">
        <f t="shared" ca="1" si="95"/>
        <v>13985.004159690639</v>
      </c>
      <c r="BE696" s="29">
        <f ca="1">BD696/ROUNDUP(SQRT((2*BD696*PART2!$AD$7)/PART2!$AD$6),0)</f>
        <v>21.383798409312906</v>
      </c>
      <c r="BF696" s="20"/>
    </row>
    <row r="697" spans="8:58">
      <c r="H697" s="19">
        <v>694</v>
      </c>
      <c r="I697" s="20">
        <f t="shared" ca="1" si="96"/>
        <v>0.12127914932598294</v>
      </c>
      <c r="J697" s="28">
        <f t="shared" ca="1" si="97"/>
        <v>13985.004159690639</v>
      </c>
      <c r="K697" s="28">
        <f t="shared" ca="1" si="98"/>
        <v>1128213.5684253001</v>
      </c>
      <c r="L697" s="28">
        <f ca="1">ROUNDUP((SQRT((2*J697*PART2!$AD$7)/PART2!$AD$6)),0)</f>
        <v>654</v>
      </c>
      <c r="M697" s="38">
        <f t="shared" ca="1" si="99"/>
        <v>21.383798409312906</v>
      </c>
      <c r="N697" s="20"/>
      <c r="AJ697" s="19">
        <v>694</v>
      </c>
      <c r="AK697" s="20">
        <f t="shared" ca="1" si="100"/>
        <v>0.19642303696639229</v>
      </c>
      <c r="AL697" s="28">
        <f t="shared" ca="1" si="101"/>
        <v>13985.004159690639</v>
      </c>
      <c r="AM697" s="28">
        <f ca="1">ROUNDUP(SQRT((2*AL697*PART2!$AD$7)/PART2!$AD$6),0)</f>
        <v>654</v>
      </c>
      <c r="AN697" s="20"/>
      <c r="BB697" s="19">
        <v>695</v>
      </c>
      <c r="BC697" s="20">
        <f t="shared" ca="1" si="94"/>
        <v>0.95058548218566241</v>
      </c>
      <c r="BD697" s="28">
        <f t="shared" ca="1" si="95"/>
        <v>14799.529893375688</v>
      </c>
      <c r="BE697" s="29">
        <f ca="1">BD697/ROUNDUP(SQRT((2*BD697*PART2!$AD$7)/PART2!$AD$6),0)</f>
        <v>21.990386171434899</v>
      </c>
      <c r="BF697" s="20"/>
    </row>
    <row r="698" spans="8:58">
      <c r="H698" s="19">
        <v>695</v>
      </c>
      <c r="I698" s="20">
        <f t="shared" ca="1" si="96"/>
        <v>0.40478847964408926</v>
      </c>
      <c r="J698" s="28">
        <f t="shared" ca="1" si="97"/>
        <v>14799.529893375688</v>
      </c>
      <c r="K698" s="28">
        <f t="shared" ca="1" si="98"/>
        <v>1193645.8764277708</v>
      </c>
      <c r="L698" s="28">
        <f ca="1">ROUNDUP((SQRT((2*J698*PART2!$AD$7)/PART2!$AD$6)),0)</f>
        <v>673</v>
      </c>
      <c r="M698" s="38">
        <f t="shared" ca="1" si="99"/>
        <v>21.990386171434899</v>
      </c>
      <c r="N698" s="20"/>
      <c r="AJ698" s="19">
        <v>695</v>
      </c>
      <c r="AK698" s="20">
        <f t="shared" ca="1" si="100"/>
        <v>0.35568557918741794</v>
      </c>
      <c r="AL698" s="28">
        <f t="shared" ca="1" si="101"/>
        <v>14799.529893375688</v>
      </c>
      <c r="AM698" s="28">
        <f ca="1">ROUNDUP(SQRT((2*AL698*PART2!$AD$7)/PART2!$AD$6),0)</f>
        <v>673</v>
      </c>
      <c r="AN698" s="20"/>
      <c r="BB698" s="19">
        <v>696</v>
      </c>
      <c r="BC698" s="20">
        <f t="shared" ca="1" si="94"/>
        <v>3.1218116637568794E-2</v>
      </c>
      <c r="BD698" s="28">
        <f t="shared" ca="1" si="95"/>
        <v>15115.822303687586</v>
      </c>
      <c r="BE698" s="29">
        <f ca="1">BD698/ROUNDUP(SQRT((2*BD698*PART2!$AD$7)/PART2!$AD$6),0)</f>
        <v>22.229150446599391</v>
      </c>
      <c r="BF698" s="20"/>
    </row>
    <row r="699" spans="8:58">
      <c r="H699" s="19">
        <v>696</v>
      </c>
      <c r="I699" s="20">
        <f t="shared" ca="1" si="96"/>
        <v>0.55623430108985594</v>
      </c>
      <c r="J699" s="28">
        <f t="shared" ca="1" si="97"/>
        <v>15115.822303687586</v>
      </c>
      <c r="K699" s="28">
        <f t="shared" ca="1" si="98"/>
        <v>1219052.1973932588</v>
      </c>
      <c r="L699" s="28">
        <f ca="1">ROUNDUP((SQRT((2*J699*PART2!$AD$7)/PART2!$AD$6)),0)</f>
        <v>680</v>
      </c>
      <c r="M699" s="38">
        <f t="shared" ca="1" si="99"/>
        <v>22.229150446599391</v>
      </c>
      <c r="N699" s="20"/>
      <c r="AJ699" s="19">
        <v>696</v>
      </c>
      <c r="AK699" s="20">
        <f t="shared" ca="1" si="100"/>
        <v>0.2585459045743792</v>
      </c>
      <c r="AL699" s="28">
        <f t="shared" ca="1" si="101"/>
        <v>15115.822303687586</v>
      </c>
      <c r="AM699" s="28">
        <f ca="1">ROUNDUP(SQRT((2*AL699*PART2!$AD$7)/PART2!$AD$6),0)</f>
        <v>680</v>
      </c>
      <c r="AN699" s="20"/>
      <c r="BB699" s="19">
        <v>697</v>
      </c>
      <c r="BC699" s="20">
        <f t="shared" ca="1" si="94"/>
        <v>0.58665709716537973</v>
      </c>
      <c r="BD699" s="28">
        <f t="shared" ca="1" si="95"/>
        <v>15871.217939064023</v>
      </c>
      <c r="BE699" s="29">
        <f ca="1">BD699/ROUNDUP(SQRT((2*BD699*PART2!$AD$7)/PART2!$AD$6),0)</f>
        <v>22.770757444855125</v>
      </c>
      <c r="BF699" s="20"/>
    </row>
    <row r="700" spans="8:58">
      <c r="H700" s="19">
        <v>697</v>
      </c>
      <c r="I700" s="20">
        <f t="shared" ca="1" si="96"/>
        <v>0.84073138236364131</v>
      </c>
      <c r="J700" s="28">
        <f t="shared" ca="1" si="97"/>
        <v>15871.217939064023</v>
      </c>
      <c r="K700" s="28">
        <f t="shared" ca="1" si="98"/>
        <v>1279725.4017629898</v>
      </c>
      <c r="L700" s="28">
        <f ca="1">ROUNDUP((SQRT((2*J700*PART2!$AD$7)/PART2!$AD$6)),0)</f>
        <v>697</v>
      </c>
      <c r="M700" s="38">
        <f t="shared" ca="1" si="99"/>
        <v>22.770757444855125</v>
      </c>
      <c r="N700" s="20"/>
      <c r="AJ700" s="19">
        <v>697</v>
      </c>
      <c r="AK700" s="20">
        <f t="shared" ca="1" si="100"/>
        <v>0.18614339949753866</v>
      </c>
      <c r="AL700" s="28">
        <f t="shared" ca="1" si="101"/>
        <v>15871.217939064023</v>
      </c>
      <c r="AM700" s="28">
        <f ca="1">ROUNDUP(SQRT((2*AL700*PART2!$AD$7)/PART2!$AD$6),0)</f>
        <v>697</v>
      </c>
      <c r="AN700" s="20"/>
      <c r="BB700" s="19">
        <v>698</v>
      </c>
      <c r="BC700" s="20">
        <f t="shared" ca="1" si="94"/>
        <v>0.3744585693726471</v>
      </c>
      <c r="BD700" s="28">
        <f t="shared" ca="1" si="95"/>
        <v>15069.90631916713</v>
      </c>
      <c r="BE700" s="29">
        <f ca="1">BD700/ROUNDUP(SQRT((2*BD700*PART2!$AD$7)/PART2!$AD$6),0)</f>
        <v>22.194265565783699</v>
      </c>
      <c r="BF700" s="20"/>
    </row>
    <row r="701" spans="8:58">
      <c r="H701" s="19">
        <v>698</v>
      </c>
      <c r="I701" s="20">
        <f t="shared" ca="1" si="96"/>
        <v>0.5343422979011283</v>
      </c>
      <c r="J701" s="28">
        <f t="shared" ca="1" si="97"/>
        <v>15069.90631916713</v>
      </c>
      <c r="K701" s="28">
        <f t="shared" ca="1" si="98"/>
        <v>1215364.043957843</v>
      </c>
      <c r="L701" s="28">
        <f ca="1">ROUNDUP((SQRT((2*J701*PART2!$AD$7)/PART2!$AD$6)),0)</f>
        <v>679</v>
      </c>
      <c r="M701" s="38">
        <f t="shared" ca="1" si="99"/>
        <v>22.194265565783699</v>
      </c>
      <c r="N701" s="20"/>
      <c r="AJ701" s="19">
        <v>698</v>
      </c>
      <c r="AK701" s="20">
        <f t="shared" ca="1" si="100"/>
        <v>0.76746673193044646</v>
      </c>
      <c r="AL701" s="28">
        <f t="shared" ca="1" si="101"/>
        <v>15069.90631916713</v>
      </c>
      <c r="AM701" s="28">
        <f ca="1">ROUNDUP(SQRT((2*AL701*PART2!$AD$7)/PART2!$AD$6),0)</f>
        <v>679</v>
      </c>
      <c r="AN701" s="20"/>
      <c r="BB701" s="19">
        <v>699</v>
      </c>
      <c r="BC701" s="20">
        <f t="shared" ca="1" si="94"/>
        <v>0.42339474909729669</v>
      </c>
      <c r="BD701" s="28">
        <f t="shared" ca="1" si="95"/>
        <v>14990.148752671681</v>
      </c>
      <c r="BE701" s="29">
        <f ca="1">BD701/ROUNDUP(SQRT((2*BD701*PART2!$AD$7)/PART2!$AD$6),0)</f>
        <v>22.142021791243252</v>
      </c>
      <c r="BF701" s="20"/>
    </row>
    <row r="702" spans="8:58">
      <c r="H702" s="19">
        <v>699</v>
      </c>
      <c r="I702" s="20">
        <f t="shared" ca="1" si="96"/>
        <v>0.49508650722008063</v>
      </c>
      <c r="J702" s="28">
        <f t="shared" ca="1" si="97"/>
        <v>14990.148752671681</v>
      </c>
      <c r="K702" s="28">
        <f t="shared" ca="1" si="98"/>
        <v>1208957.5450078079</v>
      </c>
      <c r="L702" s="28">
        <f ca="1">ROUNDUP((SQRT((2*J702*PART2!$AD$7)/PART2!$AD$6)),0)</f>
        <v>677</v>
      </c>
      <c r="M702" s="38">
        <f t="shared" ca="1" si="99"/>
        <v>22.142021791243252</v>
      </c>
      <c r="N702" s="20"/>
      <c r="AJ702" s="19">
        <v>699</v>
      </c>
      <c r="AK702" s="20">
        <f t="shared" ca="1" si="100"/>
        <v>0.14410230236542398</v>
      </c>
      <c r="AL702" s="28">
        <f t="shared" ca="1" si="101"/>
        <v>14990.148752671681</v>
      </c>
      <c r="AM702" s="28">
        <f ca="1">ROUNDUP(SQRT((2*AL702*PART2!$AD$7)/PART2!$AD$6),0)</f>
        <v>677</v>
      </c>
      <c r="AN702" s="20"/>
      <c r="BB702" s="19">
        <v>700</v>
      </c>
      <c r="BC702" s="20">
        <f t="shared" ca="1" si="94"/>
        <v>0.97756842309315706</v>
      </c>
      <c r="BD702" s="28">
        <f t="shared" ca="1" si="95"/>
        <v>15019.959648683576</v>
      </c>
      <c r="BE702" s="29">
        <f ca="1">BD702/ROUNDUP(SQRT((2*BD702*PART2!$AD$7)/PART2!$AD$6),0)</f>
        <v>22.153332815167516</v>
      </c>
      <c r="BF702" s="20"/>
    </row>
    <row r="703" spans="8:58">
      <c r="H703" s="19">
        <v>700</v>
      </c>
      <c r="I703" s="20">
        <f t="shared" ca="1" si="96"/>
        <v>0.50993002589484149</v>
      </c>
      <c r="J703" s="28">
        <f t="shared" ca="1" si="97"/>
        <v>15019.959648683576</v>
      </c>
      <c r="K703" s="28">
        <f t="shared" ca="1" si="98"/>
        <v>1211352.1051140232</v>
      </c>
      <c r="L703" s="28">
        <f ca="1">ROUNDUP((SQRT((2*J703*PART2!$AD$7)/PART2!$AD$6)),0)</f>
        <v>678</v>
      </c>
      <c r="M703" s="38">
        <f t="shared" ca="1" si="99"/>
        <v>22.153332815167516</v>
      </c>
      <c r="N703" s="20"/>
      <c r="AJ703" s="19">
        <v>700</v>
      </c>
      <c r="AK703" s="20">
        <f t="shared" ca="1" si="100"/>
        <v>0.89603390054315968</v>
      </c>
      <c r="AL703" s="28">
        <f t="shared" ca="1" si="101"/>
        <v>15019.959648683576</v>
      </c>
      <c r="AM703" s="28">
        <f ca="1">ROUNDUP(SQRT((2*AL703*PART2!$AD$7)/PART2!$AD$6),0)</f>
        <v>678</v>
      </c>
      <c r="AN703" s="20"/>
      <c r="BB703" s="19">
        <v>701</v>
      </c>
      <c r="BC703" s="20">
        <f t="shared" ca="1" si="94"/>
        <v>0.70024417919265969</v>
      </c>
      <c r="BD703" s="28">
        <f t="shared" ca="1" si="95"/>
        <v>15256.383954790916</v>
      </c>
      <c r="BE703" s="29">
        <f ca="1">BD703/ROUNDUP(SQRT((2*BD703*PART2!$AD$7)/PART2!$AD$6),0)</f>
        <v>22.337311793251708</v>
      </c>
      <c r="BF703" s="20"/>
    </row>
    <row r="704" spans="8:58">
      <c r="H704" s="19">
        <v>701</v>
      </c>
      <c r="I704" s="20">
        <f t="shared" ca="1" si="96"/>
        <v>0.61997538586117895</v>
      </c>
      <c r="J704" s="28">
        <f t="shared" ca="1" si="97"/>
        <v>15256.383954790916</v>
      </c>
      <c r="K704" s="28">
        <f t="shared" ca="1" si="98"/>
        <v>1230342.5249777888</v>
      </c>
      <c r="L704" s="28">
        <f ca="1">ROUNDUP((SQRT((2*J704*PART2!$AD$7)/PART2!$AD$6)),0)</f>
        <v>683</v>
      </c>
      <c r="M704" s="38">
        <f t="shared" ca="1" si="99"/>
        <v>22.337311793251708</v>
      </c>
      <c r="N704" s="20"/>
      <c r="AJ704" s="19">
        <v>701</v>
      </c>
      <c r="AK704" s="20">
        <f t="shared" ca="1" si="100"/>
        <v>0.26185231031982237</v>
      </c>
      <c r="AL704" s="28">
        <f t="shared" ca="1" si="101"/>
        <v>15256.383954790916</v>
      </c>
      <c r="AM704" s="28">
        <f ca="1">ROUNDUP(SQRT((2*AL704*PART2!$AD$7)/PART2!$AD$6),0)</f>
        <v>683</v>
      </c>
      <c r="AN704" s="20"/>
      <c r="BB704" s="19">
        <v>702</v>
      </c>
      <c r="BC704" s="20">
        <f t="shared" ca="1" si="94"/>
        <v>2.8523057706201227E-2</v>
      </c>
      <c r="BD704" s="28">
        <f t="shared" ca="1" si="95"/>
        <v>14873.796651960542</v>
      </c>
      <c r="BE704" s="29">
        <f ca="1">BD704/ROUNDUP(SQRT((2*BD704*PART2!$AD$7)/PART2!$AD$6),0)</f>
        <v>22.035254299200801</v>
      </c>
      <c r="BF704" s="20"/>
    </row>
    <row r="705" spans="8:58">
      <c r="H705" s="19">
        <v>702</v>
      </c>
      <c r="I705" s="20">
        <f t="shared" ca="1" si="96"/>
        <v>0.43888923661231671</v>
      </c>
      <c r="J705" s="28">
        <f t="shared" ca="1" si="97"/>
        <v>14873.796651960542</v>
      </c>
      <c r="K705" s="28">
        <f t="shared" ca="1" si="98"/>
        <v>1199611.4881026675</v>
      </c>
      <c r="L705" s="28">
        <f ca="1">ROUNDUP((SQRT((2*J705*PART2!$AD$7)/PART2!$AD$6)),0)</f>
        <v>675</v>
      </c>
      <c r="M705" s="38">
        <f t="shared" ca="1" si="99"/>
        <v>22.035254299200801</v>
      </c>
      <c r="N705" s="20"/>
      <c r="AJ705" s="19">
        <v>702</v>
      </c>
      <c r="AK705" s="20">
        <f t="shared" ca="1" si="100"/>
        <v>0.80927842162239128</v>
      </c>
      <c r="AL705" s="28">
        <f t="shared" ca="1" si="101"/>
        <v>14873.796651960542</v>
      </c>
      <c r="AM705" s="28">
        <f ca="1">ROUNDUP(SQRT((2*AL705*PART2!$AD$7)/PART2!$AD$6),0)</f>
        <v>675</v>
      </c>
      <c r="AN705" s="20"/>
      <c r="BB705" s="19">
        <v>703</v>
      </c>
      <c r="BC705" s="20">
        <f t="shared" ca="1" si="94"/>
        <v>0.14358999281919582</v>
      </c>
      <c r="BD705" s="28">
        <f t="shared" ca="1" si="95"/>
        <v>14826.914772467462</v>
      </c>
      <c r="BE705" s="29">
        <f ca="1">BD705/ROUNDUP(SQRT((2*BD705*PART2!$AD$7)/PART2!$AD$6),0)</f>
        <v>21.998389870129767</v>
      </c>
      <c r="BF705" s="20"/>
    </row>
    <row r="706" spans="8:58">
      <c r="H706" s="19">
        <v>703</v>
      </c>
      <c r="I706" s="20">
        <f t="shared" ca="1" si="96"/>
        <v>0.4172021982324795</v>
      </c>
      <c r="J706" s="28">
        <f t="shared" ca="1" si="97"/>
        <v>14826.914772467462</v>
      </c>
      <c r="K706" s="28">
        <f t="shared" ca="1" si="98"/>
        <v>1195845.6275688254</v>
      </c>
      <c r="L706" s="28">
        <f ca="1">ROUNDUP((SQRT((2*J706*PART2!$AD$7)/PART2!$AD$6)),0)</f>
        <v>674</v>
      </c>
      <c r="M706" s="38">
        <f t="shared" ca="1" si="99"/>
        <v>21.998389870129767</v>
      </c>
      <c r="N706" s="20"/>
      <c r="AJ706" s="19">
        <v>703</v>
      </c>
      <c r="AK706" s="20">
        <f t="shared" ca="1" si="100"/>
        <v>0.49151568517775279</v>
      </c>
      <c r="AL706" s="28">
        <f t="shared" ca="1" si="101"/>
        <v>14826.914772467462</v>
      </c>
      <c r="AM706" s="28">
        <f ca="1">ROUNDUP(SQRT((2*AL706*PART2!$AD$7)/PART2!$AD$6),0)</f>
        <v>674</v>
      </c>
      <c r="AN706" s="20"/>
      <c r="BB706" s="19">
        <v>704</v>
      </c>
      <c r="BC706" s="20">
        <f t="shared" ca="1" si="94"/>
        <v>0.1625867578254736</v>
      </c>
      <c r="BD706" s="28">
        <f t="shared" ca="1" si="95"/>
        <v>14779.695503095891</v>
      </c>
      <c r="BE706" s="29">
        <f ca="1">BD706/ROUNDUP(SQRT((2*BD706*PART2!$AD$7)/PART2!$AD$6),0)</f>
        <v>21.960914566264325</v>
      </c>
      <c r="BF706" s="20"/>
    </row>
    <row r="707" spans="8:58">
      <c r="H707" s="19">
        <v>704</v>
      </c>
      <c r="I707" s="20">
        <f t="shared" ca="1" si="96"/>
        <v>0.39591451046746662</v>
      </c>
      <c r="J707" s="28">
        <f t="shared" ca="1" si="97"/>
        <v>14779.695503095891</v>
      </c>
      <c r="K707" s="28">
        <f t="shared" ca="1" si="98"/>
        <v>1192052.6414522494</v>
      </c>
      <c r="L707" s="28">
        <f ca="1">ROUNDUP((SQRT((2*J707*PART2!$AD$7)/PART2!$AD$6)),0)</f>
        <v>673</v>
      </c>
      <c r="M707" s="38">
        <f t="shared" ca="1" si="99"/>
        <v>21.960914566264325</v>
      </c>
      <c r="N707" s="20"/>
      <c r="AJ707" s="19">
        <v>704</v>
      </c>
      <c r="AK707" s="20">
        <f t="shared" ca="1" si="100"/>
        <v>0.78896823904408064</v>
      </c>
      <c r="AL707" s="28">
        <f t="shared" ca="1" si="101"/>
        <v>14779.695503095891</v>
      </c>
      <c r="AM707" s="28">
        <f ca="1">ROUNDUP(SQRT((2*AL707*PART2!$AD$7)/PART2!$AD$6),0)</f>
        <v>673</v>
      </c>
      <c r="AN707" s="20"/>
      <c r="BB707" s="19">
        <v>705</v>
      </c>
      <c r="BC707" s="20">
        <f t="shared" ca="1" si="94"/>
        <v>0.3417063823373353</v>
      </c>
      <c r="BD707" s="28">
        <f t="shared" ca="1" si="95"/>
        <v>14699.58840175357</v>
      </c>
      <c r="BE707" s="29">
        <f ca="1">BD707/ROUNDUP(SQRT((2*BD707*PART2!$AD$7)/PART2!$AD$6),0)</f>
        <v>21.906987185921864</v>
      </c>
      <c r="BF707" s="20"/>
    </row>
    <row r="708" spans="8:58">
      <c r="H708" s="19">
        <v>705</v>
      </c>
      <c r="I708" s="20">
        <f t="shared" ca="1" si="96"/>
        <v>0.36107509192190668</v>
      </c>
      <c r="J708" s="28">
        <f t="shared" ca="1" si="97"/>
        <v>14699.58840175357</v>
      </c>
      <c r="K708" s="28">
        <f t="shared" ca="1" si="98"/>
        <v>1185617.8093211884</v>
      </c>
      <c r="L708" s="28">
        <f ca="1">ROUNDUP((SQRT((2*J708*PART2!$AD$7)/PART2!$AD$6)),0)</f>
        <v>671</v>
      </c>
      <c r="M708" s="38">
        <f t="shared" ca="1" si="99"/>
        <v>21.906987185921864</v>
      </c>
      <c r="N708" s="20"/>
      <c r="AJ708" s="19">
        <v>705</v>
      </c>
      <c r="AK708" s="20">
        <f t="shared" ca="1" si="100"/>
        <v>0.81606808914390772</v>
      </c>
      <c r="AL708" s="28">
        <f t="shared" ca="1" si="101"/>
        <v>14699.58840175357</v>
      </c>
      <c r="AM708" s="28">
        <f ca="1">ROUNDUP(SQRT((2*AL708*PART2!$AD$7)/PART2!$AD$6),0)</f>
        <v>671</v>
      </c>
      <c r="AN708" s="20"/>
      <c r="BB708" s="19">
        <v>706</v>
      </c>
      <c r="BC708" s="20">
        <f t="shared" ref="BC708:BC771" ca="1" si="102">RAND()</f>
        <v>0.78680704127560541</v>
      </c>
      <c r="BD708" s="28">
        <f t="shared" ref="BD708:BD771" ca="1" si="103">IF(I709&lt;=$C$24, $C$16+SQRT(I709*$C$25), $C$17-SQRT((1-I709)*$C$26))</f>
        <v>14147.677790760603</v>
      </c>
      <c r="BE708" s="29">
        <f ca="1">BD708/ROUNDUP(SQRT((2*BD708*PART2!$AD$7)/PART2!$AD$6),0)</f>
        <v>21.501030077143774</v>
      </c>
      <c r="BF708" s="20"/>
    </row>
    <row r="709" spans="8:58">
      <c r="H709" s="19">
        <v>706</v>
      </c>
      <c r="I709" s="20">
        <f t="shared" ref="I709:I772" ca="1" si="104">RAND()</f>
        <v>0.16464553892564215</v>
      </c>
      <c r="J709" s="28">
        <f t="shared" ref="J709:J772" ca="1" si="105">IF(I709&lt;=$C$24, $C$16+SQRT(I709*$C$25), $C$17-SQRT((1-I709)*$C$26))</f>
        <v>14147.677790760603</v>
      </c>
      <c r="K709" s="28">
        <f t="shared" ref="K709:K772" ca="1" si="106">J709*$AD$5+J709/L709*$AD$7+$AD$6*L709/2</f>
        <v>1141282.0498778201</v>
      </c>
      <c r="L709" s="28">
        <f ca="1">ROUNDUP((SQRT((2*J709*PART2!$AD$7)/PART2!$AD$6)),0)</f>
        <v>658</v>
      </c>
      <c r="M709" s="38">
        <f t="shared" ref="M709:M772" ca="1" si="107">J709/L709</f>
        <v>21.501030077143774</v>
      </c>
      <c r="N709" s="20"/>
      <c r="AJ709" s="19">
        <v>706</v>
      </c>
      <c r="AK709" s="20">
        <f t="shared" ref="AK709:AK772" ca="1" si="108">RAND()</f>
        <v>0.80067174075909808</v>
      </c>
      <c r="AL709" s="28">
        <f t="shared" ref="AL709:AL772" ca="1" si="109">IF(I709&lt;=$C$24, $C$16+SQRT(I709*$C$25), $C$17-SQRT((1-I709)*$C$26))</f>
        <v>14147.677790760603</v>
      </c>
      <c r="AM709" s="28">
        <f ca="1">ROUNDUP(SQRT((2*AL709*PART2!$AD$7)/PART2!$AD$6),0)</f>
        <v>658</v>
      </c>
      <c r="AN709" s="20"/>
      <c r="BB709" s="19">
        <v>707</v>
      </c>
      <c r="BC709" s="20">
        <f t="shared" ca="1" si="102"/>
        <v>0.81541588744954563</v>
      </c>
      <c r="BD709" s="28">
        <f t="shared" ca="1" si="103"/>
        <v>15237.319307181324</v>
      </c>
      <c r="BE709" s="29">
        <f ca="1">BD709/ROUNDUP(SQRT((2*BD709*PART2!$AD$7)/PART2!$AD$6),0)</f>
        <v>22.309398692798425</v>
      </c>
      <c r="BF709" s="20"/>
    </row>
    <row r="710" spans="8:58">
      <c r="H710" s="19">
        <v>707</v>
      </c>
      <c r="I710" s="20">
        <f t="shared" ca="1" si="104"/>
        <v>0.61161959689553413</v>
      </c>
      <c r="J710" s="28">
        <f t="shared" ca="1" si="105"/>
        <v>15237.319307181324</v>
      </c>
      <c r="K710" s="28">
        <f t="shared" ca="1" si="106"/>
        <v>1228811.2122869217</v>
      </c>
      <c r="L710" s="28">
        <f ca="1">ROUNDUP((SQRT((2*J710*PART2!$AD$7)/PART2!$AD$6)),0)</f>
        <v>683</v>
      </c>
      <c r="M710" s="38">
        <f t="shared" ca="1" si="107"/>
        <v>22.309398692798425</v>
      </c>
      <c r="N710" s="20"/>
      <c r="AJ710" s="19">
        <v>707</v>
      </c>
      <c r="AK710" s="20">
        <f t="shared" ca="1" si="108"/>
        <v>0.57976392602670468</v>
      </c>
      <c r="AL710" s="28">
        <f t="shared" ca="1" si="109"/>
        <v>15237.319307181324</v>
      </c>
      <c r="AM710" s="28">
        <f ca="1">ROUNDUP(SQRT((2*AL710*PART2!$AD$7)/PART2!$AD$6),0)</f>
        <v>683</v>
      </c>
      <c r="AN710" s="20"/>
      <c r="BB710" s="19">
        <v>708</v>
      </c>
      <c r="BC710" s="20">
        <f t="shared" ca="1" si="102"/>
        <v>0.46020992593587917</v>
      </c>
      <c r="BD710" s="28">
        <f t="shared" ca="1" si="103"/>
        <v>14956.58215299933</v>
      </c>
      <c r="BE710" s="29">
        <f ca="1">BD710/ROUNDUP(SQRT((2*BD710*PART2!$AD$7)/PART2!$AD$6),0)</f>
        <v>22.092440403248641</v>
      </c>
      <c r="BF710" s="20"/>
    </row>
    <row r="711" spans="8:58">
      <c r="H711" s="19">
        <v>708</v>
      </c>
      <c r="I711" s="20">
        <f t="shared" ca="1" si="104"/>
        <v>0.47852671517943624</v>
      </c>
      <c r="J711" s="28">
        <f t="shared" ca="1" si="105"/>
        <v>14956.58215299933</v>
      </c>
      <c r="K711" s="28">
        <f t="shared" ca="1" si="106"/>
        <v>1206261.3091286609</v>
      </c>
      <c r="L711" s="28">
        <f ca="1">ROUNDUP((SQRT((2*J711*PART2!$AD$7)/PART2!$AD$6)),0)</f>
        <v>677</v>
      </c>
      <c r="M711" s="38">
        <f t="shared" ca="1" si="107"/>
        <v>22.092440403248641</v>
      </c>
      <c r="N711" s="20"/>
      <c r="AJ711" s="19">
        <v>708</v>
      </c>
      <c r="AK711" s="20">
        <f t="shared" ca="1" si="108"/>
        <v>0.19802552904831394</v>
      </c>
      <c r="AL711" s="28">
        <f t="shared" ca="1" si="109"/>
        <v>14956.58215299933</v>
      </c>
      <c r="AM711" s="28">
        <f ca="1">ROUNDUP(SQRT((2*AL711*PART2!$AD$7)/PART2!$AD$6),0)</f>
        <v>677</v>
      </c>
      <c r="AN711" s="20"/>
      <c r="BB711" s="19">
        <v>709</v>
      </c>
      <c r="BC711" s="20">
        <f t="shared" ca="1" si="102"/>
        <v>0.42274313646648898</v>
      </c>
      <c r="BD711" s="28">
        <f t="shared" ca="1" si="103"/>
        <v>15084.218688361834</v>
      </c>
      <c r="BE711" s="29">
        <f ca="1">BD711/ROUNDUP(SQRT((2*BD711*PART2!$AD$7)/PART2!$AD$6),0)</f>
        <v>22.215344165481348</v>
      </c>
      <c r="BF711" s="20"/>
    </row>
    <row r="712" spans="8:58">
      <c r="H712" s="19">
        <v>709</v>
      </c>
      <c r="I712" s="20">
        <f t="shared" ca="1" si="104"/>
        <v>0.54122274574724372</v>
      </c>
      <c r="J712" s="28">
        <f t="shared" ca="1" si="105"/>
        <v>15084.218688361834</v>
      </c>
      <c r="K712" s="28">
        <f t="shared" ca="1" si="106"/>
        <v>1216513.6707853528</v>
      </c>
      <c r="L712" s="28">
        <f ca="1">ROUNDUP((SQRT((2*J712*PART2!$AD$7)/PART2!$AD$6)),0)</f>
        <v>679</v>
      </c>
      <c r="M712" s="38">
        <f t="shared" ca="1" si="107"/>
        <v>22.215344165481348</v>
      </c>
      <c r="N712" s="20"/>
      <c r="AJ712" s="19">
        <v>709</v>
      </c>
      <c r="AK712" s="20">
        <f t="shared" ca="1" si="108"/>
        <v>0.40267648528271083</v>
      </c>
      <c r="AL712" s="28">
        <f t="shared" ca="1" si="109"/>
        <v>15084.218688361834</v>
      </c>
      <c r="AM712" s="28">
        <f ca="1">ROUNDUP(SQRT((2*AL712*PART2!$AD$7)/PART2!$AD$6),0)</f>
        <v>679</v>
      </c>
      <c r="AN712" s="20"/>
      <c r="BB712" s="19">
        <v>710</v>
      </c>
      <c r="BC712" s="20">
        <f t="shared" ca="1" si="102"/>
        <v>0.13514744003579071</v>
      </c>
      <c r="BD712" s="28">
        <f t="shared" ca="1" si="103"/>
        <v>16017.815644983593</v>
      </c>
      <c r="BE712" s="29">
        <f ca="1">BD712/ROUNDUP(SQRT((2*BD712*PART2!$AD$7)/PART2!$AD$6),0)</f>
        <v>22.882593778547989</v>
      </c>
      <c r="BF712" s="20"/>
    </row>
    <row r="713" spans="8:58">
      <c r="H713" s="19">
        <v>710</v>
      </c>
      <c r="I713" s="20">
        <f t="shared" ca="1" si="104"/>
        <v>0.87941423659512585</v>
      </c>
      <c r="J713" s="28">
        <f t="shared" ca="1" si="105"/>
        <v>16017.815644983593</v>
      </c>
      <c r="K713" s="28">
        <f t="shared" ca="1" si="106"/>
        <v>1291499.422229968</v>
      </c>
      <c r="L713" s="28">
        <f ca="1">ROUNDUP((SQRT((2*J713*PART2!$AD$7)/PART2!$AD$6)),0)</f>
        <v>700</v>
      </c>
      <c r="M713" s="38">
        <f t="shared" ca="1" si="107"/>
        <v>22.882593778547989</v>
      </c>
      <c r="N713" s="20"/>
      <c r="AJ713" s="19">
        <v>710</v>
      </c>
      <c r="AK713" s="20">
        <f t="shared" ca="1" si="108"/>
        <v>0.7455828899932273</v>
      </c>
      <c r="AL713" s="28">
        <f t="shared" ca="1" si="109"/>
        <v>16017.815644983593</v>
      </c>
      <c r="AM713" s="28">
        <f ca="1">ROUNDUP(SQRT((2*AL713*PART2!$AD$7)/PART2!$AD$6),0)</f>
        <v>700</v>
      </c>
      <c r="AN713" s="20"/>
      <c r="BB713" s="19">
        <v>711</v>
      </c>
      <c r="BC713" s="20">
        <f t="shared" ca="1" si="102"/>
        <v>0.70038506455516791</v>
      </c>
      <c r="BD713" s="28">
        <f t="shared" ca="1" si="103"/>
        <v>15580.589743573231</v>
      </c>
      <c r="BE713" s="29">
        <f ca="1">BD713/ROUNDUP(SQRT((2*BD713*PART2!$AD$7)/PART2!$AD$6),0)</f>
        <v>22.580564845758307</v>
      </c>
      <c r="BF713" s="20"/>
    </row>
    <row r="714" spans="8:58">
      <c r="H714" s="19">
        <v>711</v>
      </c>
      <c r="I714" s="20">
        <f t="shared" ca="1" si="104"/>
        <v>0.74815931549381187</v>
      </c>
      <c r="J714" s="28">
        <f t="shared" ca="1" si="105"/>
        <v>15580.589743573231</v>
      </c>
      <c r="K714" s="28">
        <f t="shared" ca="1" si="106"/>
        <v>1256382.9037519253</v>
      </c>
      <c r="L714" s="28">
        <f ca="1">ROUNDUP((SQRT((2*J714*PART2!$AD$7)/PART2!$AD$6)),0)</f>
        <v>690</v>
      </c>
      <c r="M714" s="38">
        <f t="shared" ca="1" si="107"/>
        <v>22.580564845758307</v>
      </c>
      <c r="N714" s="20"/>
      <c r="AJ714" s="19">
        <v>711</v>
      </c>
      <c r="AK714" s="20">
        <f t="shared" ca="1" si="108"/>
        <v>0.40116357449596152</v>
      </c>
      <c r="AL714" s="28">
        <f t="shared" ca="1" si="109"/>
        <v>15580.589743573231</v>
      </c>
      <c r="AM714" s="28">
        <f ca="1">ROUNDUP(SQRT((2*AL714*PART2!$AD$7)/PART2!$AD$6),0)</f>
        <v>690</v>
      </c>
      <c r="AN714" s="20"/>
      <c r="BB714" s="19">
        <v>712</v>
      </c>
      <c r="BC714" s="20">
        <f t="shared" ca="1" si="102"/>
        <v>0.91737361186003641</v>
      </c>
      <c r="BD714" s="28">
        <f t="shared" ca="1" si="103"/>
        <v>15932.183384254969</v>
      </c>
      <c r="BE714" s="29">
        <f ca="1">BD714/ROUNDUP(SQRT((2*BD714*PART2!$AD$7)/PART2!$AD$6),0)</f>
        <v>22.825477627872448</v>
      </c>
      <c r="BF714" s="20"/>
    </row>
    <row r="715" spans="8:58">
      <c r="H715" s="19">
        <v>712</v>
      </c>
      <c r="I715" s="20">
        <f t="shared" ca="1" si="104"/>
        <v>0.85747095939235385</v>
      </c>
      <c r="J715" s="28">
        <f t="shared" ca="1" si="105"/>
        <v>15932.183384254969</v>
      </c>
      <c r="K715" s="28">
        <f t="shared" ca="1" si="106"/>
        <v>1284621.8758185296</v>
      </c>
      <c r="L715" s="28">
        <f ca="1">ROUNDUP((SQRT((2*J715*PART2!$AD$7)/PART2!$AD$6)),0)</f>
        <v>698</v>
      </c>
      <c r="M715" s="38">
        <f t="shared" ca="1" si="107"/>
        <v>22.825477627872448</v>
      </c>
      <c r="N715" s="20"/>
      <c r="AJ715" s="19">
        <v>712</v>
      </c>
      <c r="AK715" s="20">
        <f t="shared" ca="1" si="108"/>
        <v>0.67609052076827991</v>
      </c>
      <c r="AL715" s="28">
        <f t="shared" ca="1" si="109"/>
        <v>15932.183384254969</v>
      </c>
      <c r="AM715" s="28">
        <f ca="1">ROUNDUP(SQRT((2*AL715*PART2!$AD$7)/PART2!$AD$6),0)</f>
        <v>698</v>
      </c>
      <c r="AN715" s="20"/>
      <c r="BB715" s="19">
        <v>713</v>
      </c>
      <c r="BC715" s="20">
        <f t="shared" ca="1" si="102"/>
        <v>0.69675989468763555</v>
      </c>
      <c r="BD715" s="28">
        <f t="shared" ca="1" si="103"/>
        <v>15521.364143960138</v>
      </c>
      <c r="BE715" s="29">
        <f ca="1">BD715/ROUNDUP(SQRT((2*BD715*PART2!$AD$7)/PART2!$AD$6),0)</f>
        <v>22.52737901881007</v>
      </c>
      <c r="BF715" s="20"/>
    </row>
    <row r="716" spans="8:58">
      <c r="H716" s="19">
        <v>713</v>
      </c>
      <c r="I716" s="20">
        <f t="shared" ca="1" si="104"/>
        <v>0.72670450065415837</v>
      </c>
      <c r="J716" s="28">
        <f t="shared" ca="1" si="105"/>
        <v>15521.364143960138</v>
      </c>
      <c r="K716" s="28">
        <f t="shared" ca="1" si="106"/>
        <v>1251625.9549009493</v>
      </c>
      <c r="L716" s="28">
        <f ca="1">ROUNDUP((SQRT((2*J716*PART2!$AD$7)/PART2!$AD$6)),0)</f>
        <v>689</v>
      </c>
      <c r="M716" s="38">
        <f t="shared" ca="1" si="107"/>
        <v>22.52737901881007</v>
      </c>
      <c r="N716" s="20"/>
      <c r="AJ716" s="19">
        <v>713</v>
      </c>
      <c r="AK716" s="20">
        <f t="shared" ca="1" si="108"/>
        <v>0.16400588820609707</v>
      </c>
      <c r="AL716" s="28">
        <f t="shared" ca="1" si="109"/>
        <v>15521.364143960138</v>
      </c>
      <c r="AM716" s="28">
        <f ca="1">ROUNDUP(SQRT((2*AL716*PART2!$AD$7)/PART2!$AD$6),0)</f>
        <v>689</v>
      </c>
      <c r="AN716" s="20"/>
      <c r="BB716" s="19">
        <v>714</v>
      </c>
      <c r="BC716" s="20">
        <f t="shared" ca="1" si="102"/>
        <v>6.5583944168781549E-2</v>
      </c>
      <c r="BD716" s="28">
        <f t="shared" ca="1" si="103"/>
        <v>16092.197339630602</v>
      </c>
      <c r="BE716" s="29">
        <f ca="1">BD716/ROUNDUP(SQRT((2*BD716*PART2!$AD$7)/PART2!$AD$6),0)</f>
        <v>22.923358033661827</v>
      </c>
      <c r="BF716" s="20"/>
    </row>
    <row r="717" spans="8:58">
      <c r="H717" s="19">
        <v>714</v>
      </c>
      <c r="I717" s="20">
        <f t="shared" ca="1" si="104"/>
        <v>0.8969867912282804</v>
      </c>
      <c r="J717" s="28">
        <f t="shared" ca="1" si="105"/>
        <v>16092.197339630602</v>
      </c>
      <c r="K717" s="28">
        <f t="shared" ca="1" si="106"/>
        <v>1297473.3259378537</v>
      </c>
      <c r="L717" s="28">
        <f ca="1">ROUNDUP((SQRT((2*J717*PART2!$AD$7)/PART2!$AD$6)),0)</f>
        <v>702</v>
      </c>
      <c r="M717" s="38">
        <f t="shared" ca="1" si="107"/>
        <v>22.923358033661827</v>
      </c>
      <c r="N717" s="20"/>
      <c r="AJ717" s="19">
        <v>714</v>
      </c>
      <c r="AK717" s="20">
        <f t="shared" ca="1" si="108"/>
        <v>0.1358044824774568</v>
      </c>
      <c r="AL717" s="28">
        <f t="shared" ca="1" si="109"/>
        <v>16092.197339630602</v>
      </c>
      <c r="AM717" s="28">
        <f ca="1">ROUNDUP(SQRT((2*AL717*PART2!$AD$7)/PART2!$AD$6),0)</f>
        <v>702</v>
      </c>
      <c r="AN717" s="20"/>
      <c r="BB717" s="19">
        <v>715</v>
      </c>
      <c r="BC717" s="20">
        <f t="shared" ca="1" si="102"/>
        <v>0.81750702590583113</v>
      </c>
      <c r="BD717" s="28">
        <f t="shared" ca="1" si="103"/>
        <v>15083.978936508534</v>
      </c>
      <c r="BE717" s="29">
        <f ca="1">BD717/ROUNDUP(SQRT((2*BD717*PART2!$AD$7)/PART2!$AD$6),0)</f>
        <v>22.214991069968388</v>
      </c>
      <c r="BF717" s="20"/>
    </row>
    <row r="718" spans="8:58">
      <c r="H718" s="19">
        <v>715</v>
      </c>
      <c r="I718" s="20">
        <f t="shared" ca="1" si="104"/>
        <v>0.54110791053212937</v>
      </c>
      <c r="J718" s="28">
        <f t="shared" ca="1" si="105"/>
        <v>15083.978936508534</v>
      </c>
      <c r="K718" s="28">
        <f t="shared" ca="1" si="106"/>
        <v>1216494.4129560757</v>
      </c>
      <c r="L718" s="28">
        <f ca="1">ROUNDUP((SQRT((2*J718*PART2!$AD$7)/PART2!$AD$6)),0)</f>
        <v>679</v>
      </c>
      <c r="M718" s="38">
        <f t="shared" ca="1" si="107"/>
        <v>22.214991069968388</v>
      </c>
      <c r="N718" s="20"/>
      <c r="AJ718" s="19">
        <v>715</v>
      </c>
      <c r="AK718" s="20">
        <f t="shared" ca="1" si="108"/>
        <v>0.7819403475076171</v>
      </c>
      <c r="AL718" s="28">
        <f t="shared" ca="1" si="109"/>
        <v>15083.978936508534</v>
      </c>
      <c r="AM718" s="28">
        <f ca="1">ROUNDUP(SQRT((2*AL718*PART2!$AD$7)/PART2!$AD$6),0)</f>
        <v>679</v>
      </c>
      <c r="AN718" s="20"/>
      <c r="BB718" s="19">
        <v>716</v>
      </c>
      <c r="BC718" s="20">
        <f t="shared" ca="1" si="102"/>
        <v>0.92993036467446144</v>
      </c>
      <c r="BD718" s="28">
        <f t="shared" ca="1" si="103"/>
        <v>16021.652582751321</v>
      </c>
      <c r="BE718" s="29">
        <f ca="1">BD718/ROUNDUP(SQRT((2*BD718*PART2!$AD$7)/PART2!$AD$6),0)</f>
        <v>22.888075118216175</v>
      </c>
      <c r="BF718" s="20"/>
    </row>
    <row r="719" spans="8:58">
      <c r="H719" s="19">
        <v>716</v>
      </c>
      <c r="I719" s="20">
        <f t="shared" ca="1" si="104"/>
        <v>0.88035454139535507</v>
      </c>
      <c r="J719" s="28">
        <f t="shared" ca="1" si="105"/>
        <v>16021.652582751321</v>
      </c>
      <c r="K719" s="28">
        <f t="shared" ca="1" si="106"/>
        <v>1291807.5831461134</v>
      </c>
      <c r="L719" s="28">
        <f ca="1">ROUNDUP((SQRT((2*J719*PART2!$AD$7)/PART2!$AD$6)),0)</f>
        <v>700</v>
      </c>
      <c r="M719" s="38">
        <f t="shared" ca="1" si="107"/>
        <v>22.888075118216175</v>
      </c>
      <c r="N719" s="20"/>
      <c r="AJ719" s="19">
        <v>716</v>
      </c>
      <c r="AK719" s="20">
        <f t="shared" ca="1" si="108"/>
        <v>0.76044114636089888</v>
      </c>
      <c r="AL719" s="28">
        <f t="shared" ca="1" si="109"/>
        <v>16021.652582751321</v>
      </c>
      <c r="AM719" s="28">
        <f ca="1">ROUNDUP(SQRT((2*AL719*PART2!$AD$7)/PART2!$AD$6),0)</f>
        <v>700</v>
      </c>
      <c r="AN719" s="20"/>
      <c r="BB719" s="19">
        <v>717</v>
      </c>
      <c r="BC719" s="20">
        <f t="shared" ca="1" si="102"/>
        <v>0.87076695158142736</v>
      </c>
      <c r="BD719" s="28">
        <f t="shared" ca="1" si="103"/>
        <v>14740.799835361851</v>
      </c>
      <c r="BE719" s="29">
        <f ca="1">BD719/ROUNDUP(SQRT((2*BD719*PART2!$AD$7)/PART2!$AD$6),0)</f>
        <v>21.935714040717041</v>
      </c>
      <c r="BF719" s="20"/>
    </row>
    <row r="720" spans="8:58">
      <c r="H720" s="19">
        <v>717</v>
      </c>
      <c r="I720" s="20">
        <f t="shared" ca="1" si="104"/>
        <v>0.37879800834948119</v>
      </c>
      <c r="J720" s="28">
        <f t="shared" ca="1" si="105"/>
        <v>14740.799835361851</v>
      </c>
      <c r="K720" s="28">
        <f t="shared" ca="1" si="106"/>
        <v>1188928.2439179057</v>
      </c>
      <c r="L720" s="28">
        <f ca="1">ROUNDUP((SQRT((2*J720*PART2!$AD$7)/PART2!$AD$6)),0)</f>
        <v>672</v>
      </c>
      <c r="M720" s="38">
        <f t="shared" ca="1" si="107"/>
        <v>21.935714040717041</v>
      </c>
      <c r="N720" s="20"/>
      <c r="AJ720" s="19">
        <v>717</v>
      </c>
      <c r="AK720" s="20">
        <f t="shared" ca="1" si="108"/>
        <v>0.60950036473691516</v>
      </c>
      <c r="AL720" s="28">
        <f t="shared" ca="1" si="109"/>
        <v>14740.799835361851</v>
      </c>
      <c r="AM720" s="28">
        <f ca="1">ROUNDUP(SQRT((2*AL720*PART2!$AD$7)/PART2!$AD$6),0)</f>
        <v>672</v>
      </c>
      <c r="AN720" s="20"/>
      <c r="BB720" s="19">
        <v>718</v>
      </c>
      <c r="BC720" s="20">
        <f t="shared" ca="1" si="102"/>
        <v>0.16938238970418051</v>
      </c>
      <c r="BD720" s="28">
        <f t="shared" ca="1" si="103"/>
        <v>14385.62835762059</v>
      </c>
      <c r="BE720" s="29">
        <f ca="1">BD720/ROUNDUP(SQRT((2*BD720*PART2!$AD$7)/PART2!$AD$6),0)</f>
        <v>21.697780328236185</v>
      </c>
      <c r="BF720" s="20"/>
    </row>
    <row r="721" spans="8:58">
      <c r="H721" s="19">
        <v>718</v>
      </c>
      <c r="I721" s="20">
        <f t="shared" ca="1" si="104"/>
        <v>0.23999574318029193</v>
      </c>
      <c r="J721" s="28">
        <f t="shared" ca="1" si="105"/>
        <v>14385.62835762059</v>
      </c>
      <c r="K721" s="28">
        <f t="shared" ca="1" si="106"/>
        <v>1160397.3802818593</v>
      </c>
      <c r="L721" s="28">
        <f ca="1">ROUNDUP((SQRT((2*J721*PART2!$AD$7)/PART2!$AD$6)),0)</f>
        <v>663</v>
      </c>
      <c r="M721" s="38">
        <f t="shared" ca="1" si="107"/>
        <v>21.697780328236185</v>
      </c>
      <c r="N721" s="20"/>
      <c r="AJ721" s="19">
        <v>718</v>
      </c>
      <c r="AK721" s="20">
        <f t="shared" ca="1" si="108"/>
        <v>0.25007486231269416</v>
      </c>
      <c r="AL721" s="28">
        <f t="shared" ca="1" si="109"/>
        <v>14385.62835762059</v>
      </c>
      <c r="AM721" s="28">
        <f ca="1">ROUNDUP(SQRT((2*AL721*PART2!$AD$7)/PART2!$AD$6),0)</f>
        <v>663</v>
      </c>
      <c r="AN721" s="20"/>
      <c r="BB721" s="19">
        <v>719</v>
      </c>
      <c r="BC721" s="20">
        <f t="shared" ca="1" si="102"/>
        <v>9.3470666217824072E-2</v>
      </c>
      <c r="BD721" s="28">
        <f t="shared" ca="1" si="103"/>
        <v>13949.94011212771</v>
      </c>
      <c r="BE721" s="29">
        <f ca="1">BD721/ROUNDUP(SQRT((2*BD721*PART2!$AD$7)/PART2!$AD$6),0)</f>
        <v>21.362848563748408</v>
      </c>
      <c r="BF721" s="20"/>
    </row>
    <row r="722" spans="8:58">
      <c r="H722" s="19">
        <v>719</v>
      </c>
      <c r="I722" s="20">
        <f t="shared" ca="1" si="104"/>
        <v>0.11279827707865087</v>
      </c>
      <c r="J722" s="28">
        <f t="shared" ca="1" si="105"/>
        <v>13949.94011212771</v>
      </c>
      <c r="K722" s="28">
        <f t="shared" ca="1" si="106"/>
        <v>1125396.6356542415</v>
      </c>
      <c r="L722" s="28">
        <f ca="1">ROUNDUP((SQRT((2*J722*PART2!$AD$7)/PART2!$AD$6)),0)</f>
        <v>653</v>
      </c>
      <c r="M722" s="38">
        <f t="shared" ca="1" si="107"/>
        <v>21.362848563748408</v>
      </c>
      <c r="N722" s="20"/>
      <c r="AJ722" s="19">
        <v>719</v>
      </c>
      <c r="AK722" s="20">
        <f t="shared" ca="1" si="108"/>
        <v>6.531809997051008E-2</v>
      </c>
      <c r="AL722" s="28">
        <f t="shared" ca="1" si="109"/>
        <v>13949.94011212771</v>
      </c>
      <c r="AM722" s="28">
        <f ca="1">ROUNDUP(SQRT((2*AL722*PART2!$AD$7)/PART2!$AD$6),0)</f>
        <v>653</v>
      </c>
      <c r="AN722" s="20"/>
      <c r="BB722" s="19">
        <v>720</v>
      </c>
      <c r="BC722" s="20">
        <f t="shared" ca="1" si="102"/>
        <v>0.77477175106715157</v>
      </c>
      <c r="BD722" s="28">
        <f t="shared" ca="1" si="103"/>
        <v>13837.171803585981</v>
      </c>
      <c r="BE722" s="29">
        <f ca="1">BD722/ROUNDUP(SQRT((2*BD722*PART2!$AD$7)/PART2!$AD$6),0)</f>
        <v>21.255256226706578</v>
      </c>
      <c r="BF722" s="20"/>
    </row>
    <row r="723" spans="8:58">
      <c r="H723" s="19">
        <v>720</v>
      </c>
      <c r="I723" s="20">
        <f t="shared" ca="1" si="104"/>
        <v>8.760707858992578E-2</v>
      </c>
      <c r="J723" s="28">
        <f t="shared" ca="1" si="105"/>
        <v>13837.171803585981</v>
      </c>
      <c r="K723" s="28">
        <f t="shared" ca="1" si="106"/>
        <v>1116337.1006567539</v>
      </c>
      <c r="L723" s="28">
        <f ca="1">ROUNDUP((SQRT((2*J723*PART2!$AD$7)/PART2!$AD$6)),0)</f>
        <v>651</v>
      </c>
      <c r="M723" s="38">
        <f t="shared" ca="1" si="107"/>
        <v>21.255256226706578</v>
      </c>
      <c r="N723" s="20"/>
      <c r="AJ723" s="19">
        <v>720</v>
      </c>
      <c r="AK723" s="20">
        <f t="shared" ca="1" si="108"/>
        <v>0.5249770281956978</v>
      </c>
      <c r="AL723" s="28">
        <f t="shared" ca="1" si="109"/>
        <v>13837.171803585981</v>
      </c>
      <c r="AM723" s="28">
        <f ca="1">ROUNDUP(SQRT((2*AL723*PART2!$AD$7)/PART2!$AD$6),0)</f>
        <v>651</v>
      </c>
      <c r="AN723" s="20"/>
      <c r="BB723" s="19">
        <v>721</v>
      </c>
      <c r="BC723" s="20">
        <f t="shared" ca="1" si="102"/>
        <v>0.86280097026481684</v>
      </c>
      <c r="BD723" s="28">
        <f t="shared" ca="1" si="103"/>
        <v>14460.745646787502</v>
      </c>
      <c r="BE723" s="29">
        <f ca="1">BD723/ROUNDUP(SQRT((2*BD723*PART2!$AD$7)/PART2!$AD$6),0)</f>
        <v>21.745482175620303</v>
      </c>
      <c r="BF723" s="20"/>
    </row>
    <row r="724" spans="8:58">
      <c r="H724" s="19">
        <v>721</v>
      </c>
      <c r="I724" s="20">
        <f t="shared" ca="1" si="104"/>
        <v>0.26672223057607969</v>
      </c>
      <c r="J724" s="28">
        <f t="shared" ca="1" si="105"/>
        <v>14460.745646787502</v>
      </c>
      <c r="K724" s="28">
        <f t="shared" ca="1" si="106"/>
        <v>1166431.6578216366</v>
      </c>
      <c r="L724" s="28">
        <f ca="1">ROUNDUP((SQRT((2*J724*PART2!$AD$7)/PART2!$AD$6)),0)</f>
        <v>665</v>
      </c>
      <c r="M724" s="38">
        <f t="shared" ca="1" si="107"/>
        <v>21.745482175620303</v>
      </c>
      <c r="N724" s="20"/>
      <c r="AJ724" s="19">
        <v>721</v>
      </c>
      <c r="AK724" s="20">
        <f t="shared" ca="1" si="108"/>
        <v>0.70555902461473674</v>
      </c>
      <c r="AL724" s="28">
        <f t="shared" ca="1" si="109"/>
        <v>14460.745646787502</v>
      </c>
      <c r="AM724" s="28">
        <f ca="1">ROUNDUP(SQRT((2*AL724*PART2!$AD$7)/PART2!$AD$6),0)</f>
        <v>665</v>
      </c>
      <c r="AN724" s="20"/>
      <c r="BB724" s="19">
        <v>722</v>
      </c>
      <c r="BC724" s="20">
        <f t="shared" ca="1" si="102"/>
        <v>0.13903858831128391</v>
      </c>
      <c r="BD724" s="28">
        <f t="shared" ca="1" si="103"/>
        <v>14214.828096945346</v>
      </c>
      <c r="BE724" s="29">
        <f ca="1">BD724/ROUNDUP(SQRT((2*BD724*PART2!$AD$7)/PART2!$AD$6),0)</f>
        <v>21.537618328705069</v>
      </c>
      <c r="BF724" s="20"/>
    </row>
    <row r="725" spans="8:58">
      <c r="H725" s="19">
        <v>722</v>
      </c>
      <c r="I725" s="20">
        <f t="shared" ca="1" si="104"/>
        <v>0.18447591314098144</v>
      </c>
      <c r="J725" s="28">
        <f t="shared" ca="1" si="105"/>
        <v>14214.828096945346</v>
      </c>
      <c r="K725" s="28">
        <f t="shared" ca="1" si="106"/>
        <v>1146676.5237879427</v>
      </c>
      <c r="L725" s="28">
        <f ca="1">ROUNDUP((SQRT((2*J725*PART2!$AD$7)/PART2!$AD$6)),0)</f>
        <v>660</v>
      </c>
      <c r="M725" s="38">
        <f t="shared" ca="1" si="107"/>
        <v>21.537618328705069</v>
      </c>
      <c r="N725" s="20"/>
      <c r="AJ725" s="19">
        <v>722</v>
      </c>
      <c r="AK725" s="20">
        <f t="shared" ca="1" si="108"/>
        <v>0.49404914174298764</v>
      </c>
      <c r="AL725" s="28">
        <f t="shared" ca="1" si="109"/>
        <v>14214.828096945346</v>
      </c>
      <c r="AM725" s="28">
        <f ca="1">ROUNDUP(SQRT((2*AL725*PART2!$AD$7)/PART2!$AD$6),0)</f>
        <v>660</v>
      </c>
      <c r="AN725" s="20"/>
      <c r="BB725" s="19">
        <v>723</v>
      </c>
      <c r="BC725" s="20">
        <f t="shared" ca="1" si="102"/>
        <v>9.7360811513795609E-2</v>
      </c>
      <c r="BD725" s="28">
        <f t="shared" ca="1" si="103"/>
        <v>13826.393531200825</v>
      </c>
      <c r="BE725" s="29">
        <f ca="1">BD725/ROUNDUP(SQRT((2*BD725*PART2!$AD$7)/PART2!$AD$6),0)</f>
        <v>21.271374663385885</v>
      </c>
      <c r="BF725" s="20"/>
    </row>
    <row r="726" spans="8:58">
      <c r="H726" s="19">
        <v>723</v>
      </c>
      <c r="I726" s="20">
        <f t="shared" ca="1" si="104"/>
        <v>8.5365783551321295E-2</v>
      </c>
      <c r="J726" s="28">
        <f t="shared" ca="1" si="105"/>
        <v>13826.393531200825</v>
      </c>
      <c r="K726" s="28">
        <f t="shared" ca="1" si="106"/>
        <v>1115471.1849220109</v>
      </c>
      <c r="L726" s="28">
        <f ca="1">ROUNDUP((SQRT((2*J726*PART2!$AD$7)/PART2!$AD$6)),0)</f>
        <v>650</v>
      </c>
      <c r="M726" s="38">
        <f t="shared" ca="1" si="107"/>
        <v>21.271374663385885</v>
      </c>
      <c r="N726" s="20"/>
      <c r="AJ726" s="19">
        <v>723</v>
      </c>
      <c r="AK726" s="20">
        <f t="shared" ca="1" si="108"/>
        <v>4.5118988348658129E-2</v>
      </c>
      <c r="AL726" s="28">
        <f t="shared" ca="1" si="109"/>
        <v>13826.393531200825</v>
      </c>
      <c r="AM726" s="28">
        <f ca="1">ROUNDUP(SQRT((2*AL726*PART2!$AD$7)/PART2!$AD$6),0)</f>
        <v>650</v>
      </c>
      <c r="AN726" s="20"/>
      <c r="BB726" s="19">
        <v>724</v>
      </c>
      <c r="BC726" s="20">
        <f t="shared" ca="1" si="102"/>
        <v>0.25002270675235705</v>
      </c>
      <c r="BD726" s="28">
        <f t="shared" ca="1" si="103"/>
        <v>15803.330453590916</v>
      </c>
      <c r="BE726" s="29">
        <f ca="1">BD726/ROUNDUP(SQRT((2*BD726*PART2!$AD$7)/PART2!$AD$6),0)</f>
        <v>22.738604969195563</v>
      </c>
      <c r="BF726" s="20"/>
    </row>
    <row r="727" spans="8:58">
      <c r="H727" s="19">
        <v>724</v>
      </c>
      <c r="I727" s="20">
        <f t="shared" ca="1" si="104"/>
        <v>0.82099774958713478</v>
      </c>
      <c r="J727" s="28">
        <f t="shared" ca="1" si="105"/>
        <v>15803.330453590916</v>
      </c>
      <c r="K727" s="28">
        <f t="shared" ca="1" si="106"/>
        <v>1274272.9293804963</v>
      </c>
      <c r="L727" s="28">
        <f ca="1">ROUNDUP((SQRT((2*J727*PART2!$AD$7)/PART2!$AD$6)),0)</f>
        <v>695</v>
      </c>
      <c r="M727" s="38">
        <f t="shared" ca="1" si="107"/>
        <v>22.738604969195563</v>
      </c>
      <c r="N727" s="20"/>
      <c r="AJ727" s="19">
        <v>724</v>
      </c>
      <c r="AK727" s="20">
        <f t="shared" ca="1" si="108"/>
        <v>0.84280968118252797</v>
      </c>
      <c r="AL727" s="28">
        <f t="shared" ca="1" si="109"/>
        <v>15803.330453590916</v>
      </c>
      <c r="AM727" s="28">
        <f ca="1">ROUNDUP(SQRT((2*AL727*PART2!$AD$7)/PART2!$AD$6),0)</f>
        <v>695</v>
      </c>
      <c r="AN727" s="20"/>
      <c r="BB727" s="19">
        <v>725</v>
      </c>
      <c r="BC727" s="20">
        <f t="shared" ca="1" si="102"/>
        <v>0.25623245830148245</v>
      </c>
      <c r="BD727" s="28">
        <f t="shared" ca="1" si="103"/>
        <v>13925.652078959627</v>
      </c>
      <c r="BE727" s="29">
        <f ca="1">BD727/ROUNDUP(SQRT((2*BD727*PART2!$AD$7)/PART2!$AD$6),0)</f>
        <v>21.325654025971865</v>
      </c>
      <c r="BF727" s="20"/>
    </row>
    <row r="728" spans="8:58">
      <c r="H728" s="19">
        <v>725</v>
      </c>
      <c r="I728" s="20">
        <f t="shared" ca="1" si="104"/>
        <v>0.10710397141028483</v>
      </c>
      <c r="J728" s="28">
        <f t="shared" ca="1" si="105"/>
        <v>13925.652078959627</v>
      </c>
      <c r="K728" s="28">
        <f t="shared" ca="1" si="106"/>
        <v>1123445.4102024841</v>
      </c>
      <c r="L728" s="28">
        <f ca="1">ROUNDUP((SQRT((2*J728*PART2!$AD$7)/PART2!$AD$6)),0)</f>
        <v>653</v>
      </c>
      <c r="M728" s="38">
        <f t="shared" ca="1" si="107"/>
        <v>21.325654025971865</v>
      </c>
      <c r="N728" s="20"/>
      <c r="AJ728" s="19">
        <v>725</v>
      </c>
      <c r="AK728" s="20">
        <f t="shared" ca="1" si="108"/>
        <v>0.83016209559483833</v>
      </c>
      <c r="AL728" s="28">
        <f t="shared" ca="1" si="109"/>
        <v>13925.652078959627</v>
      </c>
      <c r="AM728" s="28">
        <f ca="1">ROUNDUP(SQRT((2*AL728*PART2!$AD$7)/PART2!$AD$6),0)</f>
        <v>653</v>
      </c>
      <c r="AN728" s="20"/>
      <c r="BB728" s="19">
        <v>726</v>
      </c>
      <c r="BC728" s="20">
        <f t="shared" ca="1" si="102"/>
        <v>0.1321643401509055</v>
      </c>
      <c r="BD728" s="28">
        <f t="shared" ca="1" si="103"/>
        <v>15307.678012503553</v>
      </c>
      <c r="BE728" s="29">
        <f ca="1">BD728/ROUNDUP(SQRT((2*BD728*PART2!$AD$7)/PART2!$AD$6),0)</f>
        <v>22.379646217110459</v>
      </c>
      <c r="BF728" s="20"/>
    </row>
    <row r="729" spans="8:58">
      <c r="H729" s="19">
        <v>726</v>
      </c>
      <c r="I729" s="20">
        <f t="shared" ca="1" si="104"/>
        <v>0.64200578632950922</v>
      </c>
      <c r="J729" s="28">
        <f t="shared" ca="1" si="105"/>
        <v>15307.678012503553</v>
      </c>
      <c r="K729" s="28">
        <f t="shared" ca="1" si="106"/>
        <v>1234462.5631680486</v>
      </c>
      <c r="L729" s="28">
        <f ca="1">ROUNDUP((SQRT((2*J729*PART2!$AD$7)/PART2!$AD$6)),0)</f>
        <v>684</v>
      </c>
      <c r="M729" s="38">
        <f t="shared" ca="1" si="107"/>
        <v>22.379646217110459</v>
      </c>
      <c r="N729" s="20"/>
      <c r="AJ729" s="19">
        <v>726</v>
      </c>
      <c r="AK729" s="20">
        <f t="shared" ca="1" si="108"/>
        <v>0.8458009055115282</v>
      </c>
      <c r="AL729" s="28">
        <f t="shared" ca="1" si="109"/>
        <v>15307.678012503553</v>
      </c>
      <c r="AM729" s="28">
        <f ca="1">ROUNDUP(SQRT((2*AL729*PART2!$AD$7)/PART2!$AD$6),0)</f>
        <v>684</v>
      </c>
      <c r="AN729" s="20"/>
      <c r="BB729" s="19">
        <v>727</v>
      </c>
      <c r="BC729" s="20">
        <f t="shared" ca="1" si="102"/>
        <v>0.54070606427341916</v>
      </c>
      <c r="BD729" s="28">
        <f t="shared" ca="1" si="103"/>
        <v>14897.724813818817</v>
      </c>
      <c r="BE729" s="29">
        <f ca="1">BD729/ROUNDUP(SQRT((2*BD729*PART2!$AD$7)/PART2!$AD$6),0)</f>
        <v>22.070703427879728</v>
      </c>
      <c r="BF729" s="20"/>
    </row>
    <row r="730" spans="8:58">
      <c r="H730" s="19">
        <v>727</v>
      </c>
      <c r="I730" s="20">
        <f t="shared" ca="1" si="104"/>
        <v>0.45016993362295799</v>
      </c>
      <c r="J730" s="28">
        <f t="shared" ca="1" si="105"/>
        <v>14897.724813818817</v>
      </c>
      <c r="K730" s="28">
        <f t="shared" ca="1" si="106"/>
        <v>1201533.539859639</v>
      </c>
      <c r="L730" s="28">
        <f ca="1">ROUNDUP((SQRT((2*J730*PART2!$AD$7)/PART2!$AD$6)),0)</f>
        <v>675</v>
      </c>
      <c r="M730" s="38">
        <f t="shared" ca="1" si="107"/>
        <v>22.070703427879728</v>
      </c>
      <c r="N730" s="20"/>
      <c r="AJ730" s="19">
        <v>727</v>
      </c>
      <c r="AK730" s="20">
        <f t="shared" ca="1" si="108"/>
        <v>4.1141832550772084E-2</v>
      </c>
      <c r="AL730" s="28">
        <f t="shared" ca="1" si="109"/>
        <v>14897.724813818817</v>
      </c>
      <c r="AM730" s="28">
        <f ca="1">ROUNDUP(SQRT((2*AL730*PART2!$AD$7)/PART2!$AD$6),0)</f>
        <v>675</v>
      </c>
      <c r="AN730" s="20"/>
      <c r="BB730" s="19">
        <v>728</v>
      </c>
      <c r="BC730" s="20">
        <f t="shared" ca="1" si="102"/>
        <v>5.2868298062370145E-2</v>
      </c>
      <c r="BD730" s="28">
        <f t="shared" ca="1" si="103"/>
        <v>15773.018920599248</v>
      </c>
      <c r="BE730" s="29">
        <f ca="1">BD730/ROUNDUP(SQRT((2*BD730*PART2!$AD$7)/PART2!$AD$6),0)</f>
        <v>22.694991252660788</v>
      </c>
      <c r="BF730" s="20"/>
    </row>
    <row r="731" spans="8:58">
      <c r="H731" s="19">
        <v>728</v>
      </c>
      <c r="I731" s="20">
        <f t="shared" ca="1" si="104"/>
        <v>0.81181467884907088</v>
      </c>
      <c r="J731" s="28">
        <f t="shared" ca="1" si="105"/>
        <v>15773.018920599248</v>
      </c>
      <c r="K731" s="28">
        <f t="shared" ca="1" si="106"/>
        <v>1271838.4117235253</v>
      </c>
      <c r="L731" s="28">
        <f ca="1">ROUNDUP((SQRT((2*J731*PART2!$AD$7)/PART2!$AD$6)),0)</f>
        <v>695</v>
      </c>
      <c r="M731" s="38">
        <f t="shared" ca="1" si="107"/>
        <v>22.694991252660788</v>
      </c>
      <c r="N731" s="20"/>
      <c r="AJ731" s="19">
        <v>728</v>
      </c>
      <c r="AK731" s="20">
        <f t="shared" ca="1" si="108"/>
        <v>0.80685454374458765</v>
      </c>
      <c r="AL731" s="28">
        <f t="shared" ca="1" si="109"/>
        <v>15773.018920599248</v>
      </c>
      <c r="AM731" s="28">
        <f ca="1">ROUNDUP(SQRT((2*AL731*PART2!$AD$7)/PART2!$AD$6),0)</f>
        <v>695</v>
      </c>
      <c r="AN731" s="20"/>
      <c r="BB731" s="19">
        <v>729</v>
      </c>
      <c r="BC731" s="20">
        <f t="shared" ca="1" si="102"/>
        <v>0.77591160163069961</v>
      </c>
      <c r="BD731" s="28">
        <f t="shared" ca="1" si="103"/>
        <v>14938.815452718685</v>
      </c>
      <c r="BE731" s="29">
        <f ca="1">BD731/ROUNDUP(SQRT((2*BD731*PART2!$AD$7)/PART2!$AD$6),0)</f>
        <v>22.098839427098646</v>
      </c>
      <c r="BF731" s="20"/>
    </row>
    <row r="732" spans="8:58">
      <c r="H732" s="19">
        <v>729</v>
      </c>
      <c r="I732" s="20">
        <f t="shared" ca="1" si="104"/>
        <v>0.46987566996259456</v>
      </c>
      <c r="J732" s="28">
        <f t="shared" ca="1" si="105"/>
        <v>14938.815452718685</v>
      </c>
      <c r="K732" s="28">
        <f t="shared" ca="1" si="106"/>
        <v>1204834.1808914565</v>
      </c>
      <c r="L732" s="28">
        <f ca="1">ROUNDUP((SQRT((2*J732*PART2!$AD$7)/PART2!$AD$6)),0)</f>
        <v>676</v>
      </c>
      <c r="M732" s="38">
        <f t="shared" ca="1" si="107"/>
        <v>22.098839427098646</v>
      </c>
      <c r="N732" s="20"/>
      <c r="AJ732" s="19">
        <v>729</v>
      </c>
      <c r="AK732" s="20">
        <f t="shared" ca="1" si="108"/>
        <v>0.26541797483095553</v>
      </c>
      <c r="AL732" s="28">
        <f t="shared" ca="1" si="109"/>
        <v>14938.815452718685</v>
      </c>
      <c r="AM732" s="28">
        <f ca="1">ROUNDUP(SQRT((2*AL732*PART2!$AD$7)/PART2!$AD$6),0)</f>
        <v>676</v>
      </c>
      <c r="AN732" s="20"/>
      <c r="BB732" s="19">
        <v>730</v>
      </c>
      <c r="BC732" s="20">
        <f t="shared" ca="1" si="102"/>
        <v>0.12752529935463874</v>
      </c>
      <c r="BD732" s="28">
        <f t="shared" ca="1" si="103"/>
        <v>16557.653866370711</v>
      </c>
      <c r="BE732" s="29">
        <f ca="1">BD732/ROUNDUP(SQRT((2*BD732*PART2!$AD$7)/PART2!$AD$6),0)</f>
        <v>23.255131834790323</v>
      </c>
      <c r="BF732" s="20"/>
    </row>
    <row r="733" spans="8:58">
      <c r="H733" s="19">
        <v>730</v>
      </c>
      <c r="I733" s="20">
        <f t="shared" ca="1" si="104"/>
        <v>0.97554123725790254</v>
      </c>
      <c r="J733" s="28">
        <f t="shared" ca="1" si="105"/>
        <v>16557.653866370711</v>
      </c>
      <c r="K733" s="28">
        <f t="shared" ca="1" si="106"/>
        <v>1334854.8383133104</v>
      </c>
      <c r="L733" s="28">
        <f ca="1">ROUNDUP((SQRT((2*J733*PART2!$AD$7)/PART2!$AD$6)),0)</f>
        <v>712</v>
      </c>
      <c r="M733" s="38">
        <f t="shared" ca="1" si="107"/>
        <v>23.255131834790323</v>
      </c>
      <c r="N733" s="20"/>
      <c r="AJ733" s="19">
        <v>730</v>
      </c>
      <c r="AK733" s="20">
        <f t="shared" ca="1" si="108"/>
        <v>0.1572657401084121</v>
      </c>
      <c r="AL733" s="28">
        <f t="shared" ca="1" si="109"/>
        <v>16557.653866370711</v>
      </c>
      <c r="AM733" s="28">
        <f ca="1">ROUNDUP(SQRT((2*AL733*PART2!$AD$7)/PART2!$AD$6),0)</f>
        <v>712</v>
      </c>
      <c r="AN733" s="20"/>
      <c r="BB733" s="19">
        <v>731</v>
      </c>
      <c r="BC733" s="20">
        <f t="shared" ca="1" si="102"/>
        <v>0.36342780406987585</v>
      </c>
      <c r="BD733" s="28">
        <f t="shared" ca="1" si="103"/>
        <v>14502.864649053439</v>
      </c>
      <c r="BE733" s="29">
        <f ca="1">BD733/ROUNDUP(SQRT((2*BD733*PART2!$AD$7)/PART2!$AD$6),0)</f>
        <v>21.776073046626784</v>
      </c>
      <c r="BF733" s="20"/>
    </row>
    <row r="734" spans="8:58">
      <c r="H734" s="19">
        <v>731</v>
      </c>
      <c r="I734" s="20">
        <f t="shared" ca="1" si="104"/>
        <v>0.28232526917181489</v>
      </c>
      <c r="J734" s="28">
        <f t="shared" ca="1" si="105"/>
        <v>14502.864649053439</v>
      </c>
      <c r="K734" s="28">
        <f t="shared" ca="1" si="106"/>
        <v>1169815.1079945329</v>
      </c>
      <c r="L734" s="28">
        <f ca="1">ROUNDUP((SQRT((2*J734*PART2!$AD$7)/PART2!$AD$6)),0)</f>
        <v>666</v>
      </c>
      <c r="M734" s="38">
        <f t="shared" ca="1" si="107"/>
        <v>21.776073046626784</v>
      </c>
      <c r="N734" s="20"/>
      <c r="AJ734" s="19">
        <v>731</v>
      </c>
      <c r="AK734" s="20">
        <f t="shared" ca="1" si="108"/>
        <v>0.69752483091257267</v>
      </c>
      <c r="AL734" s="28">
        <f t="shared" ca="1" si="109"/>
        <v>14502.864649053439</v>
      </c>
      <c r="AM734" s="28">
        <f ca="1">ROUNDUP(SQRT((2*AL734*PART2!$AD$7)/PART2!$AD$6),0)</f>
        <v>666</v>
      </c>
      <c r="AN734" s="20"/>
      <c r="BB734" s="19">
        <v>732</v>
      </c>
      <c r="BC734" s="20">
        <f t="shared" ca="1" si="102"/>
        <v>2.4126225306946636E-2</v>
      </c>
      <c r="BD734" s="28">
        <f t="shared" ca="1" si="103"/>
        <v>14070.347885291687</v>
      </c>
      <c r="BE734" s="29">
        <f ca="1">BD734/ROUNDUP(SQRT((2*BD734*PART2!$AD$7)/PART2!$AD$6),0)</f>
        <v>21.448701044651962</v>
      </c>
      <c r="BF734" s="20"/>
    </row>
    <row r="735" spans="8:58">
      <c r="H735" s="19">
        <v>732</v>
      </c>
      <c r="I735" s="20">
        <f t="shared" ca="1" si="104"/>
        <v>0.14320557444354809</v>
      </c>
      <c r="J735" s="28">
        <f t="shared" ca="1" si="105"/>
        <v>14070.347885291687</v>
      </c>
      <c r="K735" s="28">
        <f t="shared" ca="1" si="106"/>
        <v>1135069.7450531581</v>
      </c>
      <c r="L735" s="28">
        <f ca="1">ROUNDUP((SQRT((2*J735*PART2!$AD$7)/PART2!$AD$6)),0)</f>
        <v>656</v>
      </c>
      <c r="M735" s="38">
        <f t="shared" ca="1" si="107"/>
        <v>21.448701044651962</v>
      </c>
      <c r="N735" s="20"/>
      <c r="AJ735" s="19">
        <v>732</v>
      </c>
      <c r="AK735" s="20">
        <f t="shared" ca="1" si="108"/>
        <v>0.71555320031879888</v>
      </c>
      <c r="AL735" s="28">
        <f t="shared" ca="1" si="109"/>
        <v>14070.347885291687</v>
      </c>
      <c r="AM735" s="28">
        <f ca="1">ROUNDUP(SQRT((2*AL735*PART2!$AD$7)/PART2!$AD$6),0)</f>
        <v>656</v>
      </c>
      <c r="AN735" s="20"/>
      <c r="BB735" s="19">
        <v>733</v>
      </c>
      <c r="BC735" s="20">
        <f t="shared" ca="1" si="102"/>
        <v>0.28809601785713013</v>
      </c>
      <c r="BD735" s="28">
        <f t="shared" ca="1" si="103"/>
        <v>14049.418875948521</v>
      </c>
      <c r="BE735" s="29">
        <f ca="1">BD735/ROUNDUP(SQRT((2*BD735*PART2!$AD$7)/PART2!$AD$6),0)</f>
        <v>21.416797066994697</v>
      </c>
      <c r="BF735" s="20"/>
    </row>
    <row r="736" spans="8:58">
      <c r="H736" s="19">
        <v>733</v>
      </c>
      <c r="I736" s="20">
        <f t="shared" ca="1" si="104"/>
        <v>0.13765999714963195</v>
      </c>
      <c r="J736" s="28">
        <f t="shared" ca="1" si="105"/>
        <v>14049.418875948521</v>
      </c>
      <c r="K736" s="28">
        <f t="shared" ca="1" si="106"/>
        <v>1133388.4054306203</v>
      </c>
      <c r="L736" s="28">
        <f ca="1">ROUNDUP((SQRT((2*J736*PART2!$AD$7)/PART2!$AD$6)),0)</f>
        <v>656</v>
      </c>
      <c r="M736" s="38">
        <f t="shared" ca="1" si="107"/>
        <v>21.416797066994697</v>
      </c>
      <c r="N736" s="20"/>
      <c r="AJ736" s="19">
        <v>733</v>
      </c>
      <c r="AK736" s="20">
        <f t="shared" ca="1" si="108"/>
        <v>0.73634272843042403</v>
      </c>
      <c r="AL736" s="28">
        <f t="shared" ca="1" si="109"/>
        <v>14049.418875948521</v>
      </c>
      <c r="AM736" s="28">
        <f ca="1">ROUNDUP(SQRT((2*AL736*PART2!$AD$7)/PART2!$AD$6),0)</f>
        <v>656</v>
      </c>
      <c r="AN736" s="20"/>
      <c r="BB736" s="19">
        <v>734</v>
      </c>
      <c r="BC736" s="20">
        <f t="shared" ca="1" si="102"/>
        <v>6.6810867382863792E-3</v>
      </c>
      <c r="BD736" s="28">
        <f t="shared" ca="1" si="103"/>
        <v>15711.374131511391</v>
      </c>
      <c r="BE736" s="29">
        <f ca="1">BD736/ROUNDUP(SQRT((2*BD736*PART2!$AD$7)/PART2!$AD$6),0)</f>
        <v>22.671535543306479</v>
      </c>
      <c r="BF736" s="20"/>
    </row>
    <row r="737" spans="8:58">
      <c r="H737" s="19">
        <v>734</v>
      </c>
      <c r="I737" s="20">
        <f t="shared" ca="1" si="104"/>
        <v>0.79243042138274733</v>
      </c>
      <c r="J737" s="28">
        <f t="shared" ca="1" si="105"/>
        <v>15711.374131511391</v>
      </c>
      <c r="K737" s="28">
        <f t="shared" ca="1" si="106"/>
        <v>1266887.2683404388</v>
      </c>
      <c r="L737" s="28">
        <f ca="1">ROUNDUP((SQRT((2*J737*PART2!$AD$7)/PART2!$AD$6)),0)</f>
        <v>693</v>
      </c>
      <c r="M737" s="38">
        <f t="shared" ca="1" si="107"/>
        <v>22.671535543306479</v>
      </c>
      <c r="N737" s="20"/>
      <c r="AJ737" s="19">
        <v>734</v>
      </c>
      <c r="AK737" s="20">
        <f t="shared" ca="1" si="108"/>
        <v>0.92963645046371646</v>
      </c>
      <c r="AL737" s="28">
        <f t="shared" ca="1" si="109"/>
        <v>15711.374131511391</v>
      </c>
      <c r="AM737" s="28">
        <f ca="1">ROUNDUP(SQRT((2*AL737*PART2!$AD$7)/PART2!$AD$6),0)</f>
        <v>693</v>
      </c>
      <c r="AN737" s="20"/>
      <c r="BB737" s="19">
        <v>735</v>
      </c>
      <c r="BC737" s="20">
        <f t="shared" ca="1" si="102"/>
        <v>0.90737728444255816</v>
      </c>
      <c r="BD737" s="28">
        <f t="shared" ca="1" si="103"/>
        <v>13935.163932439831</v>
      </c>
      <c r="BE737" s="29">
        <f ca="1">BD737/ROUNDUP(SQRT((2*BD737*PART2!$AD$7)/PART2!$AD$6),0)</f>
        <v>21.340220417212606</v>
      </c>
      <c r="BF737" s="20"/>
    </row>
    <row r="738" spans="8:58">
      <c r="H738" s="19">
        <v>735</v>
      </c>
      <c r="I738" s="20">
        <f t="shared" ca="1" si="104"/>
        <v>0.10931644756704095</v>
      </c>
      <c r="J738" s="28">
        <f t="shared" ca="1" si="105"/>
        <v>13935.163932439831</v>
      </c>
      <c r="K738" s="28">
        <f t="shared" ca="1" si="106"/>
        <v>1124209.5630869733</v>
      </c>
      <c r="L738" s="28">
        <f ca="1">ROUNDUP((SQRT((2*J738*PART2!$AD$7)/PART2!$AD$6)),0)</f>
        <v>653</v>
      </c>
      <c r="M738" s="38">
        <f t="shared" ca="1" si="107"/>
        <v>21.340220417212606</v>
      </c>
      <c r="N738" s="20"/>
      <c r="AJ738" s="19">
        <v>735</v>
      </c>
      <c r="AK738" s="20">
        <f t="shared" ca="1" si="108"/>
        <v>0.65448797409473125</v>
      </c>
      <c r="AL738" s="28">
        <f t="shared" ca="1" si="109"/>
        <v>13935.163932439831</v>
      </c>
      <c r="AM738" s="28">
        <f ca="1">ROUNDUP(SQRT((2*AL738*PART2!$AD$7)/PART2!$AD$6),0)</f>
        <v>653</v>
      </c>
      <c r="AN738" s="20"/>
      <c r="BB738" s="19">
        <v>736</v>
      </c>
      <c r="BC738" s="20">
        <f t="shared" ca="1" si="102"/>
        <v>0.21913838062667823</v>
      </c>
      <c r="BD738" s="28">
        <f t="shared" ca="1" si="103"/>
        <v>13317.911313520621</v>
      </c>
      <c r="BE738" s="29">
        <f ca="1">BD738/ROUNDUP(SQRT((2*BD738*PART2!$AD$7)/PART2!$AD$6),0)</f>
        <v>20.87446914344925</v>
      </c>
      <c r="BF738" s="20"/>
    </row>
    <row r="739" spans="8:58">
      <c r="H739" s="19">
        <v>736</v>
      </c>
      <c r="I739" s="20">
        <f t="shared" ca="1" si="104"/>
        <v>1.263345040805075E-2</v>
      </c>
      <c r="J739" s="28">
        <f t="shared" ca="1" si="105"/>
        <v>13317.911313520621</v>
      </c>
      <c r="K739" s="28">
        <f t="shared" ca="1" si="106"/>
        <v>1074618.8882932088</v>
      </c>
      <c r="L739" s="28">
        <f ca="1">ROUNDUP((SQRT((2*J739*PART2!$AD$7)/PART2!$AD$6)),0)</f>
        <v>638</v>
      </c>
      <c r="M739" s="38">
        <f t="shared" ca="1" si="107"/>
        <v>20.87446914344925</v>
      </c>
      <c r="N739" s="20"/>
      <c r="AJ739" s="19">
        <v>736</v>
      </c>
      <c r="AK739" s="20">
        <f t="shared" ca="1" si="108"/>
        <v>0.81040210543143498</v>
      </c>
      <c r="AL739" s="28">
        <f t="shared" ca="1" si="109"/>
        <v>13317.911313520621</v>
      </c>
      <c r="AM739" s="28">
        <f ca="1">ROUNDUP(SQRT((2*AL739*PART2!$AD$7)/PART2!$AD$6),0)</f>
        <v>638</v>
      </c>
      <c r="AN739" s="20"/>
      <c r="BB739" s="19">
        <v>737</v>
      </c>
      <c r="BC739" s="20">
        <f t="shared" ca="1" si="102"/>
        <v>0.58750269484523532</v>
      </c>
      <c r="BD739" s="28">
        <f t="shared" ca="1" si="103"/>
        <v>14446.576964128199</v>
      </c>
      <c r="BE739" s="29">
        <f ca="1">BD739/ROUNDUP(SQRT((2*BD739*PART2!$AD$7)/PART2!$AD$6),0)</f>
        <v>21.724175885907066</v>
      </c>
      <c r="BF739" s="20"/>
    </row>
    <row r="740" spans="8:58">
      <c r="H740" s="19">
        <v>737</v>
      </c>
      <c r="I740" s="20">
        <f t="shared" ca="1" si="104"/>
        <v>0.26157311414329454</v>
      </c>
      <c r="J740" s="28">
        <f t="shared" ca="1" si="105"/>
        <v>14446.576964128199</v>
      </c>
      <c r="K740" s="28">
        <f t="shared" ca="1" si="106"/>
        <v>1165293.4758251554</v>
      </c>
      <c r="L740" s="28">
        <f ca="1">ROUNDUP((SQRT((2*J740*PART2!$AD$7)/PART2!$AD$6)),0)</f>
        <v>665</v>
      </c>
      <c r="M740" s="38">
        <f t="shared" ca="1" si="107"/>
        <v>21.724175885907066</v>
      </c>
      <c r="N740" s="20"/>
      <c r="AJ740" s="19">
        <v>737</v>
      </c>
      <c r="AK740" s="20">
        <f t="shared" ca="1" si="108"/>
        <v>0.20483508035300713</v>
      </c>
      <c r="AL740" s="28">
        <f t="shared" ca="1" si="109"/>
        <v>14446.576964128199</v>
      </c>
      <c r="AM740" s="28">
        <f ca="1">ROUNDUP(SQRT((2*AL740*PART2!$AD$7)/PART2!$AD$6),0)</f>
        <v>665</v>
      </c>
      <c r="AN740" s="20"/>
      <c r="BB740" s="19">
        <v>738</v>
      </c>
      <c r="BC740" s="20">
        <f t="shared" ca="1" si="102"/>
        <v>0.4255389352377893</v>
      </c>
      <c r="BD740" s="28">
        <f t="shared" ca="1" si="103"/>
        <v>14482.384399212831</v>
      </c>
      <c r="BE740" s="29">
        <f ca="1">BD740/ROUNDUP(SQRT((2*BD740*PART2!$AD$7)/PART2!$AD$6),0)</f>
        <v>21.745321920739986</v>
      </c>
      <c r="BF740" s="20"/>
    </row>
    <row r="741" spans="8:58">
      <c r="H741" s="19">
        <v>738</v>
      </c>
      <c r="I741" s="20">
        <f t="shared" ca="1" si="104"/>
        <v>0.27468293837869839</v>
      </c>
      <c r="J741" s="28">
        <f t="shared" ca="1" si="105"/>
        <v>14482.384399212831</v>
      </c>
      <c r="K741" s="28">
        <f t="shared" ca="1" si="106"/>
        <v>1168169.9227595893</v>
      </c>
      <c r="L741" s="28">
        <f ca="1">ROUNDUP((SQRT((2*J741*PART2!$AD$7)/PART2!$AD$6)),0)</f>
        <v>666</v>
      </c>
      <c r="M741" s="38">
        <f t="shared" ca="1" si="107"/>
        <v>21.745321920739986</v>
      </c>
      <c r="N741" s="20"/>
      <c r="AJ741" s="19">
        <v>738</v>
      </c>
      <c r="AK741" s="20">
        <f t="shared" ca="1" si="108"/>
        <v>0.79434556906369824</v>
      </c>
      <c r="AL741" s="28">
        <f t="shared" ca="1" si="109"/>
        <v>14482.384399212831</v>
      </c>
      <c r="AM741" s="28">
        <f ca="1">ROUNDUP(SQRT((2*AL741*PART2!$AD$7)/PART2!$AD$6),0)</f>
        <v>666</v>
      </c>
      <c r="AN741" s="20"/>
      <c r="BB741" s="19">
        <v>739</v>
      </c>
      <c r="BC741" s="20">
        <f t="shared" ca="1" si="102"/>
        <v>0.6574103856103507</v>
      </c>
      <c r="BD741" s="28">
        <f t="shared" ca="1" si="103"/>
        <v>15566.915382007617</v>
      </c>
      <c r="BE741" s="29">
        <f ca="1">BD741/ROUNDUP(SQRT((2*BD741*PART2!$AD$7)/PART2!$AD$6),0)</f>
        <v>22.560746930445823</v>
      </c>
      <c r="BF741" s="20"/>
    </row>
    <row r="742" spans="8:58">
      <c r="H742" s="19">
        <v>739</v>
      </c>
      <c r="I742" s="20">
        <f t="shared" ca="1" si="104"/>
        <v>0.74328355970920346</v>
      </c>
      <c r="J742" s="28">
        <f t="shared" ca="1" si="105"/>
        <v>15566.915382007617</v>
      </c>
      <c r="K742" s="28">
        <f t="shared" ca="1" si="106"/>
        <v>1255284.5948853074</v>
      </c>
      <c r="L742" s="28">
        <f ca="1">ROUNDUP((SQRT((2*J742*PART2!$AD$7)/PART2!$AD$6)),0)</f>
        <v>690</v>
      </c>
      <c r="M742" s="38">
        <f t="shared" ca="1" si="107"/>
        <v>22.560746930445823</v>
      </c>
      <c r="N742" s="20"/>
      <c r="AJ742" s="19">
        <v>739</v>
      </c>
      <c r="AK742" s="20">
        <f t="shared" ca="1" si="108"/>
        <v>0.57825446975155392</v>
      </c>
      <c r="AL742" s="28">
        <f t="shared" ca="1" si="109"/>
        <v>15566.915382007617</v>
      </c>
      <c r="AM742" s="28">
        <f ca="1">ROUNDUP(SQRT((2*AL742*PART2!$AD$7)/PART2!$AD$6),0)</f>
        <v>690</v>
      </c>
      <c r="AN742" s="20"/>
      <c r="BB742" s="19">
        <v>740</v>
      </c>
      <c r="BC742" s="20">
        <f t="shared" ca="1" si="102"/>
        <v>0.19897676540381881</v>
      </c>
      <c r="BD742" s="28">
        <f t="shared" ca="1" si="103"/>
        <v>15157.493148657755</v>
      </c>
      <c r="BE742" s="29">
        <f ca="1">BD742/ROUNDUP(SQRT((2*BD742*PART2!$AD$7)/PART2!$AD$6),0)</f>
        <v>22.257699190393179</v>
      </c>
      <c r="BF742" s="20"/>
    </row>
    <row r="743" spans="8:58">
      <c r="H743" s="19">
        <v>740</v>
      </c>
      <c r="I743" s="20">
        <f t="shared" ca="1" si="104"/>
        <v>0.57564606284461062</v>
      </c>
      <c r="J743" s="28">
        <f t="shared" ca="1" si="105"/>
        <v>15157.493148657755</v>
      </c>
      <c r="K743" s="28">
        <f t="shared" ca="1" si="106"/>
        <v>1222399.3457145069</v>
      </c>
      <c r="L743" s="28">
        <f ca="1">ROUNDUP((SQRT((2*J743*PART2!$AD$7)/PART2!$AD$6)),0)</f>
        <v>681</v>
      </c>
      <c r="M743" s="38">
        <f t="shared" ca="1" si="107"/>
        <v>22.257699190393179</v>
      </c>
      <c r="N743" s="20"/>
      <c r="AJ743" s="19">
        <v>740</v>
      </c>
      <c r="AK743" s="20">
        <f t="shared" ca="1" si="108"/>
        <v>0.60323834257739439</v>
      </c>
      <c r="AL743" s="28">
        <f t="shared" ca="1" si="109"/>
        <v>15157.493148657755</v>
      </c>
      <c r="AM743" s="28">
        <f ca="1">ROUNDUP(SQRT((2*AL743*PART2!$AD$7)/PART2!$AD$6),0)</f>
        <v>681</v>
      </c>
      <c r="AN743" s="20"/>
      <c r="BB743" s="19">
        <v>741</v>
      </c>
      <c r="BC743" s="20">
        <f t="shared" ca="1" si="102"/>
        <v>0.18374839259214637</v>
      </c>
      <c r="BD743" s="28">
        <f t="shared" ca="1" si="103"/>
        <v>14118.367981401634</v>
      </c>
      <c r="BE743" s="29">
        <f ca="1">BD743/ROUNDUP(SQRT((2*BD743*PART2!$AD$7)/PART2!$AD$6),0)</f>
        <v>21.489144568343431</v>
      </c>
      <c r="BF743" s="20"/>
    </row>
    <row r="744" spans="8:58">
      <c r="H744" s="19">
        <v>741</v>
      </c>
      <c r="I744" s="20">
        <f t="shared" ca="1" si="104"/>
        <v>0.15634336772804558</v>
      </c>
      <c r="J744" s="28">
        <f t="shared" ca="1" si="105"/>
        <v>14118.367981401634</v>
      </c>
      <c r="K744" s="28">
        <f t="shared" ca="1" si="106"/>
        <v>1138927.450317166</v>
      </c>
      <c r="L744" s="28">
        <f ca="1">ROUNDUP((SQRT((2*J744*PART2!$AD$7)/PART2!$AD$6)),0)</f>
        <v>657</v>
      </c>
      <c r="M744" s="38">
        <f t="shared" ca="1" si="107"/>
        <v>21.489144568343431</v>
      </c>
      <c r="N744" s="20"/>
      <c r="AJ744" s="19">
        <v>741</v>
      </c>
      <c r="AK744" s="20">
        <f t="shared" ca="1" si="108"/>
        <v>0.62568675995323153</v>
      </c>
      <c r="AL744" s="28">
        <f t="shared" ca="1" si="109"/>
        <v>14118.367981401634</v>
      </c>
      <c r="AM744" s="28">
        <f ca="1">ROUNDUP(SQRT((2*AL744*PART2!$AD$7)/PART2!$AD$6),0)</f>
        <v>657</v>
      </c>
      <c r="AN744" s="20"/>
      <c r="BB744" s="19">
        <v>742</v>
      </c>
      <c r="BC744" s="20">
        <f t="shared" ca="1" si="102"/>
        <v>0.16579948158274527</v>
      </c>
      <c r="BD744" s="28">
        <f t="shared" ca="1" si="103"/>
        <v>15202.16884070048</v>
      </c>
      <c r="BE744" s="29">
        <f ca="1">BD744/ROUNDUP(SQRT((2*BD744*PART2!$AD$7)/PART2!$AD$6),0)</f>
        <v>22.290570147654662</v>
      </c>
      <c r="BF744" s="20"/>
    </row>
    <row r="745" spans="8:58">
      <c r="H745" s="19">
        <v>742</v>
      </c>
      <c r="I745" s="20">
        <f t="shared" ca="1" si="104"/>
        <v>0.59597539033146796</v>
      </c>
      <c r="J745" s="28">
        <f t="shared" ca="1" si="105"/>
        <v>15202.16884070048</v>
      </c>
      <c r="K745" s="28">
        <f t="shared" ca="1" si="106"/>
        <v>1225987.8326885225</v>
      </c>
      <c r="L745" s="28">
        <f ca="1">ROUNDUP((SQRT((2*J745*PART2!$AD$7)/PART2!$AD$6)),0)</f>
        <v>682</v>
      </c>
      <c r="M745" s="38">
        <f t="shared" ca="1" si="107"/>
        <v>22.290570147654662</v>
      </c>
      <c r="N745" s="20"/>
      <c r="AJ745" s="19">
        <v>742</v>
      </c>
      <c r="AK745" s="20">
        <f t="shared" ca="1" si="108"/>
        <v>0.71333932966329949</v>
      </c>
      <c r="AL745" s="28">
        <f t="shared" ca="1" si="109"/>
        <v>15202.16884070048</v>
      </c>
      <c r="AM745" s="28">
        <f ca="1">ROUNDUP(SQRT((2*AL745*PART2!$AD$7)/PART2!$AD$6),0)</f>
        <v>682</v>
      </c>
      <c r="AN745" s="20"/>
      <c r="BB745" s="19">
        <v>743</v>
      </c>
      <c r="BC745" s="20">
        <f t="shared" ca="1" si="102"/>
        <v>0.35147497869374278</v>
      </c>
      <c r="BD745" s="28">
        <f t="shared" ca="1" si="103"/>
        <v>14951.313463144941</v>
      </c>
      <c r="BE745" s="29">
        <f ca="1">BD745/ROUNDUP(SQRT((2*BD745*PART2!$AD$7)/PART2!$AD$6),0)</f>
        <v>22.117327608202576</v>
      </c>
      <c r="BF745" s="20"/>
    </row>
    <row r="746" spans="8:58">
      <c r="H746" s="19">
        <v>743</v>
      </c>
      <c r="I746" s="20">
        <f t="shared" ca="1" si="104"/>
        <v>0.47595302893133762</v>
      </c>
      <c r="J746" s="28">
        <f t="shared" ca="1" si="105"/>
        <v>14951.313463144941</v>
      </c>
      <c r="K746" s="28">
        <f t="shared" ca="1" si="106"/>
        <v>1205838.0891253999</v>
      </c>
      <c r="L746" s="28">
        <f ca="1">ROUNDUP((SQRT((2*J746*PART2!$AD$7)/PART2!$AD$6)),0)</f>
        <v>676</v>
      </c>
      <c r="M746" s="38">
        <f t="shared" ca="1" si="107"/>
        <v>22.117327608202576</v>
      </c>
      <c r="N746" s="20"/>
      <c r="AJ746" s="19">
        <v>743</v>
      </c>
      <c r="AK746" s="20">
        <f t="shared" ca="1" si="108"/>
        <v>0.31162672408411984</v>
      </c>
      <c r="AL746" s="28">
        <f t="shared" ca="1" si="109"/>
        <v>14951.313463144941</v>
      </c>
      <c r="AM746" s="28">
        <f ca="1">ROUNDUP(SQRT((2*AL746*PART2!$AD$7)/PART2!$AD$6),0)</f>
        <v>676</v>
      </c>
      <c r="AN746" s="20"/>
      <c r="BB746" s="19">
        <v>744</v>
      </c>
      <c r="BC746" s="20">
        <f t="shared" ca="1" si="102"/>
        <v>0.3527441771061175</v>
      </c>
      <c r="BD746" s="28">
        <f t="shared" ca="1" si="103"/>
        <v>14321.3009605071</v>
      </c>
      <c r="BE746" s="29">
        <f ca="1">BD746/ROUNDUP(SQRT((2*BD746*PART2!$AD$7)/PART2!$AD$6),0)</f>
        <v>21.633385136717674</v>
      </c>
      <c r="BF746" s="20"/>
    </row>
    <row r="747" spans="8:58">
      <c r="H747" s="19">
        <v>744</v>
      </c>
      <c r="I747" s="20">
        <f t="shared" ca="1" si="104"/>
        <v>0.21822952852962318</v>
      </c>
      <c r="J747" s="28">
        <f t="shared" ca="1" si="105"/>
        <v>14321.3009605071</v>
      </c>
      <c r="K747" s="28">
        <f t="shared" ca="1" si="106"/>
        <v>1155229.8215706458</v>
      </c>
      <c r="L747" s="28">
        <f ca="1">ROUNDUP((SQRT((2*J747*PART2!$AD$7)/PART2!$AD$6)),0)</f>
        <v>662</v>
      </c>
      <c r="M747" s="38">
        <f t="shared" ca="1" si="107"/>
        <v>21.633385136717674</v>
      </c>
      <c r="N747" s="20"/>
      <c r="AJ747" s="19">
        <v>744</v>
      </c>
      <c r="AK747" s="20">
        <f t="shared" ca="1" si="108"/>
        <v>0.87536357515967433</v>
      </c>
      <c r="AL747" s="28">
        <f t="shared" ca="1" si="109"/>
        <v>14321.3009605071</v>
      </c>
      <c r="AM747" s="28">
        <f ca="1">ROUNDUP(SQRT((2*AL747*PART2!$AD$7)/PART2!$AD$6),0)</f>
        <v>662</v>
      </c>
      <c r="AN747" s="20"/>
      <c r="BB747" s="19">
        <v>745</v>
      </c>
      <c r="BC747" s="20">
        <f t="shared" ca="1" si="102"/>
        <v>2.9196194883206572E-2</v>
      </c>
      <c r="BD747" s="28">
        <f t="shared" ca="1" si="103"/>
        <v>14232.200767575219</v>
      </c>
      <c r="BE747" s="29">
        <f ca="1">BD747/ROUNDUP(SQRT((2*BD747*PART2!$AD$7)/PART2!$AD$6),0)</f>
        <v>21.563940556932149</v>
      </c>
      <c r="BF747" s="20"/>
    </row>
    <row r="748" spans="8:58">
      <c r="H748" s="19">
        <v>745</v>
      </c>
      <c r="I748" s="20">
        <f t="shared" ca="1" si="104"/>
        <v>0.18978984145161981</v>
      </c>
      <c r="J748" s="28">
        <f t="shared" ca="1" si="105"/>
        <v>14232.200767575219</v>
      </c>
      <c r="K748" s="28">
        <f t="shared" ca="1" si="106"/>
        <v>1148072.1283285427</v>
      </c>
      <c r="L748" s="28">
        <f ca="1">ROUNDUP((SQRT((2*J748*PART2!$AD$7)/PART2!$AD$6)),0)</f>
        <v>660</v>
      </c>
      <c r="M748" s="38">
        <f t="shared" ca="1" si="107"/>
        <v>21.563940556932149</v>
      </c>
      <c r="N748" s="20"/>
      <c r="AJ748" s="19">
        <v>745</v>
      </c>
      <c r="AK748" s="20">
        <f t="shared" ca="1" si="108"/>
        <v>2.3385643014669499E-2</v>
      </c>
      <c r="AL748" s="28">
        <f t="shared" ca="1" si="109"/>
        <v>14232.200767575219</v>
      </c>
      <c r="AM748" s="28">
        <f ca="1">ROUNDUP(SQRT((2*AL748*PART2!$AD$7)/PART2!$AD$6),0)</f>
        <v>660</v>
      </c>
      <c r="AN748" s="20"/>
      <c r="BB748" s="19">
        <v>746</v>
      </c>
      <c r="BC748" s="20">
        <f t="shared" ca="1" si="102"/>
        <v>0.50657879399279448</v>
      </c>
      <c r="BD748" s="28">
        <f t="shared" ca="1" si="103"/>
        <v>15977.912997836727</v>
      </c>
      <c r="BE748" s="29">
        <f ca="1">BD748/ROUNDUP(SQRT((2*BD748*PART2!$AD$7)/PART2!$AD$6),0)</f>
        <v>22.858244632098323</v>
      </c>
      <c r="BF748" s="20"/>
    </row>
    <row r="749" spans="8:58">
      <c r="H749" s="19">
        <v>746</v>
      </c>
      <c r="I749" s="20">
        <f t="shared" ca="1" si="104"/>
        <v>0.86941727000111158</v>
      </c>
      <c r="J749" s="28">
        <f t="shared" ca="1" si="105"/>
        <v>15977.912997836727</v>
      </c>
      <c r="K749" s="28">
        <f t="shared" ca="1" si="106"/>
        <v>1288294.653646</v>
      </c>
      <c r="L749" s="28">
        <f ca="1">ROUNDUP((SQRT((2*J749*PART2!$AD$7)/PART2!$AD$6)),0)</f>
        <v>699</v>
      </c>
      <c r="M749" s="38">
        <f t="shared" ca="1" si="107"/>
        <v>22.858244632098323</v>
      </c>
      <c r="N749" s="20"/>
      <c r="AJ749" s="19">
        <v>746</v>
      </c>
      <c r="AK749" s="20">
        <f t="shared" ca="1" si="108"/>
        <v>0.40863653900873709</v>
      </c>
      <c r="AL749" s="28">
        <f t="shared" ca="1" si="109"/>
        <v>15977.912997836727</v>
      </c>
      <c r="AM749" s="28">
        <f ca="1">ROUNDUP(SQRT((2*AL749*PART2!$AD$7)/PART2!$AD$6),0)</f>
        <v>699</v>
      </c>
      <c r="AN749" s="20"/>
      <c r="BB749" s="19">
        <v>747</v>
      </c>
      <c r="BC749" s="20">
        <f t="shared" ca="1" si="102"/>
        <v>0.46070997996431695</v>
      </c>
      <c r="BD749" s="28">
        <f t="shared" ca="1" si="103"/>
        <v>15260.8804209798</v>
      </c>
      <c r="BE749" s="29">
        <f ca="1">BD749/ROUNDUP(SQRT((2*BD749*PART2!$AD$7)/PART2!$AD$6),0)</f>
        <v>22.343895199091946</v>
      </c>
      <c r="BF749" s="20"/>
    </row>
    <row r="750" spans="8:58">
      <c r="H750" s="19">
        <v>747</v>
      </c>
      <c r="I750" s="20">
        <f t="shared" ca="1" si="104"/>
        <v>0.62193288623357523</v>
      </c>
      <c r="J750" s="28">
        <f t="shared" ca="1" si="105"/>
        <v>15260.8804209798</v>
      </c>
      <c r="K750" s="28">
        <f t="shared" ca="1" si="106"/>
        <v>1230703.6906221842</v>
      </c>
      <c r="L750" s="28">
        <f ca="1">ROUNDUP((SQRT((2*J750*PART2!$AD$7)/PART2!$AD$6)),0)</f>
        <v>683</v>
      </c>
      <c r="M750" s="38">
        <f t="shared" ca="1" si="107"/>
        <v>22.343895199091946</v>
      </c>
      <c r="N750" s="20"/>
      <c r="AJ750" s="19">
        <v>747</v>
      </c>
      <c r="AK750" s="20">
        <f t="shared" ca="1" si="108"/>
        <v>0.28124590312199382</v>
      </c>
      <c r="AL750" s="28">
        <f t="shared" ca="1" si="109"/>
        <v>15260.8804209798</v>
      </c>
      <c r="AM750" s="28">
        <f ca="1">ROUNDUP(SQRT((2*AL750*PART2!$AD$7)/PART2!$AD$6),0)</f>
        <v>683</v>
      </c>
      <c r="AN750" s="20"/>
      <c r="BB750" s="19">
        <v>748</v>
      </c>
      <c r="BC750" s="20">
        <f t="shared" ca="1" si="102"/>
        <v>0.16997665081068936</v>
      </c>
      <c r="BD750" s="28">
        <f t="shared" ca="1" si="103"/>
        <v>15251.737771989659</v>
      </c>
      <c r="BE750" s="29">
        <f ca="1">BD750/ROUNDUP(SQRT((2*BD750*PART2!$AD$7)/PART2!$AD$6),0)</f>
        <v>22.330509183000967</v>
      </c>
      <c r="BF750" s="20"/>
    </row>
    <row r="751" spans="8:58">
      <c r="H751" s="19">
        <v>748</v>
      </c>
      <c r="I751" s="20">
        <f t="shared" ca="1" si="104"/>
        <v>0.61794739776404006</v>
      </c>
      <c r="J751" s="28">
        <f t="shared" ca="1" si="105"/>
        <v>15251.737771989659</v>
      </c>
      <c r="K751" s="28">
        <f t="shared" ca="1" si="106"/>
        <v>1229969.333779433</v>
      </c>
      <c r="L751" s="28">
        <f ca="1">ROUNDUP((SQRT((2*J751*PART2!$AD$7)/PART2!$AD$6)),0)</f>
        <v>683</v>
      </c>
      <c r="M751" s="38">
        <f t="shared" ca="1" si="107"/>
        <v>22.330509183000967</v>
      </c>
      <c r="N751" s="20"/>
      <c r="AJ751" s="19">
        <v>748</v>
      </c>
      <c r="AK751" s="20">
        <f t="shared" ca="1" si="108"/>
        <v>0.57230881298269309</v>
      </c>
      <c r="AL751" s="28">
        <f t="shared" ca="1" si="109"/>
        <v>15251.737771989659</v>
      </c>
      <c r="AM751" s="28">
        <f ca="1">ROUNDUP(SQRT((2*AL751*PART2!$AD$7)/PART2!$AD$6),0)</f>
        <v>683</v>
      </c>
      <c r="AN751" s="20"/>
      <c r="BB751" s="19">
        <v>749</v>
      </c>
      <c r="BC751" s="20">
        <f t="shared" ca="1" si="102"/>
        <v>4.7343411284620607E-2</v>
      </c>
      <c r="BD751" s="28">
        <f t="shared" ca="1" si="103"/>
        <v>15194.94581144587</v>
      </c>
      <c r="BE751" s="29">
        <f ca="1">BD751/ROUNDUP(SQRT((2*BD751*PART2!$AD$7)/PART2!$AD$6),0)</f>
        <v>22.279979195668432</v>
      </c>
      <c r="BF751" s="20"/>
    </row>
    <row r="752" spans="8:58">
      <c r="H752" s="19">
        <v>749</v>
      </c>
      <c r="I752" s="20">
        <f t="shared" ca="1" si="104"/>
        <v>0.59272242204789871</v>
      </c>
      <c r="J752" s="28">
        <f t="shared" ca="1" si="105"/>
        <v>15194.94581144587</v>
      </c>
      <c r="K752" s="28">
        <f t="shared" ca="1" si="106"/>
        <v>1225407.6603387166</v>
      </c>
      <c r="L752" s="28">
        <f ca="1">ROUNDUP((SQRT((2*J752*PART2!$AD$7)/PART2!$AD$6)),0)</f>
        <v>682</v>
      </c>
      <c r="M752" s="38">
        <f t="shared" ca="1" si="107"/>
        <v>22.279979195668432</v>
      </c>
      <c r="N752" s="20"/>
      <c r="AJ752" s="19">
        <v>749</v>
      </c>
      <c r="AK752" s="20">
        <f t="shared" ca="1" si="108"/>
        <v>0.36805035915511852</v>
      </c>
      <c r="AL752" s="28">
        <f t="shared" ca="1" si="109"/>
        <v>15194.94581144587</v>
      </c>
      <c r="AM752" s="28">
        <f ca="1">ROUNDUP(SQRT((2*AL752*PART2!$AD$7)/PART2!$AD$6),0)</f>
        <v>682</v>
      </c>
      <c r="AN752" s="20"/>
      <c r="BB752" s="19">
        <v>750</v>
      </c>
      <c r="BC752" s="20">
        <f t="shared" ca="1" si="102"/>
        <v>0.28269647888540028</v>
      </c>
      <c r="BD752" s="28">
        <f t="shared" ca="1" si="103"/>
        <v>15662.802427433689</v>
      </c>
      <c r="BE752" s="29">
        <f ca="1">BD752/ROUNDUP(SQRT((2*BD752*PART2!$AD$7)/PART2!$AD$6),0)</f>
        <v>22.634107554094928</v>
      </c>
      <c r="BF752" s="20"/>
    </row>
    <row r="753" spans="8:58">
      <c r="H753" s="19">
        <v>750</v>
      </c>
      <c r="I753" s="20">
        <f t="shared" ca="1" si="104"/>
        <v>0.77648783149034573</v>
      </c>
      <c r="J753" s="28">
        <f t="shared" ca="1" si="105"/>
        <v>15662.802427433689</v>
      </c>
      <c r="K753" s="28">
        <f t="shared" ca="1" si="106"/>
        <v>1262986.0978565961</v>
      </c>
      <c r="L753" s="28">
        <f ca="1">ROUNDUP((SQRT((2*J753*PART2!$AD$7)/PART2!$AD$6)),0)</f>
        <v>692</v>
      </c>
      <c r="M753" s="38">
        <f t="shared" ca="1" si="107"/>
        <v>22.634107554094928</v>
      </c>
      <c r="N753" s="20"/>
      <c r="AJ753" s="19">
        <v>750</v>
      </c>
      <c r="AK753" s="20">
        <f t="shared" ca="1" si="108"/>
        <v>0.73606997810665298</v>
      </c>
      <c r="AL753" s="28">
        <f t="shared" ca="1" si="109"/>
        <v>15662.802427433689</v>
      </c>
      <c r="AM753" s="28">
        <f ca="1">ROUNDUP(SQRT((2*AL753*PART2!$AD$7)/PART2!$AD$6),0)</f>
        <v>692</v>
      </c>
      <c r="AN753" s="20"/>
      <c r="BB753" s="19">
        <v>751</v>
      </c>
      <c r="BC753" s="20">
        <f t="shared" ca="1" si="102"/>
        <v>0.49789911701382805</v>
      </c>
      <c r="BD753" s="28">
        <f t="shared" ca="1" si="103"/>
        <v>15129.279331192527</v>
      </c>
      <c r="BE753" s="29">
        <f ca="1">BD753/ROUNDUP(SQRT((2*BD753*PART2!$AD$7)/PART2!$AD$6),0)</f>
        <v>22.248940192930188</v>
      </c>
      <c r="BF753" s="20"/>
    </row>
    <row r="754" spans="8:58">
      <c r="H754" s="19">
        <v>751</v>
      </c>
      <c r="I754" s="20">
        <f t="shared" ca="1" si="104"/>
        <v>0.56255052241206549</v>
      </c>
      <c r="J754" s="28">
        <f t="shared" ca="1" si="105"/>
        <v>15129.279331192527</v>
      </c>
      <c r="K754" s="28">
        <f t="shared" ca="1" si="106"/>
        <v>1220133.1133378467</v>
      </c>
      <c r="L754" s="28">
        <f ca="1">ROUNDUP((SQRT((2*J754*PART2!$AD$7)/PART2!$AD$6)),0)</f>
        <v>680</v>
      </c>
      <c r="M754" s="38">
        <f t="shared" ca="1" si="107"/>
        <v>22.248940192930188</v>
      </c>
      <c r="N754" s="20"/>
      <c r="AJ754" s="19">
        <v>751</v>
      </c>
      <c r="AK754" s="20">
        <f t="shared" ca="1" si="108"/>
        <v>0.69822573565108192</v>
      </c>
      <c r="AL754" s="28">
        <f t="shared" ca="1" si="109"/>
        <v>15129.279331192527</v>
      </c>
      <c r="AM754" s="28">
        <f ca="1">ROUNDUP(SQRT((2*AL754*PART2!$AD$7)/PART2!$AD$6),0)</f>
        <v>680</v>
      </c>
      <c r="AN754" s="20"/>
      <c r="BB754" s="19">
        <v>752</v>
      </c>
      <c r="BC754" s="20">
        <f t="shared" ca="1" si="102"/>
        <v>0.37138402594096775</v>
      </c>
      <c r="BD754" s="28">
        <f t="shared" ca="1" si="103"/>
        <v>13920.420548551701</v>
      </c>
      <c r="BE754" s="29">
        <f ca="1">BD754/ROUNDUP(SQRT((2*BD754*PART2!$AD$7)/PART2!$AD$6),0)</f>
        <v>21.317642493953599</v>
      </c>
      <c r="BF754" s="20"/>
    </row>
    <row r="755" spans="8:58">
      <c r="H755" s="19">
        <v>752</v>
      </c>
      <c r="I755" s="20">
        <f t="shared" ca="1" si="104"/>
        <v>0.10589674827452666</v>
      </c>
      <c r="J755" s="28">
        <f t="shared" ca="1" si="105"/>
        <v>13920.420548551701</v>
      </c>
      <c r="K755" s="28">
        <f t="shared" ca="1" si="106"/>
        <v>1123025.125232806</v>
      </c>
      <c r="L755" s="28">
        <f ca="1">ROUNDUP((SQRT((2*J755*PART2!$AD$7)/PART2!$AD$6)),0)</f>
        <v>653</v>
      </c>
      <c r="M755" s="38">
        <f t="shared" ca="1" si="107"/>
        <v>21.317642493953599</v>
      </c>
      <c r="N755" s="20"/>
      <c r="AJ755" s="19">
        <v>752</v>
      </c>
      <c r="AK755" s="20">
        <f t="shared" ca="1" si="108"/>
        <v>0.29703666737149048</v>
      </c>
      <c r="AL755" s="28">
        <f t="shared" ca="1" si="109"/>
        <v>13920.420548551701</v>
      </c>
      <c r="AM755" s="28">
        <f ca="1">ROUNDUP(SQRT((2*AL755*PART2!$AD$7)/PART2!$AD$6),0)</f>
        <v>653</v>
      </c>
      <c r="AN755" s="20"/>
      <c r="BB755" s="19">
        <v>753</v>
      </c>
      <c r="BC755" s="20">
        <f t="shared" ca="1" si="102"/>
        <v>0.98862860041479561</v>
      </c>
      <c r="BD755" s="28">
        <f t="shared" ca="1" si="103"/>
        <v>15673.699331948976</v>
      </c>
      <c r="BE755" s="29">
        <f ca="1">BD755/ROUNDUP(SQRT((2*BD755*PART2!$AD$7)/PART2!$AD$6),0)</f>
        <v>22.617170753173124</v>
      </c>
      <c r="BF755" s="20"/>
    </row>
    <row r="756" spans="8:58">
      <c r="H756" s="19">
        <v>753</v>
      </c>
      <c r="I756" s="20">
        <f t="shared" ca="1" si="104"/>
        <v>0.78011581724092582</v>
      </c>
      <c r="J756" s="28">
        <f t="shared" ca="1" si="105"/>
        <v>15673.699331948976</v>
      </c>
      <c r="K756" s="28">
        <f t="shared" ca="1" si="106"/>
        <v>1263861.3241216163</v>
      </c>
      <c r="L756" s="28">
        <f ca="1">ROUNDUP((SQRT((2*J756*PART2!$AD$7)/PART2!$AD$6)),0)</f>
        <v>693</v>
      </c>
      <c r="M756" s="38">
        <f t="shared" ca="1" si="107"/>
        <v>22.617170753173124</v>
      </c>
      <c r="N756" s="20"/>
      <c r="AJ756" s="19">
        <v>753</v>
      </c>
      <c r="AK756" s="20">
        <f t="shared" ca="1" si="108"/>
        <v>0.45513033221810473</v>
      </c>
      <c r="AL756" s="28">
        <f t="shared" ca="1" si="109"/>
        <v>15673.699331948976</v>
      </c>
      <c r="AM756" s="28">
        <f ca="1">ROUNDUP(SQRT((2*AL756*PART2!$AD$7)/PART2!$AD$6),0)</f>
        <v>693</v>
      </c>
      <c r="AN756" s="20"/>
      <c r="BB756" s="19">
        <v>754</v>
      </c>
      <c r="BC756" s="20">
        <f t="shared" ca="1" si="102"/>
        <v>4.3679281270659565E-2</v>
      </c>
      <c r="BD756" s="28">
        <f t="shared" ca="1" si="103"/>
        <v>15124.993147040743</v>
      </c>
      <c r="BE756" s="29">
        <f ca="1">BD756/ROUNDUP(SQRT((2*BD756*PART2!$AD$7)/PART2!$AD$6),0)</f>
        <v>22.242636980942269</v>
      </c>
      <c r="BF756" s="20"/>
    </row>
    <row r="757" spans="8:58">
      <c r="H757" s="19">
        <v>754</v>
      </c>
      <c r="I757" s="20">
        <f t="shared" ca="1" si="104"/>
        <v>0.56054366266947786</v>
      </c>
      <c r="J757" s="28">
        <f t="shared" ca="1" si="105"/>
        <v>15124.993147040743</v>
      </c>
      <c r="K757" s="28">
        <f t="shared" ca="1" si="106"/>
        <v>1219788.8318990667</v>
      </c>
      <c r="L757" s="28">
        <f ca="1">ROUNDUP((SQRT((2*J757*PART2!$AD$7)/PART2!$AD$6)),0)</f>
        <v>680</v>
      </c>
      <c r="M757" s="38">
        <f t="shared" ca="1" si="107"/>
        <v>22.242636980942269</v>
      </c>
      <c r="N757" s="20"/>
      <c r="AJ757" s="19">
        <v>754</v>
      </c>
      <c r="AK757" s="20">
        <f t="shared" ca="1" si="108"/>
        <v>0.1745552264140251</v>
      </c>
      <c r="AL757" s="28">
        <f t="shared" ca="1" si="109"/>
        <v>15124.993147040743</v>
      </c>
      <c r="AM757" s="28">
        <f ca="1">ROUNDUP(SQRT((2*AL757*PART2!$AD$7)/PART2!$AD$6),0)</f>
        <v>680</v>
      </c>
      <c r="AN757" s="20"/>
      <c r="BB757" s="19">
        <v>755</v>
      </c>
      <c r="BC757" s="20">
        <f t="shared" ca="1" si="102"/>
        <v>0.23771661543210865</v>
      </c>
      <c r="BD757" s="28">
        <f t="shared" ca="1" si="103"/>
        <v>16079.942954025202</v>
      </c>
      <c r="BE757" s="29">
        <f ca="1">BD757/ROUNDUP(SQRT((2*BD757*PART2!$AD$7)/PART2!$AD$6),0)</f>
        <v>22.938577680492443</v>
      </c>
      <c r="BF757" s="20"/>
    </row>
    <row r="758" spans="8:58">
      <c r="H758" s="19">
        <v>755</v>
      </c>
      <c r="I758" s="20">
        <f t="shared" ca="1" si="104"/>
        <v>0.89418687901901628</v>
      </c>
      <c r="J758" s="28">
        <f t="shared" ca="1" si="105"/>
        <v>16079.942954025202</v>
      </c>
      <c r="K758" s="28">
        <f t="shared" ca="1" si="106"/>
        <v>1296489.1234117246</v>
      </c>
      <c r="L758" s="28">
        <f ca="1">ROUNDUP((SQRT((2*J758*PART2!$AD$7)/PART2!$AD$6)),0)</f>
        <v>701</v>
      </c>
      <c r="M758" s="38">
        <f t="shared" ca="1" si="107"/>
        <v>22.938577680492443</v>
      </c>
      <c r="N758" s="20"/>
      <c r="AJ758" s="19">
        <v>755</v>
      </c>
      <c r="AK758" s="20">
        <f t="shared" ca="1" si="108"/>
        <v>0.59640190953454109</v>
      </c>
      <c r="AL758" s="28">
        <f t="shared" ca="1" si="109"/>
        <v>16079.942954025202</v>
      </c>
      <c r="AM758" s="28">
        <f ca="1">ROUNDUP(SQRT((2*AL758*PART2!$AD$7)/PART2!$AD$6),0)</f>
        <v>701</v>
      </c>
      <c r="AN758" s="20"/>
      <c r="BB758" s="19">
        <v>756</v>
      </c>
      <c r="BC758" s="20">
        <f t="shared" ca="1" si="102"/>
        <v>0.81688196308962169</v>
      </c>
      <c r="BD758" s="28">
        <f t="shared" ca="1" si="103"/>
        <v>14402.97306905316</v>
      </c>
      <c r="BE758" s="29">
        <f ca="1">BD758/ROUNDUP(SQRT((2*BD758*PART2!$AD$7)/PART2!$AD$6),0)</f>
        <v>21.691224501586085</v>
      </c>
      <c r="BF758" s="20"/>
    </row>
    <row r="759" spans="8:58">
      <c r="H759" s="19">
        <v>756</v>
      </c>
      <c r="I759" s="20">
        <f t="shared" ca="1" si="104"/>
        <v>0.24604167906105523</v>
      </c>
      <c r="J759" s="28">
        <f t="shared" ca="1" si="105"/>
        <v>14402.97306905316</v>
      </c>
      <c r="K759" s="28">
        <f t="shared" ca="1" si="106"/>
        <v>1161790.7149146018</v>
      </c>
      <c r="L759" s="28">
        <f ca="1">ROUNDUP((SQRT((2*J759*PART2!$AD$7)/PART2!$AD$6)),0)</f>
        <v>664</v>
      </c>
      <c r="M759" s="38">
        <f t="shared" ca="1" si="107"/>
        <v>21.691224501586085</v>
      </c>
      <c r="N759" s="20"/>
      <c r="AJ759" s="19">
        <v>756</v>
      </c>
      <c r="AK759" s="20">
        <f t="shared" ca="1" si="108"/>
        <v>0.12026172067097285</v>
      </c>
      <c r="AL759" s="28">
        <f t="shared" ca="1" si="109"/>
        <v>14402.97306905316</v>
      </c>
      <c r="AM759" s="28">
        <f ca="1">ROUNDUP(SQRT((2*AL759*PART2!$AD$7)/PART2!$AD$6),0)</f>
        <v>664</v>
      </c>
      <c r="AN759" s="20"/>
      <c r="BB759" s="19">
        <v>757</v>
      </c>
      <c r="BC759" s="20">
        <f t="shared" ca="1" si="102"/>
        <v>0.80018348378406345</v>
      </c>
      <c r="BD759" s="28">
        <f t="shared" ca="1" si="103"/>
        <v>15371.974487076328</v>
      </c>
      <c r="BE759" s="29">
        <f ca="1">BD759/ROUNDUP(SQRT((2*BD759*PART2!$AD$7)/PART2!$AD$6),0)</f>
        <v>22.408126074455289</v>
      </c>
      <c r="BF759" s="20"/>
    </row>
    <row r="760" spans="8:58">
      <c r="H760" s="19">
        <v>757</v>
      </c>
      <c r="I760" s="20">
        <f t="shared" ca="1" si="104"/>
        <v>0.66869161615870154</v>
      </c>
      <c r="J760" s="28">
        <f t="shared" ca="1" si="105"/>
        <v>15371.974487076328</v>
      </c>
      <c r="K760" s="28">
        <f t="shared" ca="1" si="106"/>
        <v>1239626.9467024864</v>
      </c>
      <c r="L760" s="28">
        <f ca="1">ROUNDUP((SQRT((2*J760*PART2!$AD$7)/PART2!$AD$6)),0)</f>
        <v>686</v>
      </c>
      <c r="M760" s="38">
        <f t="shared" ca="1" si="107"/>
        <v>22.408126074455289</v>
      </c>
      <c r="N760" s="20"/>
      <c r="AJ760" s="19">
        <v>757</v>
      </c>
      <c r="AK760" s="20">
        <f t="shared" ca="1" si="108"/>
        <v>0.37379970414692054</v>
      </c>
      <c r="AL760" s="28">
        <f t="shared" ca="1" si="109"/>
        <v>15371.974487076328</v>
      </c>
      <c r="AM760" s="28">
        <f ca="1">ROUNDUP(SQRT((2*AL760*PART2!$AD$7)/PART2!$AD$6),0)</f>
        <v>686</v>
      </c>
      <c r="AN760" s="20"/>
      <c r="BB760" s="19">
        <v>758</v>
      </c>
      <c r="BC760" s="20">
        <f t="shared" ca="1" si="102"/>
        <v>0.84926948361709187</v>
      </c>
      <c r="BD760" s="28">
        <f t="shared" ca="1" si="103"/>
        <v>15038.921755993282</v>
      </c>
      <c r="BE760" s="29">
        <f ca="1">BD760/ROUNDUP(SQRT((2*BD760*PART2!$AD$7)/PART2!$AD$6),0)</f>
        <v>22.18130052506384</v>
      </c>
      <c r="BF760" s="20"/>
    </row>
    <row r="761" spans="8:58">
      <c r="H761" s="19">
        <v>758</v>
      </c>
      <c r="I761" s="20">
        <f t="shared" ca="1" si="104"/>
        <v>0.51927151511044134</v>
      </c>
      <c r="J761" s="28">
        <f t="shared" ca="1" si="105"/>
        <v>15038.921755993282</v>
      </c>
      <c r="K761" s="28">
        <f t="shared" ca="1" si="106"/>
        <v>1212875.2265949766</v>
      </c>
      <c r="L761" s="28">
        <f ca="1">ROUNDUP((SQRT((2*J761*PART2!$AD$7)/PART2!$AD$6)),0)</f>
        <v>678</v>
      </c>
      <c r="M761" s="38">
        <f t="shared" ca="1" si="107"/>
        <v>22.18130052506384</v>
      </c>
      <c r="N761" s="20"/>
      <c r="AJ761" s="19">
        <v>758</v>
      </c>
      <c r="AK761" s="20">
        <f t="shared" ca="1" si="108"/>
        <v>0.71873893427777091</v>
      </c>
      <c r="AL761" s="28">
        <f t="shared" ca="1" si="109"/>
        <v>15038.921755993282</v>
      </c>
      <c r="AM761" s="28">
        <f ca="1">ROUNDUP(SQRT((2*AL761*PART2!$AD$7)/PART2!$AD$6),0)</f>
        <v>678</v>
      </c>
      <c r="AN761" s="20"/>
      <c r="BB761" s="19">
        <v>759</v>
      </c>
      <c r="BC761" s="20">
        <f t="shared" ca="1" si="102"/>
        <v>0.56313042238671329</v>
      </c>
      <c r="BD761" s="28">
        <f t="shared" ca="1" si="103"/>
        <v>13990.387428775175</v>
      </c>
      <c r="BE761" s="29">
        <f ca="1">BD761/ROUNDUP(SQRT((2*BD761*PART2!$AD$7)/PART2!$AD$6),0)</f>
        <v>21.3920297076073</v>
      </c>
      <c r="BF761" s="20"/>
    </row>
    <row r="762" spans="8:58">
      <c r="H762" s="19">
        <v>759</v>
      </c>
      <c r="I762" s="20">
        <f t="shared" ca="1" si="104"/>
        <v>0.12260840738448797</v>
      </c>
      <c r="J762" s="28">
        <f t="shared" ca="1" si="105"/>
        <v>13990.387428775175</v>
      </c>
      <c r="K762" s="28">
        <f t="shared" ca="1" si="106"/>
        <v>1128646.0408376874</v>
      </c>
      <c r="L762" s="28">
        <f ca="1">ROUNDUP((SQRT((2*J762*PART2!$AD$7)/PART2!$AD$6)),0)</f>
        <v>654</v>
      </c>
      <c r="M762" s="38">
        <f t="shared" ca="1" si="107"/>
        <v>21.3920297076073</v>
      </c>
      <c r="N762" s="20"/>
      <c r="AJ762" s="19">
        <v>759</v>
      </c>
      <c r="AK762" s="20">
        <f t="shared" ca="1" si="108"/>
        <v>0.34651817897977677</v>
      </c>
      <c r="AL762" s="28">
        <f t="shared" ca="1" si="109"/>
        <v>13990.387428775175</v>
      </c>
      <c r="AM762" s="28">
        <f ca="1">ROUNDUP(SQRT((2*AL762*PART2!$AD$7)/PART2!$AD$6),0)</f>
        <v>654</v>
      </c>
      <c r="AN762" s="20"/>
      <c r="BB762" s="19">
        <v>760</v>
      </c>
      <c r="BC762" s="20">
        <f t="shared" ca="1" si="102"/>
        <v>0.62632417519368089</v>
      </c>
      <c r="BD762" s="28">
        <f t="shared" ca="1" si="103"/>
        <v>16264.700048323633</v>
      </c>
      <c r="BE762" s="29">
        <f ca="1">BD762/ROUNDUP(SQRT((2*BD762*PART2!$AD$7)/PART2!$AD$6),0)</f>
        <v>23.07049652244487</v>
      </c>
      <c r="BF762" s="20"/>
    </row>
    <row r="763" spans="8:58">
      <c r="H763" s="19">
        <v>760</v>
      </c>
      <c r="I763" s="20">
        <f t="shared" ca="1" si="104"/>
        <v>0.93241674763309157</v>
      </c>
      <c r="J763" s="28">
        <f t="shared" ca="1" si="105"/>
        <v>16264.700048323633</v>
      </c>
      <c r="K763" s="28">
        <f t="shared" ca="1" si="106"/>
        <v>1311327.5131008285</v>
      </c>
      <c r="L763" s="28">
        <f ca="1">ROUNDUP((SQRT((2*J763*PART2!$AD$7)/PART2!$AD$6)),0)</f>
        <v>705</v>
      </c>
      <c r="M763" s="38">
        <f t="shared" ca="1" si="107"/>
        <v>23.07049652244487</v>
      </c>
      <c r="N763" s="20"/>
      <c r="AJ763" s="19">
        <v>760</v>
      </c>
      <c r="AK763" s="20">
        <f t="shared" ca="1" si="108"/>
        <v>0.42016969473219734</v>
      </c>
      <c r="AL763" s="28">
        <f t="shared" ca="1" si="109"/>
        <v>16264.700048323633</v>
      </c>
      <c r="AM763" s="28">
        <f ca="1">ROUNDUP(SQRT((2*AL763*PART2!$AD$7)/PART2!$AD$6),0)</f>
        <v>705</v>
      </c>
      <c r="AN763" s="20"/>
      <c r="BB763" s="19">
        <v>761</v>
      </c>
      <c r="BC763" s="20">
        <f t="shared" ca="1" si="102"/>
        <v>0.43032693064103256</v>
      </c>
      <c r="BD763" s="28">
        <f t="shared" ca="1" si="103"/>
        <v>13532.315244136571</v>
      </c>
      <c r="BE763" s="29">
        <f ca="1">BD763/ROUNDUP(SQRT((2*BD763*PART2!$AD$7)/PART2!$AD$6),0)</f>
        <v>21.012911869777284</v>
      </c>
      <c r="BF763" s="20"/>
    </row>
    <row r="764" spans="8:58">
      <c r="H764" s="19">
        <v>761</v>
      </c>
      <c r="I764" s="20">
        <f t="shared" ca="1" si="104"/>
        <v>3.5419939892522123E-2</v>
      </c>
      <c r="J764" s="28">
        <f t="shared" ca="1" si="105"/>
        <v>13532.315244136571</v>
      </c>
      <c r="K764" s="28">
        <f t="shared" ca="1" si="106"/>
        <v>1091844.8601422766</v>
      </c>
      <c r="L764" s="28">
        <f ca="1">ROUNDUP((SQRT((2*J764*PART2!$AD$7)/PART2!$AD$6)),0)</f>
        <v>644</v>
      </c>
      <c r="M764" s="38">
        <f t="shared" ca="1" si="107"/>
        <v>21.012911869777284</v>
      </c>
      <c r="N764" s="20"/>
      <c r="AJ764" s="19">
        <v>761</v>
      </c>
      <c r="AK764" s="20">
        <f t="shared" ca="1" si="108"/>
        <v>0.62610168324958071</v>
      </c>
      <c r="AL764" s="28">
        <f t="shared" ca="1" si="109"/>
        <v>13532.315244136571</v>
      </c>
      <c r="AM764" s="28">
        <f ca="1">ROUNDUP(SQRT((2*AL764*PART2!$AD$7)/PART2!$AD$6),0)</f>
        <v>644</v>
      </c>
      <c r="AN764" s="20"/>
      <c r="BB764" s="19">
        <v>762</v>
      </c>
      <c r="BC764" s="20">
        <f t="shared" ca="1" si="102"/>
        <v>0.20242527896590501</v>
      </c>
      <c r="BD764" s="28">
        <f t="shared" ca="1" si="103"/>
        <v>14582.682376018864</v>
      </c>
      <c r="BE764" s="29">
        <f ca="1">BD764/ROUNDUP(SQRT((2*BD764*PART2!$AD$7)/PART2!$AD$6),0)</f>
        <v>21.830362838351594</v>
      </c>
      <c r="BF764" s="20"/>
    </row>
    <row r="765" spans="8:58">
      <c r="H765" s="19">
        <v>762</v>
      </c>
      <c r="I765" s="20">
        <f t="shared" ca="1" si="104"/>
        <v>0.31311043792008975</v>
      </c>
      <c r="J765" s="28">
        <f t="shared" ca="1" si="105"/>
        <v>14582.682376018864</v>
      </c>
      <c r="K765" s="28">
        <f t="shared" ca="1" si="106"/>
        <v>1176226.8699059465</v>
      </c>
      <c r="L765" s="28">
        <f ca="1">ROUNDUP((SQRT((2*J765*PART2!$AD$7)/PART2!$AD$6)),0)</f>
        <v>668</v>
      </c>
      <c r="M765" s="38">
        <f t="shared" ca="1" si="107"/>
        <v>21.830362838351594</v>
      </c>
      <c r="N765" s="20"/>
      <c r="AJ765" s="19">
        <v>762</v>
      </c>
      <c r="AK765" s="20">
        <f t="shared" ca="1" si="108"/>
        <v>0.10489268154257891</v>
      </c>
      <c r="AL765" s="28">
        <f t="shared" ca="1" si="109"/>
        <v>14582.682376018864</v>
      </c>
      <c r="AM765" s="28">
        <f ca="1">ROUNDUP(SQRT((2*AL765*PART2!$AD$7)/PART2!$AD$6),0)</f>
        <v>668</v>
      </c>
      <c r="AN765" s="20"/>
      <c r="BB765" s="19">
        <v>763</v>
      </c>
      <c r="BC765" s="20">
        <f t="shared" ca="1" si="102"/>
        <v>0.19174587894673001</v>
      </c>
      <c r="BD765" s="28">
        <f t="shared" ca="1" si="103"/>
        <v>14519.594658227557</v>
      </c>
      <c r="BE765" s="29">
        <f ca="1">BD765/ROUNDUP(SQRT((2*BD765*PART2!$AD$7)/PART2!$AD$6),0)</f>
        <v>21.7685077334746</v>
      </c>
      <c r="BF765" s="20"/>
    </row>
    <row r="766" spans="8:58">
      <c r="H766" s="19">
        <v>763</v>
      </c>
      <c r="I766" s="20">
        <f t="shared" ca="1" si="104"/>
        <v>0.28864599066421603</v>
      </c>
      <c r="J766" s="28">
        <f t="shared" ca="1" si="105"/>
        <v>14519.594658227557</v>
      </c>
      <c r="K766" s="28">
        <f t="shared" ca="1" si="106"/>
        <v>1171159.0443595687</v>
      </c>
      <c r="L766" s="28">
        <f ca="1">ROUNDUP((SQRT((2*J766*PART2!$AD$7)/PART2!$AD$6)),0)</f>
        <v>667</v>
      </c>
      <c r="M766" s="38">
        <f t="shared" ca="1" si="107"/>
        <v>21.7685077334746</v>
      </c>
      <c r="N766" s="20"/>
      <c r="AJ766" s="19">
        <v>763</v>
      </c>
      <c r="AK766" s="20">
        <f t="shared" ca="1" si="108"/>
        <v>0.84948230247080603</v>
      </c>
      <c r="AL766" s="28">
        <f t="shared" ca="1" si="109"/>
        <v>14519.594658227557</v>
      </c>
      <c r="AM766" s="28">
        <f ca="1">ROUNDUP(SQRT((2*AL766*PART2!$AD$7)/PART2!$AD$6),0)</f>
        <v>667</v>
      </c>
      <c r="AN766" s="20"/>
      <c r="BB766" s="19">
        <v>764</v>
      </c>
      <c r="BC766" s="20">
        <f t="shared" ca="1" si="102"/>
        <v>0.37640238611760368</v>
      </c>
      <c r="BD766" s="28">
        <f t="shared" ca="1" si="103"/>
        <v>15821.822284003852</v>
      </c>
      <c r="BE766" s="29">
        <f ca="1">BD766/ROUNDUP(SQRT((2*BD766*PART2!$AD$7)/PART2!$AD$6),0)</f>
        <v>22.732503281614729</v>
      </c>
      <c r="BF766" s="20"/>
    </row>
    <row r="767" spans="8:58">
      <c r="H767" s="19">
        <v>764</v>
      </c>
      <c r="I767" s="20">
        <f t="shared" ca="1" si="104"/>
        <v>0.82648715869126255</v>
      </c>
      <c r="J767" s="28">
        <f t="shared" ca="1" si="105"/>
        <v>15821.822284003852</v>
      </c>
      <c r="K767" s="28">
        <f t="shared" ca="1" si="106"/>
        <v>1275758.1334422636</v>
      </c>
      <c r="L767" s="28">
        <f ca="1">ROUNDUP((SQRT((2*J767*PART2!$AD$7)/PART2!$AD$6)),0)</f>
        <v>696</v>
      </c>
      <c r="M767" s="38">
        <f t="shared" ca="1" si="107"/>
        <v>22.732503281614729</v>
      </c>
      <c r="N767" s="20"/>
      <c r="AJ767" s="19">
        <v>764</v>
      </c>
      <c r="AK767" s="20">
        <f t="shared" ca="1" si="108"/>
        <v>1.7887821968246342E-2</v>
      </c>
      <c r="AL767" s="28">
        <f t="shared" ca="1" si="109"/>
        <v>15821.822284003852</v>
      </c>
      <c r="AM767" s="28">
        <f ca="1">ROUNDUP(SQRT((2*AL767*PART2!$AD$7)/PART2!$AD$6),0)</f>
        <v>696</v>
      </c>
      <c r="AN767" s="20"/>
      <c r="BB767" s="19">
        <v>765</v>
      </c>
      <c r="BC767" s="20">
        <f t="shared" ca="1" si="102"/>
        <v>0.79109867266076672</v>
      </c>
      <c r="BD767" s="28">
        <f t="shared" ca="1" si="103"/>
        <v>14882.466271380523</v>
      </c>
      <c r="BE767" s="29">
        <f ca="1">BD767/ROUNDUP(SQRT((2*BD767*PART2!$AD$7)/PART2!$AD$6),0)</f>
        <v>22.048098179822997</v>
      </c>
      <c r="BF767" s="20"/>
    </row>
    <row r="768" spans="8:58">
      <c r="H768" s="19">
        <v>765</v>
      </c>
      <c r="I768" s="20">
        <f t="shared" ca="1" si="104"/>
        <v>0.44295990786066086</v>
      </c>
      <c r="J768" s="28">
        <f t="shared" ca="1" si="105"/>
        <v>14882.466271380523</v>
      </c>
      <c r="K768" s="28">
        <f t="shared" ca="1" si="106"/>
        <v>1200307.8833100027</v>
      </c>
      <c r="L768" s="28">
        <f ca="1">ROUNDUP((SQRT((2*J768*PART2!$AD$7)/PART2!$AD$6)),0)</f>
        <v>675</v>
      </c>
      <c r="M768" s="38">
        <f t="shared" ca="1" si="107"/>
        <v>22.048098179822997</v>
      </c>
      <c r="N768" s="20"/>
      <c r="AJ768" s="19">
        <v>765</v>
      </c>
      <c r="AK768" s="20">
        <f t="shared" ca="1" si="108"/>
        <v>0.69731825366625289</v>
      </c>
      <c r="AL768" s="28">
        <f t="shared" ca="1" si="109"/>
        <v>14882.466271380523</v>
      </c>
      <c r="AM768" s="28">
        <f ca="1">ROUNDUP(SQRT((2*AL768*PART2!$AD$7)/PART2!$AD$6),0)</f>
        <v>675</v>
      </c>
      <c r="AN768" s="20"/>
      <c r="BB768" s="19">
        <v>766</v>
      </c>
      <c r="BC768" s="20">
        <f t="shared" ca="1" si="102"/>
        <v>0.43903952559628989</v>
      </c>
      <c r="BD768" s="28">
        <f t="shared" ca="1" si="103"/>
        <v>14017.370459745729</v>
      </c>
      <c r="BE768" s="29">
        <f ca="1">BD768/ROUNDUP(SQRT((2*BD768*PART2!$AD$7)/PART2!$AD$6),0)</f>
        <v>21.400565587398059</v>
      </c>
      <c r="BF768" s="20"/>
    </row>
    <row r="769" spans="8:58">
      <c r="H769" s="19">
        <v>766</v>
      </c>
      <c r="I769" s="20">
        <f t="shared" ca="1" si="104"/>
        <v>0.1293803315454044</v>
      </c>
      <c r="J769" s="28">
        <f t="shared" ca="1" si="105"/>
        <v>14017.370459745729</v>
      </c>
      <c r="K769" s="28">
        <f t="shared" ca="1" si="106"/>
        <v>1130813.7612088858</v>
      </c>
      <c r="L769" s="28">
        <f ca="1">ROUNDUP((SQRT((2*J769*PART2!$AD$7)/PART2!$AD$6)),0)</f>
        <v>655</v>
      </c>
      <c r="M769" s="38">
        <f t="shared" ca="1" si="107"/>
        <v>21.400565587398059</v>
      </c>
      <c r="N769" s="20"/>
      <c r="AJ769" s="19">
        <v>766</v>
      </c>
      <c r="AK769" s="20">
        <f t="shared" ca="1" si="108"/>
        <v>0.26682639241776807</v>
      </c>
      <c r="AL769" s="28">
        <f t="shared" ca="1" si="109"/>
        <v>14017.370459745729</v>
      </c>
      <c r="AM769" s="28">
        <f ca="1">ROUNDUP(SQRT((2*AL769*PART2!$AD$7)/PART2!$AD$6),0)</f>
        <v>655</v>
      </c>
      <c r="AN769" s="20"/>
      <c r="BB769" s="19">
        <v>767</v>
      </c>
      <c r="BC769" s="20">
        <f t="shared" ca="1" si="102"/>
        <v>0.6606178545660486</v>
      </c>
      <c r="BD769" s="28">
        <f t="shared" ca="1" si="103"/>
        <v>16043.080891645111</v>
      </c>
      <c r="BE769" s="29">
        <f ca="1">BD769/ROUNDUP(SQRT((2*BD769*PART2!$AD$7)/PART2!$AD$6),0)</f>
        <v>22.885992712760501</v>
      </c>
      <c r="BF769" s="20"/>
    </row>
    <row r="770" spans="8:58">
      <c r="H770" s="19">
        <v>767</v>
      </c>
      <c r="I770" s="20">
        <f t="shared" ca="1" si="104"/>
        <v>0.8855382275081608</v>
      </c>
      <c r="J770" s="28">
        <f t="shared" ca="1" si="105"/>
        <v>16043.080891645111</v>
      </c>
      <c r="K770" s="28">
        <f t="shared" ca="1" si="106"/>
        <v>1293528.5897284162</v>
      </c>
      <c r="L770" s="28">
        <f ca="1">ROUNDUP((SQRT((2*J770*PART2!$AD$7)/PART2!$AD$6)),0)</f>
        <v>701</v>
      </c>
      <c r="M770" s="38">
        <f t="shared" ca="1" si="107"/>
        <v>22.885992712760501</v>
      </c>
      <c r="N770" s="20"/>
      <c r="AJ770" s="19">
        <v>767</v>
      </c>
      <c r="AK770" s="20">
        <f t="shared" ca="1" si="108"/>
        <v>0.79050677961491378</v>
      </c>
      <c r="AL770" s="28">
        <f t="shared" ca="1" si="109"/>
        <v>16043.080891645111</v>
      </c>
      <c r="AM770" s="28">
        <f ca="1">ROUNDUP(SQRT((2*AL770*PART2!$AD$7)/PART2!$AD$6),0)</f>
        <v>701</v>
      </c>
      <c r="AN770" s="20"/>
      <c r="BB770" s="19">
        <v>768</v>
      </c>
      <c r="BC770" s="20">
        <f t="shared" ca="1" si="102"/>
        <v>0.49161140006997339</v>
      </c>
      <c r="BD770" s="28">
        <f t="shared" ca="1" si="103"/>
        <v>15848.31898919489</v>
      </c>
      <c r="BE770" s="29">
        <f ca="1">BD770/ROUNDUP(SQRT((2*BD770*PART2!$AD$7)/PART2!$AD$6),0)</f>
        <v>22.770573260337486</v>
      </c>
      <c r="BF770" s="20"/>
    </row>
    <row r="771" spans="8:58">
      <c r="H771" s="19">
        <v>768</v>
      </c>
      <c r="I771" s="20">
        <f t="shared" ca="1" si="104"/>
        <v>0.83420385616886472</v>
      </c>
      <c r="J771" s="28">
        <f t="shared" ca="1" si="105"/>
        <v>15848.31898919489</v>
      </c>
      <c r="K771" s="28">
        <f t="shared" ca="1" si="106"/>
        <v>1277886.2452528654</v>
      </c>
      <c r="L771" s="28">
        <f ca="1">ROUNDUP((SQRT((2*J771*PART2!$AD$7)/PART2!$AD$6)),0)</f>
        <v>696</v>
      </c>
      <c r="M771" s="38">
        <f t="shared" ca="1" si="107"/>
        <v>22.770573260337486</v>
      </c>
      <c r="N771" s="20"/>
      <c r="AJ771" s="19">
        <v>768</v>
      </c>
      <c r="AK771" s="20">
        <f t="shared" ca="1" si="108"/>
        <v>0.25103072595733944</v>
      </c>
      <c r="AL771" s="28">
        <f t="shared" ca="1" si="109"/>
        <v>15848.31898919489</v>
      </c>
      <c r="AM771" s="28">
        <f ca="1">ROUNDUP(SQRT((2*AL771*PART2!$AD$7)/PART2!$AD$6),0)</f>
        <v>696</v>
      </c>
      <c r="AN771" s="20"/>
      <c r="BB771" s="19">
        <v>769</v>
      </c>
      <c r="BC771" s="20">
        <f t="shared" ca="1" si="102"/>
        <v>0.90791049811541491</v>
      </c>
      <c r="BD771" s="28">
        <f t="shared" ca="1" si="103"/>
        <v>14918.752639444416</v>
      </c>
      <c r="BE771" s="29">
        <f ca="1">BD771/ROUNDUP(SQRT((2*BD771*PART2!$AD$7)/PART2!$AD$6),0)</f>
        <v>22.069160709237302</v>
      </c>
      <c r="BF771" s="20"/>
    </row>
    <row r="772" spans="8:58">
      <c r="H772" s="19">
        <v>769</v>
      </c>
      <c r="I772" s="20">
        <f t="shared" ca="1" si="104"/>
        <v>0.46020146142186391</v>
      </c>
      <c r="J772" s="28">
        <f t="shared" ca="1" si="105"/>
        <v>14918.752639444416</v>
      </c>
      <c r="K772" s="28">
        <f t="shared" ca="1" si="106"/>
        <v>1203222.6265115854</v>
      </c>
      <c r="L772" s="28">
        <f ca="1">ROUNDUP((SQRT((2*J772*PART2!$AD$7)/PART2!$AD$6)),0)</f>
        <v>676</v>
      </c>
      <c r="M772" s="38">
        <f t="shared" ca="1" si="107"/>
        <v>22.069160709237302</v>
      </c>
      <c r="N772" s="20"/>
      <c r="AJ772" s="19">
        <v>769</v>
      </c>
      <c r="AK772" s="20">
        <f t="shared" ca="1" si="108"/>
        <v>0.75325662705016783</v>
      </c>
      <c r="AL772" s="28">
        <f t="shared" ca="1" si="109"/>
        <v>14918.752639444416</v>
      </c>
      <c r="AM772" s="28">
        <f ca="1">ROUNDUP(SQRT((2*AL772*PART2!$AD$7)/PART2!$AD$6),0)</f>
        <v>676</v>
      </c>
      <c r="AN772" s="20"/>
      <c r="BB772" s="19">
        <v>770</v>
      </c>
      <c r="BC772" s="20">
        <f t="shared" ref="BC772:BC835" ca="1" si="110">RAND()</f>
        <v>0.48044653013353344</v>
      </c>
      <c r="BD772" s="28">
        <f t="shared" ref="BD772:BD835" ca="1" si="111">IF(I773&lt;=$C$24, $C$16+SQRT(I773*$C$25), $C$17-SQRT((1-I773)*$C$26))</f>
        <v>15024.849701688174</v>
      </c>
      <c r="BE772" s="29">
        <f ca="1">BD772/ROUNDUP(SQRT((2*BD772*PART2!$AD$7)/PART2!$AD$6),0)</f>
        <v>22.16054528272592</v>
      </c>
      <c r="BF772" s="20"/>
    </row>
    <row r="773" spans="8:58">
      <c r="H773" s="19">
        <v>770</v>
      </c>
      <c r="I773" s="20">
        <f t="shared" ref="I773:I836" ca="1" si="112">RAND()</f>
        <v>0.51234766238483842</v>
      </c>
      <c r="J773" s="28">
        <f t="shared" ref="J773:J836" ca="1" si="113">IF(I773&lt;=$C$24, $C$16+SQRT(I773*$C$25), $C$17-SQRT((1-I773)*$C$26))</f>
        <v>15024.849701688174</v>
      </c>
      <c r="K773" s="28">
        <f t="shared" ref="K773:K836" ca="1" si="114">J773*$AD$5+J773/L773*$AD$7+$AD$6*L773/2</f>
        <v>1211744.8960972538</v>
      </c>
      <c r="L773" s="28">
        <f ca="1">ROUNDUP((SQRT((2*J773*PART2!$AD$7)/PART2!$AD$6)),0)</f>
        <v>678</v>
      </c>
      <c r="M773" s="38">
        <f t="shared" ref="M773:M836" ca="1" si="115">J773/L773</f>
        <v>22.16054528272592</v>
      </c>
      <c r="N773" s="20"/>
      <c r="AJ773" s="19">
        <v>770</v>
      </c>
      <c r="AK773" s="20">
        <f t="shared" ref="AK773:AK836" ca="1" si="116">RAND()</f>
        <v>0.42922665277926564</v>
      </c>
      <c r="AL773" s="28">
        <f t="shared" ref="AL773:AL836" ca="1" si="117">IF(I773&lt;=$C$24, $C$16+SQRT(I773*$C$25), $C$17-SQRT((1-I773)*$C$26))</f>
        <v>15024.849701688174</v>
      </c>
      <c r="AM773" s="28">
        <f ca="1">ROUNDUP(SQRT((2*AL773*PART2!$AD$7)/PART2!$AD$6),0)</f>
        <v>678</v>
      </c>
      <c r="AN773" s="20"/>
      <c r="BB773" s="19">
        <v>771</v>
      </c>
      <c r="BC773" s="20">
        <f t="shared" ca="1" si="110"/>
        <v>0.43924936308385754</v>
      </c>
      <c r="BD773" s="28">
        <f t="shared" ca="1" si="111"/>
        <v>15538.315792731109</v>
      </c>
      <c r="BE773" s="29">
        <f ca="1">BD773/ROUNDUP(SQRT((2*BD773*PART2!$AD$7)/PART2!$AD$6),0)</f>
        <v>22.519298250334941</v>
      </c>
      <c r="BF773" s="20"/>
    </row>
    <row r="774" spans="8:58">
      <c r="H774" s="19">
        <v>771</v>
      </c>
      <c r="I774" s="20">
        <f t="shared" ca="1" si="112"/>
        <v>0.73293490977758968</v>
      </c>
      <c r="J774" s="28">
        <f t="shared" ca="1" si="113"/>
        <v>15538.315792731109</v>
      </c>
      <c r="K774" s="28">
        <f t="shared" ca="1" si="114"/>
        <v>1252987.5090335624</v>
      </c>
      <c r="L774" s="28">
        <f ca="1">ROUNDUP((SQRT((2*J774*PART2!$AD$7)/PART2!$AD$6)),0)</f>
        <v>690</v>
      </c>
      <c r="M774" s="38">
        <f t="shared" ca="1" si="115"/>
        <v>22.519298250334941</v>
      </c>
      <c r="N774" s="20"/>
      <c r="AJ774" s="19">
        <v>771</v>
      </c>
      <c r="AK774" s="20">
        <f t="shared" ca="1" si="116"/>
        <v>0.40090152526184819</v>
      </c>
      <c r="AL774" s="28">
        <f t="shared" ca="1" si="117"/>
        <v>15538.315792731109</v>
      </c>
      <c r="AM774" s="28">
        <f ca="1">ROUNDUP(SQRT((2*AL774*PART2!$AD$7)/PART2!$AD$6),0)</f>
        <v>690</v>
      </c>
      <c r="AN774" s="20"/>
      <c r="BB774" s="19">
        <v>772</v>
      </c>
      <c r="BC774" s="20">
        <f t="shared" ca="1" si="110"/>
        <v>0.25487136505958374</v>
      </c>
      <c r="BD774" s="28">
        <f t="shared" ca="1" si="111"/>
        <v>14966.849723344387</v>
      </c>
      <c r="BE774" s="29">
        <f ca="1">BD774/ROUNDUP(SQRT((2*BD774*PART2!$AD$7)/PART2!$AD$6),0)</f>
        <v>22.107606681454044</v>
      </c>
      <c r="BF774" s="20"/>
    </row>
    <row r="775" spans="8:58">
      <c r="H775" s="19">
        <v>772</v>
      </c>
      <c r="I775" s="20">
        <f t="shared" ca="1" si="112"/>
        <v>0.48356222927748604</v>
      </c>
      <c r="J775" s="28">
        <f t="shared" ca="1" si="113"/>
        <v>14966.849723344387</v>
      </c>
      <c r="K775" s="28">
        <f t="shared" ca="1" si="114"/>
        <v>1207086.0513374708</v>
      </c>
      <c r="L775" s="28">
        <f ca="1">ROUNDUP((SQRT((2*J775*PART2!$AD$7)/PART2!$AD$6)),0)</f>
        <v>677</v>
      </c>
      <c r="M775" s="38">
        <f t="shared" ca="1" si="115"/>
        <v>22.107606681454044</v>
      </c>
      <c r="N775" s="20"/>
      <c r="AJ775" s="19">
        <v>772</v>
      </c>
      <c r="AK775" s="20">
        <f t="shared" ca="1" si="116"/>
        <v>0.18030381156302899</v>
      </c>
      <c r="AL775" s="28">
        <f t="shared" ca="1" si="117"/>
        <v>14966.849723344387</v>
      </c>
      <c r="AM775" s="28">
        <f ca="1">ROUNDUP(SQRT((2*AL775*PART2!$AD$7)/PART2!$AD$6),0)</f>
        <v>677</v>
      </c>
      <c r="AN775" s="20"/>
      <c r="BB775" s="19">
        <v>773</v>
      </c>
      <c r="BC775" s="20">
        <f t="shared" ca="1" si="110"/>
        <v>0.90144703009509053</v>
      </c>
      <c r="BD775" s="28">
        <f t="shared" ca="1" si="111"/>
        <v>13673.319189142252</v>
      </c>
      <c r="BE775" s="29">
        <f ca="1">BD775/ROUNDUP(SQRT((2*BD775*PART2!$AD$7)/PART2!$AD$6),0)</f>
        <v>21.133414511811829</v>
      </c>
      <c r="BF775" s="20"/>
    </row>
    <row r="776" spans="8:58">
      <c r="H776" s="19">
        <v>773</v>
      </c>
      <c r="I776" s="20">
        <f t="shared" ca="1" si="112"/>
        <v>5.6669841308397473E-2</v>
      </c>
      <c r="J776" s="28">
        <f t="shared" ca="1" si="113"/>
        <v>13673.319189142252</v>
      </c>
      <c r="K776" s="28">
        <f t="shared" ca="1" si="114"/>
        <v>1103173.2863239788</v>
      </c>
      <c r="L776" s="28">
        <f ca="1">ROUNDUP((SQRT((2*J776*PART2!$AD$7)/PART2!$AD$6)),0)</f>
        <v>647</v>
      </c>
      <c r="M776" s="38">
        <f t="shared" ca="1" si="115"/>
        <v>21.133414511811829</v>
      </c>
      <c r="N776" s="20"/>
      <c r="AJ776" s="19">
        <v>773</v>
      </c>
      <c r="AK776" s="20">
        <f t="shared" ca="1" si="116"/>
        <v>0.67038567013951134</v>
      </c>
      <c r="AL776" s="28">
        <f t="shared" ca="1" si="117"/>
        <v>13673.319189142252</v>
      </c>
      <c r="AM776" s="28">
        <f ca="1">ROUNDUP(SQRT((2*AL776*PART2!$AD$7)/PART2!$AD$6),0)</f>
        <v>647</v>
      </c>
      <c r="AN776" s="20"/>
      <c r="BB776" s="19">
        <v>774</v>
      </c>
      <c r="BC776" s="20">
        <f t="shared" ca="1" si="110"/>
        <v>0.1327621022410912</v>
      </c>
      <c r="BD776" s="28">
        <f t="shared" ca="1" si="111"/>
        <v>15252.848989513765</v>
      </c>
      <c r="BE776" s="29">
        <f ca="1">BD776/ROUNDUP(SQRT((2*BD776*PART2!$AD$7)/PART2!$AD$6),0)</f>
        <v>22.332136148629232</v>
      </c>
      <c r="BF776" s="20"/>
    </row>
    <row r="777" spans="8:58">
      <c r="H777" s="19">
        <v>774</v>
      </c>
      <c r="I777" s="20">
        <f t="shared" ca="1" si="112"/>
        <v>0.61843291831961555</v>
      </c>
      <c r="J777" s="28">
        <f t="shared" ca="1" si="113"/>
        <v>15252.848989513765</v>
      </c>
      <c r="K777" s="28">
        <f t="shared" ca="1" si="114"/>
        <v>1230058.5891137996</v>
      </c>
      <c r="L777" s="28">
        <f ca="1">ROUNDUP((SQRT((2*J777*PART2!$AD$7)/PART2!$AD$6)),0)</f>
        <v>683</v>
      </c>
      <c r="M777" s="38">
        <f t="shared" ca="1" si="115"/>
        <v>22.332136148629232</v>
      </c>
      <c r="N777" s="20"/>
      <c r="AJ777" s="19">
        <v>774</v>
      </c>
      <c r="AK777" s="20">
        <f t="shared" ca="1" si="116"/>
        <v>0.57932738221375879</v>
      </c>
      <c r="AL777" s="28">
        <f t="shared" ca="1" si="117"/>
        <v>15252.848989513765</v>
      </c>
      <c r="AM777" s="28">
        <f ca="1">ROUNDUP(SQRT((2*AL777*PART2!$AD$7)/PART2!$AD$6),0)</f>
        <v>683</v>
      </c>
      <c r="AN777" s="20"/>
      <c r="BB777" s="19">
        <v>775</v>
      </c>
      <c r="BC777" s="20">
        <f t="shared" ca="1" si="110"/>
        <v>0.26767810335562059</v>
      </c>
      <c r="BD777" s="28">
        <f t="shared" ca="1" si="111"/>
        <v>15529.125455972197</v>
      </c>
      <c r="BE777" s="29">
        <f ca="1">BD777/ROUNDUP(SQRT((2*BD777*PART2!$AD$7)/PART2!$AD$6),0)</f>
        <v>22.538643622601157</v>
      </c>
      <c r="BF777" s="20"/>
    </row>
    <row r="778" spans="8:58">
      <c r="H778" s="19">
        <v>775</v>
      </c>
      <c r="I778" s="20">
        <f t="shared" ca="1" si="112"/>
        <v>0.72956600946637529</v>
      </c>
      <c r="J778" s="28">
        <f t="shared" ca="1" si="113"/>
        <v>15529.125455972197</v>
      </c>
      <c r="K778" s="28">
        <f t="shared" ca="1" si="114"/>
        <v>1252249.3380747482</v>
      </c>
      <c r="L778" s="28">
        <f ca="1">ROUNDUP((SQRT((2*J778*PART2!$AD$7)/PART2!$AD$6)),0)</f>
        <v>689</v>
      </c>
      <c r="M778" s="38">
        <f t="shared" ca="1" si="115"/>
        <v>22.538643622601157</v>
      </c>
      <c r="N778" s="20"/>
      <c r="AJ778" s="19">
        <v>775</v>
      </c>
      <c r="AK778" s="20">
        <f t="shared" ca="1" si="116"/>
        <v>0.29554326760156779</v>
      </c>
      <c r="AL778" s="28">
        <f t="shared" ca="1" si="117"/>
        <v>15529.125455972197</v>
      </c>
      <c r="AM778" s="28">
        <f ca="1">ROUNDUP(SQRT((2*AL778*PART2!$AD$7)/PART2!$AD$6),0)</f>
        <v>689</v>
      </c>
      <c r="AN778" s="20"/>
      <c r="BB778" s="19">
        <v>776</v>
      </c>
      <c r="BC778" s="20">
        <f t="shared" ca="1" si="110"/>
        <v>0.41432400479247122</v>
      </c>
      <c r="BD778" s="28">
        <f t="shared" ca="1" si="111"/>
        <v>14901.559042520157</v>
      </c>
      <c r="BE778" s="29">
        <f ca="1">BD778/ROUNDUP(SQRT((2*BD778*PART2!$AD$7)/PART2!$AD$6),0)</f>
        <v>22.07638376669653</v>
      </c>
      <c r="BF778" s="20"/>
    </row>
    <row r="779" spans="8:58">
      <c r="H779" s="19">
        <v>776</v>
      </c>
      <c r="I779" s="20">
        <f t="shared" ca="1" si="112"/>
        <v>0.45199084902377229</v>
      </c>
      <c r="J779" s="28">
        <f t="shared" ca="1" si="113"/>
        <v>14901.559042520157</v>
      </c>
      <c r="K779" s="28">
        <f t="shared" ca="1" si="114"/>
        <v>1201841.527830286</v>
      </c>
      <c r="L779" s="28">
        <f ca="1">ROUNDUP((SQRT((2*J779*PART2!$AD$7)/PART2!$AD$6)),0)</f>
        <v>675</v>
      </c>
      <c r="M779" s="38">
        <f t="shared" ca="1" si="115"/>
        <v>22.07638376669653</v>
      </c>
      <c r="N779" s="20"/>
      <c r="AJ779" s="19">
        <v>776</v>
      </c>
      <c r="AK779" s="20">
        <f t="shared" ca="1" si="116"/>
        <v>0.19441423187085882</v>
      </c>
      <c r="AL779" s="28">
        <f t="shared" ca="1" si="117"/>
        <v>14901.559042520157</v>
      </c>
      <c r="AM779" s="28">
        <f ca="1">ROUNDUP(SQRT((2*AL779*PART2!$AD$7)/PART2!$AD$6),0)</f>
        <v>675</v>
      </c>
      <c r="AN779" s="20"/>
      <c r="BB779" s="19">
        <v>777</v>
      </c>
      <c r="BC779" s="20">
        <f t="shared" ca="1" si="110"/>
        <v>0.14752214819356513</v>
      </c>
      <c r="BD779" s="28">
        <f t="shared" ca="1" si="111"/>
        <v>14303.140657269691</v>
      </c>
      <c r="BE779" s="29">
        <f ca="1">BD779/ROUNDUP(SQRT((2*BD779*PART2!$AD$7)/PART2!$AD$6),0)</f>
        <v>21.605952654485936</v>
      </c>
      <c r="BF779" s="20"/>
    </row>
    <row r="780" spans="8:58">
      <c r="H780" s="19">
        <v>777</v>
      </c>
      <c r="I780" s="20">
        <f t="shared" ca="1" si="112"/>
        <v>0.21227194657866</v>
      </c>
      <c r="J780" s="28">
        <f t="shared" ca="1" si="113"/>
        <v>14303.140657269691</v>
      </c>
      <c r="K780" s="28">
        <f t="shared" ca="1" si="114"/>
        <v>1153770.962165562</v>
      </c>
      <c r="L780" s="28">
        <f ca="1">ROUNDUP((SQRT((2*J780*PART2!$AD$7)/PART2!$AD$6)),0)</f>
        <v>662</v>
      </c>
      <c r="M780" s="38">
        <f t="shared" ca="1" si="115"/>
        <v>21.605952654485936</v>
      </c>
      <c r="N780" s="20"/>
      <c r="AJ780" s="19">
        <v>777</v>
      </c>
      <c r="AK780" s="20">
        <f t="shared" ca="1" si="116"/>
        <v>8.0702418416562782E-2</v>
      </c>
      <c r="AL780" s="28">
        <f t="shared" ca="1" si="117"/>
        <v>14303.140657269691</v>
      </c>
      <c r="AM780" s="28">
        <f ca="1">ROUNDUP(SQRT((2*AL780*PART2!$AD$7)/PART2!$AD$6),0)</f>
        <v>662</v>
      </c>
      <c r="AN780" s="20"/>
      <c r="BB780" s="19">
        <v>778</v>
      </c>
      <c r="BC780" s="20">
        <f t="shared" ca="1" si="110"/>
        <v>0.94999048457260871</v>
      </c>
      <c r="BD780" s="28">
        <f t="shared" ca="1" si="111"/>
        <v>15811.140589265315</v>
      </c>
      <c r="BE780" s="29">
        <f ca="1">BD780/ROUNDUP(SQRT((2*BD780*PART2!$AD$7)/PART2!$AD$6),0)</f>
        <v>22.71715601905936</v>
      </c>
      <c r="BF780" s="20"/>
    </row>
    <row r="781" spans="8:58">
      <c r="H781" s="19">
        <v>778</v>
      </c>
      <c r="I781" s="20">
        <f t="shared" ca="1" si="112"/>
        <v>0.82332666268844712</v>
      </c>
      <c r="J781" s="28">
        <f t="shared" ca="1" si="113"/>
        <v>15811.140589265315</v>
      </c>
      <c r="K781" s="28">
        <f t="shared" ca="1" si="114"/>
        <v>1274900.2214654183</v>
      </c>
      <c r="L781" s="28">
        <f ca="1">ROUNDUP((SQRT((2*J781*PART2!$AD$7)/PART2!$AD$6)),0)</f>
        <v>696</v>
      </c>
      <c r="M781" s="38">
        <f t="shared" ca="1" si="115"/>
        <v>22.71715601905936</v>
      </c>
      <c r="N781" s="20"/>
      <c r="AJ781" s="19">
        <v>778</v>
      </c>
      <c r="AK781" s="20">
        <f t="shared" ca="1" si="116"/>
        <v>0.32360953750347066</v>
      </c>
      <c r="AL781" s="28">
        <f t="shared" ca="1" si="117"/>
        <v>15811.140589265315</v>
      </c>
      <c r="AM781" s="28">
        <f ca="1">ROUNDUP(SQRT((2*AL781*PART2!$AD$7)/PART2!$AD$6),0)</f>
        <v>696</v>
      </c>
      <c r="AN781" s="20"/>
      <c r="BB781" s="19">
        <v>779</v>
      </c>
      <c r="BC781" s="20">
        <f t="shared" ca="1" si="110"/>
        <v>0.37476841904726454</v>
      </c>
      <c r="BD781" s="28">
        <f t="shared" ca="1" si="111"/>
        <v>14589.96793294981</v>
      </c>
      <c r="BE781" s="29">
        <f ca="1">BD781/ROUNDUP(SQRT((2*BD781*PART2!$AD$7)/PART2!$AD$6),0)</f>
        <v>21.841269360703308</v>
      </c>
      <c r="BF781" s="20"/>
    </row>
    <row r="782" spans="8:58">
      <c r="H782" s="19">
        <v>779</v>
      </c>
      <c r="I782" s="20">
        <f t="shared" ca="1" si="112"/>
        <v>0.31599975347608689</v>
      </c>
      <c r="J782" s="28">
        <f t="shared" ca="1" si="113"/>
        <v>14589.96793294981</v>
      </c>
      <c r="K782" s="28">
        <f t="shared" ca="1" si="114"/>
        <v>1176812.1138953394</v>
      </c>
      <c r="L782" s="28">
        <f ca="1">ROUNDUP((SQRT((2*J782*PART2!$AD$7)/PART2!$AD$6)),0)</f>
        <v>668</v>
      </c>
      <c r="M782" s="38">
        <f t="shared" ca="1" si="115"/>
        <v>21.841269360703308</v>
      </c>
      <c r="N782" s="20"/>
      <c r="AJ782" s="19">
        <v>779</v>
      </c>
      <c r="AK782" s="20">
        <f t="shared" ca="1" si="116"/>
        <v>7.546085287158022E-2</v>
      </c>
      <c r="AL782" s="28">
        <f t="shared" ca="1" si="117"/>
        <v>14589.96793294981</v>
      </c>
      <c r="AM782" s="28">
        <f ca="1">ROUNDUP(SQRT((2*AL782*PART2!$AD$7)/PART2!$AD$6),0)</f>
        <v>668</v>
      </c>
      <c r="AN782" s="20"/>
      <c r="BB782" s="19">
        <v>780</v>
      </c>
      <c r="BC782" s="20">
        <f t="shared" ca="1" si="110"/>
        <v>0.64659438625491672</v>
      </c>
      <c r="BD782" s="28">
        <f t="shared" ca="1" si="111"/>
        <v>15518.777343600528</v>
      </c>
      <c r="BE782" s="29">
        <f ca="1">BD782/ROUNDUP(SQRT((2*BD782*PART2!$AD$7)/PART2!$AD$6),0)</f>
        <v>22.52362459158277</v>
      </c>
      <c r="BF782" s="20"/>
    </row>
    <row r="783" spans="8:58">
      <c r="H783" s="19">
        <v>780</v>
      </c>
      <c r="I783" s="20">
        <f t="shared" ca="1" si="112"/>
        <v>0.72574743027111177</v>
      </c>
      <c r="J783" s="28">
        <f t="shared" ca="1" si="113"/>
        <v>15518.777343600528</v>
      </c>
      <c r="K783" s="28">
        <f t="shared" ca="1" si="114"/>
        <v>1251418.1848981904</v>
      </c>
      <c r="L783" s="28">
        <f ca="1">ROUNDUP((SQRT((2*J783*PART2!$AD$7)/PART2!$AD$6)),0)</f>
        <v>689</v>
      </c>
      <c r="M783" s="38">
        <f t="shared" ca="1" si="115"/>
        <v>22.52362459158277</v>
      </c>
      <c r="N783" s="20"/>
      <c r="AJ783" s="19">
        <v>780</v>
      </c>
      <c r="AK783" s="20">
        <f t="shared" ca="1" si="116"/>
        <v>0.40140060872736194</v>
      </c>
      <c r="AL783" s="28">
        <f t="shared" ca="1" si="117"/>
        <v>15518.777343600528</v>
      </c>
      <c r="AM783" s="28">
        <f ca="1">ROUNDUP(SQRT((2*AL783*PART2!$AD$7)/PART2!$AD$6),0)</f>
        <v>689</v>
      </c>
      <c r="AN783" s="20"/>
      <c r="BB783" s="19">
        <v>781</v>
      </c>
      <c r="BC783" s="20">
        <f t="shared" ca="1" si="110"/>
        <v>0.8159143632100655</v>
      </c>
      <c r="BD783" s="28">
        <f t="shared" ca="1" si="111"/>
        <v>14573.588738629576</v>
      </c>
      <c r="BE783" s="29">
        <f ca="1">BD783/ROUNDUP(SQRT((2*BD783*PART2!$AD$7)/PART2!$AD$6),0)</f>
        <v>21.816749608726912</v>
      </c>
      <c r="BF783" s="20"/>
    </row>
    <row r="784" spans="8:58">
      <c r="H784" s="19">
        <v>781</v>
      </c>
      <c r="I784" s="20">
        <f t="shared" ca="1" si="112"/>
        <v>0.30952268979272801</v>
      </c>
      <c r="J784" s="28">
        <f t="shared" ca="1" si="113"/>
        <v>14573.588738629576</v>
      </c>
      <c r="K784" s="28">
        <f t="shared" ca="1" si="114"/>
        <v>1175496.3840042863</v>
      </c>
      <c r="L784" s="28">
        <f ca="1">ROUNDUP((SQRT((2*J784*PART2!$AD$7)/PART2!$AD$6)),0)</f>
        <v>668</v>
      </c>
      <c r="M784" s="38">
        <f t="shared" ca="1" si="115"/>
        <v>21.816749608726912</v>
      </c>
      <c r="N784" s="20"/>
      <c r="AJ784" s="19">
        <v>781</v>
      </c>
      <c r="AK784" s="20">
        <f t="shared" ca="1" si="116"/>
        <v>4.0665525240765055E-2</v>
      </c>
      <c r="AL784" s="28">
        <f t="shared" ca="1" si="117"/>
        <v>14573.588738629576</v>
      </c>
      <c r="AM784" s="28">
        <f ca="1">ROUNDUP(SQRT((2*AL784*PART2!$AD$7)/PART2!$AD$6),0)</f>
        <v>668</v>
      </c>
      <c r="AN784" s="20"/>
      <c r="BB784" s="19">
        <v>782</v>
      </c>
      <c r="BC784" s="20">
        <f t="shared" ca="1" si="110"/>
        <v>0.60765956968612844</v>
      </c>
      <c r="BD784" s="28">
        <f t="shared" ca="1" si="111"/>
        <v>14961.590780929595</v>
      </c>
      <c r="BE784" s="29">
        <f ca="1">BD784/ROUNDUP(SQRT((2*BD784*PART2!$AD$7)/PART2!$AD$6),0)</f>
        <v>22.099838671978723</v>
      </c>
      <c r="BF784" s="20"/>
    </row>
    <row r="785" spans="8:58">
      <c r="H785" s="19">
        <v>782</v>
      </c>
      <c r="I785" s="20">
        <f t="shared" ca="1" si="112"/>
        <v>0.48097979897849752</v>
      </c>
      <c r="J785" s="28">
        <f t="shared" ca="1" si="113"/>
        <v>14961.590780929595</v>
      </c>
      <c r="K785" s="28">
        <f t="shared" ca="1" si="114"/>
        <v>1206663.6269822028</v>
      </c>
      <c r="L785" s="28">
        <f ca="1">ROUNDUP((SQRT((2*J785*PART2!$AD$7)/PART2!$AD$6)),0)</f>
        <v>677</v>
      </c>
      <c r="M785" s="38">
        <f t="shared" ca="1" si="115"/>
        <v>22.099838671978723</v>
      </c>
      <c r="N785" s="20"/>
      <c r="AJ785" s="19">
        <v>782</v>
      </c>
      <c r="AK785" s="20">
        <f t="shared" ca="1" si="116"/>
        <v>1.2949217089919807E-2</v>
      </c>
      <c r="AL785" s="28">
        <f t="shared" ca="1" si="117"/>
        <v>14961.590780929595</v>
      </c>
      <c r="AM785" s="28">
        <f ca="1">ROUNDUP(SQRT((2*AL785*PART2!$AD$7)/PART2!$AD$6),0)</f>
        <v>677</v>
      </c>
      <c r="AN785" s="20"/>
      <c r="BB785" s="19">
        <v>783</v>
      </c>
      <c r="BC785" s="20">
        <f t="shared" ca="1" si="110"/>
        <v>0.24560214221165988</v>
      </c>
      <c r="BD785" s="28">
        <f t="shared" ca="1" si="111"/>
        <v>13951.363008695182</v>
      </c>
      <c r="BE785" s="29">
        <f ca="1">BD785/ROUNDUP(SQRT((2*BD785*PART2!$AD$7)/PART2!$AD$6),0)</f>
        <v>21.365027578399971</v>
      </c>
      <c r="BF785" s="20"/>
    </row>
    <row r="786" spans="8:58">
      <c r="H786" s="19">
        <v>783</v>
      </c>
      <c r="I786" s="20">
        <f t="shared" ca="1" si="112"/>
        <v>0.11313644678919332</v>
      </c>
      <c r="J786" s="28">
        <f t="shared" ca="1" si="113"/>
        <v>13951.363008695182</v>
      </c>
      <c r="K786" s="28">
        <f t="shared" ca="1" si="114"/>
        <v>1125510.9467628628</v>
      </c>
      <c r="L786" s="28">
        <f ca="1">ROUNDUP((SQRT((2*J786*PART2!$AD$7)/PART2!$AD$6)),0)</f>
        <v>653</v>
      </c>
      <c r="M786" s="38">
        <f t="shared" ca="1" si="115"/>
        <v>21.365027578399971</v>
      </c>
      <c r="N786" s="20"/>
      <c r="AJ786" s="19">
        <v>783</v>
      </c>
      <c r="AK786" s="20">
        <f t="shared" ca="1" si="116"/>
        <v>0.71451544662736721</v>
      </c>
      <c r="AL786" s="28">
        <f t="shared" ca="1" si="117"/>
        <v>13951.363008695182</v>
      </c>
      <c r="AM786" s="28">
        <f ca="1">ROUNDUP(SQRT((2*AL786*PART2!$AD$7)/PART2!$AD$6),0)</f>
        <v>653</v>
      </c>
      <c r="AN786" s="20"/>
      <c r="BB786" s="19">
        <v>784</v>
      </c>
      <c r="BC786" s="20">
        <f t="shared" ca="1" si="110"/>
        <v>0.61550209126823097</v>
      </c>
      <c r="BD786" s="28">
        <f t="shared" ca="1" si="111"/>
        <v>14347.465054574619</v>
      </c>
      <c r="BE786" s="29">
        <f ca="1">BD786/ROUNDUP(SQRT((2*BD786*PART2!$AD$7)/PART2!$AD$6),0)</f>
        <v>21.640218785180419</v>
      </c>
      <c r="BF786" s="20"/>
    </row>
    <row r="787" spans="8:58">
      <c r="H787" s="19">
        <v>784</v>
      </c>
      <c r="I787" s="20">
        <f t="shared" ca="1" si="112"/>
        <v>0.22695775916247229</v>
      </c>
      <c r="J787" s="28">
        <f t="shared" ca="1" si="113"/>
        <v>14347.465054574619</v>
      </c>
      <c r="K787" s="28">
        <f t="shared" ca="1" si="114"/>
        <v>1157331.6524987095</v>
      </c>
      <c r="L787" s="28">
        <f ca="1">ROUNDUP((SQRT((2*J787*PART2!$AD$7)/PART2!$AD$6)),0)</f>
        <v>663</v>
      </c>
      <c r="M787" s="38">
        <f t="shared" ca="1" si="115"/>
        <v>21.640218785180419</v>
      </c>
      <c r="N787" s="20"/>
      <c r="AJ787" s="19">
        <v>784</v>
      </c>
      <c r="AK787" s="20">
        <f t="shared" ca="1" si="116"/>
        <v>0.18788954393292123</v>
      </c>
      <c r="AL787" s="28">
        <f t="shared" ca="1" si="117"/>
        <v>14347.465054574619</v>
      </c>
      <c r="AM787" s="28">
        <f ca="1">ROUNDUP(SQRT((2*AL787*PART2!$AD$7)/PART2!$AD$6),0)</f>
        <v>663</v>
      </c>
      <c r="AN787" s="20"/>
      <c r="BB787" s="19">
        <v>785</v>
      </c>
      <c r="BC787" s="20">
        <f t="shared" ca="1" si="110"/>
        <v>0.27275697497219897</v>
      </c>
      <c r="BD787" s="28">
        <f t="shared" ca="1" si="111"/>
        <v>14394.075837246493</v>
      </c>
      <c r="BE787" s="29">
        <f ca="1">BD787/ROUNDUP(SQRT((2*BD787*PART2!$AD$7)/PART2!$AD$6),0)</f>
        <v>21.677825056094118</v>
      </c>
      <c r="BF787" s="20"/>
    </row>
    <row r="788" spans="8:58">
      <c r="H788" s="19">
        <v>785</v>
      </c>
      <c r="I788" s="20">
        <f t="shared" ca="1" si="112"/>
        <v>0.2429309299993142</v>
      </c>
      <c r="J788" s="28">
        <f t="shared" ca="1" si="113"/>
        <v>14394.075837246493</v>
      </c>
      <c r="K788" s="28">
        <f t="shared" ca="1" si="114"/>
        <v>1161075.9884920602</v>
      </c>
      <c r="L788" s="28">
        <f ca="1">ROUNDUP((SQRT((2*J788*PART2!$AD$7)/PART2!$AD$6)),0)</f>
        <v>664</v>
      </c>
      <c r="M788" s="38">
        <f t="shared" ca="1" si="115"/>
        <v>21.677825056094118</v>
      </c>
      <c r="N788" s="20"/>
      <c r="AJ788" s="19">
        <v>785</v>
      </c>
      <c r="AK788" s="20">
        <f t="shared" ca="1" si="116"/>
        <v>0.66472288902675269</v>
      </c>
      <c r="AL788" s="28">
        <f t="shared" ca="1" si="117"/>
        <v>14394.075837246493</v>
      </c>
      <c r="AM788" s="28">
        <f ca="1">ROUNDUP(SQRT((2*AL788*PART2!$AD$7)/PART2!$AD$6),0)</f>
        <v>664</v>
      </c>
      <c r="AN788" s="20"/>
      <c r="BB788" s="19">
        <v>786</v>
      </c>
      <c r="BC788" s="20">
        <f t="shared" ca="1" si="110"/>
        <v>0.79853501998272214</v>
      </c>
      <c r="BD788" s="28">
        <f t="shared" ca="1" si="111"/>
        <v>16849.602023496358</v>
      </c>
      <c r="BE788" s="29">
        <f ca="1">BD788/ROUNDUP(SQRT((2*BD788*PART2!$AD$7)/PART2!$AD$6),0)</f>
        <v>23.467412288992143</v>
      </c>
      <c r="BF788" s="20"/>
    </row>
    <row r="789" spans="8:58">
      <c r="H789" s="19">
        <v>786</v>
      </c>
      <c r="I789" s="20">
        <f t="shared" ca="1" si="112"/>
        <v>0.9971725560829513</v>
      </c>
      <c r="J789" s="28">
        <f t="shared" ca="1" si="113"/>
        <v>16849.602023496358</v>
      </c>
      <c r="K789" s="28">
        <f t="shared" ca="1" si="114"/>
        <v>1358300.5925832868</v>
      </c>
      <c r="L789" s="28">
        <f ca="1">ROUNDUP((SQRT((2*J789*PART2!$AD$7)/PART2!$AD$6)),0)</f>
        <v>718</v>
      </c>
      <c r="M789" s="38">
        <f t="shared" ca="1" si="115"/>
        <v>23.467412288992143</v>
      </c>
      <c r="N789" s="20"/>
      <c r="AJ789" s="19">
        <v>786</v>
      </c>
      <c r="AK789" s="20">
        <f t="shared" ca="1" si="116"/>
        <v>0.9737535655232078</v>
      </c>
      <c r="AL789" s="28">
        <f t="shared" ca="1" si="117"/>
        <v>16849.602023496358</v>
      </c>
      <c r="AM789" s="28">
        <f ca="1">ROUNDUP(SQRT((2*AL789*PART2!$AD$7)/PART2!$AD$6),0)</f>
        <v>718</v>
      </c>
      <c r="AN789" s="20"/>
      <c r="BB789" s="19">
        <v>787</v>
      </c>
      <c r="BC789" s="20">
        <f t="shared" ca="1" si="110"/>
        <v>0.63905379245031824</v>
      </c>
      <c r="BD789" s="28">
        <f t="shared" ca="1" si="111"/>
        <v>15023.769773711352</v>
      </c>
      <c r="BE789" s="29">
        <f ca="1">BD789/ROUNDUP(SQRT((2*BD789*PART2!$AD$7)/PART2!$AD$6),0)</f>
        <v>22.158952468600816</v>
      </c>
      <c r="BF789" s="20"/>
    </row>
    <row r="790" spans="8:58">
      <c r="H790" s="19">
        <v>787</v>
      </c>
      <c r="I790" s="20">
        <f t="shared" ca="1" si="112"/>
        <v>0.51181426158788978</v>
      </c>
      <c r="J790" s="28">
        <f t="shared" ca="1" si="113"/>
        <v>15023.769773711352</v>
      </c>
      <c r="K790" s="28">
        <f t="shared" ca="1" si="114"/>
        <v>1211658.1514400004</v>
      </c>
      <c r="L790" s="28">
        <f ca="1">ROUNDUP((SQRT((2*J790*PART2!$AD$7)/PART2!$AD$6)),0)</f>
        <v>678</v>
      </c>
      <c r="M790" s="38">
        <f t="shared" ca="1" si="115"/>
        <v>22.158952468600816</v>
      </c>
      <c r="N790" s="20"/>
      <c r="AJ790" s="19">
        <v>787</v>
      </c>
      <c r="AK790" s="20">
        <f t="shared" ca="1" si="116"/>
        <v>0.87975218221104701</v>
      </c>
      <c r="AL790" s="28">
        <f t="shared" ca="1" si="117"/>
        <v>15023.769773711352</v>
      </c>
      <c r="AM790" s="28">
        <f ca="1">ROUNDUP(SQRT((2*AL790*PART2!$AD$7)/PART2!$AD$6),0)</f>
        <v>678</v>
      </c>
      <c r="AN790" s="20"/>
      <c r="BB790" s="19">
        <v>788</v>
      </c>
      <c r="BC790" s="20">
        <f t="shared" ca="1" si="110"/>
        <v>0.20113564276728946</v>
      </c>
      <c r="BD790" s="28">
        <f t="shared" ca="1" si="111"/>
        <v>13425.458108429277</v>
      </c>
      <c r="BE790" s="29">
        <f ca="1">BD790/ROUNDUP(SQRT((2*BD790*PART2!$AD$7)/PART2!$AD$6),0)</f>
        <v>20.944552431246922</v>
      </c>
      <c r="BF790" s="20"/>
    </row>
    <row r="791" spans="8:58">
      <c r="H791" s="19">
        <v>788</v>
      </c>
      <c r="I791" s="20">
        <f t="shared" ca="1" si="112"/>
        <v>2.2626825253527216E-2</v>
      </c>
      <c r="J791" s="28">
        <f t="shared" ca="1" si="113"/>
        <v>13425.458108429277</v>
      </c>
      <c r="K791" s="28">
        <f t="shared" ca="1" si="114"/>
        <v>1083259.6502092164</v>
      </c>
      <c r="L791" s="28">
        <f ca="1">ROUNDUP((SQRT((2*J791*PART2!$AD$7)/PART2!$AD$6)),0)</f>
        <v>641</v>
      </c>
      <c r="M791" s="38">
        <f t="shared" ca="1" si="115"/>
        <v>20.944552431246922</v>
      </c>
      <c r="N791" s="20"/>
      <c r="AJ791" s="19">
        <v>788</v>
      </c>
      <c r="AK791" s="20">
        <f t="shared" ca="1" si="116"/>
        <v>0.80117644247012776</v>
      </c>
      <c r="AL791" s="28">
        <f t="shared" ca="1" si="117"/>
        <v>13425.458108429277</v>
      </c>
      <c r="AM791" s="28">
        <f ca="1">ROUNDUP(SQRT((2*AL791*PART2!$AD$7)/PART2!$AD$6),0)</f>
        <v>641</v>
      </c>
      <c r="AN791" s="20"/>
      <c r="BB791" s="19">
        <v>789</v>
      </c>
      <c r="BC791" s="20">
        <f t="shared" ca="1" si="110"/>
        <v>0.74289588793888772</v>
      </c>
      <c r="BD791" s="28">
        <f t="shared" ca="1" si="111"/>
        <v>15183.638456343284</v>
      </c>
      <c r="BE791" s="29">
        <f ca="1">BD791/ROUNDUP(SQRT((2*BD791*PART2!$AD$7)/PART2!$AD$6),0)</f>
        <v>22.263399496104523</v>
      </c>
      <c r="BF791" s="20"/>
    </row>
    <row r="792" spans="8:58">
      <c r="H792" s="19">
        <v>789</v>
      </c>
      <c r="I792" s="20">
        <f t="shared" ca="1" si="112"/>
        <v>0.58760384284062428</v>
      </c>
      <c r="J792" s="28">
        <f t="shared" ca="1" si="113"/>
        <v>15183.638456343284</v>
      </c>
      <c r="K792" s="28">
        <f t="shared" ca="1" si="114"/>
        <v>1224499.4243966055</v>
      </c>
      <c r="L792" s="28">
        <f ca="1">ROUNDUP((SQRT((2*J792*PART2!$AD$7)/PART2!$AD$6)),0)</f>
        <v>682</v>
      </c>
      <c r="M792" s="38">
        <f t="shared" ca="1" si="115"/>
        <v>22.263399496104523</v>
      </c>
      <c r="N792" s="20"/>
      <c r="AJ792" s="19">
        <v>789</v>
      </c>
      <c r="AK792" s="20">
        <f t="shared" ca="1" si="116"/>
        <v>9.6703221608982148E-2</v>
      </c>
      <c r="AL792" s="28">
        <f t="shared" ca="1" si="117"/>
        <v>15183.638456343284</v>
      </c>
      <c r="AM792" s="28">
        <f ca="1">ROUNDUP(SQRT((2*AL792*PART2!$AD$7)/PART2!$AD$6),0)</f>
        <v>682</v>
      </c>
      <c r="AN792" s="20"/>
      <c r="BB792" s="19">
        <v>790</v>
      </c>
      <c r="BC792" s="20">
        <f t="shared" ca="1" si="110"/>
        <v>0.58545763415477248</v>
      </c>
      <c r="BD792" s="28">
        <f t="shared" ca="1" si="111"/>
        <v>14701.839686126055</v>
      </c>
      <c r="BE792" s="29">
        <f ca="1">BD792/ROUNDUP(SQRT((2*BD792*PART2!$AD$7)/PART2!$AD$6),0)</f>
        <v>21.910342304211706</v>
      </c>
      <c r="BF792" s="20"/>
    </row>
    <row r="793" spans="8:58">
      <c r="H793" s="19">
        <v>790</v>
      </c>
      <c r="I793" s="20">
        <f t="shared" ca="1" si="112"/>
        <v>0.3620322896592042</v>
      </c>
      <c r="J793" s="28">
        <f t="shared" ca="1" si="113"/>
        <v>14701.839686126055</v>
      </c>
      <c r="K793" s="28">
        <f t="shared" ca="1" si="114"/>
        <v>1185798.650197011</v>
      </c>
      <c r="L793" s="28">
        <f ca="1">ROUNDUP((SQRT((2*J793*PART2!$AD$7)/PART2!$AD$6)),0)</f>
        <v>671</v>
      </c>
      <c r="M793" s="38">
        <f t="shared" ca="1" si="115"/>
        <v>21.910342304211706</v>
      </c>
      <c r="N793" s="20"/>
      <c r="AJ793" s="19">
        <v>790</v>
      </c>
      <c r="AK793" s="20">
        <f t="shared" ca="1" si="116"/>
        <v>0.33352448079648189</v>
      </c>
      <c r="AL793" s="28">
        <f t="shared" ca="1" si="117"/>
        <v>14701.839686126055</v>
      </c>
      <c r="AM793" s="28">
        <f ca="1">ROUNDUP(SQRT((2*AL793*PART2!$AD$7)/PART2!$AD$6),0)</f>
        <v>671</v>
      </c>
      <c r="AN793" s="20"/>
      <c r="BB793" s="19">
        <v>791</v>
      </c>
      <c r="BC793" s="20">
        <f t="shared" ca="1" si="110"/>
        <v>0.75533396643447293</v>
      </c>
      <c r="BD793" s="28">
        <f t="shared" ca="1" si="111"/>
        <v>14645.133898811135</v>
      </c>
      <c r="BE793" s="29">
        <f ca="1">BD793/ROUNDUP(SQRT((2*BD793*PART2!$AD$7)/PART2!$AD$6),0)</f>
        <v>21.891082061003193</v>
      </c>
      <c r="BF793" s="20"/>
    </row>
    <row r="794" spans="8:58">
      <c r="H794" s="19">
        <v>791</v>
      </c>
      <c r="I794" s="20">
        <f t="shared" ca="1" si="112"/>
        <v>0.33830819312719074</v>
      </c>
      <c r="J794" s="28">
        <f t="shared" ca="1" si="113"/>
        <v>14645.133898811135</v>
      </c>
      <c r="K794" s="28">
        <f t="shared" ca="1" si="114"/>
        <v>1181243.5499583115</v>
      </c>
      <c r="L794" s="28">
        <f ca="1">ROUNDUP((SQRT((2*J794*PART2!$AD$7)/PART2!$AD$6)),0)</f>
        <v>669</v>
      </c>
      <c r="M794" s="38">
        <f t="shared" ca="1" si="115"/>
        <v>21.891082061003193</v>
      </c>
      <c r="N794" s="20"/>
      <c r="AJ794" s="19">
        <v>791</v>
      </c>
      <c r="AK794" s="20">
        <f t="shared" ca="1" si="116"/>
        <v>0.94915921481697385</v>
      </c>
      <c r="AL794" s="28">
        <f t="shared" ca="1" si="117"/>
        <v>14645.133898811135</v>
      </c>
      <c r="AM794" s="28">
        <f ca="1">ROUNDUP(SQRT((2*AL794*PART2!$AD$7)/PART2!$AD$6),0)</f>
        <v>669</v>
      </c>
      <c r="AN794" s="20"/>
      <c r="BB794" s="19">
        <v>792</v>
      </c>
      <c r="BC794" s="20">
        <f t="shared" ca="1" si="110"/>
        <v>0.25142128868083857</v>
      </c>
      <c r="BD794" s="28">
        <f t="shared" ca="1" si="111"/>
        <v>15154.127439602982</v>
      </c>
      <c r="BE794" s="29">
        <f ca="1">BD794/ROUNDUP(SQRT((2*BD794*PART2!$AD$7)/PART2!$AD$6),0)</f>
        <v>22.252756886347992</v>
      </c>
      <c r="BF794" s="20"/>
    </row>
    <row r="795" spans="8:58">
      <c r="H795" s="19">
        <v>792</v>
      </c>
      <c r="I795" s="20">
        <f t="shared" ca="1" si="112"/>
        <v>0.57409431134666966</v>
      </c>
      <c r="J795" s="28">
        <f t="shared" ca="1" si="113"/>
        <v>15154.127439602982</v>
      </c>
      <c r="K795" s="28">
        <f t="shared" ca="1" si="114"/>
        <v>1222129.0016832352</v>
      </c>
      <c r="L795" s="28">
        <f ca="1">ROUNDUP((SQRT((2*J795*PART2!$AD$7)/PART2!$AD$6)),0)</f>
        <v>681</v>
      </c>
      <c r="M795" s="38">
        <f t="shared" ca="1" si="115"/>
        <v>22.252756886347992</v>
      </c>
      <c r="N795" s="20"/>
      <c r="AJ795" s="19">
        <v>792</v>
      </c>
      <c r="AK795" s="20">
        <f t="shared" ca="1" si="116"/>
        <v>0.55525326784575302</v>
      </c>
      <c r="AL795" s="28">
        <f t="shared" ca="1" si="117"/>
        <v>15154.127439602982</v>
      </c>
      <c r="AM795" s="28">
        <f ca="1">ROUNDUP(SQRT((2*AL795*PART2!$AD$7)/PART2!$AD$6),0)</f>
        <v>681</v>
      </c>
      <c r="AN795" s="20"/>
      <c r="BB795" s="19">
        <v>793</v>
      </c>
      <c r="BC795" s="20">
        <f t="shared" ca="1" si="110"/>
        <v>0.37477973690739741</v>
      </c>
      <c r="BD795" s="28">
        <f t="shared" ca="1" si="111"/>
        <v>15570.929026096168</v>
      </c>
      <c r="BE795" s="29">
        <f ca="1">BD795/ROUNDUP(SQRT((2*BD795*PART2!$AD$7)/PART2!$AD$6),0)</f>
        <v>22.566563805936475</v>
      </c>
      <c r="BF795" s="20"/>
    </row>
    <row r="796" spans="8:58">
      <c r="H796" s="19">
        <v>793</v>
      </c>
      <c r="I796" s="20">
        <f t="shared" ca="1" si="112"/>
        <v>0.74471951894319388</v>
      </c>
      <c r="J796" s="28">
        <f t="shared" ca="1" si="113"/>
        <v>15570.929026096168</v>
      </c>
      <c r="K796" s="28">
        <f t="shared" ca="1" si="114"/>
        <v>1255606.9661249996</v>
      </c>
      <c r="L796" s="28">
        <f ca="1">ROUNDUP((SQRT((2*J796*PART2!$AD$7)/PART2!$AD$6)),0)</f>
        <v>690</v>
      </c>
      <c r="M796" s="38">
        <f t="shared" ca="1" si="115"/>
        <v>22.566563805936475</v>
      </c>
      <c r="N796" s="20"/>
      <c r="AJ796" s="19">
        <v>793</v>
      </c>
      <c r="AK796" s="20">
        <f t="shared" ca="1" si="116"/>
        <v>0.1055053365134575</v>
      </c>
      <c r="AL796" s="28">
        <f t="shared" ca="1" si="117"/>
        <v>15570.929026096168</v>
      </c>
      <c r="AM796" s="28">
        <f ca="1">ROUNDUP(SQRT((2*AL796*PART2!$AD$7)/PART2!$AD$6),0)</f>
        <v>690</v>
      </c>
      <c r="AN796" s="20"/>
      <c r="BB796" s="19">
        <v>794</v>
      </c>
      <c r="BC796" s="20">
        <f t="shared" ca="1" si="110"/>
        <v>0.8489126493551572</v>
      </c>
      <c r="BD796" s="28">
        <f t="shared" ca="1" si="111"/>
        <v>15076.118544968911</v>
      </c>
      <c r="BE796" s="29">
        <f ca="1">BD796/ROUNDUP(SQRT((2*BD796*PART2!$AD$7)/PART2!$AD$6),0)</f>
        <v>22.20341464649324</v>
      </c>
      <c r="BF796" s="20"/>
    </row>
    <row r="797" spans="8:58">
      <c r="H797" s="19">
        <v>794</v>
      </c>
      <c r="I797" s="20">
        <f t="shared" ca="1" si="112"/>
        <v>0.537335018373433</v>
      </c>
      <c r="J797" s="28">
        <f t="shared" ca="1" si="113"/>
        <v>15076.118544968911</v>
      </c>
      <c r="K797" s="28">
        <f t="shared" ca="1" si="114"/>
        <v>1215863.0348197413</v>
      </c>
      <c r="L797" s="28">
        <f ca="1">ROUNDUP((SQRT((2*J797*PART2!$AD$7)/PART2!$AD$6)),0)</f>
        <v>679</v>
      </c>
      <c r="M797" s="38">
        <f t="shared" ca="1" si="115"/>
        <v>22.20341464649324</v>
      </c>
      <c r="N797" s="20"/>
      <c r="AJ797" s="19">
        <v>794</v>
      </c>
      <c r="AK797" s="20">
        <f t="shared" ca="1" si="116"/>
        <v>0.27609897540987338</v>
      </c>
      <c r="AL797" s="28">
        <f t="shared" ca="1" si="117"/>
        <v>15076.118544968911</v>
      </c>
      <c r="AM797" s="28">
        <f ca="1">ROUNDUP(SQRT((2*AL797*PART2!$AD$7)/PART2!$AD$6),0)</f>
        <v>679</v>
      </c>
      <c r="AN797" s="20"/>
      <c r="BB797" s="19">
        <v>795</v>
      </c>
      <c r="BC797" s="20">
        <f t="shared" ca="1" si="110"/>
        <v>0.88747718091290606</v>
      </c>
      <c r="BD797" s="28">
        <f t="shared" ca="1" si="111"/>
        <v>15412.705919016993</v>
      </c>
      <c r="BE797" s="29">
        <f ca="1">BD797/ROUNDUP(SQRT((2*BD797*PART2!$AD$7)/PART2!$AD$6),0)</f>
        <v>22.434797553154283</v>
      </c>
      <c r="BF797" s="20"/>
    </row>
    <row r="798" spans="8:58">
      <c r="H798" s="19">
        <v>795</v>
      </c>
      <c r="I798" s="20">
        <f t="shared" ca="1" si="112"/>
        <v>0.68506218755953929</v>
      </c>
      <c r="J798" s="28">
        <f t="shared" ca="1" si="113"/>
        <v>15412.705919016993</v>
      </c>
      <c r="K798" s="28">
        <f t="shared" ca="1" si="114"/>
        <v>1242898.5289830533</v>
      </c>
      <c r="L798" s="28">
        <f ca="1">ROUNDUP((SQRT((2*J798*PART2!$AD$7)/PART2!$AD$6)),0)</f>
        <v>687</v>
      </c>
      <c r="M798" s="38">
        <f t="shared" ca="1" si="115"/>
        <v>22.434797553154283</v>
      </c>
      <c r="N798" s="20"/>
      <c r="AJ798" s="19">
        <v>795</v>
      </c>
      <c r="AK798" s="20">
        <f t="shared" ca="1" si="116"/>
        <v>0.64719141775998978</v>
      </c>
      <c r="AL798" s="28">
        <f t="shared" ca="1" si="117"/>
        <v>15412.705919016993</v>
      </c>
      <c r="AM798" s="28">
        <f ca="1">ROUNDUP(SQRT((2*AL798*PART2!$AD$7)/PART2!$AD$6),0)</f>
        <v>687</v>
      </c>
      <c r="AN798" s="20"/>
      <c r="BB798" s="19">
        <v>796</v>
      </c>
      <c r="BC798" s="20">
        <f t="shared" ca="1" si="110"/>
        <v>0.99086828803485794</v>
      </c>
      <c r="BD798" s="28">
        <f t="shared" ca="1" si="111"/>
        <v>14450.294054972201</v>
      </c>
      <c r="BE798" s="29">
        <f ca="1">BD798/ROUNDUP(SQRT((2*BD798*PART2!$AD$7)/PART2!$AD$6),0)</f>
        <v>21.729765496198798</v>
      </c>
      <c r="BF798" s="20"/>
    </row>
    <row r="799" spans="8:58">
      <c r="H799" s="19">
        <v>796</v>
      </c>
      <c r="I799" s="20">
        <f t="shared" ca="1" si="112"/>
        <v>0.26291910573596367</v>
      </c>
      <c r="J799" s="28">
        <f t="shared" ca="1" si="113"/>
        <v>14450.294054972201</v>
      </c>
      <c r="K799" s="28">
        <f t="shared" ca="1" si="114"/>
        <v>1165592.0728069397</v>
      </c>
      <c r="L799" s="28">
        <f ca="1">ROUNDUP((SQRT((2*J799*PART2!$AD$7)/PART2!$AD$6)),0)</f>
        <v>665</v>
      </c>
      <c r="M799" s="38">
        <f t="shared" ca="1" si="115"/>
        <v>21.729765496198798</v>
      </c>
      <c r="N799" s="20"/>
      <c r="AJ799" s="19">
        <v>796</v>
      </c>
      <c r="AK799" s="20">
        <f t="shared" ca="1" si="116"/>
        <v>0.87533453325721244</v>
      </c>
      <c r="AL799" s="28">
        <f t="shared" ca="1" si="117"/>
        <v>14450.294054972201</v>
      </c>
      <c r="AM799" s="28">
        <f ca="1">ROUNDUP(SQRT((2*AL799*PART2!$AD$7)/PART2!$AD$6),0)</f>
        <v>665</v>
      </c>
      <c r="AN799" s="20"/>
      <c r="BB799" s="19">
        <v>797</v>
      </c>
      <c r="BC799" s="20">
        <f t="shared" ca="1" si="110"/>
        <v>0.22327270061456783</v>
      </c>
      <c r="BD799" s="28">
        <f t="shared" ca="1" si="111"/>
        <v>15794.69681722205</v>
      </c>
      <c r="BE799" s="29">
        <f ca="1">BD799/ROUNDUP(SQRT((2*BD799*PART2!$AD$7)/PART2!$AD$6),0)</f>
        <v>22.726182470823094</v>
      </c>
      <c r="BF799" s="20"/>
    </row>
    <row r="800" spans="8:58">
      <c r="H800" s="19">
        <v>797</v>
      </c>
      <c r="I800" s="20">
        <f t="shared" ca="1" si="112"/>
        <v>0.81840552969816771</v>
      </c>
      <c r="J800" s="28">
        <f t="shared" ca="1" si="113"/>
        <v>15794.69681722205</v>
      </c>
      <c r="K800" s="28">
        <f t="shared" ca="1" si="114"/>
        <v>1273579.505521345</v>
      </c>
      <c r="L800" s="28">
        <f ca="1">ROUNDUP((SQRT((2*J800*PART2!$AD$7)/PART2!$AD$6)),0)</f>
        <v>695</v>
      </c>
      <c r="M800" s="38">
        <f t="shared" ca="1" si="115"/>
        <v>22.726182470823094</v>
      </c>
      <c r="N800" s="20"/>
      <c r="AJ800" s="19">
        <v>797</v>
      </c>
      <c r="AK800" s="20">
        <f t="shared" ca="1" si="116"/>
        <v>0.73175059999257497</v>
      </c>
      <c r="AL800" s="28">
        <f t="shared" ca="1" si="117"/>
        <v>15794.69681722205</v>
      </c>
      <c r="AM800" s="28">
        <f ca="1">ROUNDUP(SQRT((2*AL800*PART2!$AD$7)/PART2!$AD$6),0)</f>
        <v>695</v>
      </c>
      <c r="AN800" s="20"/>
      <c r="BB800" s="19">
        <v>798</v>
      </c>
      <c r="BC800" s="20">
        <f t="shared" ca="1" si="110"/>
        <v>0.77885704332140293</v>
      </c>
      <c r="BD800" s="28">
        <f t="shared" ca="1" si="111"/>
        <v>15550.447530223923</v>
      </c>
      <c r="BE800" s="29">
        <f ca="1">BD800/ROUNDUP(SQRT((2*BD800*PART2!$AD$7)/PART2!$AD$6),0)</f>
        <v>22.536880478585395</v>
      </c>
      <c r="BF800" s="20"/>
    </row>
    <row r="801" spans="8:58">
      <c r="H801" s="19">
        <v>798</v>
      </c>
      <c r="I801" s="20">
        <f t="shared" ca="1" si="112"/>
        <v>0.73734970467075933</v>
      </c>
      <c r="J801" s="28">
        <f t="shared" ca="1" si="113"/>
        <v>15550.447530223923</v>
      </c>
      <c r="K801" s="28">
        <f t="shared" ca="1" si="114"/>
        <v>1253961.9161232028</v>
      </c>
      <c r="L801" s="28">
        <f ca="1">ROUNDUP((SQRT((2*J801*PART2!$AD$7)/PART2!$AD$6)),0)</f>
        <v>690</v>
      </c>
      <c r="M801" s="38">
        <f t="shared" ca="1" si="115"/>
        <v>22.536880478585395</v>
      </c>
      <c r="N801" s="20"/>
      <c r="AJ801" s="19">
        <v>798</v>
      </c>
      <c r="AK801" s="20">
        <f t="shared" ca="1" si="116"/>
        <v>0.82570349549724387</v>
      </c>
      <c r="AL801" s="28">
        <f t="shared" ca="1" si="117"/>
        <v>15550.447530223923</v>
      </c>
      <c r="AM801" s="28">
        <f ca="1">ROUNDUP(SQRT((2*AL801*PART2!$AD$7)/PART2!$AD$6),0)</f>
        <v>690</v>
      </c>
      <c r="AN801" s="20"/>
      <c r="BB801" s="19">
        <v>799</v>
      </c>
      <c r="BC801" s="20">
        <f t="shared" ca="1" si="110"/>
        <v>0.58371309092286605</v>
      </c>
      <c r="BD801" s="28">
        <f t="shared" ca="1" si="111"/>
        <v>14148.352609487323</v>
      </c>
      <c r="BE801" s="29">
        <f ca="1">BD801/ROUNDUP(SQRT((2*BD801*PART2!$AD$7)/PART2!$AD$6),0)</f>
        <v>21.50205563751873</v>
      </c>
      <c r="BF801" s="20"/>
    </row>
    <row r="802" spans="8:58">
      <c r="H802" s="19">
        <v>799</v>
      </c>
      <c r="I802" s="20">
        <f t="shared" ca="1" si="112"/>
        <v>0.16483921446454297</v>
      </c>
      <c r="J802" s="28">
        <f t="shared" ca="1" si="113"/>
        <v>14148.352609487323</v>
      </c>
      <c r="K802" s="28">
        <f t="shared" ca="1" si="114"/>
        <v>1141336.26099924</v>
      </c>
      <c r="L802" s="28">
        <f ca="1">ROUNDUP((SQRT((2*J802*PART2!$AD$7)/PART2!$AD$6)),0)</f>
        <v>658</v>
      </c>
      <c r="M802" s="38">
        <f t="shared" ca="1" si="115"/>
        <v>21.50205563751873</v>
      </c>
      <c r="N802" s="20"/>
      <c r="AJ802" s="19">
        <v>799</v>
      </c>
      <c r="AK802" s="20">
        <f t="shared" ca="1" si="116"/>
        <v>0.98716035797720847</v>
      </c>
      <c r="AL802" s="28">
        <f t="shared" ca="1" si="117"/>
        <v>14148.352609487323</v>
      </c>
      <c r="AM802" s="28">
        <f ca="1">ROUNDUP(SQRT((2*AL802*PART2!$AD$7)/PART2!$AD$6),0)</f>
        <v>658</v>
      </c>
      <c r="AN802" s="20"/>
      <c r="BB802" s="19">
        <v>800</v>
      </c>
      <c r="BC802" s="20">
        <f t="shared" ca="1" si="110"/>
        <v>0.66840333967978183</v>
      </c>
      <c r="BD802" s="28">
        <f t="shared" ca="1" si="111"/>
        <v>14678.672228927502</v>
      </c>
      <c r="BE802" s="29">
        <f ca="1">BD802/ROUNDUP(SQRT((2*BD802*PART2!$AD$7)/PART2!$AD$6),0)</f>
        <v>21.908466013324631</v>
      </c>
      <c r="BF802" s="20"/>
    </row>
    <row r="803" spans="8:58">
      <c r="H803" s="19">
        <v>800</v>
      </c>
      <c r="I803" s="20">
        <f t="shared" ca="1" si="112"/>
        <v>0.35224255652155345</v>
      </c>
      <c r="J803" s="28">
        <f t="shared" ca="1" si="113"/>
        <v>14678.672228927502</v>
      </c>
      <c r="K803" s="28">
        <f t="shared" ca="1" si="114"/>
        <v>1183937.6408371315</v>
      </c>
      <c r="L803" s="28">
        <f ca="1">ROUNDUP((SQRT((2*J803*PART2!$AD$7)/PART2!$AD$6)),0)</f>
        <v>670</v>
      </c>
      <c r="M803" s="38">
        <f t="shared" ca="1" si="115"/>
        <v>21.908466013324631</v>
      </c>
      <c r="N803" s="20"/>
      <c r="AJ803" s="19">
        <v>800</v>
      </c>
      <c r="AK803" s="20">
        <f t="shared" ca="1" si="116"/>
        <v>0.15177492786052416</v>
      </c>
      <c r="AL803" s="28">
        <f t="shared" ca="1" si="117"/>
        <v>14678.672228927502</v>
      </c>
      <c r="AM803" s="28">
        <f ca="1">ROUNDUP(SQRT((2*AL803*PART2!$AD$7)/PART2!$AD$6),0)</f>
        <v>670</v>
      </c>
      <c r="AN803" s="20"/>
      <c r="BB803" s="19">
        <v>801</v>
      </c>
      <c r="BC803" s="20">
        <f t="shared" ca="1" si="110"/>
        <v>0.20083518852428783</v>
      </c>
      <c r="BD803" s="28">
        <f t="shared" ca="1" si="111"/>
        <v>14608.331334093577</v>
      </c>
      <c r="BE803" s="29">
        <f ca="1">BD803/ROUNDUP(SQRT((2*BD803*PART2!$AD$7)/PART2!$AD$6),0)</f>
        <v>21.836070753503105</v>
      </c>
      <c r="BF803" s="20"/>
    </row>
    <row r="804" spans="8:58">
      <c r="H804" s="19">
        <v>801</v>
      </c>
      <c r="I804" s="20">
        <f t="shared" ca="1" si="112"/>
        <v>0.32334121002840288</v>
      </c>
      <c r="J804" s="28">
        <f t="shared" ca="1" si="113"/>
        <v>14608.331334093577</v>
      </c>
      <c r="K804" s="28">
        <f t="shared" ca="1" si="114"/>
        <v>1178287.2422932568</v>
      </c>
      <c r="L804" s="28">
        <f ca="1">ROUNDUP((SQRT((2*J804*PART2!$AD$7)/PART2!$AD$6)),0)</f>
        <v>669</v>
      </c>
      <c r="M804" s="38">
        <f t="shared" ca="1" si="115"/>
        <v>21.836070753503105</v>
      </c>
      <c r="N804" s="20"/>
      <c r="AJ804" s="19">
        <v>801</v>
      </c>
      <c r="AK804" s="20">
        <f t="shared" ca="1" si="116"/>
        <v>0.3630325203977266</v>
      </c>
      <c r="AL804" s="28">
        <f t="shared" ca="1" si="117"/>
        <v>14608.331334093577</v>
      </c>
      <c r="AM804" s="28">
        <f ca="1">ROUNDUP(SQRT((2*AL804*PART2!$AD$7)/PART2!$AD$6),0)</f>
        <v>669</v>
      </c>
      <c r="AN804" s="20"/>
      <c r="BB804" s="19">
        <v>802</v>
      </c>
      <c r="BC804" s="20">
        <f t="shared" ca="1" si="110"/>
        <v>0.78344473813120807</v>
      </c>
      <c r="BD804" s="28">
        <f t="shared" ca="1" si="111"/>
        <v>15677.967839572089</v>
      </c>
      <c r="BE804" s="29">
        <f ca="1">BD804/ROUNDUP(SQRT((2*BD804*PART2!$AD$7)/PART2!$AD$6),0)</f>
        <v>22.623330215832741</v>
      </c>
      <c r="BF804" s="20"/>
    </row>
    <row r="805" spans="8:58">
      <c r="H805" s="19">
        <v>802</v>
      </c>
      <c r="I805" s="20">
        <f t="shared" ca="1" si="112"/>
        <v>0.78152887084928913</v>
      </c>
      <c r="J805" s="28">
        <f t="shared" ca="1" si="113"/>
        <v>15677.967839572089</v>
      </c>
      <c r="K805" s="28">
        <f t="shared" ca="1" si="114"/>
        <v>1264204.1598132504</v>
      </c>
      <c r="L805" s="28">
        <f ca="1">ROUNDUP((SQRT((2*J805*PART2!$AD$7)/PART2!$AD$6)),0)</f>
        <v>693</v>
      </c>
      <c r="M805" s="38">
        <f t="shared" ca="1" si="115"/>
        <v>22.623330215832741</v>
      </c>
      <c r="N805" s="20"/>
      <c r="AJ805" s="19">
        <v>802</v>
      </c>
      <c r="AK805" s="20">
        <f t="shared" ca="1" si="116"/>
        <v>6.4683401802070772E-2</v>
      </c>
      <c r="AL805" s="28">
        <f t="shared" ca="1" si="117"/>
        <v>15677.967839572089</v>
      </c>
      <c r="AM805" s="28">
        <f ca="1">ROUNDUP(SQRT((2*AL805*PART2!$AD$7)/PART2!$AD$6),0)</f>
        <v>693</v>
      </c>
      <c r="AN805" s="20"/>
      <c r="BB805" s="19">
        <v>803</v>
      </c>
      <c r="BC805" s="20">
        <f t="shared" ca="1" si="110"/>
        <v>9.0867005094508846E-2</v>
      </c>
      <c r="BD805" s="28">
        <f t="shared" ca="1" si="111"/>
        <v>15268.515316957646</v>
      </c>
      <c r="BE805" s="29">
        <f ca="1">BD805/ROUNDUP(SQRT((2*BD805*PART2!$AD$7)/PART2!$AD$6),0)</f>
        <v>22.322390814265564</v>
      </c>
      <c r="BF805" s="20"/>
    </row>
    <row r="806" spans="8:58">
      <c r="H806" s="19">
        <v>803</v>
      </c>
      <c r="I806" s="20">
        <f t="shared" ca="1" si="112"/>
        <v>0.62524509904871473</v>
      </c>
      <c r="J806" s="28">
        <f t="shared" ca="1" si="113"/>
        <v>15268.515316957646</v>
      </c>
      <c r="K806" s="28">
        <f t="shared" ca="1" si="114"/>
        <v>1231316.9513357501</v>
      </c>
      <c r="L806" s="28">
        <f ca="1">ROUNDUP((SQRT((2*J806*PART2!$AD$7)/PART2!$AD$6)),0)</f>
        <v>684</v>
      </c>
      <c r="M806" s="38">
        <f t="shared" ca="1" si="115"/>
        <v>22.322390814265564</v>
      </c>
      <c r="N806" s="20"/>
      <c r="AJ806" s="19">
        <v>803</v>
      </c>
      <c r="AK806" s="20">
        <f t="shared" ca="1" si="116"/>
        <v>0.52621557176013967</v>
      </c>
      <c r="AL806" s="28">
        <f t="shared" ca="1" si="117"/>
        <v>15268.515316957646</v>
      </c>
      <c r="AM806" s="28">
        <f ca="1">ROUNDUP(SQRT((2*AL806*PART2!$AD$7)/PART2!$AD$6),0)</f>
        <v>684</v>
      </c>
      <c r="AN806" s="20"/>
      <c r="BB806" s="19">
        <v>804</v>
      </c>
      <c r="BC806" s="20">
        <f t="shared" ca="1" si="110"/>
        <v>0.7825186828906161</v>
      </c>
      <c r="BD806" s="28">
        <f t="shared" ca="1" si="111"/>
        <v>15400.923203869112</v>
      </c>
      <c r="BE806" s="29">
        <f ca="1">BD806/ROUNDUP(SQRT((2*BD806*PART2!$AD$7)/PART2!$AD$6),0)</f>
        <v>22.450325370071592</v>
      </c>
      <c r="BF806" s="20"/>
    </row>
    <row r="807" spans="8:58">
      <c r="H807" s="19">
        <v>804</v>
      </c>
      <c r="I807" s="20">
        <f t="shared" ca="1" si="112"/>
        <v>0.68036917500947203</v>
      </c>
      <c r="J807" s="28">
        <f t="shared" ca="1" si="113"/>
        <v>15400.923203869112</v>
      </c>
      <c r="K807" s="28">
        <f t="shared" ca="1" si="114"/>
        <v>1241952.1278909447</v>
      </c>
      <c r="L807" s="28">
        <f ca="1">ROUNDUP((SQRT((2*J807*PART2!$AD$7)/PART2!$AD$6)),0)</f>
        <v>686</v>
      </c>
      <c r="M807" s="38">
        <f t="shared" ca="1" si="115"/>
        <v>22.450325370071592</v>
      </c>
      <c r="N807" s="20"/>
      <c r="AJ807" s="19">
        <v>804</v>
      </c>
      <c r="AK807" s="20">
        <f t="shared" ca="1" si="116"/>
        <v>0.68319068916892556</v>
      </c>
      <c r="AL807" s="28">
        <f t="shared" ca="1" si="117"/>
        <v>15400.923203869112</v>
      </c>
      <c r="AM807" s="28">
        <f ca="1">ROUNDUP(SQRT((2*AL807*PART2!$AD$7)/PART2!$AD$6),0)</f>
        <v>686</v>
      </c>
      <c r="AN807" s="20"/>
      <c r="BB807" s="19">
        <v>805</v>
      </c>
      <c r="BC807" s="20">
        <f t="shared" ca="1" si="110"/>
        <v>0.87982231117269605</v>
      </c>
      <c r="BD807" s="28">
        <f t="shared" ca="1" si="111"/>
        <v>15946.822463869315</v>
      </c>
      <c r="BE807" s="29">
        <f ca="1">BD807/ROUNDUP(SQRT((2*BD807*PART2!$AD$7)/PART2!$AD$6),0)</f>
        <v>22.813766042731494</v>
      </c>
      <c r="BF807" s="20"/>
    </row>
    <row r="808" spans="8:58">
      <c r="H808" s="19">
        <v>805</v>
      </c>
      <c r="I808" s="20">
        <f t="shared" ca="1" si="112"/>
        <v>0.86135213467371274</v>
      </c>
      <c r="J808" s="28">
        <f t="shared" ca="1" si="113"/>
        <v>15946.822463869315</v>
      </c>
      <c r="K808" s="28">
        <f t="shared" ca="1" si="114"/>
        <v>1285797.6256389462</v>
      </c>
      <c r="L808" s="28">
        <f ca="1">ROUNDUP((SQRT((2*J808*PART2!$AD$7)/PART2!$AD$6)),0)</f>
        <v>699</v>
      </c>
      <c r="M808" s="38">
        <f t="shared" ca="1" si="115"/>
        <v>22.813766042731494</v>
      </c>
      <c r="N808" s="20"/>
      <c r="AJ808" s="19">
        <v>805</v>
      </c>
      <c r="AK808" s="20">
        <f t="shared" ca="1" si="116"/>
        <v>0.96882585024558332</v>
      </c>
      <c r="AL808" s="28">
        <f t="shared" ca="1" si="117"/>
        <v>15946.822463869315</v>
      </c>
      <c r="AM808" s="28">
        <f ca="1">ROUNDUP(SQRT((2*AL808*PART2!$AD$7)/PART2!$AD$6),0)</f>
        <v>699</v>
      </c>
      <c r="AN808" s="20"/>
      <c r="BB808" s="19">
        <v>806</v>
      </c>
      <c r="BC808" s="20">
        <f t="shared" ca="1" si="110"/>
        <v>0.14470357632352182</v>
      </c>
      <c r="BD808" s="28">
        <f t="shared" ca="1" si="111"/>
        <v>15183.699739281252</v>
      </c>
      <c r="BE808" s="29">
        <f ca="1">BD808/ROUNDUP(SQRT((2*BD808*PART2!$AD$7)/PART2!$AD$6),0)</f>
        <v>22.263489353784827</v>
      </c>
      <c r="BF808" s="20"/>
    </row>
    <row r="809" spans="8:58">
      <c r="H809" s="19">
        <v>806</v>
      </c>
      <c r="I809" s="20">
        <f t="shared" ca="1" si="112"/>
        <v>0.587631670364126</v>
      </c>
      <c r="J809" s="28">
        <f t="shared" ca="1" si="113"/>
        <v>15183.699739281252</v>
      </c>
      <c r="K809" s="28">
        <f t="shared" ca="1" si="114"/>
        <v>1224504.3468003327</v>
      </c>
      <c r="L809" s="28">
        <f ca="1">ROUNDUP((SQRT((2*J809*PART2!$AD$7)/PART2!$AD$6)),0)</f>
        <v>682</v>
      </c>
      <c r="M809" s="38">
        <f t="shared" ca="1" si="115"/>
        <v>22.263489353784827</v>
      </c>
      <c r="N809" s="20"/>
      <c r="AJ809" s="19">
        <v>806</v>
      </c>
      <c r="AK809" s="20">
        <f t="shared" ca="1" si="116"/>
        <v>0.73189469129238693</v>
      </c>
      <c r="AL809" s="28">
        <f t="shared" ca="1" si="117"/>
        <v>15183.699739281252</v>
      </c>
      <c r="AM809" s="28">
        <f ca="1">ROUNDUP(SQRT((2*AL809*PART2!$AD$7)/PART2!$AD$6),0)</f>
        <v>682</v>
      </c>
      <c r="AN809" s="20"/>
      <c r="BB809" s="19">
        <v>807</v>
      </c>
      <c r="BC809" s="20">
        <f t="shared" ca="1" si="110"/>
        <v>0.61751644335356315</v>
      </c>
      <c r="BD809" s="28">
        <f t="shared" ca="1" si="111"/>
        <v>14287.42523445696</v>
      </c>
      <c r="BE809" s="29">
        <f ca="1">BD809/ROUNDUP(SQRT((2*BD809*PART2!$AD$7)/PART2!$AD$6),0)</f>
        <v>21.614864197363026</v>
      </c>
      <c r="BF809" s="20"/>
    </row>
    <row r="810" spans="8:58">
      <c r="H810" s="19">
        <v>807</v>
      </c>
      <c r="I810" s="20">
        <f t="shared" ca="1" si="112"/>
        <v>0.20718296678956982</v>
      </c>
      <c r="J810" s="28">
        <f t="shared" ca="1" si="113"/>
        <v>14287.42523445696</v>
      </c>
      <c r="K810" s="28">
        <f t="shared" ca="1" si="114"/>
        <v>1152508.4888799766</v>
      </c>
      <c r="L810" s="28">
        <f ca="1">ROUNDUP((SQRT((2*J810*PART2!$AD$7)/PART2!$AD$6)),0)</f>
        <v>661</v>
      </c>
      <c r="M810" s="38">
        <f t="shared" ca="1" si="115"/>
        <v>21.614864197363026</v>
      </c>
      <c r="N810" s="20"/>
      <c r="AJ810" s="19">
        <v>807</v>
      </c>
      <c r="AK810" s="20">
        <f t="shared" ca="1" si="116"/>
        <v>0.34532663687570231</v>
      </c>
      <c r="AL810" s="28">
        <f t="shared" ca="1" si="117"/>
        <v>14287.42523445696</v>
      </c>
      <c r="AM810" s="28">
        <f ca="1">ROUNDUP(SQRT((2*AL810*PART2!$AD$7)/PART2!$AD$6),0)</f>
        <v>661</v>
      </c>
      <c r="AN810" s="20"/>
      <c r="BB810" s="19">
        <v>808</v>
      </c>
      <c r="BC810" s="20">
        <f t="shared" ca="1" si="110"/>
        <v>0.22134922267306167</v>
      </c>
      <c r="BD810" s="28">
        <f t="shared" ca="1" si="111"/>
        <v>14848.038104571218</v>
      </c>
      <c r="BE810" s="29">
        <f ca="1">BD810/ROUNDUP(SQRT((2*BD810*PART2!$AD$7)/PART2!$AD$6),0)</f>
        <v>22.029730125476586</v>
      </c>
      <c r="BF810" s="20"/>
    </row>
    <row r="811" spans="8:58">
      <c r="H811" s="19">
        <v>808</v>
      </c>
      <c r="I811" s="20">
        <f t="shared" ca="1" si="112"/>
        <v>0.42690560449339754</v>
      </c>
      <c r="J811" s="28">
        <f t="shared" ca="1" si="113"/>
        <v>14848.038104571218</v>
      </c>
      <c r="K811" s="28">
        <f t="shared" ca="1" si="114"/>
        <v>1197542.3889933024</v>
      </c>
      <c r="L811" s="28">
        <f ca="1">ROUNDUP((SQRT((2*J811*PART2!$AD$7)/PART2!$AD$6)),0)</f>
        <v>674</v>
      </c>
      <c r="M811" s="38">
        <f t="shared" ca="1" si="115"/>
        <v>22.029730125476586</v>
      </c>
      <c r="N811" s="20"/>
      <c r="AJ811" s="19">
        <v>808</v>
      </c>
      <c r="AK811" s="20">
        <f t="shared" ca="1" si="116"/>
        <v>0.9162568604598571</v>
      </c>
      <c r="AL811" s="28">
        <f t="shared" ca="1" si="117"/>
        <v>14848.038104571218</v>
      </c>
      <c r="AM811" s="28">
        <f ca="1">ROUNDUP(SQRT((2*AL811*PART2!$AD$7)/PART2!$AD$6),0)</f>
        <v>674</v>
      </c>
      <c r="AN811" s="20"/>
      <c r="BB811" s="19">
        <v>809</v>
      </c>
      <c r="BC811" s="20">
        <f t="shared" ca="1" si="110"/>
        <v>0.97854581598575385</v>
      </c>
      <c r="BD811" s="28">
        <f t="shared" ca="1" si="111"/>
        <v>15093.230930440912</v>
      </c>
      <c r="BE811" s="29">
        <f ca="1">BD811/ROUNDUP(SQRT((2*BD811*PART2!$AD$7)/PART2!$AD$6),0)</f>
        <v>22.195927838883694</v>
      </c>
      <c r="BF811" s="20"/>
    </row>
    <row r="812" spans="8:58">
      <c r="H812" s="19">
        <v>809</v>
      </c>
      <c r="I812" s="20">
        <f t="shared" ca="1" si="112"/>
        <v>0.54552896442159615</v>
      </c>
      <c r="J812" s="28">
        <f t="shared" ca="1" si="113"/>
        <v>15093.230930440912</v>
      </c>
      <c r="K812" s="28">
        <f t="shared" ca="1" si="114"/>
        <v>1217237.5785598273</v>
      </c>
      <c r="L812" s="28">
        <f ca="1">ROUNDUP((SQRT((2*J812*PART2!$AD$7)/PART2!$AD$6)),0)</f>
        <v>680</v>
      </c>
      <c r="M812" s="38">
        <f t="shared" ca="1" si="115"/>
        <v>22.195927838883694</v>
      </c>
      <c r="N812" s="20"/>
      <c r="AJ812" s="19">
        <v>809</v>
      </c>
      <c r="AK812" s="20">
        <f t="shared" ca="1" si="116"/>
        <v>0.34711658738804607</v>
      </c>
      <c r="AL812" s="28">
        <f t="shared" ca="1" si="117"/>
        <v>15093.230930440912</v>
      </c>
      <c r="AM812" s="28">
        <f ca="1">ROUNDUP(SQRT((2*AL812*PART2!$AD$7)/PART2!$AD$6),0)</f>
        <v>680</v>
      </c>
      <c r="AN812" s="20"/>
      <c r="BB812" s="19">
        <v>810</v>
      </c>
      <c r="BC812" s="20">
        <f t="shared" ca="1" si="110"/>
        <v>0.89420188394077527</v>
      </c>
      <c r="BD812" s="28">
        <f t="shared" ca="1" si="111"/>
        <v>15338.568144682929</v>
      </c>
      <c r="BE812" s="29">
        <f ca="1">BD812/ROUNDUP(SQRT((2*BD812*PART2!$AD$7)/PART2!$AD$6),0)</f>
        <v>22.392070284208657</v>
      </c>
      <c r="BF812" s="20"/>
    </row>
    <row r="813" spans="8:58">
      <c r="H813" s="19">
        <v>810</v>
      </c>
      <c r="I813" s="20">
        <f t="shared" ca="1" si="112"/>
        <v>0.65495552376720967</v>
      </c>
      <c r="J813" s="28">
        <f t="shared" ca="1" si="113"/>
        <v>15338.568144682929</v>
      </c>
      <c r="K813" s="28">
        <f t="shared" ca="1" si="114"/>
        <v>1236943.7070371602</v>
      </c>
      <c r="L813" s="28">
        <f ca="1">ROUNDUP((SQRT((2*J813*PART2!$AD$7)/PART2!$AD$6)),0)</f>
        <v>685</v>
      </c>
      <c r="M813" s="38">
        <f t="shared" ca="1" si="115"/>
        <v>22.392070284208657</v>
      </c>
      <c r="N813" s="20"/>
      <c r="AJ813" s="19">
        <v>810</v>
      </c>
      <c r="AK813" s="20">
        <f t="shared" ca="1" si="116"/>
        <v>0.62559467075144648</v>
      </c>
      <c r="AL813" s="28">
        <f t="shared" ca="1" si="117"/>
        <v>15338.568144682929</v>
      </c>
      <c r="AM813" s="28">
        <f ca="1">ROUNDUP(SQRT((2*AL813*PART2!$AD$7)/PART2!$AD$6),0)</f>
        <v>685</v>
      </c>
      <c r="AN813" s="20"/>
      <c r="BB813" s="19">
        <v>811</v>
      </c>
      <c r="BC813" s="20">
        <f t="shared" ca="1" si="110"/>
        <v>0.22068872534543982</v>
      </c>
      <c r="BD813" s="28">
        <f t="shared" ca="1" si="111"/>
        <v>13957.65888623281</v>
      </c>
      <c r="BE813" s="29">
        <f ca="1">BD813/ROUNDUP(SQRT((2*BD813*PART2!$AD$7)/PART2!$AD$6),0)</f>
        <v>21.341986064576162</v>
      </c>
      <c r="BF813" s="20"/>
    </row>
    <row r="814" spans="8:58">
      <c r="H814" s="19">
        <v>811</v>
      </c>
      <c r="I814" s="20">
        <f t="shared" ca="1" si="112"/>
        <v>0.11463881779758311</v>
      </c>
      <c r="J814" s="28">
        <f t="shared" ca="1" si="113"/>
        <v>13957.65888623281</v>
      </c>
      <c r="K814" s="28">
        <f t="shared" ca="1" si="114"/>
        <v>1126016.7478328315</v>
      </c>
      <c r="L814" s="28">
        <f ca="1">ROUNDUP((SQRT((2*J814*PART2!$AD$7)/PART2!$AD$6)),0)</f>
        <v>654</v>
      </c>
      <c r="M814" s="38">
        <f t="shared" ca="1" si="115"/>
        <v>21.341986064576162</v>
      </c>
      <c r="N814" s="20"/>
      <c r="AJ814" s="19">
        <v>811</v>
      </c>
      <c r="AK814" s="20">
        <f t="shared" ca="1" si="116"/>
        <v>7.5160410317197779E-2</v>
      </c>
      <c r="AL814" s="28">
        <f t="shared" ca="1" si="117"/>
        <v>13957.65888623281</v>
      </c>
      <c r="AM814" s="28">
        <f ca="1">ROUNDUP(SQRT((2*AL814*PART2!$AD$7)/PART2!$AD$6),0)</f>
        <v>654</v>
      </c>
      <c r="AN814" s="20"/>
      <c r="BB814" s="19">
        <v>812</v>
      </c>
      <c r="BC814" s="20">
        <f t="shared" ca="1" si="110"/>
        <v>0.93449673467032568</v>
      </c>
      <c r="BD814" s="28">
        <f t="shared" ca="1" si="111"/>
        <v>15527.271169833246</v>
      </c>
      <c r="BE814" s="29">
        <f ca="1">BD814/ROUNDUP(SQRT((2*BD814*PART2!$AD$7)/PART2!$AD$6),0)</f>
        <v>22.53595235099165</v>
      </c>
      <c r="BF814" s="20"/>
    </row>
    <row r="815" spans="8:58">
      <c r="H815" s="19">
        <v>812</v>
      </c>
      <c r="I815" s="20">
        <f t="shared" ca="1" si="112"/>
        <v>0.72888372409945834</v>
      </c>
      <c r="J815" s="28">
        <f t="shared" ca="1" si="113"/>
        <v>15527.271169833246</v>
      </c>
      <c r="K815" s="28">
        <f t="shared" ca="1" si="114"/>
        <v>1252100.4031038778</v>
      </c>
      <c r="L815" s="28">
        <f ca="1">ROUNDUP((SQRT((2*J815*PART2!$AD$7)/PART2!$AD$6)),0)</f>
        <v>689</v>
      </c>
      <c r="M815" s="38">
        <f t="shared" ca="1" si="115"/>
        <v>22.53595235099165</v>
      </c>
      <c r="N815" s="20"/>
      <c r="AJ815" s="19">
        <v>812</v>
      </c>
      <c r="AK815" s="20">
        <f t="shared" ca="1" si="116"/>
        <v>0.36096671784432111</v>
      </c>
      <c r="AL815" s="28">
        <f t="shared" ca="1" si="117"/>
        <v>15527.271169833246</v>
      </c>
      <c r="AM815" s="28">
        <f ca="1">ROUNDUP(SQRT((2*AL815*PART2!$AD$7)/PART2!$AD$6),0)</f>
        <v>689</v>
      </c>
      <c r="AN815" s="20"/>
      <c r="BB815" s="19">
        <v>813</v>
      </c>
      <c r="BC815" s="20">
        <f t="shared" ca="1" si="110"/>
        <v>0.29929882020027132</v>
      </c>
      <c r="BD815" s="28">
        <f t="shared" ca="1" si="111"/>
        <v>15421.201672673882</v>
      </c>
      <c r="BE815" s="29">
        <f ca="1">BD815/ROUNDUP(SQRT((2*BD815*PART2!$AD$7)/PART2!$AD$6),0)</f>
        <v>22.447164006803323</v>
      </c>
      <c r="BF815" s="20"/>
    </row>
    <row r="816" spans="8:58">
      <c r="H816" s="19">
        <v>813</v>
      </c>
      <c r="I816" s="20">
        <f t="shared" ca="1" si="112"/>
        <v>0.68842448020403157</v>
      </c>
      <c r="J816" s="28">
        <f t="shared" ca="1" si="113"/>
        <v>15421.201672673882</v>
      </c>
      <c r="K816" s="28">
        <f t="shared" ca="1" si="114"/>
        <v>1243580.9098954073</v>
      </c>
      <c r="L816" s="28">
        <f ca="1">ROUNDUP((SQRT((2*J816*PART2!$AD$7)/PART2!$AD$6)),0)</f>
        <v>687</v>
      </c>
      <c r="M816" s="38">
        <f t="shared" ca="1" si="115"/>
        <v>22.447164006803323</v>
      </c>
      <c r="N816" s="20"/>
      <c r="AJ816" s="19">
        <v>813</v>
      </c>
      <c r="AK816" s="20">
        <f t="shared" ca="1" si="116"/>
        <v>5.0030752177289473E-2</v>
      </c>
      <c r="AL816" s="28">
        <f t="shared" ca="1" si="117"/>
        <v>15421.201672673882</v>
      </c>
      <c r="AM816" s="28">
        <f ca="1">ROUNDUP(SQRT((2*AL816*PART2!$AD$7)/PART2!$AD$6),0)</f>
        <v>687</v>
      </c>
      <c r="AN816" s="20"/>
      <c r="BB816" s="19">
        <v>814</v>
      </c>
      <c r="BC816" s="20">
        <f t="shared" ca="1" si="110"/>
        <v>0.66494806972236231</v>
      </c>
      <c r="BD816" s="28">
        <f t="shared" ca="1" si="111"/>
        <v>15525.268281646149</v>
      </c>
      <c r="BE816" s="29">
        <f ca="1">BD816/ROUNDUP(SQRT((2*BD816*PART2!$AD$7)/PART2!$AD$6),0)</f>
        <v>22.533045401518358</v>
      </c>
      <c r="BF816" s="20"/>
    </row>
    <row r="817" spans="8:58">
      <c r="H817" s="19">
        <v>814</v>
      </c>
      <c r="I817" s="20">
        <f t="shared" ca="1" si="112"/>
        <v>0.72814579486013764</v>
      </c>
      <c r="J817" s="28">
        <f t="shared" ca="1" si="113"/>
        <v>15525.268281646149</v>
      </c>
      <c r="K817" s="28">
        <f t="shared" ca="1" si="114"/>
        <v>1251939.532520026</v>
      </c>
      <c r="L817" s="28">
        <f ca="1">ROUNDUP((SQRT((2*J817*PART2!$AD$7)/PART2!$AD$6)),0)</f>
        <v>689</v>
      </c>
      <c r="M817" s="38">
        <f t="shared" ca="1" si="115"/>
        <v>22.533045401518358</v>
      </c>
      <c r="N817" s="20"/>
      <c r="AJ817" s="19">
        <v>814</v>
      </c>
      <c r="AK817" s="20">
        <f t="shared" ca="1" si="116"/>
        <v>0.70571754306903745</v>
      </c>
      <c r="AL817" s="28">
        <f t="shared" ca="1" si="117"/>
        <v>15525.268281646149</v>
      </c>
      <c r="AM817" s="28">
        <f ca="1">ROUNDUP(SQRT((2*AL817*PART2!$AD$7)/PART2!$AD$6),0)</f>
        <v>689</v>
      </c>
      <c r="AN817" s="20"/>
      <c r="BB817" s="19">
        <v>815</v>
      </c>
      <c r="BC817" s="20">
        <f t="shared" ca="1" si="110"/>
        <v>0.915903067745795</v>
      </c>
      <c r="BD817" s="28">
        <f t="shared" ca="1" si="111"/>
        <v>16480.229062120921</v>
      </c>
      <c r="BE817" s="29">
        <f ca="1">BD817/ROUNDUP(SQRT((2*BD817*PART2!$AD$7)/PART2!$AD$6),0)</f>
        <v>23.211590228339325</v>
      </c>
      <c r="BF817" s="20"/>
    </row>
    <row r="818" spans="8:58">
      <c r="H818" s="19">
        <v>815</v>
      </c>
      <c r="I818" s="20">
        <f t="shared" ca="1" si="112"/>
        <v>0.96622977151703771</v>
      </c>
      <c r="J818" s="28">
        <f t="shared" ca="1" si="113"/>
        <v>16480.229062120921</v>
      </c>
      <c r="K818" s="28">
        <f t="shared" ca="1" si="114"/>
        <v>1328636.8748199085</v>
      </c>
      <c r="L818" s="28">
        <f ca="1">ROUNDUP((SQRT((2*J818*PART2!$AD$7)/PART2!$AD$6)),0)</f>
        <v>710</v>
      </c>
      <c r="M818" s="38">
        <f t="shared" ca="1" si="115"/>
        <v>23.211590228339325</v>
      </c>
      <c r="N818" s="20"/>
      <c r="AJ818" s="19">
        <v>815</v>
      </c>
      <c r="AK818" s="20">
        <f t="shared" ca="1" si="116"/>
        <v>0.83208567471452888</v>
      </c>
      <c r="AL818" s="28">
        <f t="shared" ca="1" si="117"/>
        <v>16480.229062120921</v>
      </c>
      <c r="AM818" s="28">
        <f ca="1">ROUNDUP(SQRT((2*AL818*PART2!$AD$7)/PART2!$AD$6),0)</f>
        <v>710</v>
      </c>
      <c r="AN818" s="20"/>
      <c r="BB818" s="19">
        <v>816</v>
      </c>
      <c r="BC818" s="20">
        <f t="shared" ca="1" si="110"/>
        <v>0.97032522626612938</v>
      </c>
      <c r="BD818" s="28">
        <f t="shared" ca="1" si="111"/>
        <v>14558.020732324238</v>
      </c>
      <c r="BE818" s="29">
        <f ca="1">BD818/ROUNDUP(SQRT((2*BD818*PART2!$AD$7)/PART2!$AD$6),0)</f>
        <v>21.826118039466625</v>
      </c>
      <c r="BF818" s="20"/>
    </row>
    <row r="819" spans="8:58">
      <c r="H819" s="19">
        <v>816</v>
      </c>
      <c r="I819" s="20">
        <f t="shared" ca="1" si="112"/>
        <v>0.30342857529401912</v>
      </c>
      <c r="J819" s="28">
        <f t="shared" ca="1" si="113"/>
        <v>14558.020732324238</v>
      </c>
      <c r="K819" s="28">
        <f t="shared" ca="1" si="114"/>
        <v>1174245.8045546217</v>
      </c>
      <c r="L819" s="28">
        <f ca="1">ROUNDUP((SQRT((2*J819*PART2!$AD$7)/PART2!$AD$6)),0)</f>
        <v>667</v>
      </c>
      <c r="M819" s="38">
        <f t="shared" ca="1" si="115"/>
        <v>21.826118039466625</v>
      </c>
      <c r="N819" s="20"/>
      <c r="AJ819" s="19">
        <v>816</v>
      </c>
      <c r="AK819" s="20">
        <f t="shared" ca="1" si="116"/>
        <v>8.1125248231304625E-2</v>
      </c>
      <c r="AL819" s="28">
        <f t="shared" ca="1" si="117"/>
        <v>14558.020732324238</v>
      </c>
      <c r="AM819" s="28">
        <f ca="1">ROUNDUP(SQRT((2*AL819*PART2!$AD$7)/PART2!$AD$6),0)</f>
        <v>667</v>
      </c>
      <c r="AN819" s="20"/>
      <c r="BB819" s="19">
        <v>817</v>
      </c>
      <c r="BC819" s="20">
        <f t="shared" ca="1" si="110"/>
        <v>0.95269544080557322</v>
      </c>
      <c r="BD819" s="28">
        <f t="shared" ca="1" si="111"/>
        <v>14844.061577455157</v>
      </c>
      <c r="BE819" s="29">
        <f ca="1">BD819/ROUNDUP(SQRT((2*BD819*PART2!$AD$7)/PART2!$AD$6),0)</f>
        <v>22.023830233612994</v>
      </c>
      <c r="BF819" s="20"/>
    </row>
    <row r="820" spans="8:58">
      <c r="H820" s="19">
        <v>817</v>
      </c>
      <c r="I820" s="20">
        <f t="shared" ca="1" si="112"/>
        <v>0.42507038768079997</v>
      </c>
      <c r="J820" s="28">
        <f t="shared" ca="1" si="113"/>
        <v>14844.061577455157</v>
      </c>
      <c r="K820" s="28">
        <f t="shared" ca="1" si="114"/>
        <v>1197222.9688478075</v>
      </c>
      <c r="L820" s="28">
        <f ca="1">ROUNDUP((SQRT((2*J820*PART2!$AD$7)/PART2!$AD$6)),0)</f>
        <v>674</v>
      </c>
      <c r="M820" s="38">
        <f t="shared" ca="1" si="115"/>
        <v>22.023830233612994</v>
      </c>
      <c r="N820" s="20"/>
      <c r="AJ820" s="19">
        <v>817</v>
      </c>
      <c r="AK820" s="20">
        <f t="shared" ca="1" si="116"/>
        <v>0.8018714803942798</v>
      </c>
      <c r="AL820" s="28">
        <f t="shared" ca="1" si="117"/>
        <v>14844.061577455157</v>
      </c>
      <c r="AM820" s="28">
        <f ca="1">ROUNDUP(SQRT((2*AL820*PART2!$AD$7)/PART2!$AD$6),0)</f>
        <v>674</v>
      </c>
      <c r="AN820" s="20"/>
      <c r="BB820" s="19">
        <v>818</v>
      </c>
      <c r="BC820" s="20">
        <f t="shared" ca="1" si="110"/>
        <v>0.96880129309647312</v>
      </c>
      <c r="BD820" s="28">
        <f t="shared" ca="1" si="111"/>
        <v>15085.19656679782</v>
      </c>
      <c r="BE820" s="29">
        <f ca="1">BD820/ROUNDUP(SQRT((2*BD820*PART2!$AD$7)/PART2!$AD$6),0)</f>
        <v>22.216784339908425</v>
      </c>
      <c r="BF820" s="20"/>
    </row>
    <row r="821" spans="8:58">
      <c r="H821" s="19">
        <v>818</v>
      </c>
      <c r="I821" s="20">
        <f t="shared" ca="1" si="112"/>
        <v>0.54169097652464282</v>
      </c>
      <c r="J821" s="28">
        <f t="shared" ca="1" si="113"/>
        <v>15085.19656679782</v>
      </c>
      <c r="K821" s="28">
        <f t="shared" ca="1" si="114"/>
        <v>1216592.2178986054</v>
      </c>
      <c r="L821" s="28">
        <f ca="1">ROUNDUP((SQRT((2*J821*PART2!$AD$7)/PART2!$AD$6)),0)</f>
        <v>679</v>
      </c>
      <c r="M821" s="38">
        <f t="shared" ca="1" si="115"/>
        <v>22.216784339908425</v>
      </c>
      <c r="N821" s="20"/>
      <c r="AJ821" s="19">
        <v>818</v>
      </c>
      <c r="AK821" s="20">
        <f t="shared" ca="1" si="116"/>
        <v>0.17497311996381848</v>
      </c>
      <c r="AL821" s="28">
        <f t="shared" ca="1" si="117"/>
        <v>15085.19656679782</v>
      </c>
      <c r="AM821" s="28">
        <f ca="1">ROUNDUP(SQRT((2*AL821*PART2!$AD$7)/PART2!$AD$6),0)</f>
        <v>679</v>
      </c>
      <c r="AN821" s="20"/>
      <c r="BB821" s="19">
        <v>819</v>
      </c>
      <c r="BC821" s="20">
        <f t="shared" ca="1" si="110"/>
        <v>0.5705835755263422</v>
      </c>
      <c r="BD821" s="28">
        <f t="shared" ca="1" si="111"/>
        <v>15174.890429414618</v>
      </c>
      <c r="BE821" s="29">
        <f ca="1">BD821/ROUNDUP(SQRT((2*BD821*PART2!$AD$7)/PART2!$AD$6),0)</f>
        <v>22.283245858171245</v>
      </c>
      <c r="BF821" s="20"/>
    </row>
    <row r="822" spans="8:58">
      <c r="H822" s="19">
        <v>819</v>
      </c>
      <c r="I822" s="20">
        <f t="shared" ca="1" si="112"/>
        <v>0.58362188191970532</v>
      </c>
      <c r="J822" s="28">
        <f t="shared" ca="1" si="113"/>
        <v>15174.890429414618</v>
      </c>
      <c r="K822" s="28">
        <f t="shared" ca="1" si="114"/>
        <v>1223796.7484419669</v>
      </c>
      <c r="L822" s="28">
        <f ca="1">ROUNDUP((SQRT((2*J822*PART2!$AD$7)/PART2!$AD$6)),0)</f>
        <v>681</v>
      </c>
      <c r="M822" s="38">
        <f t="shared" ca="1" si="115"/>
        <v>22.283245858171245</v>
      </c>
      <c r="N822" s="20"/>
      <c r="AJ822" s="19">
        <v>819</v>
      </c>
      <c r="AK822" s="20">
        <f t="shared" ca="1" si="116"/>
        <v>2.7882678670726802E-2</v>
      </c>
      <c r="AL822" s="28">
        <f t="shared" ca="1" si="117"/>
        <v>15174.890429414618</v>
      </c>
      <c r="AM822" s="28">
        <f ca="1">ROUNDUP(SQRT((2*AL822*PART2!$AD$7)/PART2!$AD$6),0)</f>
        <v>681</v>
      </c>
      <c r="AN822" s="20"/>
      <c r="BB822" s="19">
        <v>820</v>
      </c>
      <c r="BC822" s="20">
        <f t="shared" ca="1" si="110"/>
        <v>4.4251344381217916E-2</v>
      </c>
      <c r="BD822" s="28">
        <f t="shared" ca="1" si="111"/>
        <v>14044.434430912959</v>
      </c>
      <c r="BE822" s="29">
        <f ca="1">BD822/ROUNDUP(SQRT((2*BD822*PART2!$AD$7)/PART2!$AD$6),0)</f>
        <v>21.409198827611217</v>
      </c>
      <c r="BF822" s="20"/>
    </row>
    <row r="823" spans="8:58">
      <c r="H823" s="19">
        <v>820</v>
      </c>
      <c r="I823" s="20">
        <f t="shared" ca="1" si="112"/>
        <v>0.13635541005955987</v>
      </c>
      <c r="J823" s="28">
        <f t="shared" ca="1" si="113"/>
        <v>14044.434430912959</v>
      </c>
      <c r="K823" s="28">
        <f t="shared" ca="1" si="114"/>
        <v>1132987.978215111</v>
      </c>
      <c r="L823" s="28">
        <f ca="1">ROUNDUP((SQRT((2*J823*PART2!$AD$7)/PART2!$AD$6)),0)</f>
        <v>656</v>
      </c>
      <c r="M823" s="38">
        <f t="shared" ca="1" si="115"/>
        <v>21.409198827611217</v>
      </c>
      <c r="N823" s="20"/>
      <c r="AJ823" s="19">
        <v>820</v>
      </c>
      <c r="AK823" s="20">
        <f t="shared" ca="1" si="116"/>
        <v>0.45923734771773506</v>
      </c>
      <c r="AL823" s="28">
        <f t="shared" ca="1" si="117"/>
        <v>14044.434430912959</v>
      </c>
      <c r="AM823" s="28">
        <f ca="1">ROUNDUP(SQRT((2*AL823*PART2!$AD$7)/PART2!$AD$6),0)</f>
        <v>656</v>
      </c>
      <c r="AN823" s="20"/>
      <c r="BB823" s="19">
        <v>821</v>
      </c>
      <c r="BC823" s="20">
        <f t="shared" ca="1" si="110"/>
        <v>0.74162986636407247</v>
      </c>
      <c r="BD823" s="28">
        <f t="shared" ca="1" si="111"/>
        <v>15234.752948581456</v>
      </c>
      <c r="BE823" s="29">
        <f ca="1">BD823/ROUNDUP(SQRT((2*BD823*PART2!$AD$7)/PART2!$AD$6),0)</f>
        <v>22.305641213150007</v>
      </c>
      <c r="BF823" s="20"/>
    </row>
    <row r="824" spans="8:58">
      <c r="H824" s="19">
        <v>821</v>
      </c>
      <c r="I824" s="20">
        <f t="shared" ca="1" si="112"/>
        <v>0.61048785593226729</v>
      </c>
      <c r="J824" s="28">
        <f t="shared" ca="1" si="113"/>
        <v>15234.752948581456</v>
      </c>
      <c r="K824" s="28">
        <f t="shared" ca="1" si="114"/>
        <v>1228605.0769534097</v>
      </c>
      <c r="L824" s="28">
        <f ca="1">ROUNDUP((SQRT((2*J824*PART2!$AD$7)/PART2!$AD$6)),0)</f>
        <v>683</v>
      </c>
      <c r="M824" s="38">
        <f t="shared" ca="1" si="115"/>
        <v>22.305641213150007</v>
      </c>
      <c r="N824" s="20"/>
      <c r="AJ824" s="19">
        <v>821</v>
      </c>
      <c r="AK824" s="20">
        <f t="shared" ca="1" si="116"/>
        <v>0.99158816549449336</v>
      </c>
      <c r="AL824" s="28">
        <f t="shared" ca="1" si="117"/>
        <v>15234.752948581456</v>
      </c>
      <c r="AM824" s="28">
        <f ca="1">ROUNDUP(SQRT((2*AL824*PART2!$AD$7)/PART2!$AD$6),0)</f>
        <v>683</v>
      </c>
      <c r="AN824" s="20"/>
      <c r="BB824" s="19">
        <v>822</v>
      </c>
      <c r="BC824" s="20">
        <f t="shared" ca="1" si="110"/>
        <v>1.319522527930661E-3</v>
      </c>
      <c r="BD824" s="28">
        <f t="shared" ca="1" si="111"/>
        <v>15413.375060434717</v>
      </c>
      <c r="BE824" s="29">
        <f ca="1">BD824/ROUNDUP(SQRT((2*BD824*PART2!$AD$7)/PART2!$AD$6),0)</f>
        <v>22.435771558129137</v>
      </c>
      <c r="BF824" s="20"/>
    </row>
    <row r="825" spans="8:58">
      <c r="H825" s="19">
        <v>822</v>
      </c>
      <c r="I825" s="20">
        <f t="shared" ca="1" si="112"/>
        <v>0.68532766264368272</v>
      </c>
      <c r="J825" s="28">
        <f t="shared" ca="1" si="113"/>
        <v>15413.375060434717</v>
      </c>
      <c r="K825" s="28">
        <f t="shared" ca="1" si="114"/>
        <v>1242952.2745775657</v>
      </c>
      <c r="L825" s="28">
        <f ca="1">ROUNDUP((SQRT((2*J825*PART2!$AD$7)/PART2!$AD$6)),0)</f>
        <v>687</v>
      </c>
      <c r="M825" s="38">
        <f t="shared" ca="1" si="115"/>
        <v>22.435771558129137</v>
      </c>
      <c r="N825" s="20"/>
      <c r="AJ825" s="19">
        <v>822</v>
      </c>
      <c r="AK825" s="20">
        <f t="shared" ca="1" si="116"/>
        <v>0.34960747501677025</v>
      </c>
      <c r="AL825" s="28">
        <f t="shared" ca="1" si="117"/>
        <v>15413.375060434717</v>
      </c>
      <c r="AM825" s="28">
        <f ca="1">ROUNDUP(SQRT((2*AL825*PART2!$AD$7)/PART2!$AD$6),0)</f>
        <v>687</v>
      </c>
      <c r="AN825" s="20"/>
      <c r="BB825" s="19">
        <v>823</v>
      </c>
      <c r="BC825" s="20">
        <f t="shared" ca="1" si="110"/>
        <v>0.23553837516844334</v>
      </c>
      <c r="BD825" s="28">
        <f t="shared" ca="1" si="111"/>
        <v>15503.252026714903</v>
      </c>
      <c r="BE825" s="29">
        <f ca="1">BD825/ROUNDUP(SQRT((2*BD825*PART2!$AD$7)/PART2!$AD$6),0)</f>
        <v>22.501091475638464</v>
      </c>
      <c r="BF825" s="20"/>
    </row>
    <row r="826" spans="8:58">
      <c r="H826" s="19">
        <v>823</v>
      </c>
      <c r="I826" s="20">
        <f t="shared" ca="1" si="112"/>
        <v>0.71996818805836937</v>
      </c>
      <c r="J826" s="28">
        <f t="shared" ca="1" si="113"/>
        <v>15503.252026714903</v>
      </c>
      <c r="K826" s="28">
        <f t="shared" ca="1" si="114"/>
        <v>1250171.2022618328</v>
      </c>
      <c r="L826" s="28">
        <f ca="1">ROUNDUP((SQRT((2*J826*PART2!$AD$7)/PART2!$AD$6)),0)</f>
        <v>689</v>
      </c>
      <c r="M826" s="38">
        <f t="shared" ca="1" si="115"/>
        <v>22.501091475638464</v>
      </c>
      <c r="N826" s="20"/>
      <c r="AJ826" s="19">
        <v>823</v>
      </c>
      <c r="AK826" s="20">
        <f t="shared" ca="1" si="116"/>
        <v>0.40581362357029882</v>
      </c>
      <c r="AL826" s="28">
        <f t="shared" ca="1" si="117"/>
        <v>15503.252026714903</v>
      </c>
      <c r="AM826" s="28">
        <f ca="1">ROUNDUP(SQRT((2*AL826*PART2!$AD$7)/PART2!$AD$6),0)</f>
        <v>689</v>
      </c>
      <c r="AN826" s="20"/>
      <c r="BB826" s="19">
        <v>824</v>
      </c>
      <c r="BC826" s="20">
        <f t="shared" ca="1" si="110"/>
        <v>0.62269158649034628</v>
      </c>
      <c r="BD826" s="28">
        <f t="shared" ca="1" si="111"/>
        <v>13460.410036644702</v>
      </c>
      <c r="BE826" s="29">
        <f ca="1">BD826/ROUNDUP(SQRT((2*BD826*PART2!$AD$7)/PART2!$AD$6),0)</f>
        <v>20.96637077358988</v>
      </c>
      <c r="BF826" s="20"/>
    </row>
    <row r="827" spans="8:58">
      <c r="H827" s="19">
        <v>824</v>
      </c>
      <c r="I827" s="20">
        <f t="shared" ca="1" si="112"/>
        <v>2.6497175230397074E-2</v>
      </c>
      <c r="J827" s="28">
        <f t="shared" ca="1" si="113"/>
        <v>13460.410036644702</v>
      </c>
      <c r="K827" s="28">
        <f t="shared" ca="1" si="114"/>
        <v>1086067.8045017656</v>
      </c>
      <c r="L827" s="28">
        <f ca="1">ROUNDUP((SQRT((2*J827*PART2!$AD$7)/PART2!$AD$6)),0)</f>
        <v>642</v>
      </c>
      <c r="M827" s="38">
        <f t="shared" ca="1" si="115"/>
        <v>20.96637077358988</v>
      </c>
      <c r="N827" s="20"/>
      <c r="AJ827" s="19">
        <v>824</v>
      </c>
      <c r="AK827" s="20">
        <f t="shared" ca="1" si="116"/>
        <v>4.6693766825414373E-2</v>
      </c>
      <c r="AL827" s="28">
        <f t="shared" ca="1" si="117"/>
        <v>13460.410036644702</v>
      </c>
      <c r="AM827" s="28">
        <f ca="1">ROUNDUP(SQRT((2*AL827*PART2!$AD$7)/PART2!$AD$6),0)</f>
        <v>642</v>
      </c>
      <c r="AN827" s="20"/>
      <c r="BB827" s="19">
        <v>825</v>
      </c>
      <c r="BC827" s="20">
        <f t="shared" ca="1" si="110"/>
        <v>0.95497992140236665</v>
      </c>
      <c r="BD827" s="28">
        <f t="shared" ca="1" si="111"/>
        <v>15671.683827915593</v>
      </c>
      <c r="BE827" s="29">
        <f ca="1">BD827/ROUNDUP(SQRT((2*BD827*PART2!$AD$7)/PART2!$AD$6),0)</f>
        <v>22.646941947854902</v>
      </c>
      <c r="BF827" s="20"/>
    </row>
    <row r="828" spans="8:58">
      <c r="H828" s="19">
        <v>825</v>
      </c>
      <c r="I828" s="20">
        <f t="shared" ca="1" si="112"/>
        <v>0.77944701837237862</v>
      </c>
      <c r="J828" s="28">
        <f t="shared" ca="1" si="113"/>
        <v>15671.683827915593</v>
      </c>
      <c r="K828" s="28">
        <f t="shared" ca="1" si="114"/>
        <v>1263699.4334617753</v>
      </c>
      <c r="L828" s="28">
        <f ca="1">ROUNDUP((SQRT((2*J828*PART2!$AD$7)/PART2!$AD$6)),0)</f>
        <v>692</v>
      </c>
      <c r="M828" s="38">
        <f t="shared" ca="1" si="115"/>
        <v>22.646941947854902</v>
      </c>
      <c r="N828" s="20"/>
      <c r="AJ828" s="19">
        <v>825</v>
      </c>
      <c r="AK828" s="20">
        <f t="shared" ca="1" si="116"/>
        <v>3.9500084536849278E-2</v>
      </c>
      <c r="AL828" s="28">
        <f t="shared" ca="1" si="117"/>
        <v>15671.683827915593</v>
      </c>
      <c r="AM828" s="28">
        <f ca="1">ROUNDUP(SQRT((2*AL828*PART2!$AD$7)/PART2!$AD$6),0)</f>
        <v>692</v>
      </c>
      <c r="AN828" s="20"/>
      <c r="BB828" s="19">
        <v>826</v>
      </c>
      <c r="BC828" s="20">
        <f t="shared" ca="1" si="110"/>
        <v>0.33034967924454373</v>
      </c>
      <c r="BD828" s="28">
        <f t="shared" ca="1" si="111"/>
        <v>15010.346462953272</v>
      </c>
      <c r="BE828" s="29">
        <f ca="1">BD828/ROUNDUP(SQRT((2*BD828*PART2!$AD$7)/PART2!$AD$6),0)</f>
        <v>22.139154075152319</v>
      </c>
      <c r="BF828" s="20"/>
    </row>
    <row r="829" spans="8:58">
      <c r="H829" s="19">
        <v>826</v>
      </c>
      <c r="I829" s="20">
        <f t="shared" ca="1" si="112"/>
        <v>0.50515985031468014</v>
      </c>
      <c r="J829" s="28">
        <f t="shared" ca="1" si="113"/>
        <v>15010.346462953272</v>
      </c>
      <c r="K829" s="28">
        <f t="shared" ca="1" si="114"/>
        <v>1210579.9309327954</v>
      </c>
      <c r="L829" s="28">
        <f ca="1">ROUNDUP((SQRT((2*J829*PART2!$AD$7)/PART2!$AD$6)),0)</f>
        <v>678</v>
      </c>
      <c r="M829" s="38">
        <f t="shared" ca="1" si="115"/>
        <v>22.139154075152319</v>
      </c>
      <c r="N829" s="20"/>
      <c r="AJ829" s="19">
        <v>826</v>
      </c>
      <c r="AK829" s="20">
        <f t="shared" ca="1" si="116"/>
        <v>0.54050900328850715</v>
      </c>
      <c r="AL829" s="28">
        <f t="shared" ca="1" si="117"/>
        <v>15010.346462953272</v>
      </c>
      <c r="AM829" s="28">
        <f ca="1">ROUNDUP(SQRT((2*AL829*PART2!$AD$7)/PART2!$AD$6),0)</f>
        <v>678</v>
      </c>
      <c r="AN829" s="20"/>
      <c r="BB829" s="19">
        <v>827</v>
      </c>
      <c r="BC829" s="20">
        <f t="shared" ca="1" si="110"/>
        <v>0.8098920277925219</v>
      </c>
      <c r="BD829" s="28">
        <f t="shared" ca="1" si="111"/>
        <v>15003.078810771871</v>
      </c>
      <c r="BE829" s="29">
        <f ca="1">BD829/ROUNDUP(SQRT((2*BD829*PART2!$AD$7)/PART2!$AD$6),0)</f>
        <v>22.128434824147302</v>
      </c>
      <c r="BF829" s="20"/>
    </row>
    <row r="830" spans="8:58">
      <c r="H830" s="19">
        <v>827</v>
      </c>
      <c r="I830" s="20">
        <f t="shared" ca="1" si="112"/>
        <v>0.50153822050146402</v>
      </c>
      <c r="J830" s="28">
        <f t="shared" ca="1" si="113"/>
        <v>15003.078810771871</v>
      </c>
      <c r="K830" s="28">
        <f t="shared" ca="1" si="114"/>
        <v>1209996.1605230623</v>
      </c>
      <c r="L830" s="28">
        <f ca="1">ROUNDUP((SQRT((2*J830*PART2!$AD$7)/PART2!$AD$6)),0)</f>
        <v>678</v>
      </c>
      <c r="M830" s="38">
        <f t="shared" ca="1" si="115"/>
        <v>22.128434824147302</v>
      </c>
      <c r="N830" s="20"/>
      <c r="AJ830" s="19">
        <v>827</v>
      </c>
      <c r="AK830" s="20">
        <f t="shared" ca="1" si="116"/>
        <v>0.80981276879098929</v>
      </c>
      <c r="AL830" s="28">
        <f t="shared" ca="1" si="117"/>
        <v>15003.078810771871</v>
      </c>
      <c r="AM830" s="28">
        <f ca="1">ROUNDUP(SQRT((2*AL830*PART2!$AD$7)/PART2!$AD$6),0)</f>
        <v>678</v>
      </c>
      <c r="AN830" s="20"/>
      <c r="BB830" s="19">
        <v>828</v>
      </c>
      <c r="BC830" s="20">
        <f t="shared" ca="1" si="110"/>
        <v>0.15473815690435089</v>
      </c>
      <c r="BD830" s="28">
        <f t="shared" ca="1" si="111"/>
        <v>15178.817874122113</v>
      </c>
      <c r="BE830" s="29">
        <f ca="1">BD830/ROUNDUP(SQRT((2*BD830*PART2!$AD$7)/PART2!$AD$6),0)</f>
        <v>22.256331193727437</v>
      </c>
      <c r="BF830" s="20"/>
    </row>
    <row r="831" spans="8:58">
      <c r="H831" s="19">
        <v>828</v>
      </c>
      <c r="I831" s="20">
        <f t="shared" ca="1" si="112"/>
        <v>0.58541195804786272</v>
      </c>
      <c r="J831" s="28">
        <f t="shared" ca="1" si="113"/>
        <v>15178.817874122113</v>
      </c>
      <c r="K831" s="28">
        <f t="shared" ca="1" si="114"/>
        <v>1224112.2227923891</v>
      </c>
      <c r="L831" s="28">
        <f ca="1">ROUNDUP((SQRT((2*J831*PART2!$AD$7)/PART2!$AD$6)),0)</f>
        <v>682</v>
      </c>
      <c r="M831" s="38">
        <f t="shared" ca="1" si="115"/>
        <v>22.256331193727437</v>
      </c>
      <c r="N831" s="20"/>
      <c r="AJ831" s="19">
        <v>828</v>
      </c>
      <c r="AK831" s="20">
        <f t="shared" ca="1" si="116"/>
        <v>7.5692969440218638E-3</v>
      </c>
      <c r="AL831" s="28">
        <f t="shared" ca="1" si="117"/>
        <v>15178.817874122113</v>
      </c>
      <c r="AM831" s="28">
        <f ca="1">ROUNDUP(SQRT((2*AL831*PART2!$AD$7)/PART2!$AD$6),0)</f>
        <v>682</v>
      </c>
      <c r="AN831" s="20"/>
      <c r="BB831" s="19">
        <v>829</v>
      </c>
      <c r="BC831" s="20">
        <f t="shared" ca="1" si="110"/>
        <v>4.5904685114142918E-2</v>
      </c>
      <c r="BD831" s="28">
        <f t="shared" ca="1" si="111"/>
        <v>14336.372795379666</v>
      </c>
      <c r="BE831" s="29">
        <f ca="1">BD831/ROUNDUP(SQRT((2*BD831*PART2!$AD$7)/PART2!$AD$6),0)</f>
        <v>21.656152258881672</v>
      </c>
      <c r="BF831" s="20"/>
    </row>
    <row r="832" spans="8:58">
      <c r="H832" s="19">
        <v>829</v>
      </c>
      <c r="I832" s="20">
        <f t="shared" ca="1" si="112"/>
        <v>0.22323653102885754</v>
      </c>
      <c r="J832" s="28">
        <f t="shared" ca="1" si="113"/>
        <v>14336.372795379666</v>
      </c>
      <c r="K832" s="28">
        <f t="shared" ca="1" si="114"/>
        <v>1156440.5771273272</v>
      </c>
      <c r="L832" s="28">
        <f ca="1">ROUNDUP((SQRT((2*J832*PART2!$AD$7)/PART2!$AD$6)),0)</f>
        <v>662</v>
      </c>
      <c r="M832" s="38">
        <f t="shared" ca="1" si="115"/>
        <v>21.656152258881672</v>
      </c>
      <c r="N832" s="20"/>
      <c r="AJ832" s="19">
        <v>829</v>
      </c>
      <c r="AK832" s="20">
        <f t="shared" ca="1" si="116"/>
        <v>0.57975225485488691</v>
      </c>
      <c r="AL832" s="28">
        <f t="shared" ca="1" si="117"/>
        <v>14336.372795379666</v>
      </c>
      <c r="AM832" s="28">
        <f ca="1">ROUNDUP(SQRT((2*AL832*PART2!$AD$7)/PART2!$AD$6),0)</f>
        <v>662</v>
      </c>
      <c r="AN832" s="20"/>
      <c r="BB832" s="19">
        <v>830</v>
      </c>
      <c r="BC832" s="20">
        <f t="shared" ca="1" si="110"/>
        <v>4.8462676600378729E-2</v>
      </c>
      <c r="BD832" s="28">
        <f t="shared" ca="1" si="111"/>
        <v>15873.032143880348</v>
      </c>
      <c r="BE832" s="29">
        <f ca="1">BD832/ROUNDUP(SQRT((2*BD832*PART2!$AD$7)/PART2!$AD$6),0)</f>
        <v>22.773360321205665</v>
      </c>
      <c r="BF832" s="20"/>
    </row>
    <row r="833" spans="8:58">
      <c r="H833" s="19">
        <v>830</v>
      </c>
      <c r="I833" s="20">
        <f t="shared" ca="1" si="112"/>
        <v>0.8412429314091342</v>
      </c>
      <c r="J833" s="28">
        <f t="shared" ca="1" si="113"/>
        <v>15873.032143880348</v>
      </c>
      <c r="K833" s="28">
        <f t="shared" ca="1" si="114"/>
        <v>1279871.1107810931</v>
      </c>
      <c r="L833" s="28">
        <f ca="1">ROUNDUP((SQRT((2*J833*PART2!$AD$7)/PART2!$AD$6)),0)</f>
        <v>697</v>
      </c>
      <c r="M833" s="38">
        <f t="shared" ca="1" si="115"/>
        <v>22.773360321205665</v>
      </c>
      <c r="N833" s="20"/>
      <c r="AJ833" s="19">
        <v>830</v>
      </c>
      <c r="AK833" s="20">
        <f t="shared" ca="1" si="116"/>
        <v>0.85053380461770833</v>
      </c>
      <c r="AL833" s="28">
        <f t="shared" ca="1" si="117"/>
        <v>15873.032143880348</v>
      </c>
      <c r="AM833" s="28">
        <f ca="1">ROUNDUP(SQRT((2*AL833*PART2!$AD$7)/PART2!$AD$6),0)</f>
        <v>697</v>
      </c>
      <c r="AN833" s="20"/>
      <c r="BB833" s="19">
        <v>831</v>
      </c>
      <c r="BC833" s="20">
        <f t="shared" ca="1" si="110"/>
        <v>0.32953262535368077</v>
      </c>
      <c r="BD833" s="28">
        <f t="shared" ca="1" si="111"/>
        <v>14118.343253619845</v>
      </c>
      <c r="BE833" s="29">
        <f ca="1">BD833/ROUNDUP(SQRT((2*BD833*PART2!$AD$7)/PART2!$AD$6),0)</f>
        <v>21.489106930928227</v>
      </c>
      <c r="BF833" s="20"/>
    </row>
    <row r="834" spans="8:58">
      <c r="H834" s="19">
        <v>831</v>
      </c>
      <c r="I834" s="20">
        <f t="shared" ca="1" si="112"/>
        <v>0.15633645411462749</v>
      </c>
      <c r="J834" s="28">
        <f t="shared" ca="1" si="113"/>
        <v>14118.343253619845</v>
      </c>
      <c r="K834" s="28">
        <f t="shared" ca="1" si="114"/>
        <v>1138925.4638143918</v>
      </c>
      <c r="L834" s="28">
        <f ca="1">ROUNDUP((SQRT((2*J834*PART2!$AD$7)/PART2!$AD$6)),0)</f>
        <v>657</v>
      </c>
      <c r="M834" s="38">
        <f t="shared" ca="1" si="115"/>
        <v>21.489106930928227</v>
      </c>
      <c r="N834" s="20"/>
      <c r="AJ834" s="19">
        <v>831</v>
      </c>
      <c r="AK834" s="20">
        <f t="shared" ca="1" si="116"/>
        <v>0.8967483386100934</v>
      </c>
      <c r="AL834" s="28">
        <f t="shared" ca="1" si="117"/>
        <v>14118.343253619845</v>
      </c>
      <c r="AM834" s="28">
        <f ca="1">ROUNDUP(SQRT((2*AL834*PART2!$AD$7)/PART2!$AD$6),0)</f>
        <v>657</v>
      </c>
      <c r="AN834" s="20"/>
      <c r="BB834" s="19">
        <v>832</v>
      </c>
      <c r="BC834" s="20">
        <f t="shared" ca="1" si="110"/>
        <v>0.25620919383268259</v>
      </c>
      <c r="BD834" s="28">
        <f t="shared" ca="1" si="111"/>
        <v>13914.997980215798</v>
      </c>
      <c r="BE834" s="29">
        <f ca="1">BD834/ROUNDUP(SQRT((2*BD834*PART2!$AD$7)/PART2!$AD$6),0)</f>
        <v>21.30933840768116</v>
      </c>
      <c r="BF834" s="20"/>
    </row>
    <row r="835" spans="8:58">
      <c r="H835" s="19">
        <v>832</v>
      </c>
      <c r="I835" s="20">
        <f t="shared" ca="1" si="112"/>
        <v>0.10465266297487386</v>
      </c>
      <c r="J835" s="28">
        <f t="shared" ca="1" si="113"/>
        <v>13914.997980215798</v>
      </c>
      <c r="K835" s="28">
        <f t="shared" ca="1" si="114"/>
        <v>1122589.4928669536</v>
      </c>
      <c r="L835" s="28">
        <f ca="1">ROUNDUP((SQRT((2*J835*PART2!$AD$7)/PART2!$AD$6)),0)</f>
        <v>653</v>
      </c>
      <c r="M835" s="38">
        <f t="shared" ca="1" si="115"/>
        <v>21.30933840768116</v>
      </c>
      <c r="N835" s="20"/>
      <c r="AJ835" s="19">
        <v>832</v>
      </c>
      <c r="AK835" s="20">
        <f t="shared" ca="1" si="116"/>
        <v>0.66571209323856229</v>
      </c>
      <c r="AL835" s="28">
        <f t="shared" ca="1" si="117"/>
        <v>13914.997980215798</v>
      </c>
      <c r="AM835" s="28">
        <f ca="1">ROUNDUP(SQRT((2*AL835*PART2!$AD$7)/PART2!$AD$6),0)</f>
        <v>653</v>
      </c>
      <c r="AN835" s="20"/>
      <c r="BB835" s="19">
        <v>833</v>
      </c>
      <c r="BC835" s="20">
        <f t="shared" ca="1" si="110"/>
        <v>0.11529431009930957</v>
      </c>
      <c r="BD835" s="28">
        <f t="shared" ca="1" si="111"/>
        <v>15591.108597656659</v>
      </c>
      <c r="BE835" s="29">
        <f ca="1">BD835/ROUNDUP(SQRT((2*BD835*PART2!$AD$7)/PART2!$AD$6),0)</f>
        <v>22.563109403265788</v>
      </c>
      <c r="BF835" s="20"/>
    </row>
    <row r="836" spans="8:58">
      <c r="H836" s="19">
        <v>833</v>
      </c>
      <c r="I836" s="20">
        <f t="shared" ca="1" si="112"/>
        <v>0.75187812705037693</v>
      </c>
      <c r="J836" s="28">
        <f t="shared" ca="1" si="113"/>
        <v>15591.108597656659</v>
      </c>
      <c r="K836" s="28">
        <f t="shared" ca="1" si="114"/>
        <v>1257227.7718812511</v>
      </c>
      <c r="L836" s="28">
        <f ca="1">ROUNDUP((SQRT((2*J836*PART2!$AD$7)/PART2!$AD$6)),0)</f>
        <v>691</v>
      </c>
      <c r="M836" s="38">
        <f t="shared" ca="1" si="115"/>
        <v>22.563109403265788</v>
      </c>
      <c r="N836" s="20"/>
      <c r="AJ836" s="19">
        <v>833</v>
      </c>
      <c r="AK836" s="20">
        <f t="shared" ca="1" si="116"/>
        <v>0.8789392887587103</v>
      </c>
      <c r="AL836" s="28">
        <f t="shared" ca="1" si="117"/>
        <v>15591.108597656659</v>
      </c>
      <c r="AM836" s="28">
        <f ca="1">ROUNDUP(SQRT((2*AL836*PART2!$AD$7)/PART2!$AD$6),0)</f>
        <v>691</v>
      </c>
      <c r="AN836" s="20"/>
      <c r="BB836" s="19">
        <v>834</v>
      </c>
      <c r="BC836" s="20">
        <f t="shared" ref="BC836:BC899" ca="1" si="118">RAND()</f>
        <v>0.74244749646874753</v>
      </c>
      <c r="BD836" s="28">
        <f t="shared" ref="BD836:BD899" ca="1" si="119">IF(I837&lt;=$C$24, $C$16+SQRT(I837*$C$25), $C$17-SQRT((1-I837)*$C$26))</f>
        <v>15278.346194555046</v>
      </c>
      <c r="BE836" s="29">
        <f ca="1">BD836/ROUNDUP(SQRT((2*BD836*PART2!$AD$7)/PART2!$AD$6),0)</f>
        <v>22.336763442331939</v>
      </c>
      <c r="BF836" s="20"/>
    </row>
    <row r="837" spans="8:58">
      <c r="H837" s="19">
        <v>834</v>
      </c>
      <c r="I837" s="20">
        <f t="shared" ref="I837:I900" ca="1" si="120">RAND()</f>
        <v>0.62948852177461367</v>
      </c>
      <c r="J837" s="28">
        <f t="shared" ref="J837:J900" ca="1" si="121">IF(I837&lt;=$C$24, $C$16+SQRT(I837*$C$25), $C$17-SQRT((1-I837)*$C$26))</f>
        <v>15278.346194555046</v>
      </c>
      <c r="K837" s="28">
        <f t="shared" ref="K837:K900" ca="1" si="122">J837*$AD$5+J837/L837*$AD$7+$AD$6*L837/2</f>
        <v>1232106.5835217168</v>
      </c>
      <c r="L837" s="28">
        <f ca="1">ROUNDUP((SQRT((2*J837*PART2!$AD$7)/PART2!$AD$6)),0)</f>
        <v>684</v>
      </c>
      <c r="M837" s="38">
        <f t="shared" ref="M837:M900" ca="1" si="123">J837/L837</f>
        <v>22.336763442331939</v>
      </c>
      <c r="N837" s="20"/>
      <c r="AJ837" s="19">
        <v>834</v>
      </c>
      <c r="AK837" s="20">
        <f t="shared" ref="AK837:AK900" ca="1" si="124">RAND()</f>
        <v>0.93108085276418617</v>
      </c>
      <c r="AL837" s="28">
        <f t="shared" ref="AL837:AL900" ca="1" si="125">IF(I837&lt;=$C$24, $C$16+SQRT(I837*$C$25), $C$17-SQRT((1-I837)*$C$26))</f>
        <v>15278.346194555046</v>
      </c>
      <c r="AM837" s="28">
        <f ca="1">ROUNDUP(SQRT((2*AL837*PART2!$AD$7)/PART2!$AD$6),0)</f>
        <v>684</v>
      </c>
      <c r="AN837" s="20"/>
      <c r="BB837" s="19">
        <v>835</v>
      </c>
      <c r="BC837" s="20">
        <f t="shared" ca="1" si="118"/>
        <v>0.53790792685663924</v>
      </c>
      <c r="BD837" s="28">
        <f t="shared" ca="1" si="119"/>
        <v>15323.609199750499</v>
      </c>
      <c r="BE837" s="29">
        <f ca="1">BD837/ROUNDUP(SQRT((2*BD837*PART2!$AD$7)/PART2!$AD$6),0)</f>
        <v>22.370232408394891</v>
      </c>
      <c r="BF837" s="20"/>
    </row>
    <row r="838" spans="8:58">
      <c r="H838" s="19">
        <v>835</v>
      </c>
      <c r="I838" s="20">
        <f t="shared" ca="1" si="120"/>
        <v>0.64871423560485464</v>
      </c>
      <c r="J838" s="28">
        <f t="shared" ca="1" si="121"/>
        <v>15323.609199750499</v>
      </c>
      <c r="K838" s="28">
        <f t="shared" ca="1" si="122"/>
        <v>1235742.1871098869</v>
      </c>
      <c r="L838" s="28">
        <f ca="1">ROUNDUP((SQRT((2*J838*PART2!$AD$7)/PART2!$AD$6)),0)</f>
        <v>685</v>
      </c>
      <c r="M838" s="38">
        <f t="shared" ca="1" si="123"/>
        <v>22.370232408394891</v>
      </c>
      <c r="N838" s="20"/>
      <c r="AJ838" s="19">
        <v>835</v>
      </c>
      <c r="AK838" s="20">
        <f t="shared" ca="1" si="124"/>
        <v>0.50364989307336094</v>
      </c>
      <c r="AL838" s="28">
        <f t="shared" ca="1" si="125"/>
        <v>15323.609199750499</v>
      </c>
      <c r="AM838" s="28">
        <f ca="1">ROUNDUP(SQRT((2*AL838*PART2!$AD$7)/PART2!$AD$6),0)</f>
        <v>685</v>
      </c>
      <c r="AN838" s="20"/>
      <c r="BB838" s="19">
        <v>836</v>
      </c>
      <c r="BC838" s="20">
        <f t="shared" ca="1" si="118"/>
        <v>0.85676783292855552</v>
      </c>
      <c r="BD838" s="28">
        <f t="shared" ca="1" si="119"/>
        <v>15365.979799817662</v>
      </c>
      <c r="BE838" s="29">
        <f ca="1">BD838/ROUNDUP(SQRT((2*BD838*PART2!$AD$7)/PART2!$AD$6),0)</f>
        <v>22.399387463291053</v>
      </c>
      <c r="BF838" s="20"/>
    </row>
    <row r="839" spans="8:58">
      <c r="H839" s="19">
        <v>836</v>
      </c>
      <c r="I839" s="20">
        <f t="shared" ca="1" si="120"/>
        <v>0.66624724817450864</v>
      </c>
      <c r="J839" s="28">
        <f t="shared" ca="1" si="121"/>
        <v>15365.979799817662</v>
      </c>
      <c r="K839" s="28">
        <f t="shared" ca="1" si="122"/>
        <v>1239145.449227337</v>
      </c>
      <c r="L839" s="28">
        <f ca="1">ROUNDUP((SQRT((2*J839*PART2!$AD$7)/PART2!$AD$6)),0)</f>
        <v>686</v>
      </c>
      <c r="M839" s="38">
        <f t="shared" ca="1" si="123"/>
        <v>22.399387463291053</v>
      </c>
      <c r="N839" s="20"/>
      <c r="AJ839" s="19">
        <v>836</v>
      </c>
      <c r="AK839" s="20">
        <f t="shared" ca="1" si="124"/>
        <v>0.20797023421475946</v>
      </c>
      <c r="AL839" s="28">
        <f t="shared" ca="1" si="125"/>
        <v>15365.979799817662</v>
      </c>
      <c r="AM839" s="28">
        <f ca="1">ROUNDUP(SQRT((2*AL839*PART2!$AD$7)/PART2!$AD$6),0)</f>
        <v>686</v>
      </c>
      <c r="AN839" s="20"/>
      <c r="BB839" s="19">
        <v>837</v>
      </c>
      <c r="BC839" s="20">
        <f t="shared" ca="1" si="118"/>
        <v>8.2236515073149108E-2</v>
      </c>
      <c r="BD839" s="28">
        <f t="shared" ca="1" si="119"/>
        <v>14589.983315698199</v>
      </c>
      <c r="BE839" s="29">
        <f ca="1">BD839/ROUNDUP(SQRT((2*BD839*PART2!$AD$7)/PART2!$AD$6),0)</f>
        <v>21.841292388769759</v>
      </c>
      <c r="BF839" s="20"/>
    </row>
    <row r="840" spans="8:58">
      <c r="H840" s="19">
        <v>837</v>
      </c>
      <c r="I840" s="20">
        <f t="shared" ca="1" si="120"/>
        <v>0.31600586802482999</v>
      </c>
      <c r="J840" s="28">
        <f t="shared" ca="1" si="121"/>
        <v>14589.983315698199</v>
      </c>
      <c r="K840" s="28">
        <f t="shared" ca="1" si="122"/>
        <v>1176813.3495813853</v>
      </c>
      <c r="L840" s="28">
        <f ca="1">ROUNDUP((SQRT((2*J840*PART2!$AD$7)/PART2!$AD$6)),0)</f>
        <v>668</v>
      </c>
      <c r="M840" s="38">
        <f t="shared" ca="1" si="123"/>
        <v>21.841292388769759</v>
      </c>
      <c r="N840" s="20"/>
      <c r="AJ840" s="19">
        <v>837</v>
      </c>
      <c r="AK840" s="20">
        <f t="shared" ca="1" si="124"/>
        <v>0.8832116584736196</v>
      </c>
      <c r="AL840" s="28">
        <f t="shared" ca="1" si="125"/>
        <v>14589.983315698199</v>
      </c>
      <c r="AM840" s="28">
        <f ca="1">ROUNDUP(SQRT((2*AL840*PART2!$AD$7)/PART2!$AD$6),0)</f>
        <v>668</v>
      </c>
      <c r="AN840" s="20"/>
      <c r="BB840" s="19">
        <v>838</v>
      </c>
      <c r="BC840" s="20">
        <f t="shared" ca="1" si="118"/>
        <v>0.51595416462683596</v>
      </c>
      <c r="BD840" s="28">
        <f t="shared" ca="1" si="119"/>
        <v>14845.433718009417</v>
      </c>
      <c r="BE840" s="29">
        <f ca="1">BD840/ROUNDUP(SQRT((2*BD840*PART2!$AD$7)/PART2!$AD$6),0)</f>
        <v>22.025866050459076</v>
      </c>
      <c r="BF840" s="20"/>
    </row>
    <row r="841" spans="8:58">
      <c r="H841" s="19">
        <v>838</v>
      </c>
      <c r="I841" s="20">
        <f t="shared" ca="1" si="120"/>
        <v>0.42570320094575731</v>
      </c>
      <c r="J841" s="28">
        <f t="shared" ca="1" si="121"/>
        <v>14845.433718009417</v>
      </c>
      <c r="K841" s="28">
        <f t="shared" ca="1" si="122"/>
        <v>1197333.1879718546</v>
      </c>
      <c r="L841" s="28">
        <f ca="1">ROUNDUP((SQRT((2*J841*PART2!$AD$7)/PART2!$AD$6)),0)</f>
        <v>674</v>
      </c>
      <c r="M841" s="38">
        <f t="shared" ca="1" si="123"/>
        <v>22.025866050459076</v>
      </c>
      <c r="N841" s="20"/>
      <c r="AJ841" s="19">
        <v>838</v>
      </c>
      <c r="AK841" s="20">
        <f t="shared" ca="1" si="124"/>
        <v>0.94598039371638742</v>
      </c>
      <c r="AL841" s="28">
        <f t="shared" ca="1" si="125"/>
        <v>14845.433718009417</v>
      </c>
      <c r="AM841" s="28">
        <f ca="1">ROUNDUP(SQRT((2*AL841*PART2!$AD$7)/PART2!$AD$6),0)</f>
        <v>674</v>
      </c>
      <c r="AN841" s="20"/>
      <c r="BB841" s="19">
        <v>839</v>
      </c>
      <c r="BC841" s="20">
        <f t="shared" ca="1" si="118"/>
        <v>0.86019671917421758</v>
      </c>
      <c r="BD841" s="28">
        <f t="shared" ca="1" si="119"/>
        <v>15662.292573052471</v>
      </c>
      <c r="BE841" s="29">
        <f ca="1">BD841/ROUNDUP(SQRT((2*BD841*PART2!$AD$7)/PART2!$AD$6),0)</f>
        <v>22.633370770307039</v>
      </c>
      <c r="BF841" s="20"/>
    </row>
    <row r="842" spans="8:58">
      <c r="H842" s="19">
        <v>839</v>
      </c>
      <c r="I842" s="20">
        <f t="shared" ca="1" si="120"/>
        <v>0.77631735498617771</v>
      </c>
      <c r="J842" s="28">
        <f t="shared" ca="1" si="121"/>
        <v>15662.292573052471</v>
      </c>
      <c r="K842" s="28">
        <f t="shared" ca="1" si="122"/>
        <v>1262945.147413665</v>
      </c>
      <c r="L842" s="28">
        <f ca="1">ROUNDUP((SQRT((2*J842*PART2!$AD$7)/PART2!$AD$6)),0)</f>
        <v>692</v>
      </c>
      <c r="M842" s="38">
        <f t="shared" ca="1" si="123"/>
        <v>22.633370770307039</v>
      </c>
      <c r="N842" s="20"/>
      <c r="AJ842" s="19">
        <v>839</v>
      </c>
      <c r="AK842" s="20">
        <f t="shared" ca="1" si="124"/>
        <v>0.99464003765564546</v>
      </c>
      <c r="AL842" s="28">
        <f t="shared" ca="1" si="125"/>
        <v>15662.292573052471</v>
      </c>
      <c r="AM842" s="28">
        <f ca="1">ROUNDUP(SQRT((2*AL842*PART2!$AD$7)/PART2!$AD$6),0)</f>
        <v>692</v>
      </c>
      <c r="AN842" s="20"/>
      <c r="BB842" s="19">
        <v>840</v>
      </c>
      <c r="BC842" s="20">
        <f t="shared" ca="1" si="118"/>
        <v>0.67581551213288127</v>
      </c>
      <c r="BD842" s="28">
        <f t="shared" ca="1" si="119"/>
        <v>14031.712175780229</v>
      </c>
      <c r="BE842" s="29">
        <f ca="1">BD842/ROUNDUP(SQRT((2*BD842*PART2!$AD$7)/PART2!$AD$6),0)</f>
        <v>21.422461337069052</v>
      </c>
      <c r="BF842" s="20"/>
    </row>
    <row r="843" spans="8:58">
      <c r="H843" s="19">
        <v>840</v>
      </c>
      <c r="I843" s="20">
        <f t="shared" ca="1" si="120"/>
        <v>0.13305375170664691</v>
      </c>
      <c r="J843" s="28">
        <f t="shared" ca="1" si="121"/>
        <v>14031.712175780229</v>
      </c>
      <c r="K843" s="28">
        <f t="shared" ca="1" si="122"/>
        <v>1131965.9155565735</v>
      </c>
      <c r="L843" s="28">
        <f ca="1">ROUNDUP((SQRT((2*J843*PART2!$AD$7)/PART2!$AD$6)),0)</f>
        <v>655</v>
      </c>
      <c r="M843" s="38">
        <f t="shared" ca="1" si="123"/>
        <v>21.422461337069052</v>
      </c>
      <c r="N843" s="20"/>
      <c r="AJ843" s="19">
        <v>840</v>
      </c>
      <c r="AK843" s="20">
        <f t="shared" ca="1" si="124"/>
        <v>0.7465479211757674</v>
      </c>
      <c r="AL843" s="28">
        <f t="shared" ca="1" si="125"/>
        <v>14031.712175780229</v>
      </c>
      <c r="AM843" s="28">
        <f ca="1">ROUNDUP(SQRT((2*AL843*PART2!$AD$7)/PART2!$AD$6),0)</f>
        <v>655</v>
      </c>
      <c r="AN843" s="20"/>
      <c r="BB843" s="19">
        <v>841</v>
      </c>
      <c r="BC843" s="20">
        <f t="shared" ca="1" si="118"/>
        <v>0.35614998732277747</v>
      </c>
      <c r="BD843" s="28">
        <f t="shared" ca="1" si="119"/>
        <v>13906.156534105314</v>
      </c>
      <c r="BE843" s="29">
        <f ca="1">BD843/ROUNDUP(SQRT((2*BD843*PART2!$AD$7)/PART2!$AD$6),0)</f>
        <v>21.328460941879314</v>
      </c>
      <c r="BF843" s="20"/>
    </row>
    <row r="844" spans="8:58">
      <c r="H844" s="19">
        <v>841</v>
      </c>
      <c r="I844" s="20">
        <f t="shared" ca="1" si="120"/>
        <v>0.10263995803771941</v>
      </c>
      <c r="J844" s="28">
        <f t="shared" ca="1" si="121"/>
        <v>13906.156534105314</v>
      </c>
      <c r="K844" s="28">
        <f t="shared" ca="1" si="122"/>
        <v>1121879.1841356384</v>
      </c>
      <c r="L844" s="28">
        <f ca="1">ROUNDUP((SQRT((2*J844*PART2!$AD$7)/PART2!$AD$6)),0)</f>
        <v>652</v>
      </c>
      <c r="M844" s="38">
        <f t="shared" ca="1" si="123"/>
        <v>21.328460941879314</v>
      </c>
      <c r="N844" s="20"/>
      <c r="AJ844" s="19">
        <v>841</v>
      </c>
      <c r="AK844" s="20">
        <f t="shared" ca="1" si="124"/>
        <v>0.3797647638597158</v>
      </c>
      <c r="AL844" s="28">
        <f t="shared" ca="1" si="125"/>
        <v>13906.156534105314</v>
      </c>
      <c r="AM844" s="28">
        <f ca="1">ROUNDUP(SQRT((2*AL844*PART2!$AD$7)/PART2!$AD$6),0)</f>
        <v>652</v>
      </c>
      <c r="AN844" s="20"/>
      <c r="BB844" s="19">
        <v>842</v>
      </c>
      <c r="BC844" s="20">
        <f t="shared" ca="1" si="118"/>
        <v>0.80562522877077336</v>
      </c>
      <c r="BD844" s="28">
        <f t="shared" ca="1" si="119"/>
        <v>14516.521802591422</v>
      </c>
      <c r="BE844" s="29">
        <f ca="1">BD844/ROUNDUP(SQRT((2*BD844*PART2!$AD$7)/PART2!$AD$6),0)</f>
        <v>21.763900753510377</v>
      </c>
      <c r="BF844" s="20"/>
    </row>
    <row r="845" spans="8:58">
      <c r="H845" s="19">
        <v>842</v>
      </c>
      <c r="I845" s="20">
        <f t="shared" ca="1" si="120"/>
        <v>0.2874797972168921</v>
      </c>
      <c r="J845" s="28">
        <f t="shared" ca="1" si="121"/>
        <v>14516.521802591422</v>
      </c>
      <c r="K845" s="28">
        <f t="shared" ca="1" si="122"/>
        <v>1170912.202373086</v>
      </c>
      <c r="L845" s="28">
        <f ca="1">ROUNDUP((SQRT((2*J845*PART2!$AD$7)/PART2!$AD$6)),0)</f>
        <v>667</v>
      </c>
      <c r="M845" s="38">
        <f t="shared" ca="1" si="123"/>
        <v>21.763900753510377</v>
      </c>
      <c r="N845" s="20"/>
      <c r="AJ845" s="19">
        <v>842</v>
      </c>
      <c r="AK845" s="20">
        <f t="shared" ca="1" si="124"/>
        <v>0.64132795400902076</v>
      </c>
      <c r="AL845" s="28">
        <f t="shared" ca="1" si="125"/>
        <v>14516.521802591422</v>
      </c>
      <c r="AM845" s="28">
        <f ca="1">ROUNDUP(SQRT((2*AL845*PART2!$AD$7)/PART2!$AD$6),0)</f>
        <v>667</v>
      </c>
      <c r="AN845" s="20"/>
      <c r="BB845" s="19">
        <v>843</v>
      </c>
      <c r="BC845" s="20">
        <f t="shared" ca="1" si="118"/>
        <v>0.97417355945768358</v>
      </c>
      <c r="BD845" s="28">
        <f t="shared" ca="1" si="119"/>
        <v>16776.847444212646</v>
      </c>
      <c r="BE845" s="29">
        <f ca="1">BD845/ROUNDUP(SQRT((2*BD845*PART2!$AD$7)/PART2!$AD$6),0)</f>
        <v>23.431351179067942</v>
      </c>
      <c r="BF845" s="20"/>
    </row>
    <row r="846" spans="8:58">
      <c r="H846" s="19">
        <v>843</v>
      </c>
      <c r="I846" s="20">
        <f t="shared" ca="1" si="120"/>
        <v>0.99377536710569658</v>
      </c>
      <c r="J846" s="28">
        <f t="shared" ca="1" si="121"/>
        <v>16776.847444212646</v>
      </c>
      <c r="K846" s="28">
        <f t="shared" ca="1" si="122"/>
        <v>1352457.8927964065</v>
      </c>
      <c r="L846" s="28">
        <f ca="1">ROUNDUP((SQRT((2*J846*PART2!$AD$7)/PART2!$AD$6)),0)</f>
        <v>716</v>
      </c>
      <c r="M846" s="38">
        <f t="shared" ca="1" si="123"/>
        <v>23.431351179067942</v>
      </c>
      <c r="N846" s="20"/>
      <c r="AJ846" s="19">
        <v>843</v>
      </c>
      <c r="AK846" s="20">
        <f t="shared" ca="1" si="124"/>
        <v>0.8768577169517755</v>
      </c>
      <c r="AL846" s="28">
        <f t="shared" ca="1" si="125"/>
        <v>16776.847444212646</v>
      </c>
      <c r="AM846" s="28">
        <f ca="1">ROUNDUP(SQRT((2*AL846*PART2!$AD$7)/PART2!$AD$6),0)</f>
        <v>716</v>
      </c>
      <c r="AN846" s="20"/>
      <c r="BB846" s="19">
        <v>844</v>
      </c>
      <c r="BC846" s="20">
        <f t="shared" ca="1" si="118"/>
        <v>0.71754335805187286</v>
      </c>
      <c r="BD846" s="28">
        <f t="shared" ca="1" si="119"/>
        <v>14699.510627247877</v>
      </c>
      <c r="BE846" s="29">
        <f ca="1">BD846/ROUNDUP(SQRT((2*BD846*PART2!$AD$7)/PART2!$AD$6),0)</f>
        <v>21.906871277567625</v>
      </c>
      <c r="BF846" s="20"/>
    </row>
    <row r="847" spans="8:58">
      <c r="H847" s="19">
        <v>844</v>
      </c>
      <c r="I847" s="20">
        <f t="shared" ca="1" si="120"/>
        <v>0.36104204651605931</v>
      </c>
      <c r="J847" s="28">
        <f t="shared" ca="1" si="121"/>
        <v>14699.510627247877</v>
      </c>
      <c r="K847" s="28">
        <f t="shared" ca="1" si="122"/>
        <v>1185611.561860895</v>
      </c>
      <c r="L847" s="28">
        <f ca="1">ROUNDUP((SQRT((2*J847*PART2!$AD$7)/PART2!$AD$6)),0)</f>
        <v>671</v>
      </c>
      <c r="M847" s="38">
        <f t="shared" ca="1" si="123"/>
        <v>21.906871277567625</v>
      </c>
      <c r="N847" s="20"/>
      <c r="AJ847" s="19">
        <v>844</v>
      </c>
      <c r="AK847" s="20">
        <f t="shared" ca="1" si="124"/>
        <v>2.6519364541200185E-2</v>
      </c>
      <c r="AL847" s="28">
        <f t="shared" ca="1" si="125"/>
        <v>14699.510627247877</v>
      </c>
      <c r="AM847" s="28">
        <f ca="1">ROUNDUP(SQRT((2*AL847*PART2!$AD$7)/PART2!$AD$6),0)</f>
        <v>671</v>
      </c>
      <c r="AN847" s="20"/>
      <c r="BB847" s="19">
        <v>845</v>
      </c>
      <c r="BC847" s="20">
        <f t="shared" ca="1" si="118"/>
        <v>4.9699227725482409E-2</v>
      </c>
      <c r="BD847" s="28">
        <f t="shared" ca="1" si="119"/>
        <v>15309.276788875641</v>
      </c>
      <c r="BE847" s="29">
        <f ca="1">BD847/ROUNDUP(SQRT((2*BD847*PART2!$AD$7)/PART2!$AD$6),0)</f>
        <v>22.381983609467312</v>
      </c>
      <c r="BF847" s="20"/>
    </row>
    <row r="848" spans="8:58">
      <c r="H848" s="19">
        <v>845</v>
      </c>
      <c r="I848" s="20">
        <f t="shared" ca="1" si="120"/>
        <v>0.64268187792066678</v>
      </c>
      <c r="J848" s="28">
        <f t="shared" ca="1" si="121"/>
        <v>15309.276788875641</v>
      </c>
      <c r="K848" s="28">
        <f t="shared" ca="1" si="122"/>
        <v>1234590.979504134</v>
      </c>
      <c r="L848" s="28">
        <f ca="1">ROUNDUP((SQRT((2*J848*PART2!$AD$7)/PART2!$AD$6)),0)</f>
        <v>684</v>
      </c>
      <c r="M848" s="38">
        <f t="shared" ca="1" si="123"/>
        <v>22.381983609467312</v>
      </c>
      <c r="N848" s="20"/>
      <c r="AJ848" s="19">
        <v>845</v>
      </c>
      <c r="AK848" s="20">
        <f t="shared" ca="1" si="124"/>
        <v>0.66637036015890372</v>
      </c>
      <c r="AL848" s="28">
        <f t="shared" ca="1" si="125"/>
        <v>15309.276788875641</v>
      </c>
      <c r="AM848" s="28">
        <f ca="1">ROUNDUP(SQRT((2*AL848*PART2!$AD$7)/PART2!$AD$6),0)</f>
        <v>684</v>
      </c>
      <c r="AN848" s="20"/>
      <c r="BB848" s="19">
        <v>846</v>
      </c>
      <c r="BC848" s="20">
        <f t="shared" ca="1" si="118"/>
        <v>0.86501347614974455</v>
      </c>
      <c r="BD848" s="28">
        <f t="shared" ca="1" si="119"/>
        <v>14864.566929650977</v>
      </c>
      <c r="BE848" s="29">
        <f ca="1">BD848/ROUNDUP(SQRT((2*BD848*PART2!$AD$7)/PART2!$AD$6),0)</f>
        <v>22.054253604823408</v>
      </c>
      <c r="BF848" s="20"/>
    </row>
    <row r="849" spans="8:58">
      <c r="H849" s="19">
        <v>846</v>
      </c>
      <c r="I849" s="20">
        <f t="shared" ca="1" si="120"/>
        <v>0.4345762293935086</v>
      </c>
      <c r="J849" s="28">
        <f t="shared" ca="1" si="121"/>
        <v>14864.566929650977</v>
      </c>
      <c r="K849" s="28">
        <f t="shared" ca="1" si="122"/>
        <v>1198870.0901651392</v>
      </c>
      <c r="L849" s="28">
        <f ca="1">ROUNDUP((SQRT((2*J849*PART2!$AD$7)/PART2!$AD$6)),0)</f>
        <v>674</v>
      </c>
      <c r="M849" s="38">
        <f t="shared" ca="1" si="123"/>
        <v>22.054253604823408</v>
      </c>
      <c r="N849" s="20"/>
      <c r="AJ849" s="19">
        <v>846</v>
      </c>
      <c r="AK849" s="20">
        <f t="shared" ca="1" si="124"/>
        <v>0.10675568563308468</v>
      </c>
      <c r="AL849" s="28">
        <f t="shared" ca="1" si="125"/>
        <v>14864.566929650977</v>
      </c>
      <c r="AM849" s="28">
        <f ca="1">ROUNDUP(SQRT((2*AL849*PART2!$AD$7)/PART2!$AD$6),0)</f>
        <v>674</v>
      </c>
      <c r="AN849" s="20"/>
      <c r="BB849" s="19">
        <v>847</v>
      </c>
      <c r="BC849" s="20">
        <f t="shared" ca="1" si="118"/>
        <v>0.50914461975540681</v>
      </c>
      <c r="BD849" s="28">
        <f t="shared" ca="1" si="119"/>
        <v>15262.60480217976</v>
      </c>
      <c r="BE849" s="29">
        <f ca="1">BD849/ROUNDUP(SQRT((2*BD849*PART2!$AD$7)/PART2!$AD$6),0)</f>
        <v>22.34641991534372</v>
      </c>
      <c r="BF849" s="20"/>
    </row>
    <row r="850" spans="8:58">
      <c r="H850" s="19">
        <v>847</v>
      </c>
      <c r="I850" s="20">
        <f t="shared" ca="1" si="120"/>
        <v>0.622682240823896</v>
      </c>
      <c r="J850" s="28">
        <f t="shared" ca="1" si="121"/>
        <v>15262.60480217976</v>
      </c>
      <c r="K850" s="28">
        <f t="shared" ca="1" si="122"/>
        <v>1230842.1965557565</v>
      </c>
      <c r="L850" s="28">
        <f ca="1">ROUNDUP((SQRT((2*J850*PART2!$AD$7)/PART2!$AD$6)),0)</f>
        <v>683</v>
      </c>
      <c r="M850" s="38">
        <f t="shared" ca="1" si="123"/>
        <v>22.34641991534372</v>
      </c>
      <c r="N850" s="20"/>
      <c r="AJ850" s="19">
        <v>847</v>
      </c>
      <c r="AK850" s="20">
        <f t="shared" ca="1" si="124"/>
        <v>0.76826920391329789</v>
      </c>
      <c r="AL850" s="28">
        <f t="shared" ca="1" si="125"/>
        <v>15262.60480217976</v>
      </c>
      <c r="AM850" s="28">
        <f ca="1">ROUNDUP(SQRT((2*AL850*PART2!$AD$7)/PART2!$AD$6),0)</f>
        <v>683</v>
      </c>
      <c r="AN850" s="20"/>
      <c r="BB850" s="19">
        <v>848</v>
      </c>
      <c r="BC850" s="20">
        <f t="shared" ca="1" si="118"/>
        <v>0.24294713780680421</v>
      </c>
      <c r="BD850" s="28">
        <f t="shared" ca="1" si="119"/>
        <v>16427.740230245567</v>
      </c>
      <c r="BE850" s="29">
        <f ca="1">BD850/ROUNDUP(SQRT((2*BD850*PART2!$AD$7)/PART2!$AD$6),0)</f>
        <v>23.170296516566385</v>
      </c>
      <c r="BF850" s="20"/>
    </row>
    <row r="851" spans="8:58">
      <c r="H851" s="19">
        <v>848</v>
      </c>
      <c r="I851" s="20">
        <f t="shared" ca="1" si="120"/>
        <v>0.95906484449007523</v>
      </c>
      <c r="J851" s="28">
        <f t="shared" ca="1" si="121"/>
        <v>16427.740230245567</v>
      </c>
      <c r="K851" s="28">
        <f t="shared" ca="1" si="122"/>
        <v>1324421.4836532902</v>
      </c>
      <c r="L851" s="28">
        <f ca="1">ROUNDUP((SQRT((2*J851*PART2!$AD$7)/PART2!$AD$6)),0)</f>
        <v>709</v>
      </c>
      <c r="M851" s="38">
        <f t="shared" ca="1" si="123"/>
        <v>23.170296516566385</v>
      </c>
      <c r="N851" s="20"/>
      <c r="AJ851" s="19">
        <v>848</v>
      </c>
      <c r="AK851" s="20">
        <f t="shared" ca="1" si="124"/>
        <v>0.2694859281012395</v>
      </c>
      <c r="AL851" s="28">
        <f t="shared" ca="1" si="125"/>
        <v>16427.740230245567</v>
      </c>
      <c r="AM851" s="28">
        <f ca="1">ROUNDUP(SQRT((2*AL851*PART2!$AD$7)/PART2!$AD$6),0)</f>
        <v>709</v>
      </c>
      <c r="AN851" s="20"/>
      <c r="BB851" s="19">
        <v>849</v>
      </c>
      <c r="BC851" s="20">
        <f t="shared" ca="1" si="118"/>
        <v>0.43838182427518158</v>
      </c>
      <c r="BD851" s="28">
        <f t="shared" ca="1" si="119"/>
        <v>16245.350645809553</v>
      </c>
      <c r="BE851" s="29">
        <f ca="1">BD851/ROUNDUP(SQRT((2*BD851*PART2!$AD$7)/PART2!$AD$6),0)</f>
        <v>23.04305056143199</v>
      </c>
      <c r="BF851" s="20"/>
    </row>
    <row r="852" spans="8:58">
      <c r="H852" s="19">
        <v>849</v>
      </c>
      <c r="I852" s="20">
        <f t="shared" ca="1" si="120"/>
        <v>0.92881304402749265</v>
      </c>
      <c r="J852" s="28">
        <f t="shared" ca="1" si="121"/>
        <v>16245.350645809553</v>
      </c>
      <c r="K852" s="28">
        <f t="shared" ca="1" si="122"/>
        <v>1309773.5227882792</v>
      </c>
      <c r="L852" s="28">
        <f ca="1">ROUNDUP((SQRT((2*J852*PART2!$AD$7)/PART2!$AD$6)),0)</f>
        <v>705</v>
      </c>
      <c r="M852" s="38">
        <f t="shared" ca="1" si="123"/>
        <v>23.04305056143199</v>
      </c>
      <c r="N852" s="20"/>
      <c r="AJ852" s="19">
        <v>849</v>
      </c>
      <c r="AK852" s="20">
        <f t="shared" ca="1" si="124"/>
        <v>0.98530027757418082</v>
      </c>
      <c r="AL852" s="28">
        <f t="shared" ca="1" si="125"/>
        <v>16245.350645809553</v>
      </c>
      <c r="AM852" s="28">
        <f ca="1">ROUNDUP(SQRT((2*AL852*PART2!$AD$7)/PART2!$AD$6),0)</f>
        <v>705</v>
      </c>
      <c r="AN852" s="20"/>
      <c r="BB852" s="19">
        <v>850</v>
      </c>
      <c r="BC852" s="20">
        <f t="shared" ca="1" si="118"/>
        <v>0.62914126681738725</v>
      </c>
      <c r="BD852" s="28">
        <f t="shared" ca="1" si="119"/>
        <v>13953.699564746632</v>
      </c>
      <c r="BE852" s="29">
        <f ca="1">BD852/ROUNDUP(SQRT((2*BD852*PART2!$AD$7)/PART2!$AD$6),0)</f>
        <v>21.368605765308779</v>
      </c>
      <c r="BF852" s="20"/>
    </row>
    <row r="853" spans="8:58">
      <c r="H853" s="19">
        <v>850</v>
      </c>
      <c r="I853" s="20">
        <f t="shared" ca="1" si="120"/>
        <v>0.11369285747473923</v>
      </c>
      <c r="J853" s="28">
        <f t="shared" ca="1" si="121"/>
        <v>13953.699564746632</v>
      </c>
      <c r="K853" s="28">
        <f t="shared" ca="1" si="122"/>
        <v>1125698.6584480987</v>
      </c>
      <c r="L853" s="28">
        <f ca="1">ROUNDUP((SQRT((2*J853*PART2!$AD$7)/PART2!$AD$6)),0)</f>
        <v>653</v>
      </c>
      <c r="M853" s="38">
        <f t="shared" ca="1" si="123"/>
        <v>21.368605765308779</v>
      </c>
      <c r="N853" s="20"/>
      <c r="AJ853" s="19">
        <v>850</v>
      </c>
      <c r="AK853" s="20">
        <f t="shared" ca="1" si="124"/>
        <v>0.99086568595767177</v>
      </c>
      <c r="AL853" s="28">
        <f t="shared" ca="1" si="125"/>
        <v>13953.699564746632</v>
      </c>
      <c r="AM853" s="28">
        <f ca="1">ROUNDUP(SQRT((2*AL853*PART2!$AD$7)/PART2!$AD$6),0)</f>
        <v>653</v>
      </c>
      <c r="AN853" s="20"/>
      <c r="BB853" s="19">
        <v>851</v>
      </c>
      <c r="BC853" s="20">
        <f t="shared" ca="1" si="118"/>
        <v>0.34834042181676106</v>
      </c>
      <c r="BD853" s="28">
        <f t="shared" ca="1" si="119"/>
        <v>13874.909461704689</v>
      </c>
      <c r="BE853" s="29">
        <f ca="1">BD853/ROUNDUP(SQRT((2*BD853*PART2!$AD$7)/PART2!$AD$6),0)</f>
        <v>21.280535984209646</v>
      </c>
      <c r="BF853" s="20"/>
    </row>
    <row r="854" spans="8:58">
      <c r="H854" s="19">
        <v>851</v>
      </c>
      <c r="I854" s="20">
        <f t="shared" ca="1" si="120"/>
        <v>9.5683320772548486E-2</v>
      </c>
      <c r="J854" s="28">
        <f t="shared" ca="1" si="121"/>
        <v>13874.909461704689</v>
      </c>
      <c r="K854" s="28">
        <f t="shared" ca="1" si="122"/>
        <v>1119368.8748529011</v>
      </c>
      <c r="L854" s="28">
        <f ca="1">ROUNDUP((SQRT((2*J854*PART2!$AD$7)/PART2!$AD$6)),0)</f>
        <v>652</v>
      </c>
      <c r="M854" s="38">
        <f t="shared" ca="1" si="123"/>
        <v>21.280535984209646</v>
      </c>
      <c r="N854" s="20"/>
      <c r="AJ854" s="19">
        <v>851</v>
      </c>
      <c r="AK854" s="20">
        <f t="shared" ca="1" si="124"/>
        <v>5.3238348350057585E-3</v>
      </c>
      <c r="AL854" s="28">
        <f t="shared" ca="1" si="125"/>
        <v>13874.909461704689</v>
      </c>
      <c r="AM854" s="28">
        <f ca="1">ROUNDUP(SQRT((2*AL854*PART2!$AD$7)/PART2!$AD$6),0)</f>
        <v>652</v>
      </c>
      <c r="AN854" s="20"/>
      <c r="BB854" s="19">
        <v>852</v>
      </c>
      <c r="BC854" s="20">
        <f t="shared" ca="1" si="118"/>
        <v>0.41360872541978866</v>
      </c>
      <c r="BD854" s="28">
        <f t="shared" ca="1" si="119"/>
        <v>14494.269459493382</v>
      </c>
      <c r="BE854" s="29">
        <f ca="1">BD854/ROUNDUP(SQRT((2*BD854*PART2!$AD$7)/PART2!$AD$6),0)</f>
        <v>21.763167356596668</v>
      </c>
      <c r="BF854" s="20"/>
    </row>
    <row r="855" spans="8:58">
      <c r="H855" s="19">
        <v>852</v>
      </c>
      <c r="I855" s="20">
        <f t="shared" ca="1" si="120"/>
        <v>0.27910515219683041</v>
      </c>
      <c r="J855" s="28">
        <f t="shared" ca="1" si="121"/>
        <v>14494.269459493382</v>
      </c>
      <c r="K855" s="28">
        <f t="shared" ca="1" si="122"/>
        <v>1169124.6535779219</v>
      </c>
      <c r="L855" s="28">
        <f ca="1">ROUNDUP((SQRT((2*J855*PART2!$AD$7)/PART2!$AD$6)),0)</f>
        <v>666</v>
      </c>
      <c r="M855" s="38">
        <f t="shared" ca="1" si="123"/>
        <v>21.763167356596668</v>
      </c>
      <c r="N855" s="20"/>
      <c r="AJ855" s="19">
        <v>852</v>
      </c>
      <c r="AK855" s="20">
        <f t="shared" ca="1" si="124"/>
        <v>0.20192638517449513</v>
      </c>
      <c r="AL855" s="28">
        <f t="shared" ca="1" si="125"/>
        <v>14494.269459493382</v>
      </c>
      <c r="AM855" s="28">
        <f ca="1">ROUNDUP(SQRT((2*AL855*PART2!$AD$7)/PART2!$AD$6),0)</f>
        <v>666</v>
      </c>
      <c r="AN855" s="20"/>
      <c r="BB855" s="19">
        <v>853</v>
      </c>
      <c r="BC855" s="20">
        <f t="shared" ca="1" si="118"/>
        <v>0.64687239310786482</v>
      </c>
      <c r="BD855" s="28">
        <f t="shared" ca="1" si="119"/>
        <v>15169.948307166367</v>
      </c>
      <c r="BE855" s="29">
        <f ca="1">BD855/ROUNDUP(SQRT((2*BD855*PART2!$AD$7)/PART2!$AD$6),0)</f>
        <v>22.275988703621685</v>
      </c>
      <c r="BF855" s="20"/>
    </row>
    <row r="856" spans="8:58">
      <c r="H856" s="19">
        <v>853</v>
      </c>
      <c r="I856" s="20">
        <f t="shared" ca="1" si="120"/>
        <v>0.58136385019459436</v>
      </c>
      <c r="J856" s="28">
        <f t="shared" ca="1" si="121"/>
        <v>15169.948307166367</v>
      </c>
      <c r="K856" s="28">
        <f t="shared" ca="1" si="122"/>
        <v>1223399.7820881063</v>
      </c>
      <c r="L856" s="28">
        <f ca="1">ROUNDUP((SQRT((2*J856*PART2!$AD$7)/PART2!$AD$6)),0)</f>
        <v>681</v>
      </c>
      <c r="M856" s="38">
        <f t="shared" ca="1" si="123"/>
        <v>22.275988703621685</v>
      </c>
      <c r="N856" s="20"/>
      <c r="AJ856" s="19">
        <v>853</v>
      </c>
      <c r="AK856" s="20">
        <f t="shared" ca="1" si="124"/>
        <v>0.11799021265261533</v>
      </c>
      <c r="AL856" s="28">
        <f t="shared" ca="1" si="125"/>
        <v>15169.948307166367</v>
      </c>
      <c r="AM856" s="28">
        <f ca="1">ROUNDUP(SQRT((2*AL856*PART2!$AD$7)/PART2!$AD$6),0)</f>
        <v>681</v>
      </c>
      <c r="AN856" s="20"/>
      <c r="BB856" s="19">
        <v>854</v>
      </c>
      <c r="BC856" s="20">
        <f t="shared" ca="1" si="118"/>
        <v>0.45810649191474728</v>
      </c>
      <c r="BD856" s="28">
        <f t="shared" ca="1" si="119"/>
        <v>14861.149226838643</v>
      </c>
      <c r="BE856" s="29">
        <f ca="1">BD856/ROUNDUP(SQRT((2*BD856*PART2!$AD$7)/PART2!$AD$6),0)</f>
        <v>22.049182829137454</v>
      </c>
      <c r="BF856" s="20"/>
    </row>
    <row r="857" spans="8:58">
      <c r="H857" s="19">
        <v>854</v>
      </c>
      <c r="I857" s="20">
        <f t="shared" ca="1" si="120"/>
        <v>0.4329845555702595</v>
      </c>
      <c r="J857" s="28">
        <f t="shared" ca="1" si="121"/>
        <v>14861.149226838643</v>
      </c>
      <c r="K857" s="28">
        <f t="shared" ca="1" si="122"/>
        <v>1198595.5583695015</v>
      </c>
      <c r="L857" s="28">
        <f ca="1">ROUNDUP((SQRT((2*J857*PART2!$AD$7)/PART2!$AD$6)),0)</f>
        <v>674</v>
      </c>
      <c r="M857" s="38">
        <f t="shared" ca="1" si="123"/>
        <v>22.049182829137454</v>
      </c>
      <c r="N857" s="20"/>
      <c r="AJ857" s="19">
        <v>854</v>
      </c>
      <c r="AK857" s="20">
        <f t="shared" ca="1" si="124"/>
        <v>0.43755049546075209</v>
      </c>
      <c r="AL857" s="28">
        <f t="shared" ca="1" si="125"/>
        <v>14861.149226838643</v>
      </c>
      <c r="AM857" s="28">
        <f ca="1">ROUNDUP(SQRT((2*AL857*PART2!$AD$7)/PART2!$AD$6),0)</f>
        <v>674</v>
      </c>
      <c r="AN857" s="20"/>
      <c r="BB857" s="19">
        <v>855</v>
      </c>
      <c r="BC857" s="20">
        <f t="shared" ca="1" si="118"/>
        <v>0.82547125254464537</v>
      </c>
      <c r="BD857" s="28">
        <f t="shared" ca="1" si="119"/>
        <v>15036.457120704759</v>
      </c>
      <c r="BE857" s="29">
        <f ca="1">BD857/ROUNDUP(SQRT((2*BD857*PART2!$AD$7)/PART2!$AD$6),0)</f>
        <v>22.177665369771031</v>
      </c>
      <c r="BF857" s="20"/>
    </row>
    <row r="858" spans="8:58">
      <c r="H858" s="19">
        <v>855</v>
      </c>
      <c r="I858" s="20">
        <f t="shared" ca="1" si="120"/>
        <v>0.51806242014611947</v>
      </c>
      <c r="J858" s="28">
        <f t="shared" ca="1" si="121"/>
        <v>15036.457120704759</v>
      </c>
      <c r="K858" s="28">
        <f t="shared" ca="1" si="122"/>
        <v>1212677.2560377305</v>
      </c>
      <c r="L858" s="28">
        <f ca="1">ROUNDUP((SQRT((2*J858*PART2!$AD$7)/PART2!$AD$6)),0)</f>
        <v>678</v>
      </c>
      <c r="M858" s="38">
        <f t="shared" ca="1" si="123"/>
        <v>22.177665369771031</v>
      </c>
      <c r="N858" s="20"/>
      <c r="AJ858" s="19">
        <v>855</v>
      </c>
      <c r="AK858" s="20">
        <f t="shared" ca="1" si="124"/>
        <v>0.33610196294537797</v>
      </c>
      <c r="AL858" s="28">
        <f t="shared" ca="1" si="125"/>
        <v>15036.457120704759</v>
      </c>
      <c r="AM858" s="28">
        <f ca="1">ROUNDUP(SQRT((2*AL858*PART2!$AD$7)/PART2!$AD$6),0)</f>
        <v>678</v>
      </c>
      <c r="AN858" s="20"/>
      <c r="BB858" s="19">
        <v>856</v>
      </c>
      <c r="BC858" s="20">
        <f t="shared" ca="1" si="118"/>
        <v>0.78411645572229449</v>
      </c>
      <c r="BD858" s="28">
        <f t="shared" ca="1" si="119"/>
        <v>15903.090499348256</v>
      </c>
      <c r="BE858" s="29">
        <f ca="1">BD858/ROUNDUP(SQRT((2*BD858*PART2!$AD$7)/PART2!$AD$6),0)</f>
        <v>22.783797277003231</v>
      </c>
      <c r="BF858" s="20"/>
    </row>
    <row r="859" spans="8:58">
      <c r="H859" s="19">
        <v>856</v>
      </c>
      <c r="I859" s="20">
        <f t="shared" ca="1" si="120"/>
        <v>0.84959869342249283</v>
      </c>
      <c r="J859" s="28">
        <f t="shared" ca="1" si="121"/>
        <v>15903.090499348256</v>
      </c>
      <c r="K859" s="28">
        <f t="shared" ca="1" si="122"/>
        <v>1282285.2753488014</v>
      </c>
      <c r="L859" s="28">
        <f ca="1">ROUNDUP((SQRT((2*J859*PART2!$AD$7)/PART2!$AD$6)),0)</f>
        <v>698</v>
      </c>
      <c r="M859" s="38">
        <f t="shared" ca="1" si="123"/>
        <v>22.783797277003231</v>
      </c>
      <c r="N859" s="20"/>
      <c r="AJ859" s="19">
        <v>856</v>
      </c>
      <c r="AK859" s="20">
        <f t="shared" ca="1" si="124"/>
        <v>0.76088034938442306</v>
      </c>
      <c r="AL859" s="28">
        <f t="shared" ca="1" si="125"/>
        <v>15903.090499348256</v>
      </c>
      <c r="AM859" s="28">
        <f ca="1">ROUNDUP(SQRT((2*AL859*PART2!$AD$7)/PART2!$AD$6),0)</f>
        <v>698</v>
      </c>
      <c r="AN859" s="20"/>
      <c r="BB859" s="19">
        <v>857</v>
      </c>
      <c r="BC859" s="20">
        <f t="shared" ca="1" si="118"/>
        <v>8.3197505733608401E-2</v>
      </c>
      <c r="BD859" s="28">
        <f t="shared" ca="1" si="119"/>
        <v>15239.806003964248</v>
      </c>
      <c r="BE859" s="29">
        <f ca="1">BD859/ROUNDUP(SQRT((2*BD859*PART2!$AD$7)/PART2!$AD$6),0)</f>
        <v>22.31303953728294</v>
      </c>
      <c r="BF859" s="20"/>
    </row>
    <row r="860" spans="8:58">
      <c r="H860" s="19">
        <v>857</v>
      </c>
      <c r="I860" s="20">
        <f t="shared" ca="1" si="120"/>
        <v>0.61271463703996121</v>
      </c>
      <c r="J860" s="28">
        <f t="shared" ca="1" si="121"/>
        <v>15239.806003964248</v>
      </c>
      <c r="K860" s="28">
        <f t="shared" ca="1" si="122"/>
        <v>1229010.9490153422</v>
      </c>
      <c r="L860" s="28">
        <f ca="1">ROUNDUP((SQRT((2*J860*PART2!$AD$7)/PART2!$AD$6)),0)</f>
        <v>683</v>
      </c>
      <c r="M860" s="38">
        <f t="shared" ca="1" si="123"/>
        <v>22.31303953728294</v>
      </c>
      <c r="N860" s="20"/>
      <c r="AJ860" s="19">
        <v>857</v>
      </c>
      <c r="AK860" s="20">
        <f t="shared" ca="1" si="124"/>
        <v>0.4785914293718625</v>
      </c>
      <c r="AL860" s="28">
        <f t="shared" ca="1" si="125"/>
        <v>15239.806003964248</v>
      </c>
      <c r="AM860" s="28">
        <f ca="1">ROUNDUP(SQRT((2*AL860*PART2!$AD$7)/PART2!$AD$6),0)</f>
        <v>683</v>
      </c>
      <c r="AN860" s="20"/>
      <c r="BB860" s="19">
        <v>858</v>
      </c>
      <c r="BC860" s="20">
        <f t="shared" ca="1" si="118"/>
        <v>0.77145451432349332</v>
      </c>
      <c r="BD860" s="28">
        <f t="shared" ca="1" si="119"/>
        <v>14513.135215120332</v>
      </c>
      <c r="BE860" s="29">
        <f ca="1">BD860/ROUNDUP(SQRT((2*BD860*PART2!$AD$7)/PART2!$AD$6),0)</f>
        <v>21.791494316997497</v>
      </c>
      <c r="BF860" s="20"/>
    </row>
    <row r="861" spans="8:58">
      <c r="H861" s="19">
        <v>858</v>
      </c>
      <c r="I861" s="20">
        <f t="shared" ca="1" si="120"/>
        <v>0.28619727240465653</v>
      </c>
      <c r="J861" s="28">
        <f t="shared" ca="1" si="121"/>
        <v>14513.135215120332</v>
      </c>
      <c r="K861" s="28">
        <f t="shared" ca="1" si="122"/>
        <v>1170640.1459593659</v>
      </c>
      <c r="L861" s="28">
        <f ca="1">ROUNDUP((SQRT((2*J861*PART2!$AD$7)/PART2!$AD$6)),0)</f>
        <v>666</v>
      </c>
      <c r="M861" s="38">
        <f t="shared" ca="1" si="123"/>
        <v>21.791494316997497</v>
      </c>
      <c r="N861" s="20"/>
      <c r="AJ861" s="19">
        <v>858</v>
      </c>
      <c r="AK861" s="20">
        <f t="shared" ca="1" si="124"/>
        <v>0.80307849255219088</v>
      </c>
      <c r="AL861" s="28">
        <f t="shared" ca="1" si="125"/>
        <v>14513.135215120332</v>
      </c>
      <c r="AM861" s="28">
        <f ca="1">ROUNDUP(SQRT((2*AL861*PART2!$AD$7)/PART2!$AD$6),0)</f>
        <v>666</v>
      </c>
      <c r="AN861" s="20"/>
      <c r="BB861" s="19">
        <v>859</v>
      </c>
      <c r="BC861" s="20">
        <f t="shared" ca="1" si="118"/>
        <v>0.60936406913371555</v>
      </c>
      <c r="BD861" s="28">
        <f t="shared" ca="1" si="119"/>
        <v>13882.292559275254</v>
      </c>
      <c r="BE861" s="29">
        <f ca="1">BD861/ROUNDUP(SQRT((2*BD861*PART2!$AD$7)/PART2!$AD$6),0)</f>
        <v>21.291859753489653</v>
      </c>
      <c r="BF861" s="20"/>
    </row>
    <row r="862" spans="8:58">
      <c r="H862" s="19">
        <v>859</v>
      </c>
      <c r="I862" s="20">
        <f t="shared" ca="1" si="120"/>
        <v>9.7305020019059829E-2</v>
      </c>
      <c r="J862" s="28">
        <f t="shared" ca="1" si="121"/>
        <v>13882.292559275254</v>
      </c>
      <c r="K862" s="28">
        <f t="shared" ca="1" si="122"/>
        <v>1119962.0138877879</v>
      </c>
      <c r="L862" s="28">
        <f ca="1">ROUNDUP((SQRT((2*J862*PART2!$AD$7)/PART2!$AD$6)),0)</f>
        <v>652</v>
      </c>
      <c r="M862" s="38">
        <f t="shared" ca="1" si="123"/>
        <v>21.291859753489653</v>
      </c>
      <c r="N862" s="20"/>
      <c r="AJ862" s="19">
        <v>859</v>
      </c>
      <c r="AK862" s="20">
        <f t="shared" ca="1" si="124"/>
        <v>0.1301286575222742</v>
      </c>
      <c r="AL862" s="28">
        <f t="shared" ca="1" si="125"/>
        <v>13882.292559275254</v>
      </c>
      <c r="AM862" s="28">
        <f ca="1">ROUNDUP(SQRT((2*AL862*PART2!$AD$7)/PART2!$AD$6),0)</f>
        <v>652</v>
      </c>
      <c r="AN862" s="20"/>
      <c r="BB862" s="19">
        <v>860</v>
      </c>
      <c r="BC862" s="20">
        <f t="shared" ca="1" si="118"/>
        <v>0.53151317041520585</v>
      </c>
      <c r="BD862" s="28">
        <f t="shared" ca="1" si="119"/>
        <v>14848.64780258992</v>
      </c>
      <c r="BE862" s="29">
        <f ca="1">BD862/ROUNDUP(SQRT((2*BD862*PART2!$AD$7)/PART2!$AD$6),0)</f>
        <v>22.0306347219435</v>
      </c>
      <c r="BF862" s="20"/>
    </row>
    <row r="863" spans="8:58">
      <c r="H863" s="19">
        <v>860</v>
      </c>
      <c r="I863" s="20">
        <f t="shared" ca="1" si="120"/>
        <v>0.42718733725256752</v>
      </c>
      <c r="J863" s="28">
        <f t="shared" ca="1" si="121"/>
        <v>14848.64780258992</v>
      </c>
      <c r="K863" s="28">
        <f t="shared" ca="1" si="122"/>
        <v>1197591.3638460212</v>
      </c>
      <c r="L863" s="28">
        <f ca="1">ROUNDUP((SQRT((2*J863*PART2!$AD$7)/PART2!$AD$6)),0)</f>
        <v>674</v>
      </c>
      <c r="M863" s="38">
        <f t="shared" ca="1" si="123"/>
        <v>22.0306347219435</v>
      </c>
      <c r="N863" s="20"/>
      <c r="AJ863" s="19">
        <v>860</v>
      </c>
      <c r="AK863" s="20">
        <f t="shared" ca="1" si="124"/>
        <v>0.86738865224989026</v>
      </c>
      <c r="AL863" s="28">
        <f t="shared" ca="1" si="125"/>
        <v>14848.64780258992</v>
      </c>
      <c r="AM863" s="28">
        <f ca="1">ROUNDUP(SQRT((2*AL863*PART2!$AD$7)/PART2!$AD$6),0)</f>
        <v>674</v>
      </c>
      <c r="AN863" s="20"/>
      <c r="BB863" s="19">
        <v>861</v>
      </c>
      <c r="BC863" s="20">
        <f t="shared" ca="1" si="118"/>
        <v>0.86686862267553488</v>
      </c>
      <c r="BD863" s="28">
        <f t="shared" ca="1" si="119"/>
        <v>15209.648020026161</v>
      </c>
      <c r="BE863" s="29">
        <f ca="1">BD863/ROUNDUP(SQRT((2*BD863*PART2!$AD$7)/PART2!$AD$6),0)</f>
        <v>22.301536686255368</v>
      </c>
      <c r="BF863" s="20"/>
    </row>
    <row r="864" spans="8:58">
      <c r="H864" s="19">
        <v>861</v>
      </c>
      <c r="I864" s="20">
        <f t="shared" ca="1" si="120"/>
        <v>0.59932997347546935</v>
      </c>
      <c r="J864" s="28">
        <f t="shared" ca="1" si="121"/>
        <v>15209.648020026161</v>
      </c>
      <c r="K864" s="28">
        <f t="shared" ca="1" si="122"/>
        <v>1226588.5796730688</v>
      </c>
      <c r="L864" s="28">
        <f ca="1">ROUNDUP((SQRT((2*J864*PART2!$AD$7)/PART2!$AD$6)),0)</f>
        <v>682</v>
      </c>
      <c r="M864" s="38">
        <f t="shared" ca="1" si="123"/>
        <v>22.301536686255368</v>
      </c>
      <c r="N864" s="20"/>
      <c r="AJ864" s="19">
        <v>861</v>
      </c>
      <c r="AK864" s="20">
        <f t="shared" ca="1" si="124"/>
        <v>0.61872749143576378</v>
      </c>
      <c r="AL864" s="28">
        <f t="shared" ca="1" si="125"/>
        <v>15209.648020026161</v>
      </c>
      <c r="AM864" s="28">
        <f ca="1">ROUNDUP(SQRT((2*AL864*PART2!$AD$7)/PART2!$AD$6),0)</f>
        <v>682</v>
      </c>
      <c r="AN864" s="20"/>
      <c r="BB864" s="19">
        <v>862</v>
      </c>
      <c r="BC864" s="20">
        <f t="shared" ca="1" si="118"/>
        <v>6.7888315189185922E-2</v>
      </c>
      <c r="BD864" s="28">
        <f t="shared" ca="1" si="119"/>
        <v>15975.976718861544</v>
      </c>
      <c r="BE864" s="29">
        <f ca="1">BD864/ROUNDUP(SQRT((2*BD864*PART2!$AD$7)/PART2!$AD$6),0)</f>
        <v>22.855474562033681</v>
      </c>
      <c r="BF864" s="20"/>
    </row>
    <row r="865" spans="8:58">
      <c r="H865" s="19">
        <v>862</v>
      </c>
      <c r="I865" s="20">
        <f t="shared" ca="1" si="120"/>
        <v>0.86892203996080386</v>
      </c>
      <c r="J865" s="28">
        <f t="shared" ca="1" si="121"/>
        <v>15975.976718861544</v>
      </c>
      <c r="K865" s="28">
        <f t="shared" ca="1" si="122"/>
        <v>1288139.1419125712</v>
      </c>
      <c r="L865" s="28">
        <f ca="1">ROUNDUP((SQRT((2*J865*PART2!$AD$7)/PART2!$AD$6)),0)</f>
        <v>699</v>
      </c>
      <c r="M865" s="38">
        <f t="shared" ca="1" si="123"/>
        <v>22.855474562033681</v>
      </c>
      <c r="N865" s="20"/>
      <c r="AJ865" s="19">
        <v>862</v>
      </c>
      <c r="AK865" s="20">
        <f t="shared" ca="1" si="124"/>
        <v>0.86905817571744071</v>
      </c>
      <c r="AL865" s="28">
        <f t="shared" ca="1" si="125"/>
        <v>15975.976718861544</v>
      </c>
      <c r="AM865" s="28">
        <f ca="1">ROUNDUP(SQRT((2*AL865*PART2!$AD$7)/PART2!$AD$6),0)</f>
        <v>699</v>
      </c>
      <c r="AN865" s="20"/>
      <c r="BB865" s="19">
        <v>863</v>
      </c>
      <c r="BC865" s="20">
        <f t="shared" ca="1" si="118"/>
        <v>0.84142140038888436</v>
      </c>
      <c r="BD865" s="28">
        <f t="shared" ca="1" si="119"/>
        <v>13914.10603002565</v>
      </c>
      <c r="BE865" s="29">
        <f ca="1">BD865/ROUNDUP(SQRT((2*BD865*PART2!$AD$7)/PART2!$AD$6),0)</f>
        <v>21.307972480896861</v>
      </c>
      <c r="BF865" s="20"/>
    </row>
    <row r="866" spans="8:58">
      <c r="H866" s="19">
        <v>863</v>
      </c>
      <c r="I866" s="20">
        <f t="shared" ca="1" si="120"/>
        <v>0.10444872926615678</v>
      </c>
      <c r="J866" s="28">
        <f t="shared" ca="1" si="121"/>
        <v>13914.10603002565</v>
      </c>
      <c r="K866" s="28">
        <f t="shared" ca="1" si="122"/>
        <v>1122517.8363478493</v>
      </c>
      <c r="L866" s="28">
        <f ca="1">ROUNDUP((SQRT((2*J866*PART2!$AD$7)/PART2!$AD$6)),0)</f>
        <v>653</v>
      </c>
      <c r="M866" s="38">
        <f t="shared" ca="1" si="123"/>
        <v>21.307972480896861</v>
      </c>
      <c r="N866" s="20"/>
      <c r="AJ866" s="19">
        <v>863</v>
      </c>
      <c r="AK866" s="20">
        <f t="shared" ca="1" si="124"/>
        <v>0.34942014954577461</v>
      </c>
      <c r="AL866" s="28">
        <f t="shared" ca="1" si="125"/>
        <v>13914.10603002565</v>
      </c>
      <c r="AM866" s="28">
        <f ca="1">ROUNDUP(SQRT((2*AL866*PART2!$AD$7)/PART2!$AD$6),0)</f>
        <v>653</v>
      </c>
      <c r="AN866" s="20"/>
      <c r="BB866" s="19">
        <v>864</v>
      </c>
      <c r="BC866" s="20">
        <f t="shared" ca="1" si="118"/>
        <v>0.84956633374722335</v>
      </c>
      <c r="BD866" s="28">
        <f t="shared" ca="1" si="119"/>
        <v>16298.562985569195</v>
      </c>
      <c r="BE866" s="29">
        <f ca="1">BD866/ROUNDUP(SQRT((2*BD866*PART2!$AD$7)/PART2!$AD$6),0)</f>
        <v>23.085783265678746</v>
      </c>
      <c r="BF866" s="20"/>
    </row>
    <row r="867" spans="8:58">
      <c r="H867" s="19">
        <v>864</v>
      </c>
      <c r="I867" s="20">
        <f t="shared" ca="1" si="120"/>
        <v>0.93849826434829986</v>
      </c>
      <c r="J867" s="28">
        <f t="shared" ca="1" si="121"/>
        <v>16298.562985569195</v>
      </c>
      <c r="K867" s="28">
        <f t="shared" ca="1" si="122"/>
        <v>1314047.111163985</v>
      </c>
      <c r="L867" s="28">
        <f ca="1">ROUNDUP((SQRT((2*J867*PART2!$AD$7)/PART2!$AD$6)),0)</f>
        <v>706</v>
      </c>
      <c r="M867" s="38">
        <f t="shared" ca="1" si="123"/>
        <v>23.085783265678746</v>
      </c>
      <c r="N867" s="20"/>
      <c r="AJ867" s="19">
        <v>864</v>
      </c>
      <c r="AK867" s="20">
        <f t="shared" ca="1" si="124"/>
        <v>5.453124701176526E-2</v>
      </c>
      <c r="AL867" s="28">
        <f t="shared" ca="1" si="125"/>
        <v>16298.562985569195</v>
      </c>
      <c r="AM867" s="28">
        <f ca="1">ROUNDUP(SQRT((2*AL867*PART2!$AD$7)/PART2!$AD$6),0)</f>
        <v>706</v>
      </c>
      <c r="AN867" s="20"/>
      <c r="BB867" s="19">
        <v>865</v>
      </c>
      <c r="BC867" s="20">
        <f t="shared" ca="1" si="118"/>
        <v>0.49355549332509463</v>
      </c>
      <c r="BD867" s="28">
        <f t="shared" ca="1" si="119"/>
        <v>14592.032656978874</v>
      </c>
      <c r="BE867" s="29">
        <f ca="1">BD867/ROUNDUP(SQRT((2*BD867*PART2!$AD$7)/PART2!$AD$6),0)</f>
        <v>21.844360264938434</v>
      </c>
      <c r="BF867" s="20"/>
    </row>
    <row r="868" spans="8:58">
      <c r="H868" s="19">
        <v>865</v>
      </c>
      <c r="I868" s="20">
        <f t="shared" ca="1" si="120"/>
        <v>0.31682099761090199</v>
      </c>
      <c r="J868" s="28">
        <f t="shared" ca="1" si="121"/>
        <v>14592.032656978874</v>
      </c>
      <c r="K868" s="28">
        <f t="shared" ca="1" si="122"/>
        <v>1176977.9718165966</v>
      </c>
      <c r="L868" s="28">
        <f ca="1">ROUNDUP((SQRT((2*J868*PART2!$AD$7)/PART2!$AD$6)),0)</f>
        <v>668</v>
      </c>
      <c r="M868" s="38">
        <f t="shared" ca="1" si="123"/>
        <v>21.844360264938434</v>
      </c>
      <c r="N868" s="20"/>
      <c r="AJ868" s="19">
        <v>865</v>
      </c>
      <c r="AK868" s="20">
        <f t="shared" ca="1" si="124"/>
        <v>0.3451412798982082</v>
      </c>
      <c r="AL868" s="28">
        <f t="shared" ca="1" si="125"/>
        <v>14592.032656978874</v>
      </c>
      <c r="AM868" s="28">
        <f ca="1">ROUNDUP(SQRT((2*AL868*PART2!$AD$7)/PART2!$AD$6),0)</f>
        <v>668</v>
      </c>
      <c r="AN868" s="20"/>
      <c r="BB868" s="19">
        <v>866</v>
      </c>
      <c r="BC868" s="20">
        <f t="shared" ca="1" si="118"/>
        <v>7.7475839369710808E-2</v>
      </c>
      <c r="BD868" s="28">
        <f t="shared" ca="1" si="119"/>
        <v>15681.099202503929</v>
      </c>
      <c r="BE868" s="29">
        <f ca="1">BD868/ROUNDUP(SQRT((2*BD868*PART2!$AD$7)/PART2!$AD$6),0)</f>
        <v>22.627848777061946</v>
      </c>
      <c r="BF868" s="20"/>
    </row>
    <row r="869" spans="8:58">
      <c r="H869" s="19">
        <v>866</v>
      </c>
      <c r="I869" s="20">
        <f t="shared" ca="1" si="120"/>
        <v>0.78256258579552829</v>
      </c>
      <c r="J869" s="28">
        <f t="shared" ca="1" si="121"/>
        <v>15681.099202503929</v>
      </c>
      <c r="K869" s="28">
        <f t="shared" ca="1" si="122"/>
        <v>1264455.6629312679</v>
      </c>
      <c r="L869" s="28">
        <f ca="1">ROUNDUP((SQRT((2*J869*PART2!$AD$7)/PART2!$AD$6)),0)</f>
        <v>693</v>
      </c>
      <c r="M869" s="38">
        <f t="shared" ca="1" si="123"/>
        <v>22.627848777061946</v>
      </c>
      <c r="N869" s="20"/>
      <c r="AJ869" s="19">
        <v>866</v>
      </c>
      <c r="AK869" s="20">
        <f t="shared" ca="1" si="124"/>
        <v>5.1385225129508494E-2</v>
      </c>
      <c r="AL869" s="28">
        <f t="shared" ca="1" si="125"/>
        <v>15681.099202503929</v>
      </c>
      <c r="AM869" s="28">
        <f ca="1">ROUNDUP(SQRT((2*AL869*PART2!$AD$7)/PART2!$AD$6),0)</f>
        <v>693</v>
      </c>
      <c r="AN869" s="20"/>
      <c r="BB869" s="19">
        <v>867</v>
      </c>
      <c r="BC869" s="20">
        <f t="shared" ca="1" si="118"/>
        <v>0.49618503042008388</v>
      </c>
      <c r="BD869" s="28">
        <f t="shared" ca="1" si="119"/>
        <v>14499.683181790582</v>
      </c>
      <c r="BE869" s="29">
        <f ca="1">BD869/ROUNDUP(SQRT((2*BD869*PART2!$AD$7)/PART2!$AD$6),0)</f>
        <v>21.771296068754626</v>
      </c>
      <c r="BF869" s="20"/>
    </row>
    <row r="870" spans="8:58">
      <c r="H870" s="19">
        <v>867</v>
      </c>
      <c r="I870" s="20">
        <f t="shared" ca="1" si="120"/>
        <v>0.2811312057181905</v>
      </c>
      <c r="J870" s="28">
        <f t="shared" ca="1" si="121"/>
        <v>14499.683181790582</v>
      </c>
      <c r="K870" s="28">
        <f t="shared" ca="1" si="122"/>
        <v>1169559.5396783727</v>
      </c>
      <c r="L870" s="28">
        <f ca="1">ROUNDUP((SQRT((2*J870*PART2!$AD$7)/PART2!$AD$6)),0)</f>
        <v>666</v>
      </c>
      <c r="M870" s="38">
        <f t="shared" ca="1" si="123"/>
        <v>21.771296068754626</v>
      </c>
      <c r="N870" s="20"/>
      <c r="AJ870" s="19">
        <v>867</v>
      </c>
      <c r="AK870" s="20">
        <f t="shared" ca="1" si="124"/>
        <v>0.21581998792046697</v>
      </c>
      <c r="AL870" s="28">
        <f t="shared" ca="1" si="125"/>
        <v>14499.683181790582</v>
      </c>
      <c r="AM870" s="28">
        <f ca="1">ROUNDUP(SQRT((2*AL870*PART2!$AD$7)/PART2!$AD$6),0)</f>
        <v>666</v>
      </c>
      <c r="AN870" s="20"/>
      <c r="BB870" s="19">
        <v>868</v>
      </c>
      <c r="BC870" s="20">
        <f t="shared" ca="1" si="118"/>
        <v>0.94210220985148008</v>
      </c>
      <c r="BD870" s="28">
        <f t="shared" ca="1" si="119"/>
        <v>15417.125029257164</v>
      </c>
      <c r="BE870" s="29">
        <f ca="1">BD870/ROUNDUP(SQRT((2*BD870*PART2!$AD$7)/PART2!$AD$6),0)</f>
        <v>22.441230028030805</v>
      </c>
      <c r="BF870" s="20"/>
    </row>
    <row r="871" spans="8:58">
      <c r="H871" s="19">
        <v>868</v>
      </c>
      <c r="I871" s="20">
        <f t="shared" ca="1" si="120"/>
        <v>0.6868133533744829</v>
      </c>
      <c r="J871" s="28">
        <f t="shared" ca="1" si="121"/>
        <v>15417.125029257164</v>
      </c>
      <c r="K871" s="28">
        <f t="shared" ca="1" si="122"/>
        <v>1243253.4729467398</v>
      </c>
      <c r="L871" s="28">
        <f ca="1">ROUNDUP((SQRT((2*J871*PART2!$AD$7)/PART2!$AD$6)),0)</f>
        <v>687</v>
      </c>
      <c r="M871" s="38">
        <f t="shared" ca="1" si="123"/>
        <v>22.441230028030805</v>
      </c>
      <c r="N871" s="20"/>
      <c r="AJ871" s="19">
        <v>868</v>
      </c>
      <c r="AK871" s="20">
        <f t="shared" ca="1" si="124"/>
        <v>0.35852488338977495</v>
      </c>
      <c r="AL871" s="28">
        <f t="shared" ca="1" si="125"/>
        <v>15417.125029257164</v>
      </c>
      <c r="AM871" s="28">
        <f ca="1">ROUNDUP(SQRT((2*AL871*PART2!$AD$7)/PART2!$AD$6),0)</f>
        <v>687</v>
      </c>
      <c r="AN871" s="20"/>
      <c r="BB871" s="19">
        <v>869</v>
      </c>
      <c r="BC871" s="20">
        <f t="shared" ca="1" si="118"/>
        <v>0.66276348153580611</v>
      </c>
      <c r="BD871" s="28">
        <f t="shared" ca="1" si="119"/>
        <v>14686.167275050762</v>
      </c>
      <c r="BE871" s="29">
        <f ca="1">BD871/ROUNDUP(SQRT((2*BD871*PART2!$AD$7)/PART2!$AD$6),0)</f>
        <v>21.919652649329496</v>
      </c>
      <c r="BF871" s="20"/>
    </row>
    <row r="872" spans="8:58">
      <c r="H872" s="19">
        <v>869</v>
      </c>
      <c r="I872" s="20">
        <f t="shared" ca="1" si="120"/>
        <v>0.35539500993151418</v>
      </c>
      <c r="J872" s="28">
        <f t="shared" ca="1" si="121"/>
        <v>14686.167275050762</v>
      </c>
      <c r="K872" s="28">
        <f t="shared" ca="1" si="122"/>
        <v>1184539.7055869135</v>
      </c>
      <c r="L872" s="28">
        <f ca="1">ROUNDUP((SQRT((2*J872*PART2!$AD$7)/PART2!$AD$6)),0)</f>
        <v>670</v>
      </c>
      <c r="M872" s="38">
        <f t="shared" ca="1" si="123"/>
        <v>21.919652649329496</v>
      </c>
      <c r="N872" s="20"/>
      <c r="AJ872" s="19">
        <v>869</v>
      </c>
      <c r="AK872" s="20">
        <f t="shared" ca="1" si="124"/>
        <v>0.10403949672283286</v>
      </c>
      <c r="AL872" s="28">
        <f t="shared" ca="1" si="125"/>
        <v>14686.167275050762</v>
      </c>
      <c r="AM872" s="28">
        <f ca="1">ROUNDUP(SQRT((2*AL872*PART2!$AD$7)/PART2!$AD$6),0)</f>
        <v>670</v>
      </c>
      <c r="AN872" s="20"/>
      <c r="BB872" s="19">
        <v>870</v>
      </c>
      <c r="BC872" s="20">
        <f t="shared" ca="1" si="118"/>
        <v>0.11191183554130568</v>
      </c>
      <c r="BD872" s="28">
        <f t="shared" ca="1" si="119"/>
        <v>15251.42318576099</v>
      </c>
      <c r="BE872" s="29">
        <f ca="1">BD872/ROUNDUP(SQRT((2*BD872*PART2!$AD$7)/PART2!$AD$6),0)</f>
        <v>22.330048588229854</v>
      </c>
      <c r="BF872" s="20"/>
    </row>
    <row r="873" spans="8:58">
      <c r="H873" s="19">
        <v>870</v>
      </c>
      <c r="I873" s="20">
        <f t="shared" ca="1" si="120"/>
        <v>0.61780989058821922</v>
      </c>
      <c r="J873" s="28">
        <f t="shared" ca="1" si="121"/>
        <v>15251.42318576099</v>
      </c>
      <c r="K873" s="28">
        <f t="shared" ca="1" si="122"/>
        <v>1229944.0655502898</v>
      </c>
      <c r="L873" s="28">
        <f ca="1">ROUNDUP((SQRT((2*J873*PART2!$AD$7)/PART2!$AD$6)),0)</f>
        <v>683</v>
      </c>
      <c r="M873" s="38">
        <f t="shared" ca="1" si="123"/>
        <v>22.330048588229854</v>
      </c>
      <c r="N873" s="20"/>
      <c r="AJ873" s="19">
        <v>870</v>
      </c>
      <c r="AK873" s="20">
        <f t="shared" ca="1" si="124"/>
        <v>0.75730367802061449</v>
      </c>
      <c r="AL873" s="28">
        <f t="shared" ca="1" si="125"/>
        <v>15251.42318576099</v>
      </c>
      <c r="AM873" s="28">
        <f ca="1">ROUNDUP(SQRT((2*AL873*PART2!$AD$7)/PART2!$AD$6),0)</f>
        <v>683</v>
      </c>
      <c r="AN873" s="20"/>
      <c r="BB873" s="19">
        <v>871</v>
      </c>
      <c r="BC873" s="20">
        <f t="shared" ca="1" si="118"/>
        <v>0.75641437559769731</v>
      </c>
      <c r="BD873" s="28">
        <f t="shared" ca="1" si="119"/>
        <v>15226.938814471907</v>
      </c>
      <c r="BE873" s="29">
        <f ca="1">BD873/ROUNDUP(SQRT((2*BD873*PART2!$AD$7)/PART2!$AD$6),0)</f>
        <v>22.294200314014503</v>
      </c>
      <c r="BF873" s="20"/>
    </row>
    <row r="874" spans="8:58">
      <c r="H874" s="19">
        <v>871</v>
      </c>
      <c r="I874" s="20">
        <f t="shared" ca="1" si="120"/>
        <v>0.60703175404671417</v>
      </c>
      <c r="J874" s="28">
        <f t="shared" ca="1" si="121"/>
        <v>15226.938814471907</v>
      </c>
      <c r="K874" s="28">
        <f t="shared" ca="1" si="122"/>
        <v>1227977.4292268357</v>
      </c>
      <c r="L874" s="28">
        <f ca="1">ROUNDUP((SQRT((2*J874*PART2!$AD$7)/PART2!$AD$6)),0)</f>
        <v>683</v>
      </c>
      <c r="M874" s="38">
        <f t="shared" ca="1" si="123"/>
        <v>22.294200314014503</v>
      </c>
      <c r="N874" s="20"/>
      <c r="AJ874" s="19">
        <v>871</v>
      </c>
      <c r="AK874" s="20">
        <f t="shared" ca="1" si="124"/>
        <v>0.26636018672644768</v>
      </c>
      <c r="AL874" s="28">
        <f t="shared" ca="1" si="125"/>
        <v>15226.938814471907</v>
      </c>
      <c r="AM874" s="28">
        <f ca="1">ROUNDUP(SQRT((2*AL874*PART2!$AD$7)/PART2!$AD$6),0)</f>
        <v>683</v>
      </c>
      <c r="AN874" s="20"/>
      <c r="BB874" s="19">
        <v>872</v>
      </c>
      <c r="BC874" s="20">
        <f t="shared" ca="1" si="118"/>
        <v>0.17682068232233461</v>
      </c>
      <c r="BD874" s="28">
        <f t="shared" ca="1" si="119"/>
        <v>15062.716319580237</v>
      </c>
      <c r="BE874" s="29">
        <f ca="1">BD874/ROUNDUP(SQRT((2*BD874*PART2!$AD$7)/PART2!$AD$6),0)</f>
        <v>22.183676464772073</v>
      </c>
      <c r="BF874" s="20"/>
    </row>
    <row r="875" spans="8:58">
      <c r="H875" s="19">
        <v>872</v>
      </c>
      <c r="I875" s="20">
        <f t="shared" ca="1" si="120"/>
        <v>0.53086649269740693</v>
      </c>
      <c r="J875" s="28">
        <f t="shared" ca="1" si="121"/>
        <v>15062.716319580237</v>
      </c>
      <c r="K875" s="28">
        <f t="shared" ca="1" si="122"/>
        <v>1214786.5143886688</v>
      </c>
      <c r="L875" s="28">
        <f ca="1">ROUNDUP((SQRT((2*J875*PART2!$AD$7)/PART2!$AD$6)),0)</f>
        <v>679</v>
      </c>
      <c r="M875" s="38">
        <f t="shared" ca="1" si="123"/>
        <v>22.183676464772073</v>
      </c>
      <c r="N875" s="20"/>
      <c r="AJ875" s="19">
        <v>872</v>
      </c>
      <c r="AK875" s="20">
        <f t="shared" ca="1" si="124"/>
        <v>0.54169158633115666</v>
      </c>
      <c r="AL875" s="28">
        <f t="shared" ca="1" si="125"/>
        <v>15062.716319580237</v>
      </c>
      <c r="AM875" s="28">
        <f ca="1">ROUNDUP(SQRT((2*AL875*PART2!$AD$7)/PART2!$AD$6),0)</f>
        <v>679</v>
      </c>
      <c r="AN875" s="20"/>
      <c r="BB875" s="19">
        <v>873</v>
      </c>
      <c r="BC875" s="20">
        <f t="shared" ca="1" si="118"/>
        <v>0.54795628619006453</v>
      </c>
      <c r="BD875" s="28">
        <f t="shared" ca="1" si="119"/>
        <v>15783.313031642108</v>
      </c>
      <c r="BE875" s="29">
        <f ca="1">BD875/ROUNDUP(SQRT((2*BD875*PART2!$AD$7)/PART2!$AD$6),0)</f>
        <v>22.709802923226054</v>
      </c>
      <c r="BF875" s="20"/>
    </row>
    <row r="876" spans="8:58">
      <c r="H876" s="19">
        <v>873</v>
      </c>
      <c r="I876" s="20">
        <f t="shared" ca="1" si="120"/>
        <v>0.81495910262851046</v>
      </c>
      <c r="J876" s="28">
        <f t="shared" ca="1" si="121"/>
        <v>15783.313031642108</v>
      </c>
      <c r="K876" s="28">
        <f t="shared" ca="1" si="122"/>
        <v>1272665.1991744784</v>
      </c>
      <c r="L876" s="28">
        <f ca="1">ROUNDUP((SQRT((2*J876*PART2!$AD$7)/PART2!$AD$6)),0)</f>
        <v>695</v>
      </c>
      <c r="M876" s="38">
        <f t="shared" ca="1" si="123"/>
        <v>22.709802923226054</v>
      </c>
      <c r="N876" s="20"/>
      <c r="AJ876" s="19">
        <v>873</v>
      </c>
      <c r="AK876" s="20">
        <f t="shared" ca="1" si="124"/>
        <v>0.71231142669394054</v>
      </c>
      <c r="AL876" s="28">
        <f t="shared" ca="1" si="125"/>
        <v>15783.313031642108</v>
      </c>
      <c r="AM876" s="28">
        <f ca="1">ROUNDUP(SQRT((2*AL876*PART2!$AD$7)/PART2!$AD$6),0)</f>
        <v>695</v>
      </c>
      <c r="AN876" s="20"/>
      <c r="BB876" s="19">
        <v>874</v>
      </c>
      <c r="BC876" s="20">
        <f t="shared" ca="1" si="118"/>
        <v>2.6838864205627311E-2</v>
      </c>
      <c r="BD876" s="28">
        <f t="shared" ca="1" si="119"/>
        <v>16204.964933873836</v>
      </c>
      <c r="BE876" s="29">
        <f ca="1">BD876/ROUNDUP(SQRT((2*BD876*PART2!$AD$7)/PART2!$AD$6),0)</f>
        <v>23.018416099252608</v>
      </c>
      <c r="BF876" s="20"/>
    </row>
    <row r="877" spans="8:58">
      <c r="H877" s="19">
        <v>874</v>
      </c>
      <c r="I877" s="20">
        <f t="shared" ca="1" si="120"/>
        <v>0.92098990545372084</v>
      </c>
      <c r="J877" s="28">
        <f t="shared" ca="1" si="121"/>
        <v>16204.964933873836</v>
      </c>
      <c r="K877" s="28">
        <f t="shared" ca="1" si="122"/>
        <v>1306530.0462517424</v>
      </c>
      <c r="L877" s="28">
        <f ca="1">ROUNDUP((SQRT((2*J877*PART2!$AD$7)/PART2!$AD$6)),0)</f>
        <v>704</v>
      </c>
      <c r="M877" s="38">
        <f t="shared" ca="1" si="123"/>
        <v>23.018416099252608</v>
      </c>
      <c r="N877" s="20"/>
      <c r="AJ877" s="19">
        <v>874</v>
      </c>
      <c r="AK877" s="20">
        <f t="shared" ca="1" si="124"/>
        <v>0.72523631770208419</v>
      </c>
      <c r="AL877" s="28">
        <f t="shared" ca="1" si="125"/>
        <v>16204.964933873836</v>
      </c>
      <c r="AM877" s="28">
        <f ca="1">ROUNDUP(SQRT((2*AL877*PART2!$AD$7)/PART2!$AD$6),0)</f>
        <v>704</v>
      </c>
      <c r="AN877" s="20"/>
      <c r="BB877" s="19">
        <v>875</v>
      </c>
      <c r="BC877" s="20">
        <f t="shared" ca="1" si="118"/>
        <v>0.33570669727413305</v>
      </c>
      <c r="BD877" s="28">
        <f t="shared" ca="1" si="119"/>
        <v>15924.344925732126</v>
      </c>
      <c r="BE877" s="29">
        <f ca="1">BD877/ROUNDUP(SQRT((2*BD877*PART2!$AD$7)/PART2!$AD$6),0)</f>
        <v>22.8142477446019</v>
      </c>
      <c r="BF877" s="20"/>
    </row>
    <row r="878" spans="8:58">
      <c r="H878" s="19">
        <v>875</v>
      </c>
      <c r="I878" s="20">
        <f t="shared" ca="1" si="120"/>
        <v>0.855370770150222</v>
      </c>
      <c r="J878" s="28">
        <f t="shared" ca="1" si="121"/>
        <v>15924.344925732126</v>
      </c>
      <c r="K878" s="28">
        <f t="shared" ca="1" si="122"/>
        <v>1283992.3285623826</v>
      </c>
      <c r="L878" s="28">
        <f ca="1">ROUNDUP((SQRT((2*J878*PART2!$AD$7)/PART2!$AD$6)),0)</f>
        <v>698</v>
      </c>
      <c r="M878" s="38">
        <f t="shared" ca="1" si="123"/>
        <v>22.8142477446019</v>
      </c>
      <c r="N878" s="20"/>
      <c r="AJ878" s="19">
        <v>875</v>
      </c>
      <c r="AK878" s="20">
        <f t="shared" ca="1" si="124"/>
        <v>0.4743601304308519</v>
      </c>
      <c r="AL878" s="28">
        <f t="shared" ca="1" si="125"/>
        <v>15924.344925732126</v>
      </c>
      <c r="AM878" s="28">
        <f ca="1">ROUNDUP(SQRT((2*AL878*PART2!$AD$7)/PART2!$AD$6),0)</f>
        <v>698</v>
      </c>
      <c r="AN878" s="20"/>
      <c r="BB878" s="19">
        <v>876</v>
      </c>
      <c r="BC878" s="20">
        <f t="shared" ca="1" si="118"/>
        <v>1.0788819048599185E-2</v>
      </c>
      <c r="BD878" s="28">
        <f t="shared" ca="1" si="119"/>
        <v>16912.881395888136</v>
      </c>
      <c r="BE878" s="29">
        <f ca="1">BD878/ROUNDUP(SQRT((2*BD878*PART2!$AD$7)/PART2!$AD$6),0)</f>
        <v>23.522783582598244</v>
      </c>
      <c r="BF878" s="20"/>
    </row>
    <row r="879" spans="8:58">
      <c r="H879" s="19">
        <v>876</v>
      </c>
      <c r="I879" s="20">
        <f t="shared" ca="1" si="120"/>
        <v>0.99905129360220002</v>
      </c>
      <c r="J879" s="28">
        <f t="shared" ca="1" si="121"/>
        <v>16912.881395888136</v>
      </c>
      <c r="K879" s="28">
        <f t="shared" ca="1" si="122"/>
        <v>1363382.3240592226</v>
      </c>
      <c r="L879" s="28">
        <f ca="1">ROUNDUP((SQRT((2*J879*PART2!$AD$7)/PART2!$AD$6)),0)</f>
        <v>719</v>
      </c>
      <c r="M879" s="38">
        <f t="shared" ca="1" si="123"/>
        <v>23.522783582598244</v>
      </c>
      <c r="N879" s="20"/>
      <c r="AJ879" s="19">
        <v>876</v>
      </c>
      <c r="AK879" s="20">
        <f t="shared" ca="1" si="124"/>
        <v>8.0149942241319772E-2</v>
      </c>
      <c r="AL879" s="28">
        <f t="shared" ca="1" si="125"/>
        <v>16912.881395888136</v>
      </c>
      <c r="AM879" s="28">
        <f ca="1">ROUNDUP(SQRT((2*AL879*PART2!$AD$7)/PART2!$AD$6),0)</f>
        <v>719</v>
      </c>
      <c r="AN879" s="20"/>
      <c r="BB879" s="19">
        <v>877</v>
      </c>
      <c r="BC879" s="20">
        <f t="shared" ca="1" si="118"/>
        <v>0.79365307801713236</v>
      </c>
      <c r="BD879" s="28">
        <f t="shared" ca="1" si="119"/>
        <v>14921.053961908714</v>
      </c>
      <c r="BE879" s="29">
        <f ca="1">BD879/ROUNDUP(SQRT((2*BD879*PART2!$AD$7)/PART2!$AD$6),0)</f>
        <v>22.07256503240934</v>
      </c>
      <c r="BF879" s="20"/>
    </row>
    <row r="880" spans="8:58">
      <c r="H880" s="19">
        <v>877</v>
      </c>
      <c r="I880" s="20">
        <f t="shared" ca="1" si="120"/>
        <v>0.46130604057064539</v>
      </c>
      <c r="J880" s="28">
        <f t="shared" ca="1" si="121"/>
        <v>14921.053961908714</v>
      </c>
      <c r="K880" s="28">
        <f t="shared" ca="1" si="122"/>
        <v>1203407.481259827</v>
      </c>
      <c r="L880" s="28">
        <f ca="1">ROUNDUP((SQRT((2*J880*PART2!$AD$7)/PART2!$AD$6)),0)</f>
        <v>676</v>
      </c>
      <c r="M880" s="38">
        <f t="shared" ca="1" si="123"/>
        <v>22.07256503240934</v>
      </c>
      <c r="N880" s="20"/>
      <c r="AJ880" s="19">
        <v>877</v>
      </c>
      <c r="AK880" s="20">
        <f t="shared" ca="1" si="124"/>
        <v>0.79455269465355272</v>
      </c>
      <c r="AL880" s="28">
        <f t="shared" ca="1" si="125"/>
        <v>14921.053961908714</v>
      </c>
      <c r="AM880" s="28">
        <f ca="1">ROUNDUP(SQRT((2*AL880*PART2!$AD$7)/PART2!$AD$6),0)</f>
        <v>676</v>
      </c>
      <c r="AN880" s="20"/>
      <c r="BB880" s="19">
        <v>878</v>
      </c>
      <c r="BC880" s="20">
        <f t="shared" ca="1" si="118"/>
        <v>0.48165032934516927</v>
      </c>
      <c r="BD880" s="28">
        <f t="shared" ca="1" si="119"/>
        <v>13714.271191281143</v>
      </c>
      <c r="BE880" s="29">
        <f ca="1">BD880/ROUNDUP(SQRT((2*BD880*PART2!$AD$7)/PART2!$AD$6),0)</f>
        <v>21.163998751977072</v>
      </c>
      <c r="BF880" s="20"/>
    </row>
    <row r="881" spans="8:58">
      <c r="H881" s="19">
        <v>878</v>
      </c>
      <c r="I881" s="20">
        <f t="shared" ca="1" si="120"/>
        <v>6.3772916836772997E-2</v>
      </c>
      <c r="J881" s="28">
        <f t="shared" ca="1" si="121"/>
        <v>13714.271191281143</v>
      </c>
      <c r="K881" s="28">
        <f t="shared" ca="1" si="122"/>
        <v>1106463.3750279266</v>
      </c>
      <c r="L881" s="28">
        <f ca="1">ROUNDUP((SQRT((2*J881*PART2!$AD$7)/PART2!$AD$6)),0)</f>
        <v>648</v>
      </c>
      <c r="M881" s="38">
        <f t="shared" ca="1" si="123"/>
        <v>21.163998751977072</v>
      </c>
      <c r="N881" s="20"/>
      <c r="AJ881" s="19">
        <v>878</v>
      </c>
      <c r="AK881" s="20">
        <f t="shared" ca="1" si="124"/>
        <v>0.12167507246888298</v>
      </c>
      <c r="AL881" s="28">
        <f t="shared" ca="1" si="125"/>
        <v>13714.271191281143</v>
      </c>
      <c r="AM881" s="28">
        <f ca="1">ROUNDUP(SQRT((2*AL881*PART2!$AD$7)/PART2!$AD$6),0)</f>
        <v>648</v>
      </c>
      <c r="AN881" s="20"/>
      <c r="BB881" s="19">
        <v>879</v>
      </c>
      <c r="BC881" s="20">
        <f t="shared" ca="1" si="118"/>
        <v>0.71602733699274934</v>
      </c>
      <c r="BD881" s="28">
        <f t="shared" ca="1" si="119"/>
        <v>14981.927000650974</v>
      </c>
      <c r="BE881" s="29">
        <f ca="1">BD881/ROUNDUP(SQRT((2*BD881*PART2!$AD$7)/PART2!$AD$6),0)</f>
        <v>22.129877401256977</v>
      </c>
      <c r="BF881" s="20"/>
    </row>
    <row r="882" spans="8:58">
      <c r="H882" s="19">
        <v>879</v>
      </c>
      <c r="I882" s="20">
        <f t="shared" ca="1" si="120"/>
        <v>0.49100432948867079</v>
      </c>
      <c r="J882" s="28">
        <f t="shared" ca="1" si="121"/>
        <v>14981.927000650974</v>
      </c>
      <c r="K882" s="28">
        <f t="shared" ca="1" si="122"/>
        <v>1208297.1330803542</v>
      </c>
      <c r="L882" s="28">
        <f ca="1">ROUNDUP((SQRT((2*J882*PART2!$AD$7)/PART2!$AD$6)),0)</f>
        <v>677</v>
      </c>
      <c r="M882" s="38">
        <f t="shared" ca="1" si="123"/>
        <v>22.129877401256977</v>
      </c>
      <c r="N882" s="20"/>
      <c r="AJ882" s="19">
        <v>879</v>
      </c>
      <c r="AK882" s="20">
        <f t="shared" ca="1" si="124"/>
        <v>0.57280583675644936</v>
      </c>
      <c r="AL882" s="28">
        <f t="shared" ca="1" si="125"/>
        <v>14981.927000650974</v>
      </c>
      <c r="AM882" s="28">
        <f ca="1">ROUNDUP(SQRT((2*AL882*PART2!$AD$7)/PART2!$AD$6),0)</f>
        <v>677</v>
      </c>
      <c r="AN882" s="20"/>
      <c r="BB882" s="19">
        <v>880</v>
      </c>
      <c r="BC882" s="20">
        <f t="shared" ca="1" si="118"/>
        <v>0.94596340151736991</v>
      </c>
      <c r="BD882" s="28">
        <f t="shared" ca="1" si="119"/>
        <v>13469.347133695494</v>
      </c>
      <c r="BE882" s="29">
        <f ca="1">BD882/ROUNDUP(SQRT((2*BD882*PART2!$AD$7)/PART2!$AD$6),0)</f>
        <v>20.980291485506999</v>
      </c>
      <c r="BF882" s="20"/>
    </row>
    <row r="883" spans="8:58">
      <c r="H883" s="19">
        <v>880</v>
      </c>
      <c r="I883" s="20">
        <f t="shared" ca="1" si="120"/>
        <v>2.7535841488521839E-2</v>
      </c>
      <c r="J883" s="28">
        <f t="shared" ca="1" si="121"/>
        <v>13469.347133695494</v>
      </c>
      <c r="K883" s="28">
        <f t="shared" ca="1" si="122"/>
        <v>1086785.834822451</v>
      </c>
      <c r="L883" s="28">
        <f ca="1">ROUNDUP((SQRT((2*J883*PART2!$AD$7)/PART2!$AD$6)),0)</f>
        <v>642</v>
      </c>
      <c r="M883" s="38">
        <f t="shared" ca="1" si="123"/>
        <v>20.980291485506999</v>
      </c>
      <c r="N883" s="20"/>
      <c r="AJ883" s="19">
        <v>880</v>
      </c>
      <c r="AK883" s="20">
        <f t="shared" ca="1" si="124"/>
        <v>0.83348487469044663</v>
      </c>
      <c r="AL883" s="28">
        <f t="shared" ca="1" si="125"/>
        <v>13469.347133695494</v>
      </c>
      <c r="AM883" s="28">
        <f ca="1">ROUNDUP(SQRT((2*AL883*PART2!$AD$7)/PART2!$AD$6),0)</f>
        <v>642</v>
      </c>
      <c r="AN883" s="20"/>
      <c r="BB883" s="19">
        <v>881</v>
      </c>
      <c r="BC883" s="20">
        <f t="shared" ca="1" si="118"/>
        <v>0.8848128710248323</v>
      </c>
      <c r="BD883" s="28">
        <f t="shared" ca="1" si="119"/>
        <v>14769.543889788732</v>
      </c>
      <c r="BE883" s="29">
        <f ca="1">BD883/ROUNDUP(SQRT((2*BD883*PART2!$AD$7)/PART2!$AD$6),0)</f>
        <v>21.978487931233232</v>
      </c>
      <c r="BF883" s="20"/>
    </row>
    <row r="884" spans="8:58">
      <c r="H884" s="19">
        <v>881</v>
      </c>
      <c r="I884" s="20">
        <f t="shared" ca="1" si="120"/>
        <v>0.39141069723608013</v>
      </c>
      <c r="J884" s="28">
        <f t="shared" ca="1" si="121"/>
        <v>14769.543889788732</v>
      </c>
      <c r="K884" s="28">
        <f t="shared" ca="1" si="122"/>
        <v>1191237.1785279699</v>
      </c>
      <c r="L884" s="28">
        <f ca="1">ROUNDUP((SQRT((2*J884*PART2!$AD$7)/PART2!$AD$6)),0)</f>
        <v>672</v>
      </c>
      <c r="M884" s="38">
        <f t="shared" ca="1" si="123"/>
        <v>21.978487931233232</v>
      </c>
      <c r="N884" s="20"/>
      <c r="AJ884" s="19">
        <v>881</v>
      </c>
      <c r="AK884" s="20">
        <f t="shared" ca="1" si="124"/>
        <v>0.69255026185393986</v>
      </c>
      <c r="AL884" s="28">
        <f t="shared" ca="1" si="125"/>
        <v>14769.543889788732</v>
      </c>
      <c r="AM884" s="28">
        <f ca="1">ROUNDUP(SQRT((2*AL884*PART2!$AD$7)/PART2!$AD$6),0)</f>
        <v>672</v>
      </c>
      <c r="AN884" s="20"/>
      <c r="BB884" s="19">
        <v>882</v>
      </c>
      <c r="BC884" s="20">
        <f t="shared" ca="1" si="118"/>
        <v>0.15776746477523185</v>
      </c>
      <c r="BD884" s="28">
        <f t="shared" ca="1" si="119"/>
        <v>15420.027095609261</v>
      </c>
      <c r="BE884" s="29">
        <f ca="1">BD884/ROUNDUP(SQRT((2*BD884*PART2!$AD$7)/PART2!$AD$6),0)</f>
        <v>22.445454287640846</v>
      </c>
      <c r="BF884" s="20"/>
    </row>
    <row r="885" spans="8:58">
      <c r="H885" s="19">
        <v>882</v>
      </c>
      <c r="I885" s="20">
        <f t="shared" ca="1" si="120"/>
        <v>0.68796070267388654</v>
      </c>
      <c r="J885" s="28">
        <f t="shared" ca="1" si="121"/>
        <v>15420.027095609261</v>
      </c>
      <c r="K885" s="28">
        <f t="shared" ca="1" si="122"/>
        <v>1243486.5675920218</v>
      </c>
      <c r="L885" s="28">
        <f ca="1">ROUNDUP((SQRT((2*J885*PART2!$AD$7)/PART2!$AD$6)),0)</f>
        <v>687</v>
      </c>
      <c r="M885" s="38">
        <f t="shared" ca="1" si="123"/>
        <v>22.445454287640846</v>
      </c>
      <c r="N885" s="20"/>
      <c r="AJ885" s="19">
        <v>882</v>
      </c>
      <c r="AK885" s="20">
        <f t="shared" ca="1" si="124"/>
        <v>0.42383975182014944</v>
      </c>
      <c r="AL885" s="28">
        <f t="shared" ca="1" si="125"/>
        <v>15420.027095609261</v>
      </c>
      <c r="AM885" s="28">
        <f ca="1">ROUNDUP(SQRT((2*AL885*PART2!$AD$7)/PART2!$AD$6),0)</f>
        <v>687</v>
      </c>
      <c r="AN885" s="20"/>
      <c r="BB885" s="19">
        <v>883</v>
      </c>
      <c r="BC885" s="20">
        <f t="shared" ca="1" si="118"/>
        <v>0.99479166780653716</v>
      </c>
      <c r="BD885" s="28">
        <f t="shared" ca="1" si="119"/>
        <v>14603.168212778199</v>
      </c>
      <c r="BE885" s="29">
        <f ca="1">BD885/ROUNDUP(SQRT((2*BD885*PART2!$AD$7)/PART2!$AD$6),0)</f>
        <v>21.861030258649997</v>
      </c>
      <c r="BF885" s="20"/>
    </row>
    <row r="886" spans="8:58">
      <c r="H886" s="19">
        <v>883</v>
      </c>
      <c r="I886" s="20">
        <f t="shared" ca="1" si="120"/>
        <v>0.32126853980780556</v>
      </c>
      <c r="J886" s="28">
        <f t="shared" ca="1" si="121"/>
        <v>14603.168212778199</v>
      </c>
      <c r="K886" s="28">
        <f t="shared" ca="1" si="122"/>
        <v>1177872.4836791591</v>
      </c>
      <c r="L886" s="28">
        <f ca="1">ROUNDUP((SQRT((2*J886*PART2!$AD$7)/PART2!$AD$6)),0)</f>
        <v>668</v>
      </c>
      <c r="M886" s="38">
        <f t="shared" ca="1" si="123"/>
        <v>21.861030258649997</v>
      </c>
      <c r="N886" s="20"/>
      <c r="AJ886" s="19">
        <v>883</v>
      </c>
      <c r="AK886" s="20">
        <f t="shared" ca="1" si="124"/>
        <v>0.89672791915768013</v>
      </c>
      <c r="AL886" s="28">
        <f t="shared" ca="1" si="125"/>
        <v>14603.168212778199</v>
      </c>
      <c r="AM886" s="28">
        <f ca="1">ROUNDUP(SQRT((2*AL886*PART2!$AD$7)/PART2!$AD$6),0)</f>
        <v>668</v>
      </c>
      <c r="AN886" s="20"/>
      <c r="BB886" s="19">
        <v>884</v>
      </c>
      <c r="BC886" s="20">
        <f t="shared" ca="1" si="118"/>
        <v>0.13811439206417964</v>
      </c>
      <c r="BD886" s="28">
        <f t="shared" ca="1" si="119"/>
        <v>14727.433210973952</v>
      </c>
      <c r="BE886" s="29">
        <f ca="1">BD886/ROUNDUP(SQRT((2*BD886*PART2!$AD$7)/PART2!$AD$6),0)</f>
        <v>21.948484666131076</v>
      </c>
      <c r="BF886" s="20"/>
    </row>
    <row r="887" spans="8:58">
      <c r="H887" s="19">
        <v>884</v>
      </c>
      <c r="I887" s="20">
        <f t="shared" ca="1" si="120"/>
        <v>0.37300318729697191</v>
      </c>
      <c r="J887" s="28">
        <f t="shared" ca="1" si="121"/>
        <v>14727.433210973952</v>
      </c>
      <c r="K887" s="28">
        <f t="shared" ca="1" si="122"/>
        <v>1187854.5235044649</v>
      </c>
      <c r="L887" s="28">
        <f ca="1">ROUNDUP((SQRT((2*J887*PART2!$AD$7)/PART2!$AD$6)),0)</f>
        <v>671</v>
      </c>
      <c r="M887" s="38">
        <f t="shared" ca="1" si="123"/>
        <v>21.948484666131076</v>
      </c>
      <c r="N887" s="20"/>
      <c r="AJ887" s="19">
        <v>884</v>
      </c>
      <c r="AK887" s="20">
        <f t="shared" ca="1" si="124"/>
        <v>8.9117310454671195E-2</v>
      </c>
      <c r="AL887" s="28">
        <f t="shared" ca="1" si="125"/>
        <v>14727.433210973952</v>
      </c>
      <c r="AM887" s="28">
        <f ca="1">ROUNDUP(SQRT((2*AL887*PART2!$AD$7)/PART2!$AD$6),0)</f>
        <v>671</v>
      </c>
      <c r="AN887" s="20"/>
      <c r="BB887" s="19">
        <v>885</v>
      </c>
      <c r="BC887" s="20">
        <f t="shared" ca="1" si="118"/>
        <v>0.64811842489049498</v>
      </c>
      <c r="BD887" s="28">
        <f t="shared" ca="1" si="119"/>
        <v>15427.254707385042</v>
      </c>
      <c r="BE887" s="29">
        <f ca="1">BD887/ROUNDUP(SQRT((2*BD887*PART2!$AD$7)/PART2!$AD$6),0)</f>
        <v>22.455974828799189</v>
      </c>
      <c r="BF887" s="20"/>
    </row>
    <row r="888" spans="8:58">
      <c r="H888" s="19">
        <v>885</v>
      </c>
      <c r="I888" s="20">
        <f t="shared" ca="1" si="120"/>
        <v>0.69080903056968634</v>
      </c>
      <c r="J888" s="28">
        <f t="shared" ca="1" si="121"/>
        <v>15427.254707385042</v>
      </c>
      <c r="K888" s="28">
        <f t="shared" ca="1" si="122"/>
        <v>1244067.091053139</v>
      </c>
      <c r="L888" s="28">
        <f ca="1">ROUNDUP((SQRT((2*J888*PART2!$AD$7)/PART2!$AD$6)),0)</f>
        <v>687</v>
      </c>
      <c r="M888" s="38">
        <f t="shared" ca="1" si="123"/>
        <v>22.455974828799189</v>
      </c>
      <c r="N888" s="20"/>
      <c r="AJ888" s="19">
        <v>885</v>
      </c>
      <c r="AK888" s="20">
        <f t="shared" ca="1" si="124"/>
        <v>0.46550139185683426</v>
      </c>
      <c r="AL888" s="28">
        <f t="shared" ca="1" si="125"/>
        <v>15427.254707385042</v>
      </c>
      <c r="AM888" s="28">
        <f ca="1">ROUNDUP(SQRT((2*AL888*PART2!$AD$7)/PART2!$AD$6),0)</f>
        <v>687</v>
      </c>
      <c r="AN888" s="20"/>
      <c r="BB888" s="19">
        <v>886</v>
      </c>
      <c r="BC888" s="20">
        <f t="shared" ca="1" si="118"/>
        <v>0.21909883018899678</v>
      </c>
      <c r="BD888" s="28">
        <f t="shared" ca="1" si="119"/>
        <v>14649.45060858101</v>
      </c>
      <c r="BE888" s="29">
        <f ca="1">BD888/ROUNDUP(SQRT((2*BD888*PART2!$AD$7)/PART2!$AD$6),0)</f>
        <v>21.864851654598521</v>
      </c>
      <c r="BF888" s="20"/>
    </row>
    <row r="889" spans="8:58">
      <c r="H889" s="19">
        <v>886</v>
      </c>
      <c r="I889" s="20">
        <f t="shared" ca="1" si="120"/>
        <v>0.3400859137685327</v>
      </c>
      <c r="J889" s="28">
        <f t="shared" ca="1" si="121"/>
        <v>14649.45060858101</v>
      </c>
      <c r="K889" s="28">
        <f t="shared" ca="1" si="122"/>
        <v>1181590.3160504925</v>
      </c>
      <c r="L889" s="28">
        <f ca="1">ROUNDUP((SQRT((2*J889*PART2!$AD$7)/PART2!$AD$6)),0)</f>
        <v>670</v>
      </c>
      <c r="M889" s="38">
        <f t="shared" ca="1" si="123"/>
        <v>21.864851654598521</v>
      </c>
      <c r="N889" s="20"/>
      <c r="AJ889" s="19">
        <v>886</v>
      </c>
      <c r="AK889" s="20">
        <f t="shared" ca="1" si="124"/>
        <v>0.2837425041462478</v>
      </c>
      <c r="AL889" s="28">
        <f t="shared" ca="1" si="125"/>
        <v>14649.45060858101</v>
      </c>
      <c r="AM889" s="28">
        <f ca="1">ROUNDUP(SQRT((2*AL889*PART2!$AD$7)/PART2!$AD$6),0)</f>
        <v>670</v>
      </c>
      <c r="AN889" s="20"/>
      <c r="BB889" s="19">
        <v>887</v>
      </c>
      <c r="BC889" s="20">
        <f t="shared" ca="1" si="118"/>
        <v>3.848733314388042E-2</v>
      </c>
      <c r="BD889" s="28">
        <f t="shared" ca="1" si="119"/>
        <v>15707.799994550624</v>
      </c>
      <c r="BE889" s="29">
        <f ca="1">BD889/ROUNDUP(SQRT((2*BD889*PART2!$AD$7)/PART2!$AD$6),0)</f>
        <v>22.66637805851461</v>
      </c>
      <c r="BF889" s="20"/>
    </row>
    <row r="890" spans="8:58">
      <c r="H890" s="19">
        <v>887</v>
      </c>
      <c r="I890" s="20">
        <f t="shared" ca="1" si="120"/>
        <v>0.79127739323957924</v>
      </c>
      <c r="J890" s="28">
        <f t="shared" ca="1" si="121"/>
        <v>15707.799994550624</v>
      </c>
      <c r="K890" s="28">
        <f t="shared" ca="1" si="122"/>
        <v>1266600.202736923</v>
      </c>
      <c r="L890" s="28">
        <f ca="1">ROUNDUP((SQRT((2*J890*PART2!$AD$7)/PART2!$AD$6)),0)</f>
        <v>693</v>
      </c>
      <c r="M890" s="38">
        <f t="shared" ca="1" si="123"/>
        <v>22.66637805851461</v>
      </c>
      <c r="N890" s="20"/>
      <c r="AJ890" s="19">
        <v>887</v>
      </c>
      <c r="AK890" s="20">
        <f t="shared" ca="1" si="124"/>
        <v>0.94757758777520928</v>
      </c>
      <c r="AL890" s="28">
        <f t="shared" ca="1" si="125"/>
        <v>15707.799994550624</v>
      </c>
      <c r="AM890" s="28">
        <f ca="1">ROUNDUP(SQRT((2*AL890*PART2!$AD$7)/PART2!$AD$6),0)</f>
        <v>693</v>
      </c>
      <c r="AN890" s="20"/>
      <c r="BB890" s="19">
        <v>888</v>
      </c>
      <c r="BC890" s="20">
        <f t="shared" ca="1" si="118"/>
        <v>0.65720513849767903</v>
      </c>
      <c r="BD890" s="28">
        <f t="shared" ca="1" si="119"/>
        <v>14279.841391822833</v>
      </c>
      <c r="BE890" s="29">
        <f ca="1">BD890/ROUNDUP(SQRT((2*BD890*PART2!$AD$7)/PART2!$AD$6),0)</f>
        <v>21.603390910473273</v>
      </c>
      <c r="BF890" s="20"/>
    </row>
    <row r="891" spans="8:58">
      <c r="H891" s="19">
        <v>888</v>
      </c>
      <c r="I891" s="20">
        <f t="shared" ca="1" si="120"/>
        <v>0.20474924852787579</v>
      </c>
      <c r="J891" s="28">
        <f t="shared" ca="1" si="121"/>
        <v>14279.841391822833</v>
      </c>
      <c r="K891" s="28">
        <f t="shared" ca="1" si="122"/>
        <v>1151899.2573461307</v>
      </c>
      <c r="L891" s="28">
        <f ca="1">ROUNDUP((SQRT((2*J891*PART2!$AD$7)/PART2!$AD$6)),0)</f>
        <v>661</v>
      </c>
      <c r="M891" s="38">
        <f t="shared" ca="1" si="123"/>
        <v>21.603390910473273</v>
      </c>
      <c r="N891" s="20"/>
      <c r="AJ891" s="19">
        <v>888</v>
      </c>
      <c r="AK891" s="20">
        <f t="shared" ca="1" si="124"/>
        <v>0.27914760746706369</v>
      </c>
      <c r="AL891" s="28">
        <f t="shared" ca="1" si="125"/>
        <v>14279.841391822833</v>
      </c>
      <c r="AM891" s="28">
        <f ca="1">ROUNDUP(SQRT((2*AL891*PART2!$AD$7)/PART2!$AD$6),0)</f>
        <v>661</v>
      </c>
      <c r="AN891" s="20"/>
      <c r="BB891" s="19">
        <v>889</v>
      </c>
      <c r="BC891" s="20">
        <f t="shared" ca="1" si="118"/>
        <v>0.4155798441519698</v>
      </c>
      <c r="BD891" s="28">
        <f t="shared" ca="1" si="119"/>
        <v>15261.023481789634</v>
      </c>
      <c r="BE891" s="29">
        <f ca="1">BD891/ROUNDUP(SQRT((2*BD891*PART2!$AD$7)/PART2!$AD$6),0)</f>
        <v>22.344104658549977</v>
      </c>
      <c r="BF891" s="20"/>
    </row>
    <row r="892" spans="8:58">
      <c r="H892" s="19">
        <v>889</v>
      </c>
      <c r="I892" s="20">
        <f t="shared" ca="1" si="120"/>
        <v>0.62199508363911882</v>
      </c>
      <c r="J892" s="28">
        <f t="shared" ca="1" si="121"/>
        <v>15261.023481789634</v>
      </c>
      <c r="K892" s="28">
        <f t="shared" ca="1" si="122"/>
        <v>1230715.1815680517</v>
      </c>
      <c r="L892" s="28">
        <f ca="1">ROUNDUP((SQRT((2*J892*PART2!$AD$7)/PART2!$AD$6)),0)</f>
        <v>683</v>
      </c>
      <c r="M892" s="38">
        <f t="shared" ca="1" si="123"/>
        <v>22.344104658549977</v>
      </c>
      <c r="N892" s="20"/>
      <c r="AJ892" s="19">
        <v>889</v>
      </c>
      <c r="AK892" s="20">
        <f t="shared" ca="1" si="124"/>
        <v>0.96014040375447673</v>
      </c>
      <c r="AL892" s="28">
        <f t="shared" ca="1" si="125"/>
        <v>15261.023481789634</v>
      </c>
      <c r="AM892" s="28">
        <f ca="1">ROUNDUP(SQRT((2*AL892*PART2!$AD$7)/PART2!$AD$6),0)</f>
        <v>683</v>
      </c>
      <c r="AN892" s="20"/>
      <c r="BB892" s="19">
        <v>890</v>
      </c>
      <c r="BC892" s="20">
        <f t="shared" ca="1" si="118"/>
        <v>4.1036926494371406E-2</v>
      </c>
      <c r="BD892" s="28">
        <f t="shared" ca="1" si="119"/>
        <v>16041.510197571857</v>
      </c>
      <c r="BE892" s="29">
        <f ca="1">BD892/ROUNDUP(SQRT((2*BD892*PART2!$AD$7)/PART2!$AD$6),0)</f>
        <v>22.883752065009784</v>
      </c>
      <c r="BF892" s="20"/>
    </row>
    <row r="893" spans="8:58">
      <c r="H893" s="19">
        <v>890</v>
      </c>
      <c r="I893" s="20">
        <f t="shared" ca="1" si="120"/>
        <v>0.88516216233015754</v>
      </c>
      <c r="J893" s="28">
        <f t="shared" ca="1" si="121"/>
        <v>16041.510197571857</v>
      </c>
      <c r="K893" s="28">
        <f t="shared" ca="1" si="122"/>
        <v>1293402.4412600507</v>
      </c>
      <c r="L893" s="28">
        <f ca="1">ROUNDUP((SQRT((2*J893*PART2!$AD$7)/PART2!$AD$6)),0)</f>
        <v>701</v>
      </c>
      <c r="M893" s="38">
        <f t="shared" ca="1" si="123"/>
        <v>22.883752065009784</v>
      </c>
      <c r="N893" s="20"/>
      <c r="AJ893" s="19">
        <v>890</v>
      </c>
      <c r="AK893" s="20">
        <f t="shared" ca="1" si="124"/>
        <v>9.709613773291792E-2</v>
      </c>
      <c r="AL893" s="28">
        <f t="shared" ca="1" si="125"/>
        <v>16041.510197571857</v>
      </c>
      <c r="AM893" s="28">
        <f ca="1">ROUNDUP(SQRT((2*AL893*PART2!$AD$7)/PART2!$AD$6),0)</f>
        <v>701</v>
      </c>
      <c r="AN893" s="20"/>
      <c r="BB893" s="19">
        <v>891</v>
      </c>
      <c r="BC893" s="20">
        <f t="shared" ca="1" si="118"/>
        <v>0.17688300434771109</v>
      </c>
      <c r="BD893" s="28">
        <f t="shared" ca="1" si="119"/>
        <v>16178.713338961616</v>
      </c>
      <c r="BE893" s="29">
        <f ca="1">BD893/ROUNDUP(SQRT((2*BD893*PART2!$AD$7)/PART2!$AD$6),0)</f>
        <v>22.981126901934115</v>
      </c>
      <c r="BF893" s="20"/>
    </row>
    <row r="894" spans="8:58">
      <c r="H894" s="19">
        <v>891</v>
      </c>
      <c r="I894" s="20">
        <f t="shared" ca="1" si="120"/>
        <v>0.91568602755005268</v>
      </c>
      <c r="J894" s="28">
        <f t="shared" ca="1" si="121"/>
        <v>16178.713338961616</v>
      </c>
      <c r="K894" s="28">
        <f t="shared" ca="1" si="122"/>
        <v>1304421.7150353547</v>
      </c>
      <c r="L894" s="28">
        <f ca="1">ROUNDUP((SQRT((2*J894*PART2!$AD$7)/PART2!$AD$6)),0)</f>
        <v>704</v>
      </c>
      <c r="M894" s="38">
        <f t="shared" ca="1" si="123"/>
        <v>22.981126901934115</v>
      </c>
      <c r="N894" s="20"/>
      <c r="AJ894" s="19">
        <v>891</v>
      </c>
      <c r="AK894" s="20">
        <f t="shared" ca="1" si="124"/>
        <v>0.1691432295292401</v>
      </c>
      <c r="AL894" s="28">
        <f t="shared" ca="1" si="125"/>
        <v>16178.713338961616</v>
      </c>
      <c r="AM894" s="28">
        <f ca="1">ROUNDUP(SQRT((2*AL894*PART2!$AD$7)/PART2!$AD$6),0)</f>
        <v>704</v>
      </c>
      <c r="AN894" s="20"/>
      <c r="BB894" s="19">
        <v>892</v>
      </c>
      <c r="BC894" s="20">
        <f t="shared" ca="1" si="118"/>
        <v>0.23837471805862875</v>
      </c>
      <c r="BD894" s="28">
        <f t="shared" ca="1" si="119"/>
        <v>13613.746245668801</v>
      </c>
      <c r="BE894" s="29">
        <f ca="1">BD894/ROUNDUP(SQRT((2*BD894*PART2!$AD$7)/PART2!$AD$6),0)</f>
        <v>21.106583326618296</v>
      </c>
      <c r="BF894" s="20"/>
    </row>
    <row r="895" spans="8:58">
      <c r="H895" s="19">
        <v>892</v>
      </c>
      <c r="I895" s="20">
        <f t="shared" ca="1" si="120"/>
        <v>4.7085556759068559E-2</v>
      </c>
      <c r="J895" s="28">
        <f t="shared" ca="1" si="121"/>
        <v>13613.746245668801</v>
      </c>
      <c r="K895" s="28">
        <f t="shared" ca="1" si="122"/>
        <v>1098387.1479853599</v>
      </c>
      <c r="L895" s="28">
        <f ca="1">ROUNDUP((SQRT((2*J895*PART2!$AD$7)/PART2!$AD$6)),0)</f>
        <v>645</v>
      </c>
      <c r="M895" s="38">
        <f t="shared" ca="1" si="123"/>
        <v>21.106583326618296</v>
      </c>
      <c r="N895" s="20"/>
      <c r="AJ895" s="19">
        <v>892</v>
      </c>
      <c r="AK895" s="20">
        <f t="shared" ca="1" si="124"/>
        <v>9.0126917521249905E-2</v>
      </c>
      <c r="AL895" s="28">
        <f t="shared" ca="1" si="125"/>
        <v>13613.746245668801</v>
      </c>
      <c r="AM895" s="28">
        <f ca="1">ROUNDUP(SQRT((2*AL895*PART2!$AD$7)/PART2!$AD$6),0)</f>
        <v>645</v>
      </c>
      <c r="AN895" s="20"/>
      <c r="BB895" s="19">
        <v>893</v>
      </c>
      <c r="BC895" s="20">
        <f t="shared" ca="1" si="118"/>
        <v>1.6673831831071184E-2</v>
      </c>
      <c r="BD895" s="28">
        <f t="shared" ca="1" si="119"/>
        <v>14237.837406118473</v>
      </c>
      <c r="BE895" s="29">
        <f ca="1">BD895/ROUNDUP(SQRT((2*BD895*PART2!$AD$7)/PART2!$AD$6),0)</f>
        <v>21.572480918361322</v>
      </c>
      <c r="BF895" s="20"/>
    </row>
    <row r="896" spans="8:58">
      <c r="H896" s="19">
        <v>893</v>
      </c>
      <c r="I896" s="20">
        <f t="shared" ca="1" si="120"/>
        <v>0.19153018049826398</v>
      </c>
      <c r="J896" s="28">
        <f t="shared" ca="1" si="121"/>
        <v>14237.837406118473</v>
      </c>
      <c r="K896" s="28">
        <f t="shared" ca="1" si="122"/>
        <v>1148524.9382915173</v>
      </c>
      <c r="L896" s="28">
        <f ca="1">ROUNDUP((SQRT((2*J896*PART2!$AD$7)/PART2!$AD$6)),0)</f>
        <v>660</v>
      </c>
      <c r="M896" s="38">
        <f t="shared" ca="1" si="123"/>
        <v>21.572480918361322</v>
      </c>
      <c r="N896" s="20"/>
      <c r="AJ896" s="19">
        <v>893</v>
      </c>
      <c r="AK896" s="20">
        <f t="shared" ca="1" si="124"/>
        <v>0.39428532058044063</v>
      </c>
      <c r="AL896" s="28">
        <f t="shared" ca="1" si="125"/>
        <v>14237.837406118473</v>
      </c>
      <c r="AM896" s="28">
        <f ca="1">ROUNDUP(SQRT((2*AL896*PART2!$AD$7)/PART2!$AD$6),0)</f>
        <v>660</v>
      </c>
      <c r="AN896" s="20"/>
      <c r="BB896" s="19">
        <v>894</v>
      </c>
      <c r="BC896" s="20">
        <f t="shared" ca="1" si="118"/>
        <v>0.62711032854014748</v>
      </c>
      <c r="BD896" s="28">
        <f t="shared" ca="1" si="119"/>
        <v>14076.924856718884</v>
      </c>
      <c r="BE896" s="29">
        <f ca="1">BD896/ROUNDUP(SQRT((2*BD896*PART2!$AD$7)/PART2!$AD$6),0)</f>
        <v>21.458726915730008</v>
      </c>
      <c r="BF896" s="20"/>
    </row>
    <row r="897" spans="8:58">
      <c r="H897" s="19">
        <v>894</v>
      </c>
      <c r="I897" s="20">
        <f t="shared" ca="1" si="120"/>
        <v>0.14497089337737346</v>
      </c>
      <c r="J897" s="28">
        <f t="shared" ca="1" si="121"/>
        <v>14076.924856718884</v>
      </c>
      <c r="K897" s="28">
        <f t="shared" ca="1" si="122"/>
        <v>1135598.1084589714</v>
      </c>
      <c r="L897" s="28">
        <f ca="1">ROUNDUP((SQRT((2*J897*PART2!$AD$7)/PART2!$AD$6)),0)</f>
        <v>656</v>
      </c>
      <c r="M897" s="38">
        <f t="shared" ca="1" si="123"/>
        <v>21.458726915730008</v>
      </c>
      <c r="N897" s="20"/>
      <c r="AJ897" s="19">
        <v>894</v>
      </c>
      <c r="AK897" s="20">
        <f t="shared" ca="1" si="124"/>
        <v>0.50842360550903443</v>
      </c>
      <c r="AL897" s="28">
        <f t="shared" ca="1" si="125"/>
        <v>14076.924856718884</v>
      </c>
      <c r="AM897" s="28">
        <f ca="1">ROUNDUP(SQRT((2*AL897*PART2!$AD$7)/PART2!$AD$6),0)</f>
        <v>656</v>
      </c>
      <c r="AN897" s="20"/>
      <c r="BB897" s="19">
        <v>895</v>
      </c>
      <c r="BC897" s="20">
        <f t="shared" ca="1" si="118"/>
        <v>0.32054033367351908</v>
      </c>
      <c r="BD897" s="28">
        <f t="shared" ca="1" si="119"/>
        <v>14121.568053862526</v>
      </c>
      <c r="BE897" s="29">
        <f ca="1">BD897/ROUNDUP(SQRT((2*BD897*PART2!$AD$7)/PART2!$AD$6),0)</f>
        <v>21.494015302682687</v>
      </c>
      <c r="BF897" s="20"/>
    </row>
    <row r="898" spans="8:58">
      <c r="H898" s="19">
        <v>895</v>
      </c>
      <c r="I898" s="20">
        <f t="shared" ca="1" si="120"/>
        <v>0.15723936243062153</v>
      </c>
      <c r="J898" s="28">
        <f t="shared" ca="1" si="121"/>
        <v>14121.568053862526</v>
      </c>
      <c r="K898" s="28">
        <f t="shared" ca="1" si="122"/>
        <v>1139184.5276755921</v>
      </c>
      <c r="L898" s="28">
        <f ca="1">ROUNDUP((SQRT((2*J898*PART2!$AD$7)/PART2!$AD$6)),0)</f>
        <v>657</v>
      </c>
      <c r="M898" s="38">
        <f t="shared" ca="1" si="123"/>
        <v>21.494015302682687</v>
      </c>
      <c r="N898" s="20"/>
      <c r="AJ898" s="19">
        <v>895</v>
      </c>
      <c r="AK898" s="20">
        <f t="shared" ca="1" si="124"/>
        <v>0.41564462437453487</v>
      </c>
      <c r="AL898" s="28">
        <f t="shared" ca="1" si="125"/>
        <v>14121.568053862526</v>
      </c>
      <c r="AM898" s="28">
        <f ca="1">ROUNDUP(SQRT((2*AL898*PART2!$AD$7)/PART2!$AD$6),0)</f>
        <v>657</v>
      </c>
      <c r="AN898" s="20"/>
      <c r="BB898" s="19">
        <v>896</v>
      </c>
      <c r="BC898" s="20">
        <f t="shared" ca="1" si="118"/>
        <v>0.54716283749626904</v>
      </c>
      <c r="BD898" s="28">
        <f t="shared" ca="1" si="119"/>
        <v>16115.472827550462</v>
      </c>
      <c r="BE898" s="29">
        <f ca="1">BD898/ROUNDUP(SQRT((2*BD898*PART2!$AD$7)/PART2!$AD$6),0)</f>
        <v>22.956513999359633</v>
      </c>
      <c r="BF898" s="20"/>
    </row>
    <row r="899" spans="8:58">
      <c r="H899" s="19">
        <v>896</v>
      </c>
      <c r="I899" s="20">
        <f t="shared" ca="1" si="120"/>
        <v>0.90220146014980307</v>
      </c>
      <c r="J899" s="28">
        <f t="shared" ca="1" si="121"/>
        <v>16115.472827550462</v>
      </c>
      <c r="K899" s="28">
        <f t="shared" ca="1" si="122"/>
        <v>1299342.659283896</v>
      </c>
      <c r="L899" s="28">
        <f ca="1">ROUNDUP((SQRT((2*J899*PART2!$AD$7)/PART2!$AD$6)),0)</f>
        <v>702</v>
      </c>
      <c r="M899" s="38">
        <f t="shared" ca="1" si="123"/>
        <v>22.956513999359633</v>
      </c>
      <c r="N899" s="20"/>
      <c r="AJ899" s="19">
        <v>896</v>
      </c>
      <c r="AK899" s="20">
        <f t="shared" ca="1" si="124"/>
        <v>0.41759231061705315</v>
      </c>
      <c r="AL899" s="28">
        <f t="shared" ca="1" si="125"/>
        <v>16115.472827550462</v>
      </c>
      <c r="AM899" s="28">
        <f ca="1">ROUNDUP(SQRT((2*AL899*PART2!$AD$7)/PART2!$AD$6),0)</f>
        <v>702</v>
      </c>
      <c r="AN899" s="20"/>
      <c r="BB899" s="19">
        <v>897</v>
      </c>
      <c r="BC899" s="20">
        <f t="shared" ca="1" si="118"/>
        <v>0.25217701904254231</v>
      </c>
      <c r="BD899" s="28">
        <f t="shared" ca="1" si="119"/>
        <v>16538.420237181777</v>
      </c>
      <c r="BE899" s="29">
        <f ca="1">BD899/ROUNDUP(SQRT((2*BD899*PART2!$AD$7)/PART2!$AD$6),0)</f>
        <v>23.260787956655101</v>
      </c>
      <c r="BF899" s="20"/>
    </row>
    <row r="900" spans="8:58">
      <c r="H900" s="19">
        <v>897</v>
      </c>
      <c r="I900" s="20">
        <f t="shared" ca="1" si="120"/>
        <v>0.97336801531958428</v>
      </c>
      <c r="J900" s="28">
        <f t="shared" ca="1" si="121"/>
        <v>16538.420237181777</v>
      </c>
      <c r="K900" s="28">
        <f t="shared" ca="1" si="122"/>
        <v>1333310.1923250062</v>
      </c>
      <c r="L900" s="28">
        <f ca="1">ROUNDUP((SQRT((2*J900*PART2!$AD$7)/PART2!$AD$6)),0)</f>
        <v>711</v>
      </c>
      <c r="M900" s="38">
        <f t="shared" ca="1" si="123"/>
        <v>23.260787956655101</v>
      </c>
      <c r="N900" s="20"/>
      <c r="AJ900" s="19">
        <v>897</v>
      </c>
      <c r="AK900" s="20">
        <f t="shared" ca="1" si="124"/>
        <v>2.767726497988543E-2</v>
      </c>
      <c r="AL900" s="28">
        <f t="shared" ca="1" si="125"/>
        <v>16538.420237181777</v>
      </c>
      <c r="AM900" s="28">
        <f ca="1">ROUNDUP(SQRT((2*AL900*PART2!$AD$7)/PART2!$AD$6),0)</f>
        <v>711</v>
      </c>
      <c r="AN900" s="20"/>
      <c r="BB900" s="19">
        <v>898</v>
      </c>
      <c r="BC900" s="20">
        <f t="shared" ref="BC900:BC963" ca="1" si="126">RAND()</f>
        <v>0.48099071665486282</v>
      </c>
      <c r="BD900" s="28">
        <f t="shared" ref="BD900:BD963" ca="1" si="127">IF(I901&lt;=$C$24, $C$16+SQRT(I901*$C$25), $C$17-SQRT((1-I901)*$C$26))</f>
        <v>15203.742038664996</v>
      </c>
      <c r="BE900" s="29">
        <f ca="1">BD900/ROUNDUP(SQRT((2*BD900*PART2!$AD$7)/PART2!$AD$6),0)</f>
        <v>22.292876889538118</v>
      </c>
      <c r="BF900" s="20"/>
    </row>
    <row r="901" spans="8:58">
      <c r="H901" s="19">
        <v>898</v>
      </c>
      <c r="I901" s="20">
        <f t="shared" ref="I901:I964" ca="1" si="128">RAND()</f>
        <v>0.59668216704257648</v>
      </c>
      <c r="J901" s="28">
        <f t="shared" ref="J901:J964" ca="1" si="129">IF(I901&lt;=$C$24, $C$16+SQRT(I901*$C$25), $C$17-SQRT((1-I901)*$C$26))</f>
        <v>15203.742038664996</v>
      </c>
      <c r="K901" s="28">
        <f t="shared" ref="K901:K964" ca="1" si="130">J901*$AD$5+J901/L901*$AD$7+$AD$6*L901/2</f>
        <v>1226114.1960088979</v>
      </c>
      <c r="L901" s="28">
        <f ca="1">ROUNDUP((SQRT((2*J901*PART2!$AD$7)/PART2!$AD$6)),0)</f>
        <v>682</v>
      </c>
      <c r="M901" s="38">
        <f t="shared" ref="M901:M964" ca="1" si="131">J901/L901</f>
        <v>22.292876889538118</v>
      </c>
      <c r="N901" s="20"/>
      <c r="AJ901" s="19">
        <v>898</v>
      </c>
      <c r="AK901" s="20">
        <f t="shared" ref="AK901:AK964" ca="1" si="132">RAND()</f>
        <v>0.97907132375113404</v>
      </c>
      <c r="AL901" s="28">
        <f t="shared" ref="AL901:AL964" ca="1" si="133">IF(I901&lt;=$C$24, $C$16+SQRT(I901*$C$25), $C$17-SQRT((1-I901)*$C$26))</f>
        <v>15203.742038664996</v>
      </c>
      <c r="AM901" s="28">
        <f ca="1">ROUNDUP(SQRT((2*AL901*PART2!$AD$7)/PART2!$AD$6),0)</f>
        <v>682</v>
      </c>
      <c r="AN901" s="20"/>
      <c r="BB901" s="19">
        <v>899</v>
      </c>
      <c r="BC901" s="20">
        <f t="shared" ca="1" si="126"/>
        <v>0.30758508183206623</v>
      </c>
      <c r="BD901" s="28">
        <f t="shared" ca="1" si="127"/>
        <v>14506.513698362314</v>
      </c>
      <c r="BE901" s="29">
        <f ca="1">BD901/ROUNDUP(SQRT((2*BD901*PART2!$AD$7)/PART2!$AD$6),0)</f>
        <v>21.781552099643115</v>
      </c>
      <c r="BF901" s="20"/>
    </row>
    <row r="902" spans="8:58">
      <c r="H902" s="19">
        <v>899</v>
      </c>
      <c r="I902" s="20">
        <f t="shared" ca="1" si="128"/>
        <v>0.28369794041916252</v>
      </c>
      <c r="J902" s="28">
        <f t="shared" ca="1" si="129"/>
        <v>14506.513698362314</v>
      </c>
      <c r="K902" s="28">
        <f t="shared" ca="1" si="130"/>
        <v>1170108.2373309066</v>
      </c>
      <c r="L902" s="28">
        <f ca="1">ROUNDUP((SQRT((2*J902*PART2!$AD$7)/PART2!$AD$6)),0)</f>
        <v>666</v>
      </c>
      <c r="M902" s="38">
        <f t="shared" ca="1" si="131"/>
        <v>21.781552099643115</v>
      </c>
      <c r="N902" s="20"/>
      <c r="AJ902" s="19">
        <v>899</v>
      </c>
      <c r="AK902" s="20">
        <f t="shared" ca="1" si="132"/>
        <v>0.1908566005946174</v>
      </c>
      <c r="AL902" s="28">
        <f t="shared" ca="1" si="133"/>
        <v>14506.513698362314</v>
      </c>
      <c r="AM902" s="28">
        <f ca="1">ROUNDUP(SQRT((2*AL902*PART2!$AD$7)/PART2!$AD$6),0)</f>
        <v>666</v>
      </c>
      <c r="AN902" s="20"/>
      <c r="BB902" s="19">
        <v>900</v>
      </c>
      <c r="BC902" s="20">
        <f t="shared" ca="1" si="126"/>
        <v>4.6277674422674497E-2</v>
      </c>
      <c r="BD902" s="28">
        <f t="shared" ca="1" si="127"/>
        <v>14375.494075107999</v>
      </c>
      <c r="BE902" s="29">
        <f ca="1">BD902/ROUNDUP(SQRT((2*BD902*PART2!$AD$7)/PART2!$AD$6),0)</f>
        <v>21.682494834250377</v>
      </c>
      <c r="BF902" s="20"/>
    </row>
    <row r="903" spans="8:58">
      <c r="H903" s="19">
        <v>900</v>
      </c>
      <c r="I903" s="20">
        <f t="shared" ca="1" si="128"/>
        <v>0.23649799383215142</v>
      </c>
      <c r="J903" s="28">
        <f t="shared" ca="1" si="129"/>
        <v>14375.494075107999</v>
      </c>
      <c r="K903" s="28">
        <f t="shared" ca="1" si="130"/>
        <v>1159583.2748721752</v>
      </c>
      <c r="L903" s="28">
        <f ca="1">ROUNDUP((SQRT((2*J903*PART2!$AD$7)/PART2!$AD$6)),0)</f>
        <v>663</v>
      </c>
      <c r="M903" s="38">
        <f t="shared" ca="1" si="131"/>
        <v>21.682494834250377</v>
      </c>
      <c r="N903" s="20"/>
      <c r="AJ903" s="19">
        <v>900</v>
      </c>
      <c r="AK903" s="20">
        <f t="shared" ca="1" si="132"/>
        <v>0.29605630834345198</v>
      </c>
      <c r="AL903" s="28">
        <f t="shared" ca="1" si="133"/>
        <v>14375.494075107999</v>
      </c>
      <c r="AM903" s="28">
        <f ca="1">ROUNDUP(SQRT((2*AL903*PART2!$AD$7)/PART2!$AD$6),0)</f>
        <v>663</v>
      </c>
      <c r="AN903" s="20"/>
      <c r="BB903" s="19">
        <v>901</v>
      </c>
      <c r="BC903" s="20">
        <f t="shared" ca="1" si="126"/>
        <v>0.17215126307508555</v>
      </c>
      <c r="BD903" s="28">
        <f t="shared" ca="1" si="127"/>
        <v>15145.39820744992</v>
      </c>
      <c r="BE903" s="29">
        <f ca="1">BD903/ROUNDUP(SQRT((2*BD903*PART2!$AD$7)/PART2!$AD$6),0)</f>
        <v>22.239938630616624</v>
      </c>
      <c r="BF903" s="20"/>
    </row>
    <row r="904" spans="8:58">
      <c r="H904" s="19">
        <v>901</v>
      </c>
      <c r="I904" s="20">
        <f t="shared" ca="1" si="128"/>
        <v>0.57005652388375405</v>
      </c>
      <c r="J904" s="28">
        <f t="shared" ca="1" si="129"/>
        <v>15145.39820744992</v>
      </c>
      <c r="K904" s="28">
        <f t="shared" ca="1" si="130"/>
        <v>1221427.8430947291</v>
      </c>
      <c r="L904" s="28">
        <f ca="1">ROUNDUP((SQRT((2*J904*PART2!$AD$7)/PART2!$AD$6)),0)</f>
        <v>681</v>
      </c>
      <c r="M904" s="38">
        <f t="shared" ca="1" si="131"/>
        <v>22.239938630616624</v>
      </c>
      <c r="N904" s="20"/>
      <c r="AJ904" s="19">
        <v>901</v>
      </c>
      <c r="AK904" s="20">
        <f t="shared" ca="1" si="132"/>
        <v>0.94846324091494583</v>
      </c>
      <c r="AL904" s="28">
        <f t="shared" ca="1" si="133"/>
        <v>15145.39820744992</v>
      </c>
      <c r="AM904" s="28">
        <f ca="1">ROUNDUP(SQRT((2*AL904*PART2!$AD$7)/PART2!$AD$6),0)</f>
        <v>681</v>
      </c>
      <c r="AN904" s="20"/>
      <c r="BB904" s="19">
        <v>902</v>
      </c>
      <c r="BC904" s="20">
        <f t="shared" ca="1" si="126"/>
        <v>0.24668555807988224</v>
      </c>
      <c r="BD904" s="28">
        <f t="shared" ca="1" si="127"/>
        <v>15795.124040911182</v>
      </c>
      <c r="BE904" s="29">
        <f ca="1">BD904/ROUNDUP(SQRT((2*BD904*PART2!$AD$7)/PART2!$AD$6),0)</f>
        <v>22.726797181167168</v>
      </c>
      <c r="BF904" s="20"/>
    </row>
    <row r="905" spans="8:58">
      <c r="H905" s="19">
        <v>902</v>
      </c>
      <c r="I905" s="20">
        <f t="shared" ca="1" si="128"/>
        <v>0.81853424040122513</v>
      </c>
      <c r="J905" s="28">
        <f t="shared" ca="1" si="129"/>
        <v>15795.124040911182</v>
      </c>
      <c r="K905" s="28">
        <f t="shared" ca="1" si="130"/>
        <v>1273613.8186527512</v>
      </c>
      <c r="L905" s="28">
        <f ca="1">ROUNDUP((SQRT((2*J905*PART2!$AD$7)/PART2!$AD$6)),0)</f>
        <v>695</v>
      </c>
      <c r="M905" s="38">
        <f t="shared" ca="1" si="131"/>
        <v>22.726797181167168</v>
      </c>
      <c r="N905" s="20"/>
      <c r="AJ905" s="19">
        <v>902</v>
      </c>
      <c r="AK905" s="20">
        <f t="shared" ca="1" si="132"/>
        <v>0.36183648211337183</v>
      </c>
      <c r="AL905" s="28">
        <f t="shared" ca="1" si="133"/>
        <v>15795.124040911182</v>
      </c>
      <c r="AM905" s="28">
        <f ca="1">ROUNDUP(SQRT((2*AL905*PART2!$AD$7)/PART2!$AD$6),0)</f>
        <v>695</v>
      </c>
      <c r="AN905" s="20"/>
      <c r="BB905" s="19">
        <v>903</v>
      </c>
      <c r="BC905" s="20">
        <f t="shared" ca="1" si="126"/>
        <v>0.39001864940282893</v>
      </c>
      <c r="BD905" s="28">
        <f t="shared" ca="1" si="127"/>
        <v>16150.268019850673</v>
      </c>
      <c r="BE905" s="29">
        <f ca="1">BD905/ROUNDUP(SQRT((2*BD905*PART2!$AD$7)/PART2!$AD$6),0)</f>
        <v>22.973354224538653</v>
      </c>
      <c r="BF905" s="20"/>
    </row>
    <row r="906" spans="8:58">
      <c r="H906" s="19">
        <v>903</v>
      </c>
      <c r="I906" s="20">
        <f t="shared" ca="1" si="128"/>
        <v>0.90974444523893816</v>
      </c>
      <c r="J906" s="28">
        <f t="shared" ca="1" si="129"/>
        <v>16150.268019850673</v>
      </c>
      <c r="K906" s="28">
        <f t="shared" ca="1" si="130"/>
        <v>1302137.1795174526</v>
      </c>
      <c r="L906" s="28">
        <f ca="1">ROUNDUP((SQRT((2*J906*PART2!$AD$7)/PART2!$AD$6)),0)</f>
        <v>703</v>
      </c>
      <c r="M906" s="38">
        <f t="shared" ca="1" si="131"/>
        <v>22.973354224538653</v>
      </c>
      <c r="N906" s="20"/>
      <c r="AJ906" s="19">
        <v>903</v>
      </c>
      <c r="AK906" s="20">
        <f t="shared" ca="1" si="132"/>
        <v>0.22959706259186974</v>
      </c>
      <c r="AL906" s="28">
        <f t="shared" ca="1" si="133"/>
        <v>16150.268019850673</v>
      </c>
      <c r="AM906" s="28">
        <f ca="1">ROUNDUP(SQRT((2*AL906*PART2!$AD$7)/PART2!$AD$6),0)</f>
        <v>703</v>
      </c>
      <c r="AN906" s="20"/>
      <c r="BB906" s="19">
        <v>904</v>
      </c>
      <c r="BC906" s="20">
        <f t="shared" ca="1" si="126"/>
        <v>0.6432095112563242</v>
      </c>
      <c r="BD906" s="28">
        <f t="shared" ca="1" si="127"/>
        <v>16289.61037209238</v>
      </c>
      <c r="BE906" s="29">
        <f ca="1">BD906/ROUNDUP(SQRT((2*BD906*PART2!$AD$7)/PART2!$AD$6),0)</f>
        <v>23.073102510045864</v>
      </c>
      <c r="BF906" s="20"/>
    </row>
    <row r="907" spans="8:58">
      <c r="H907" s="19">
        <v>904</v>
      </c>
      <c r="I907" s="20">
        <f t="shared" ca="1" si="128"/>
        <v>0.93691832207015924</v>
      </c>
      <c r="J907" s="28">
        <f t="shared" ca="1" si="129"/>
        <v>16289.61037209238</v>
      </c>
      <c r="K907" s="28">
        <f t="shared" ca="1" si="130"/>
        <v>1313328.1123196005</v>
      </c>
      <c r="L907" s="28">
        <f ca="1">ROUNDUP((SQRT((2*J907*PART2!$AD$7)/PART2!$AD$6)),0)</f>
        <v>706</v>
      </c>
      <c r="M907" s="38">
        <f t="shared" ca="1" si="131"/>
        <v>23.073102510045864</v>
      </c>
      <c r="N907" s="20"/>
      <c r="AJ907" s="19">
        <v>904</v>
      </c>
      <c r="AK907" s="20">
        <f t="shared" ca="1" si="132"/>
        <v>0.61952981820872632</v>
      </c>
      <c r="AL907" s="28">
        <f t="shared" ca="1" si="133"/>
        <v>16289.61037209238</v>
      </c>
      <c r="AM907" s="28">
        <f ca="1">ROUNDUP(SQRT((2*AL907*PART2!$AD$7)/PART2!$AD$6),0)</f>
        <v>706</v>
      </c>
      <c r="AN907" s="20"/>
      <c r="BB907" s="19">
        <v>905</v>
      </c>
      <c r="BC907" s="20">
        <f t="shared" ca="1" si="126"/>
        <v>2.8294572501914805E-2</v>
      </c>
      <c r="BD907" s="28">
        <f t="shared" ca="1" si="127"/>
        <v>15107.778388064311</v>
      </c>
      <c r="BE907" s="29">
        <f ca="1">BD907/ROUNDUP(SQRT((2*BD907*PART2!$AD$7)/PART2!$AD$6),0)</f>
        <v>22.217321158918104</v>
      </c>
      <c r="BF907" s="20"/>
    </row>
    <row r="908" spans="8:58">
      <c r="H908" s="19">
        <v>905</v>
      </c>
      <c r="I908" s="20">
        <f t="shared" ca="1" si="128"/>
        <v>0.55243717141543813</v>
      </c>
      <c r="J908" s="28">
        <f t="shared" ca="1" si="129"/>
        <v>15107.778388064311</v>
      </c>
      <c r="K908" s="28">
        <f t="shared" ca="1" si="130"/>
        <v>1218406.0817001068</v>
      </c>
      <c r="L908" s="28">
        <f ca="1">ROUNDUP((SQRT((2*J908*PART2!$AD$7)/PART2!$AD$6)),0)</f>
        <v>680</v>
      </c>
      <c r="M908" s="38">
        <f t="shared" ca="1" si="131"/>
        <v>22.217321158918104</v>
      </c>
      <c r="N908" s="20"/>
      <c r="AJ908" s="19">
        <v>905</v>
      </c>
      <c r="AK908" s="20">
        <f t="shared" ca="1" si="132"/>
        <v>0.22522005936840062</v>
      </c>
      <c r="AL908" s="28">
        <f t="shared" ca="1" si="133"/>
        <v>15107.778388064311</v>
      </c>
      <c r="AM908" s="28">
        <f ca="1">ROUNDUP(SQRT((2*AL908*PART2!$AD$7)/PART2!$AD$6),0)</f>
        <v>680</v>
      </c>
      <c r="AN908" s="20"/>
      <c r="BB908" s="19">
        <v>906</v>
      </c>
      <c r="BC908" s="20">
        <f t="shared" ca="1" si="126"/>
        <v>0.56604624824395189</v>
      </c>
      <c r="BD908" s="28">
        <f t="shared" ca="1" si="127"/>
        <v>15141.32477437691</v>
      </c>
      <c r="BE908" s="29">
        <f ca="1">BD908/ROUNDUP(SQRT((2*BD908*PART2!$AD$7)/PART2!$AD$6),0)</f>
        <v>22.233957084253905</v>
      </c>
      <c r="BF908" s="20"/>
    </row>
    <row r="909" spans="8:58">
      <c r="H909" s="19">
        <v>906</v>
      </c>
      <c r="I909" s="20">
        <f t="shared" ca="1" si="128"/>
        <v>0.56816580070686939</v>
      </c>
      <c r="J909" s="28">
        <f t="shared" ca="1" si="129"/>
        <v>15141.32477437691</v>
      </c>
      <c r="K909" s="28">
        <f t="shared" ca="1" si="130"/>
        <v>1221100.6525086884</v>
      </c>
      <c r="L909" s="28">
        <f ca="1">ROUNDUP((SQRT((2*J909*PART2!$AD$7)/PART2!$AD$6)),0)</f>
        <v>681</v>
      </c>
      <c r="M909" s="38">
        <f t="shared" ca="1" si="131"/>
        <v>22.233957084253905</v>
      </c>
      <c r="N909" s="20"/>
      <c r="AJ909" s="19">
        <v>906</v>
      </c>
      <c r="AK909" s="20">
        <f t="shared" ca="1" si="132"/>
        <v>0.36299491533971395</v>
      </c>
      <c r="AL909" s="28">
        <f t="shared" ca="1" si="133"/>
        <v>15141.32477437691</v>
      </c>
      <c r="AM909" s="28">
        <f ca="1">ROUNDUP(SQRT((2*AL909*PART2!$AD$7)/PART2!$AD$6),0)</f>
        <v>681</v>
      </c>
      <c r="AN909" s="20"/>
      <c r="BB909" s="19">
        <v>907</v>
      </c>
      <c r="BC909" s="20">
        <f t="shared" ca="1" si="126"/>
        <v>0.61981279902232755</v>
      </c>
      <c r="BD909" s="28">
        <f t="shared" ca="1" si="127"/>
        <v>13513.71462927518</v>
      </c>
      <c r="BE909" s="29">
        <f ca="1">BD909/ROUNDUP(SQRT((2*BD909*PART2!$AD$7)/PART2!$AD$6),0)</f>
        <v>21.016663498095149</v>
      </c>
      <c r="BF909" s="20"/>
    </row>
    <row r="910" spans="8:58">
      <c r="H910" s="19">
        <v>907</v>
      </c>
      <c r="I910" s="20">
        <f t="shared" ca="1" si="128"/>
        <v>3.2987840041416971E-2</v>
      </c>
      <c r="J910" s="28">
        <f t="shared" ca="1" si="129"/>
        <v>13513.71462927518</v>
      </c>
      <c r="K910" s="28">
        <f t="shared" ca="1" si="130"/>
        <v>1090350.4363115954</v>
      </c>
      <c r="L910" s="28">
        <f ca="1">ROUNDUP((SQRT((2*J910*PART2!$AD$7)/PART2!$AD$6)),0)</f>
        <v>643</v>
      </c>
      <c r="M910" s="38">
        <f t="shared" ca="1" si="131"/>
        <v>21.016663498095149</v>
      </c>
      <c r="N910" s="20"/>
      <c r="AJ910" s="19">
        <v>907</v>
      </c>
      <c r="AK910" s="20">
        <f t="shared" ca="1" si="132"/>
        <v>0.51058758351188482</v>
      </c>
      <c r="AL910" s="28">
        <f t="shared" ca="1" si="133"/>
        <v>13513.71462927518</v>
      </c>
      <c r="AM910" s="28">
        <f ca="1">ROUNDUP(SQRT((2*AL910*PART2!$AD$7)/PART2!$AD$6),0)</f>
        <v>643</v>
      </c>
      <c r="AN910" s="20"/>
      <c r="BB910" s="19">
        <v>908</v>
      </c>
      <c r="BC910" s="20">
        <f t="shared" ca="1" si="126"/>
        <v>0.39018997288829493</v>
      </c>
      <c r="BD910" s="28">
        <f t="shared" ca="1" si="127"/>
        <v>13932.769384165613</v>
      </c>
      <c r="BE910" s="29">
        <f ca="1">BD910/ROUNDUP(SQRT((2*BD910*PART2!$AD$7)/PART2!$AD$6),0)</f>
        <v>21.336553421386849</v>
      </c>
      <c r="BF910" s="20"/>
    </row>
    <row r="911" spans="8:58">
      <c r="H911" s="19">
        <v>908</v>
      </c>
      <c r="I911" s="20">
        <f t="shared" ca="1" si="128"/>
        <v>0.10875734050458719</v>
      </c>
      <c r="J911" s="28">
        <f t="shared" ca="1" si="129"/>
        <v>13932.769384165613</v>
      </c>
      <c r="K911" s="28">
        <f t="shared" ca="1" si="130"/>
        <v>1124017.1924859541</v>
      </c>
      <c r="L911" s="28">
        <f ca="1">ROUNDUP((SQRT((2*J911*PART2!$AD$7)/PART2!$AD$6)),0)</f>
        <v>653</v>
      </c>
      <c r="M911" s="38">
        <f t="shared" ca="1" si="131"/>
        <v>21.336553421386849</v>
      </c>
      <c r="N911" s="20"/>
      <c r="AJ911" s="19">
        <v>908</v>
      </c>
      <c r="AK911" s="20">
        <f t="shared" ca="1" si="132"/>
        <v>3.920437001907584E-2</v>
      </c>
      <c r="AL911" s="28">
        <f t="shared" ca="1" si="133"/>
        <v>13932.769384165613</v>
      </c>
      <c r="AM911" s="28">
        <f ca="1">ROUNDUP(SQRT((2*AL911*PART2!$AD$7)/PART2!$AD$6),0)</f>
        <v>653</v>
      </c>
      <c r="AN911" s="20"/>
      <c r="BB911" s="19">
        <v>909</v>
      </c>
      <c r="BC911" s="20">
        <f t="shared" ca="1" si="126"/>
        <v>0.49711697336366856</v>
      </c>
      <c r="BD911" s="28">
        <f t="shared" ca="1" si="127"/>
        <v>14951.616234122799</v>
      </c>
      <c r="BE911" s="29">
        <f ca="1">BD911/ROUNDUP(SQRT((2*BD911*PART2!$AD$7)/PART2!$AD$6),0)</f>
        <v>22.117775494264496</v>
      </c>
      <c r="BF911" s="20"/>
    </row>
    <row r="912" spans="8:58">
      <c r="H912" s="19">
        <v>909</v>
      </c>
      <c r="I912" s="20">
        <f t="shared" ca="1" si="128"/>
        <v>0.47610074066145713</v>
      </c>
      <c r="J912" s="28">
        <f t="shared" ca="1" si="129"/>
        <v>14951.616234122799</v>
      </c>
      <c r="K912" s="28">
        <f t="shared" ca="1" si="130"/>
        <v>1205862.4093385621</v>
      </c>
      <c r="L912" s="28">
        <f ca="1">ROUNDUP((SQRT((2*J912*PART2!$AD$7)/PART2!$AD$6)),0)</f>
        <v>676</v>
      </c>
      <c r="M912" s="38">
        <f t="shared" ca="1" si="131"/>
        <v>22.117775494264496</v>
      </c>
      <c r="N912" s="20"/>
      <c r="AJ912" s="19">
        <v>909</v>
      </c>
      <c r="AK912" s="20">
        <f t="shared" ca="1" si="132"/>
        <v>0.39435216265335693</v>
      </c>
      <c r="AL912" s="28">
        <f t="shared" ca="1" si="133"/>
        <v>14951.616234122799</v>
      </c>
      <c r="AM912" s="28">
        <f ca="1">ROUNDUP(SQRT((2*AL912*PART2!$AD$7)/PART2!$AD$6),0)</f>
        <v>676</v>
      </c>
      <c r="AN912" s="20"/>
      <c r="BB912" s="19">
        <v>910</v>
      </c>
      <c r="BC912" s="20">
        <f t="shared" ca="1" si="126"/>
        <v>0.23511956433619885</v>
      </c>
      <c r="BD912" s="28">
        <f t="shared" ca="1" si="127"/>
        <v>14863.233825101028</v>
      </c>
      <c r="BE912" s="29">
        <f ca="1">BD912/ROUNDUP(SQRT((2*BD912*PART2!$AD$7)/PART2!$AD$6),0)</f>
        <v>22.052275704897667</v>
      </c>
      <c r="BF912" s="20"/>
    </row>
    <row r="913" spans="8:58">
      <c r="H913" s="19">
        <v>910</v>
      </c>
      <c r="I913" s="20">
        <f t="shared" ca="1" si="128"/>
        <v>0.43395503587507622</v>
      </c>
      <c r="J913" s="28">
        <f t="shared" ca="1" si="129"/>
        <v>14863.233825101028</v>
      </c>
      <c r="K913" s="28">
        <f t="shared" ca="1" si="130"/>
        <v>1198763.0066631597</v>
      </c>
      <c r="L913" s="28">
        <f ca="1">ROUNDUP((SQRT((2*J913*PART2!$AD$7)/PART2!$AD$6)),0)</f>
        <v>674</v>
      </c>
      <c r="M913" s="38">
        <f t="shared" ca="1" si="131"/>
        <v>22.052275704897667</v>
      </c>
      <c r="N913" s="20"/>
      <c r="AJ913" s="19">
        <v>910</v>
      </c>
      <c r="AK913" s="20">
        <f t="shared" ca="1" si="132"/>
        <v>0.73976606848599102</v>
      </c>
      <c r="AL913" s="28">
        <f t="shared" ca="1" si="133"/>
        <v>14863.233825101028</v>
      </c>
      <c r="AM913" s="28">
        <f ca="1">ROUNDUP(SQRT((2*AL913*PART2!$AD$7)/PART2!$AD$6),0)</f>
        <v>674</v>
      </c>
      <c r="AN913" s="20"/>
      <c r="BB913" s="19">
        <v>911</v>
      </c>
      <c r="BC913" s="20">
        <f t="shared" ca="1" si="126"/>
        <v>0.7228032756053282</v>
      </c>
      <c r="BD913" s="28">
        <f t="shared" ca="1" si="127"/>
        <v>14858.42794802447</v>
      </c>
      <c r="BE913" s="29">
        <f ca="1">BD913/ROUNDUP(SQRT((2*BD913*PART2!$AD$7)/PART2!$AD$6),0)</f>
        <v>22.04514532347844</v>
      </c>
      <c r="BF913" s="20"/>
    </row>
    <row r="914" spans="8:58">
      <c r="H914" s="19">
        <v>911</v>
      </c>
      <c r="I914" s="20">
        <f t="shared" ca="1" si="128"/>
        <v>0.43171930474980547</v>
      </c>
      <c r="J914" s="28">
        <f t="shared" ca="1" si="129"/>
        <v>14858.42794802447</v>
      </c>
      <c r="K914" s="28">
        <f t="shared" ca="1" si="130"/>
        <v>1198376.967813123</v>
      </c>
      <c r="L914" s="28">
        <f ca="1">ROUNDUP((SQRT((2*J914*PART2!$AD$7)/PART2!$AD$6)),0)</f>
        <v>674</v>
      </c>
      <c r="M914" s="38">
        <f t="shared" ca="1" si="131"/>
        <v>22.04514532347844</v>
      </c>
      <c r="N914" s="20"/>
      <c r="AJ914" s="19">
        <v>911</v>
      </c>
      <c r="AK914" s="20">
        <f t="shared" ca="1" si="132"/>
        <v>0.96066694526600183</v>
      </c>
      <c r="AL914" s="28">
        <f t="shared" ca="1" si="133"/>
        <v>14858.42794802447</v>
      </c>
      <c r="AM914" s="28">
        <f ca="1">ROUNDUP(SQRT((2*AL914*PART2!$AD$7)/PART2!$AD$6),0)</f>
        <v>674</v>
      </c>
      <c r="AN914" s="20"/>
      <c r="BB914" s="19">
        <v>912</v>
      </c>
      <c r="BC914" s="20">
        <f t="shared" ca="1" si="126"/>
        <v>0.76002183985840333</v>
      </c>
      <c r="BD914" s="28">
        <f t="shared" ca="1" si="127"/>
        <v>15119.075849708399</v>
      </c>
      <c r="BE914" s="29">
        <f ca="1">BD914/ROUNDUP(SQRT((2*BD914*PART2!$AD$7)/PART2!$AD$6),0)</f>
        <v>22.233935073100586</v>
      </c>
      <c r="BF914" s="20"/>
    </row>
    <row r="915" spans="8:58">
      <c r="H915" s="19">
        <v>912</v>
      </c>
      <c r="I915" s="20">
        <f t="shared" ca="1" si="128"/>
        <v>0.55776554260622713</v>
      </c>
      <c r="J915" s="28">
        <f t="shared" ca="1" si="129"/>
        <v>15119.075849708399</v>
      </c>
      <c r="K915" s="28">
        <f t="shared" ca="1" si="130"/>
        <v>1219313.5336927541</v>
      </c>
      <c r="L915" s="28">
        <f ca="1">ROUNDUP((SQRT((2*J915*PART2!$AD$7)/PART2!$AD$6)),0)</f>
        <v>680</v>
      </c>
      <c r="M915" s="38">
        <f t="shared" ca="1" si="131"/>
        <v>22.233935073100586</v>
      </c>
      <c r="N915" s="20"/>
      <c r="AJ915" s="19">
        <v>912</v>
      </c>
      <c r="AK915" s="20">
        <f t="shared" ca="1" si="132"/>
        <v>0.97421374518156001</v>
      </c>
      <c r="AL915" s="28">
        <f t="shared" ca="1" si="133"/>
        <v>15119.075849708399</v>
      </c>
      <c r="AM915" s="28">
        <f ca="1">ROUNDUP(SQRT((2*AL915*PART2!$AD$7)/PART2!$AD$6),0)</f>
        <v>680</v>
      </c>
      <c r="AN915" s="20"/>
      <c r="BB915" s="19">
        <v>913</v>
      </c>
      <c r="BC915" s="20">
        <f t="shared" ca="1" si="126"/>
        <v>2.1510606785758668E-2</v>
      </c>
      <c r="BD915" s="28">
        <f t="shared" ca="1" si="127"/>
        <v>15109.015776362214</v>
      </c>
      <c r="BE915" s="29">
        <f ca="1">BD915/ROUNDUP(SQRT((2*BD915*PART2!$AD$7)/PART2!$AD$6),0)</f>
        <v>22.21914084759149</v>
      </c>
      <c r="BF915" s="20"/>
    </row>
    <row r="916" spans="8:58">
      <c r="H916" s="19">
        <v>913</v>
      </c>
      <c r="I916" s="20">
        <f t="shared" ca="1" si="128"/>
        <v>0.55302233324412498</v>
      </c>
      <c r="J916" s="28">
        <f t="shared" ca="1" si="129"/>
        <v>15109.015776362214</v>
      </c>
      <c r="K916" s="28">
        <f t="shared" ca="1" si="130"/>
        <v>1218505.4730954473</v>
      </c>
      <c r="L916" s="28">
        <f ca="1">ROUNDUP((SQRT((2*J916*PART2!$AD$7)/PART2!$AD$6)),0)</f>
        <v>680</v>
      </c>
      <c r="M916" s="38">
        <f t="shared" ca="1" si="131"/>
        <v>22.21914084759149</v>
      </c>
      <c r="N916" s="20"/>
      <c r="AJ916" s="19">
        <v>913</v>
      </c>
      <c r="AK916" s="20">
        <f t="shared" ca="1" si="132"/>
        <v>0.45043447504970968</v>
      </c>
      <c r="AL916" s="28">
        <f t="shared" ca="1" si="133"/>
        <v>15109.015776362214</v>
      </c>
      <c r="AM916" s="28">
        <f ca="1">ROUNDUP(SQRT((2*AL916*PART2!$AD$7)/PART2!$AD$6),0)</f>
        <v>680</v>
      </c>
      <c r="AN916" s="20"/>
      <c r="BB916" s="19">
        <v>914</v>
      </c>
      <c r="BC916" s="20">
        <f t="shared" ca="1" si="126"/>
        <v>0.75306746060505036</v>
      </c>
      <c r="BD916" s="28">
        <f t="shared" ca="1" si="127"/>
        <v>15517.571912262752</v>
      </c>
      <c r="BE916" s="29">
        <f ca="1">BD916/ROUNDUP(SQRT((2*BD916*PART2!$AD$7)/PART2!$AD$6),0)</f>
        <v>22.521875054082368</v>
      </c>
      <c r="BF916" s="20"/>
    </row>
    <row r="917" spans="8:58">
      <c r="H917" s="19">
        <v>914</v>
      </c>
      <c r="I917" s="20">
        <f t="shared" ca="1" si="128"/>
        <v>0.72530087058596093</v>
      </c>
      <c r="J917" s="28">
        <f t="shared" ca="1" si="129"/>
        <v>15517.571912262752</v>
      </c>
      <c r="K917" s="28">
        <f t="shared" ca="1" si="130"/>
        <v>1251321.3654929183</v>
      </c>
      <c r="L917" s="28">
        <f ca="1">ROUNDUP((SQRT((2*J917*PART2!$AD$7)/PART2!$AD$6)),0)</f>
        <v>689</v>
      </c>
      <c r="M917" s="38">
        <f t="shared" ca="1" si="131"/>
        <v>22.521875054082368</v>
      </c>
      <c r="N917" s="20"/>
      <c r="AJ917" s="19">
        <v>914</v>
      </c>
      <c r="AK917" s="20">
        <f t="shared" ca="1" si="132"/>
        <v>0.68313193013263662</v>
      </c>
      <c r="AL917" s="28">
        <f t="shared" ca="1" si="133"/>
        <v>15517.571912262752</v>
      </c>
      <c r="AM917" s="28">
        <f ca="1">ROUNDUP(SQRT((2*AL917*PART2!$AD$7)/PART2!$AD$6),0)</f>
        <v>689</v>
      </c>
      <c r="AN917" s="20"/>
      <c r="BB917" s="19">
        <v>915</v>
      </c>
      <c r="BC917" s="20">
        <f t="shared" ca="1" si="126"/>
        <v>0.39068142504011272</v>
      </c>
      <c r="BD917" s="28">
        <f t="shared" ca="1" si="127"/>
        <v>13462.299737359641</v>
      </c>
      <c r="BE917" s="29">
        <f ca="1">BD917/ROUNDUP(SQRT((2*BD917*PART2!$AD$7)/PART2!$AD$6),0)</f>
        <v>20.969314232647417</v>
      </c>
      <c r="BF917" s="20"/>
    </row>
    <row r="918" spans="8:58">
      <c r="H918" s="19">
        <v>915</v>
      </c>
      <c r="I918" s="20">
        <f t="shared" ca="1" si="128"/>
        <v>2.6715130895349049E-2</v>
      </c>
      <c r="J918" s="28">
        <f t="shared" ca="1" si="129"/>
        <v>13462.299737359641</v>
      </c>
      <c r="K918" s="28">
        <f t="shared" ca="1" si="130"/>
        <v>1086219.6281199537</v>
      </c>
      <c r="L918" s="28">
        <f ca="1">ROUNDUP((SQRT((2*J918*PART2!$AD$7)/PART2!$AD$6)),0)</f>
        <v>642</v>
      </c>
      <c r="M918" s="38">
        <f t="shared" ca="1" si="131"/>
        <v>20.969314232647417</v>
      </c>
      <c r="N918" s="20"/>
      <c r="AJ918" s="19">
        <v>915</v>
      </c>
      <c r="AK918" s="20">
        <f t="shared" ca="1" si="132"/>
        <v>0.17712474357362429</v>
      </c>
      <c r="AL918" s="28">
        <f t="shared" ca="1" si="133"/>
        <v>13462.299737359641</v>
      </c>
      <c r="AM918" s="28">
        <f ca="1">ROUNDUP(SQRT((2*AL918*PART2!$AD$7)/PART2!$AD$6),0)</f>
        <v>642</v>
      </c>
      <c r="AN918" s="20"/>
      <c r="BB918" s="19">
        <v>916</v>
      </c>
      <c r="BC918" s="20">
        <f t="shared" ca="1" si="126"/>
        <v>0.88435107778468725</v>
      </c>
      <c r="BD918" s="28">
        <f t="shared" ca="1" si="127"/>
        <v>15719.382609133045</v>
      </c>
      <c r="BE918" s="29">
        <f ca="1">BD918/ROUNDUP(SQRT((2*BD918*PART2!$AD$7)/PART2!$AD$6),0)</f>
        <v>22.650407217770958</v>
      </c>
      <c r="BF918" s="20"/>
    </row>
    <row r="919" spans="8:58">
      <c r="H919" s="19">
        <v>916</v>
      </c>
      <c r="I919" s="20">
        <f t="shared" ca="1" si="128"/>
        <v>0.79500238727613903</v>
      </c>
      <c r="J919" s="28">
        <f t="shared" ca="1" si="129"/>
        <v>15719.382609133045</v>
      </c>
      <c r="K919" s="28">
        <f t="shared" ca="1" si="130"/>
        <v>1267530.4983185532</v>
      </c>
      <c r="L919" s="28">
        <f ca="1">ROUNDUP((SQRT((2*J919*PART2!$AD$7)/PART2!$AD$6)),0)</f>
        <v>694</v>
      </c>
      <c r="M919" s="38">
        <f t="shared" ca="1" si="131"/>
        <v>22.650407217770958</v>
      </c>
      <c r="N919" s="20"/>
      <c r="AJ919" s="19">
        <v>916</v>
      </c>
      <c r="AK919" s="20">
        <f t="shared" ca="1" si="132"/>
        <v>0.16646780185122445</v>
      </c>
      <c r="AL919" s="28">
        <f t="shared" ca="1" si="133"/>
        <v>15719.382609133045</v>
      </c>
      <c r="AM919" s="28">
        <f ca="1">ROUNDUP(SQRT((2*AL919*PART2!$AD$7)/PART2!$AD$6),0)</f>
        <v>694</v>
      </c>
      <c r="AN919" s="20"/>
      <c r="BB919" s="19">
        <v>917</v>
      </c>
      <c r="BC919" s="20">
        <f t="shared" ca="1" si="126"/>
        <v>0.99373841482215641</v>
      </c>
      <c r="BD919" s="28">
        <f t="shared" ca="1" si="127"/>
        <v>16114.216095166397</v>
      </c>
      <c r="BE919" s="29">
        <f ca="1">BD919/ROUNDUP(SQRT((2*BD919*PART2!$AD$7)/PART2!$AD$6),0)</f>
        <v>22.954723782288315</v>
      </c>
      <c r="BF919" s="20"/>
    </row>
    <row r="920" spans="8:58">
      <c r="H920" s="19">
        <v>917</v>
      </c>
      <c r="I920" s="20">
        <f t="shared" ca="1" si="128"/>
        <v>0.90192335924221689</v>
      </c>
      <c r="J920" s="28">
        <f t="shared" ca="1" si="129"/>
        <v>16114.216095166397</v>
      </c>
      <c r="K920" s="28">
        <f t="shared" ca="1" si="130"/>
        <v>1299241.7268454151</v>
      </c>
      <c r="L920" s="28">
        <f ca="1">ROUNDUP((SQRT((2*J920*PART2!$AD$7)/PART2!$AD$6)),0)</f>
        <v>702</v>
      </c>
      <c r="M920" s="38">
        <f t="shared" ca="1" si="131"/>
        <v>22.954723782288315</v>
      </c>
      <c r="N920" s="20"/>
      <c r="AJ920" s="19">
        <v>917</v>
      </c>
      <c r="AK920" s="20">
        <f t="shared" ca="1" si="132"/>
        <v>0.36389986905415739</v>
      </c>
      <c r="AL920" s="28">
        <f t="shared" ca="1" si="133"/>
        <v>16114.216095166397</v>
      </c>
      <c r="AM920" s="28">
        <f ca="1">ROUNDUP(SQRT((2*AL920*PART2!$AD$7)/PART2!$AD$6),0)</f>
        <v>702</v>
      </c>
      <c r="AN920" s="20"/>
      <c r="BB920" s="19">
        <v>918</v>
      </c>
      <c r="BC920" s="20">
        <f t="shared" ca="1" si="126"/>
        <v>0.81398122987507482</v>
      </c>
      <c r="BD920" s="28">
        <f t="shared" ca="1" si="127"/>
        <v>14163.244326203068</v>
      </c>
      <c r="BE920" s="29">
        <f ca="1">BD920/ROUNDUP(SQRT((2*BD920*PART2!$AD$7)/PART2!$AD$6),0)</f>
        <v>21.524687425840529</v>
      </c>
      <c r="BF920" s="20"/>
    </row>
    <row r="921" spans="8:58">
      <c r="H921" s="19">
        <v>918</v>
      </c>
      <c r="I921" s="20">
        <f t="shared" ca="1" si="128"/>
        <v>0.16914217030545409</v>
      </c>
      <c r="J921" s="28">
        <f t="shared" ca="1" si="129"/>
        <v>14163.244326203068</v>
      </c>
      <c r="K921" s="28">
        <f t="shared" ca="1" si="130"/>
        <v>1142532.5773299306</v>
      </c>
      <c r="L921" s="28">
        <f ca="1">ROUNDUP((SQRT((2*J921*PART2!$AD$7)/PART2!$AD$6)),0)</f>
        <v>658</v>
      </c>
      <c r="M921" s="38">
        <f t="shared" ca="1" si="131"/>
        <v>21.524687425840529</v>
      </c>
      <c r="N921" s="20"/>
      <c r="AJ921" s="19">
        <v>918</v>
      </c>
      <c r="AK921" s="20">
        <f t="shared" ca="1" si="132"/>
        <v>0.53687081830386585</v>
      </c>
      <c r="AL921" s="28">
        <f t="shared" ca="1" si="133"/>
        <v>14163.244326203068</v>
      </c>
      <c r="AM921" s="28">
        <f ca="1">ROUNDUP(SQRT((2*AL921*PART2!$AD$7)/PART2!$AD$6),0)</f>
        <v>658</v>
      </c>
      <c r="AN921" s="20"/>
      <c r="BB921" s="19">
        <v>919</v>
      </c>
      <c r="BC921" s="20">
        <f t="shared" ca="1" si="126"/>
        <v>0.6265707835190133</v>
      </c>
      <c r="BD921" s="28">
        <f t="shared" ca="1" si="127"/>
        <v>15236.007891489935</v>
      </c>
      <c r="BE921" s="29">
        <f ca="1">BD921/ROUNDUP(SQRT((2*BD921*PART2!$AD$7)/PART2!$AD$6),0)</f>
        <v>22.307478611259057</v>
      </c>
      <c r="BF921" s="20"/>
    </row>
    <row r="922" spans="8:58">
      <c r="H922" s="19">
        <v>919</v>
      </c>
      <c r="I922" s="20">
        <f t="shared" ca="1" si="128"/>
        <v>0.61104148013927673</v>
      </c>
      <c r="J922" s="28">
        <f t="shared" ca="1" si="129"/>
        <v>15236.007891489935</v>
      </c>
      <c r="K922" s="28">
        <f t="shared" ca="1" si="130"/>
        <v>1228705.8766136719</v>
      </c>
      <c r="L922" s="28">
        <f ca="1">ROUNDUP((SQRT((2*J922*PART2!$AD$7)/PART2!$AD$6)),0)</f>
        <v>683</v>
      </c>
      <c r="M922" s="38">
        <f t="shared" ca="1" si="131"/>
        <v>22.307478611259057</v>
      </c>
      <c r="N922" s="20"/>
      <c r="AJ922" s="19">
        <v>919</v>
      </c>
      <c r="AK922" s="20">
        <f t="shared" ca="1" si="132"/>
        <v>0.93899105002949657</v>
      </c>
      <c r="AL922" s="28">
        <f t="shared" ca="1" si="133"/>
        <v>15236.007891489935</v>
      </c>
      <c r="AM922" s="28">
        <f ca="1">ROUNDUP(SQRT((2*AL922*PART2!$AD$7)/PART2!$AD$6),0)</f>
        <v>683</v>
      </c>
      <c r="AN922" s="20"/>
      <c r="BB922" s="19">
        <v>920</v>
      </c>
      <c r="BC922" s="20">
        <f t="shared" ca="1" si="126"/>
        <v>0.26703692521051892</v>
      </c>
      <c r="BD922" s="28">
        <f t="shared" ca="1" si="127"/>
        <v>13488.195658393246</v>
      </c>
      <c r="BE922" s="29">
        <f ca="1">BD922/ROUNDUP(SQRT((2*BD922*PART2!$AD$7)/PART2!$AD$6),0)</f>
        <v>21.009650558244932</v>
      </c>
      <c r="BF922" s="20"/>
    </row>
    <row r="923" spans="8:58">
      <c r="H923" s="19">
        <v>920</v>
      </c>
      <c r="I923" s="20">
        <f t="shared" ca="1" si="128"/>
        <v>2.9791875109251853E-2</v>
      </c>
      <c r="J923" s="28">
        <f t="shared" ca="1" si="129"/>
        <v>13488.195658393246</v>
      </c>
      <c r="K923" s="28">
        <f t="shared" ca="1" si="130"/>
        <v>1088300.1757942734</v>
      </c>
      <c r="L923" s="28">
        <f ca="1">ROUNDUP((SQRT((2*J923*PART2!$AD$7)/PART2!$AD$6)),0)</f>
        <v>642</v>
      </c>
      <c r="M923" s="38">
        <f t="shared" ca="1" si="131"/>
        <v>21.009650558244932</v>
      </c>
      <c r="N923" s="20"/>
      <c r="AJ923" s="19">
        <v>920</v>
      </c>
      <c r="AK923" s="20">
        <f t="shared" ca="1" si="132"/>
        <v>0.72421143784499453</v>
      </c>
      <c r="AL923" s="28">
        <f t="shared" ca="1" si="133"/>
        <v>13488.195658393246</v>
      </c>
      <c r="AM923" s="28">
        <f ca="1">ROUNDUP(SQRT((2*AL923*PART2!$AD$7)/PART2!$AD$6),0)</f>
        <v>642</v>
      </c>
      <c r="AN923" s="20"/>
      <c r="BB923" s="19">
        <v>921</v>
      </c>
      <c r="BC923" s="20">
        <f t="shared" ca="1" si="126"/>
        <v>0.49457232743885715</v>
      </c>
      <c r="BD923" s="28">
        <f t="shared" ca="1" si="127"/>
        <v>15517.285181483936</v>
      </c>
      <c r="BE923" s="29">
        <f ca="1">BD923/ROUNDUP(SQRT((2*BD923*PART2!$AD$7)/PART2!$AD$6),0)</f>
        <v>22.521458899105859</v>
      </c>
      <c r="BF923" s="20"/>
    </row>
    <row r="924" spans="8:58">
      <c r="H924" s="19">
        <v>921</v>
      </c>
      <c r="I924" s="20">
        <f t="shared" ca="1" si="128"/>
        <v>0.72519459586910962</v>
      </c>
      <c r="J924" s="28">
        <f t="shared" ca="1" si="129"/>
        <v>15517.285181483936</v>
      </c>
      <c r="K924" s="28">
        <f t="shared" ca="1" si="130"/>
        <v>1251298.3354765181</v>
      </c>
      <c r="L924" s="28">
        <f ca="1">ROUNDUP((SQRT((2*J924*PART2!$AD$7)/PART2!$AD$6)),0)</f>
        <v>689</v>
      </c>
      <c r="M924" s="38">
        <f t="shared" ca="1" si="131"/>
        <v>22.521458899105859</v>
      </c>
      <c r="N924" s="20"/>
      <c r="AJ924" s="19">
        <v>921</v>
      </c>
      <c r="AK924" s="20">
        <f t="shared" ca="1" si="132"/>
        <v>6.8281975839939446E-2</v>
      </c>
      <c r="AL924" s="28">
        <f t="shared" ca="1" si="133"/>
        <v>15517.285181483936</v>
      </c>
      <c r="AM924" s="28">
        <f ca="1">ROUNDUP(SQRT((2*AL924*PART2!$AD$7)/PART2!$AD$6),0)</f>
        <v>689</v>
      </c>
      <c r="AN924" s="20"/>
      <c r="BB924" s="19">
        <v>922</v>
      </c>
      <c r="BC924" s="20">
        <f t="shared" ca="1" si="126"/>
        <v>0.31329896546909131</v>
      </c>
      <c r="BD924" s="28">
        <f t="shared" ca="1" si="127"/>
        <v>15398.515147466229</v>
      </c>
      <c r="BE924" s="29">
        <f ca="1">BD924/ROUNDUP(SQRT((2*BD924*PART2!$AD$7)/PART2!$AD$6),0)</f>
        <v>22.446815083770012</v>
      </c>
      <c r="BF924" s="20"/>
    </row>
    <row r="925" spans="8:58">
      <c r="H925" s="19">
        <v>922</v>
      </c>
      <c r="I925" s="20">
        <f t="shared" ca="1" si="128"/>
        <v>0.67940578338811075</v>
      </c>
      <c r="J925" s="28">
        <f t="shared" ca="1" si="129"/>
        <v>15398.515147466229</v>
      </c>
      <c r="K925" s="28">
        <f t="shared" ca="1" si="130"/>
        <v>1241758.7111157277</v>
      </c>
      <c r="L925" s="28">
        <f ca="1">ROUNDUP((SQRT((2*J925*PART2!$AD$7)/PART2!$AD$6)),0)</f>
        <v>686</v>
      </c>
      <c r="M925" s="38">
        <f t="shared" ca="1" si="131"/>
        <v>22.446815083770012</v>
      </c>
      <c r="N925" s="20"/>
      <c r="AJ925" s="19">
        <v>922</v>
      </c>
      <c r="AK925" s="20">
        <f t="shared" ca="1" si="132"/>
        <v>0.78769531113897273</v>
      </c>
      <c r="AL925" s="28">
        <f t="shared" ca="1" si="133"/>
        <v>15398.515147466229</v>
      </c>
      <c r="AM925" s="28">
        <f ca="1">ROUNDUP(SQRT((2*AL925*PART2!$AD$7)/PART2!$AD$6),0)</f>
        <v>686</v>
      </c>
      <c r="AN925" s="20"/>
      <c r="BB925" s="19">
        <v>923</v>
      </c>
      <c r="BC925" s="20">
        <f t="shared" ca="1" si="126"/>
        <v>0.91483636767512078</v>
      </c>
      <c r="BD925" s="28">
        <f t="shared" ca="1" si="127"/>
        <v>13753.300484276564</v>
      </c>
      <c r="BE925" s="29">
        <f ca="1">BD925/ROUNDUP(SQRT((2*BD925*PART2!$AD$7)/PART2!$AD$6),0)</f>
        <v>21.191526169917665</v>
      </c>
      <c r="BF925" s="20"/>
    </row>
    <row r="926" spans="8:58">
      <c r="H926" s="19">
        <v>923</v>
      </c>
      <c r="I926" s="20">
        <f t="shared" ca="1" si="128"/>
        <v>7.0932702451413365E-2</v>
      </c>
      <c r="J926" s="28">
        <f t="shared" ca="1" si="129"/>
        <v>13753.300484276564</v>
      </c>
      <c r="K926" s="28">
        <f t="shared" ca="1" si="130"/>
        <v>1109598.9744995069</v>
      </c>
      <c r="L926" s="28">
        <f ca="1">ROUNDUP((SQRT((2*J926*PART2!$AD$7)/PART2!$AD$6)),0)</f>
        <v>649</v>
      </c>
      <c r="M926" s="38">
        <f t="shared" ca="1" si="131"/>
        <v>21.191526169917665</v>
      </c>
      <c r="N926" s="20"/>
      <c r="AJ926" s="19">
        <v>923</v>
      </c>
      <c r="AK926" s="20">
        <f t="shared" ca="1" si="132"/>
        <v>0.13144174040914447</v>
      </c>
      <c r="AL926" s="28">
        <f t="shared" ca="1" si="133"/>
        <v>13753.300484276564</v>
      </c>
      <c r="AM926" s="28">
        <f ca="1">ROUNDUP(SQRT((2*AL926*PART2!$AD$7)/PART2!$AD$6),0)</f>
        <v>649</v>
      </c>
      <c r="AN926" s="20"/>
      <c r="BB926" s="19">
        <v>924</v>
      </c>
      <c r="BC926" s="20">
        <f t="shared" ca="1" si="126"/>
        <v>0.52749348058740442</v>
      </c>
      <c r="BD926" s="28">
        <f t="shared" ca="1" si="127"/>
        <v>15464.508105818351</v>
      </c>
      <c r="BE926" s="29">
        <f ca="1">BD926/ROUNDUP(SQRT((2*BD926*PART2!$AD$7)/PART2!$AD$6),0)</f>
        <v>22.477482711945278</v>
      </c>
      <c r="BF926" s="20"/>
    </row>
    <row r="927" spans="8:58">
      <c r="H927" s="19">
        <v>924</v>
      </c>
      <c r="I927" s="20">
        <f t="shared" ca="1" si="128"/>
        <v>0.7052830803628064</v>
      </c>
      <c r="J927" s="28">
        <f t="shared" ca="1" si="129"/>
        <v>15464.508105818351</v>
      </c>
      <c r="K927" s="28">
        <f t="shared" ca="1" si="130"/>
        <v>1247059.2946620961</v>
      </c>
      <c r="L927" s="28">
        <f ca="1">ROUNDUP((SQRT((2*J927*PART2!$AD$7)/PART2!$AD$6)),0)</f>
        <v>688</v>
      </c>
      <c r="M927" s="38">
        <f t="shared" ca="1" si="131"/>
        <v>22.477482711945278</v>
      </c>
      <c r="N927" s="20"/>
      <c r="AJ927" s="19">
        <v>924</v>
      </c>
      <c r="AK927" s="20">
        <f t="shared" ca="1" si="132"/>
        <v>0.8901756259490855</v>
      </c>
      <c r="AL927" s="28">
        <f t="shared" ca="1" si="133"/>
        <v>15464.508105818351</v>
      </c>
      <c r="AM927" s="28">
        <f ca="1">ROUNDUP(SQRT((2*AL927*PART2!$AD$7)/PART2!$AD$6),0)</f>
        <v>688</v>
      </c>
      <c r="AN927" s="20"/>
      <c r="BB927" s="19">
        <v>925</v>
      </c>
      <c r="BC927" s="20">
        <f t="shared" ca="1" si="126"/>
        <v>0.12790219574804795</v>
      </c>
      <c r="BD927" s="28">
        <f t="shared" ca="1" si="127"/>
        <v>16122.199313350522</v>
      </c>
      <c r="BE927" s="29">
        <f ca="1">BD927/ROUNDUP(SQRT((2*BD927*PART2!$AD$7)/PART2!$AD$6),0)</f>
        <v>22.966095887963707</v>
      </c>
      <c r="BF927" s="20"/>
    </row>
    <row r="928" spans="8:58">
      <c r="H928" s="19">
        <v>925</v>
      </c>
      <c r="I928" s="20">
        <f t="shared" ca="1" si="128"/>
        <v>0.90368324431471303</v>
      </c>
      <c r="J928" s="28">
        <f t="shared" ca="1" si="129"/>
        <v>16122.199313350522</v>
      </c>
      <c r="K928" s="28">
        <f t="shared" ca="1" si="130"/>
        <v>1299882.8861633937</v>
      </c>
      <c r="L928" s="28">
        <f ca="1">ROUNDUP((SQRT((2*J928*PART2!$AD$7)/PART2!$AD$6)),0)</f>
        <v>702</v>
      </c>
      <c r="M928" s="38">
        <f t="shared" ca="1" si="131"/>
        <v>22.966095887963707</v>
      </c>
      <c r="N928" s="20"/>
      <c r="AJ928" s="19">
        <v>925</v>
      </c>
      <c r="AK928" s="20">
        <f t="shared" ca="1" si="132"/>
        <v>0.43865116311847685</v>
      </c>
      <c r="AL928" s="28">
        <f t="shared" ca="1" si="133"/>
        <v>16122.199313350522</v>
      </c>
      <c r="AM928" s="28">
        <f ca="1">ROUNDUP(SQRT((2*AL928*PART2!$AD$7)/PART2!$AD$6),0)</f>
        <v>702</v>
      </c>
      <c r="AN928" s="20"/>
      <c r="BB928" s="19">
        <v>926</v>
      </c>
      <c r="BC928" s="20">
        <f t="shared" ca="1" si="126"/>
        <v>0.76305625887409967</v>
      </c>
      <c r="BD928" s="28">
        <f t="shared" ca="1" si="127"/>
        <v>14555.714825520738</v>
      </c>
      <c r="BE928" s="29">
        <f ca="1">BD928/ROUNDUP(SQRT((2*BD928*PART2!$AD$7)/PART2!$AD$6),0)</f>
        <v>21.822660907827192</v>
      </c>
      <c r="BF928" s="20"/>
    </row>
    <row r="929" spans="8:58">
      <c r="H929" s="19">
        <v>926</v>
      </c>
      <c r="I929" s="20">
        <f t="shared" ca="1" si="128"/>
        <v>0.30253107729312734</v>
      </c>
      <c r="J929" s="28">
        <f t="shared" ca="1" si="129"/>
        <v>14555.714825520738</v>
      </c>
      <c r="K929" s="28">
        <f t="shared" ca="1" si="130"/>
        <v>1174060.5714413808</v>
      </c>
      <c r="L929" s="28">
        <f ca="1">ROUNDUP((SQRT((2*J929*PART2!$AD$7)/PART2!$AD$6)),0)</f>
        <v>667</v>
      </c>
      <c r="M929" s="38">
        <f t="shared" ca="1" si="131"/>
        <v>21.822660907827192</v>
      </c>
      <c r="N929" s="20"/>
      <c r="AJ929" s="19">
        <v>926</v>
      </c>
      <c r="AK929" s="20">
        <f t="shared" ca="1" si="132"/>
        <v>0.85801981679613948</v>
      </c>
      <c r="AL929" s="28">
        <f t="shared" ca="1" si="133"/>
        <v>14555.714825520738</v>
      </c>
      <c r="AM929" s="28">
        <f ca="1">ROUNDUP(SQRT((2*AL929*PART2!$AD$7)/PART2!$AD$6),0)</f>
        <v>667</v>
      </c>
      <c r="AN929" s="20"/>
      <c r="BB929" s="19">
        <v>927</v>
      </c>
      <c r="BC929" s="20">
        <f t="shared" ca="1" si="126"/>
        <v>0.87795697476306045</v>
      </c>
      <c r="BD929" s="28">
        <f t="shared" ca="1" si="127"/>
        <v>16428.504904906262</v>
      </c>
      <c r="BE929" s="29">
        <f ca="1">BD929/ROUNDUP(SQRT((2*BD929*PART2!$AD$7)/PART2!$AD$6),0)</f>
        <v>23.171375042180905</v>
      </c>
      <c r="BF929" s="20"/>
    </row>
    <row r="930" spans="8:58">
      <c r="H930" s="19">
        <v>927</v>
      </c>
      <c r="I930" s="20">
        <f t="shared" ca="1" si="128"/>
        <v>0.95917416953547485</v>
      </c>
      <c r="J930" s="28">
        <f t="shared" ca="1" si="129"/>
        <v>16428.504904906262</v>
      </c>
      <c r="K930" s="28">
        <f t="shared" ca="1" si="130"/>
        <v>1324482.8949017809</v>
      </c>
      <c r="L930" s="28">
        <f ca="1">ROUNDUP((SQRT((2*J930*PART2!$AD$7)/PART2!$AD$6)),0)</f>
        <v>709</v>
      </c>
      <c r="M930" s="38">
        <f t="shared" ca="1" si="131"/>
        <v>23.171375042180905</v>
      </c>
      <c r="N930" s="20"/>
      <c r="AJ930" s="19">
        <v>927</v>
      </c>
      <c r="AK930" s="20">
        <f t="shared" ca="1" si="132"/>
        <v>0.72336763511872226</v>
      </c>
      <c r="AL930" s="28">
        <f t="shared" ca="1" si="133"/>
        <v>16428.504904906262</v>
      </c>
      <c r="AM930" s="28">
        <f ca="1">ROUNDUP(SQRT((2*AL930*PART2!$AD$7)/PART2!$AD$6),0)</f>
        <v>709</v>
      </c>
      <c r="AN930" s="20"/>
      <c r="BB930" s="19">
        <v>928</v>
      </c>
      <c r="BC930" s="20">
        <f t="shared" ca="1" si="126"/>
        <v>4.5614134939020001E-2</v>
      </c>
      <c r="BD930" s="28">
        <f t="shared" ca="1" si="127"/>
        <v>13936.597210833474</v>
      </c>
      <c r="BE930" s="29">
        <f ca="1">BD930/ROUNDUP(SQRT((2*BD930*PART2!$AD$7)/PART2!$AD$6),0)</f>
        <v>21.342415330525995</v>
      </c>
      <c r="BF930" s="20"/>
    </row>
    <row r="931" spans="8:58">
      <c r="H931" s="19">
        <v>928</v>
      </c>
      <c r="I931" s="20">
        <f t="shared" ca="1" si="128"/>
        <v>0.10965179191763008</v>
      </c>
      <c r="J931" s="28">
        <f t="shared" ca="1" si="129"/>
        <v>13936.597210833474</v>
      </c>
      <c r="K931" s="28">
        <f t="shared" ca="1" si="130"/>
        <v>1124324.7082393938</v>
      </c>
      <c r="L931" s="28">
        <f ca="1">ROUNDUP((SQRT((2*J931*PART2!$AD$7)/PART2!$AD$6)),0)</f>
        <v>653</v>
      </c>
      <c r="M931" s="38">
        <f t="shared" ca="1" si="131"/>
        <v>21.342415330525995</v>
      </c>
      <c r="N931" s="20"/>
      <c r="AJ931" s="19">
        <v>928</v>
      </c>
      <c r="AK931" s="20">
        <f t="shared" ca="1" si="132"/>
        <v>0.56506374571148277</v>
      </c>
      <c r="AL931" s="28">
        <f t="shared" ca="1" si="133"/>
        <v>13936.597210833474</v>
      </c>
      <c r="AM931" s="28">
        <f ca="1">ROUNDUP(SQRT((2*AL931*PART2!$AD$7)/PART2!$AD$6),0)</f>
        <v>653</v>
      </c>
      <c r="AN931" s="20"/>
      <c r="BB931" s="19">
        <v>929</v>
      </c>
      <c r="BC931" s="20">
        <f t="shared" ca="1" si="126"/>
        <v>0.36788105712278663</v>
      </c>
      <c r="BD931" s="28">
        <f t="shared" ca="1" si="127"/>
        <v>14970.871325637749</v>
      </c>
      <c r="BE931" s="29">
        <f ca="1">BD931/ROUNDUP(SQRT((2*BD931*PART2!$AD$7)/PART2!$AD$6),0)</f>
        <v>22.113547009804652</v>
      </c>
      <c r="BF931" s="20"/>
    </row>
    <row r="932" spans="8:58">
      <c r="H932" s="19">
        <v>929</v>
      </c>
      <c r="I932" s="20">
        <f t="shared" ca="1" si="128"/>
        <v>0.48554172277763696</v>
      </c>
      <c r="J932" s="28">
        <f t="shared" ca="1" si="129"/>
        <v>14970.871325637749</v>
      </c>
      <c r="K932" s="28">
        <f t="shared" ca="1" si="130"/>
        <v>1207409.0863931768</v>
      </c>
      <c r="L932" s="28">
        <f ca="1">ROUNDUP((SQRT((2*J932*PART2!$AD$7)/PART2!$AD$6)),0)</f>
        <v>677</v>
      </c>
      <c r="M932" s="38">
        <f t="shared" ca="1" si="131"/>
        <v>22.113547009804652</v>
      </c>
      <c r="N932" s="20"/>
      <c r="AJ932" s="19">
        <v>929</v>
      </c>
      <c r="AK932" s="20">
        <f t="shared" ca="1" si="132"/>
        <v>0.85754014511853804</v>
      </c>
      <c r="AL932" s="28">
        <f t="shared" ca="1" si="133"/>
        <v>14970.871325637749</v>
      </c>
      <c r="AM932" s="28">
        <f ca="1">ROUNDUP(SQRT((2*AL932*PART2!$AD$7)/PART2!$AD$6),0)</f>
        <v>677</v>
      </c>
      <c r="AN932" s="20"/>
      <c r="BB932" s="19">
        <v>930</v>
      </c>
      <c r="BC932" s="20">
        <f t="shared" ca="1" si="126"/>
        <v>0.60267204446943656</v>
      </c>
      <c r="BD932" s="28">
        <f t="shared" ca="1" si="127"/>
        <v>14676.436402300795</v>
      </c>
      <c r="BE932" s="29">
        <f ca="1">BD932/ROUNDUP(SQRT((2*BD932*PART2!$AD$7)/PART2!$AD$6),0)</f>
        <v>21.905128958657901</v>
      </c>
      <c r="BF932" s="20"/>
    </row>
    <row r="933" spans="8:58">
      <c r="H933" s="19">
        <v>930</v>
      </c>
      <c r="I933" s="20">
        <f t="shared" ca="1" si="128"/>
        <v>0.35130487636990382</v>
      </c>
      <c r="J933" s="28">
        <f t="shared" ca="1" si="129"/>
        <v>14676.436402300795</v>
      </c>
      <c r="K933" s="28">
        <f t="shared" ca="1" si="130"/>
        <v>1183758.0405549684</v>
      </c>
      <c r="L933" s="28">
        <f ca="1">ROUNDUP((SQRT((2*J933*PART2!$AD$7)/PART2!$AD$6)),0)</f>
        <v>670</v>
      </c>
      <c r="M933" s="38">
        <f t="shared" ca="1" si="131"/>
        <v>21.905128958657901</v>
      </c>
      <c r="N933" s="20"/>
      <c r="AJ933" s="19">
        <v>930</v>
      </c>
      <c r="AK933" s="20">
        <f t="shared" ca="1" si="132"/>
        <v>0.94989952765328789</v>
      </c>
      <c r="AL933" s="28">
        <f t="shared" ca="1" si="133"/>
        <v>14676.436402300795</v>
      </c>
      <c r="AM933" s="28">
        <f ca="1">ROUNDUP(SQRT((2*AL933*PART2!$AD$7)/PART2!$AD$6),0)</f>
        <v>670</v>
      </c>
      <c r="AN933" s="20"/>
      <c r="BB933" s="19">
        <v>931</v>
      </c>
      <c r="BC933" s="20">
        <f t="shared" ca="1" si="126"/>
        <v>0.20570937640270481</v>
      </c>
      <c r="BD933" s="28">
        <f t="shared" ca="1" si="127"/>
        <v>15731.524930606192</v>
      </c>
      <c r="BE933" s="29">
        <f ca="1">BD933/ROUNDUP(SQRT((2*BD933*PART2!$AD$7)/PART2!$AD$6),0)</f>
        <v>22.66790335822218</v>
      </c>
      <c r="BF933" s="20"/>
    </row>
    <row r="934" spans="8:58">
      <c r="H934" s="19">
        <v>931</v>
      </c>
      <c r="I934" s="20">
        <f t="shared" ca="1" si="128"/>
        <v>0.79887137479079717</v>
      </c>
      <c r="J934" s="28">
        <f t="shared" ca="1" si="129"/>
        <v>15731.524930606192</v>
      </c>
      <c r="K934" s="28">
        <f t="shared" ca="1" si="130"/>
        <v>1268505.7331873043</v>
      </c>
      <c r="L934" s="28">
        <f ca="1">ROUNDUP((SQRT((2*J934*PART2!$AD$7)/PART2!$AD$6)),0)</f>
        <v>694</v>
      </c>
      <c r="M934" s="38">
        <f t="shared" ca="1" si="131"/>
        <v>22.66790335822218</v>
      </c>
      <c r="N934" s="20"/>
      <c r="AJ934" s="19">
        <v>931</v>
      </c>
      <c r="AK934" s="20">
        <f t="shared" ca="1" si="132"/>
        <v>0.82523038476823518</v>
      </c>
      <c r="AL934" s="28">
        <f t="shared" ca="1" si="133"/>
        <v>15731.524930606192</v>
      </c>
      <c r="AM934" s="28">
        <f ca="1">ROUNDUP(SQRT((2*AL934*PART2!$AD$7)/PART2!$AD$6),0)</f>
        <v>694</v>
      </c>
      <c r="AN934" s="20"/>
      <c r="BB934" s="19">
        <v>932</v>
      </c>
      <c r="BC934" s="20">
        <f t="shared" ca="1" si="126"/>
        <v>0.22457072107932619</v>
      </c>
      <c r="BD934" s="28">
        <f t="shared" ca="1" si="127"/>
        <v>14519.888608865545</v>
      </c>
      <c r="BE934" s="29">
        <f ca="1">BD934/ROUNDUP(SQRT((2*BD934*PART2!$AD$7)/PART2!$AD$6),0)</f>
        <v>21.76894843907878</v>
      </c>
      <c r="BF934" s="20"/>
    </row>
    <row r="935" spans="8:58">
      <c r="H935" s="19">
        <v>932</v>
      </c>
      <c r="I935" s="20">
        <f t="shared" ca="1" si="128"/>
        <v>0.28875767291990506</v>
      </c>
      <c r="J935" s="28">
        <f t="shared" ca="1" si="129"/>
        <v>14519.888608865545</v>
      </c>
      <c r="K935" s="28">
        <f t="shared" ca="1" si="130"/>
        <v>1171182.6573658409</v>
      </c>
      <c r="L935" s="28">
        <f ca="1">ROUNDUP((SQRT((2*J935*PART2!$AD$7)/PART2!$AD$6)),0)</f>
        <v>667</v>
      </c>
      <c r="M935" s="38">
        <f t="shared" ca="1" si="131"/>
        <v>21.76894843907878</v>
      </c>
      <c r="N935" s="20"/>
      <c r="AJ935" s="19">
        <v>932</v>
      </c>
      <c r="AK935" s="20">
        <f t="shared" ca="1" si="132"/>
        <v>0.20096996831398051</v>
      </c>
      <c r="AL935" s="28">
        <f t="shared" ca="1" si="133"/>
        <v>14519.888608865545</v>
      </c>
      <c r="AM935" s="28">
        <f ca="1">ROUNDUP(SQRT((2*AL935*PART2!$AD$7)/PART2!$AD$6),0)</f>
        <v>667</v>
      </c>
      <c r="AN935" s="20"/>
      <c r="BB935" s="19">
        <v>933</v>
      </c>
      <c r="BC935" s="20">
        <f t="shared" ca="1" si="126"/>
        <v>0.29954353781320231</v>
      </c>
      <c r="BD935" s="28">
        <f t="shared" ca="1" si="127"/>
        <v>15430.35876859945</v>
      </c>
      <c r="BE935" s="29">
        <f ca="1">BD935/ROUNDUP(SQRT((2*BD935*PART2!$AD$7)/PART2!$AD$6),0)</f>
        <v>22.460493112954076</v>
      </c>
      <c r="BF935" s="20"/>
    </row>
    <row r="936" spans="8:58">
      <c r="H936" s="19">
        <v>933</v>
      </c>
      <c r="I936" s="20">
        <f t="shared" ca="1" si="128"/>
        <v>0.69202830058592046</v>
      </c>
      <c r="J936" s="28">
        <f t="shared" ca="1" si="129"/>
        <v>15430.35876859945</v>
      </c>
      <c r="K936" s="28">
        <f t="shared" ca="1" si="130"/>
        <v>1244316.409972806</v>
      </c>
      <c r="L936" s="28">
        <f ca="1">ROUNDUP((SQRT((2*J936*PART2!$AD$7)/PART2!$AD$6)),0)</f>
        <v>687</v>
      </c>
      <c r="M936" s="38">
        <f t="shared" ca="1" si="131"/>
        <v>22.460493112954076</v>
      </c>
      <c r="N936" s="20"/>
      <c r="AJ936" s="19">
        <v>933</v>
      </c>
      <c r="AK936" s="20">
        <f t="shared" ca="1" si="132"/>
        <v>0.26851072900986883</v>
      </c>
      <c r="AL936" s="28">
        <f t="shared" ca="1" si="133"/>
        <v>15430.35876859945</v>
      </c>
      <c r="AM936" s="28">
        <f ca="1">ROUNDUP(SQRT((2*AL936*PART2!$AD$7)/PART2!$AD$6),0)</f>
        <v>687</v>
      </c>
      <c r="AN936" s="20"/>
      <c r="BB936" s="19">
        <v>934</v>
      </c>
      <c r="BC936" s="20">
        <f t="shared" ca="1" si="126"/>
        <v>0.40059036708424678</v>
      </c>
      <c r="BD936" s="28">
        <f t="shared" ca="1" si="127"/>
        <v>15474.335266775655</v>
      </c>
      <c r="BE936" s="29">
        <f ca="1">BD936/ROUNDUP(SQRT((2*BD936*PART2!$AD$7)/PART2!$AD$6),0)</f>
        <v>22.491766376127405</v>
      </c>
      <c r="BF936" s="20"/>
    </row>
    <row r="937" spans="8:58">
      <c r="H937" s="19">
        <v>934</v>
      </c>
      <c r="I937" s="20">
        <f t="shared" ca="1" si="128"/>
        <v>0.70904339022443608</v>
      </c>
      <c r="J937" s="28">
        <f t="shared" ca="1" si="129"/>
        <v>15474.335266775655</v>
      </c>
      <c r="K937" s="28">
        <f t="shared" ca="1" si="130"/>
        <v>1247848.6099448006</v>
      </c>
      <c r="L937" s="28">
        <f ca="1">ROUNDUP((SQRT((2*J937*PART2!$AD$7)/PART2!$AD$6)),0)</f>
        <v>688</v>
      </c>
      <c r="M937" s="38">
        <f t="shared" ca="1" si="131"/>
        <v>22.491766376127405</v>
      </c>
      <c r="N937" s="20"/>
      <c r="AJ937" s="19">
        <v>934</v>
      </c>
      <c r="AK937" s="20">
        <f t="shared" ca="1" si="132"/>
        <v>0.96008731828799121</v>
      </c>
      <c r="AL937" s="28">
        <f t="shared" ca="1" si="133"/>
        <v>15474.335266775655</v>
      </c>
      <c r="AM937" s="28">
        <f ca="1">ROUNDUP(SQRT((2*AL937*PART2!$AD$7)/PART2!$AD$6),0)</f>
        <v>688</v>
      </c>
      <c r="AN937" s="20"/>
      <c r="BB937" s="19">
        <v>935</v>
      </c>
      <c r="BC937" s="20">
        <f t="shared" ca="1" si="126"/>
        <v>0.48476569549068393</v>
      </c>
      <c r="BD937" s="28">
        <f t="shared" ca="1" si="127"/>
        <v>15348.766124574448</v>
      </c>
      <c r="BE937" s="29">
        <f ca="1">BD937/ROUNDUP(SQRT((2*BD937*PART2!$AD$7)/PART2!$AD$6),0)</f>
        <v>22.406957846094084</v>
      </c>
      <c r="BF937" s="20"/>
    </row>
    <row r="938" spans="8:58">
      <c r="H938" s="19">
        <v>935</v>
      </c>
      <c r="I938" s="20">
        <f t="shared" ca="1" si="128"/>
        <v>0.65917833608088905</v>
      </c>
      <c r="J938" s="28">
        <f t="shared" ca="1" si="129"/>
        <v>15348.766124574448</v>
      </c>
      <c r="K938" s="28">
        <f t="shared" ca="1" si="130"/>
        <v>1237762.8206920964</v>
      </c>
      <c r="L938" s="28">
        <f ca="1">ROUNDUP((SQRT((2*J938*PART2!$AD$7)/PART2!$AD$6)),0)</f>
        <v>685</v>
      </c>
      <c r="M938" s="38">
        <f t="shared" ca="1" si="131"/>
        <v>22.406957846094084</v>
      </c>
      <c r="N938" s="20"/>
      <c r="AJ938" s="19">
        <v>935</v>
      </c>
      <c r="AK938" s="20">
        <f t="shared" ca="1" si="132"/>
        <v>0.61249436774359289</v>
      </c>
      <c r="AL938" s="28">
        <f t="shared" ca="1" si="133"/>
        <v>15348.766124574448</v>
      </c>
      <c r="AM938" s="28">
        <f ca="1">ROUNDUP(SQRT((2*AL938*PART2!$AD$7)/PART2!$AD$6),0)</f>
        <v>685</v>
      </c>
      <c r="AN938" s="20"/>
      <c r="BB938" s="19">
        <v>936</v>
      </c>
      <c r="BC938" s="20">
        <f t="shared" ca="1" si="126"/>
        <v>0.93130190492543619</v>
      </c>
      <c r="BD938" s="28">
        <f t="shared" ca="1" si="127"/>
        <v>14127.483480445908</v>
      </c>
      <c r="BE938" s="29">
        <f ca="1">BD938/ROUNDUP(SQRT((2*BD938*PART2!$AD$7)/PART2!$AD$6),0)</f>
        <v>21.470339635936032</v>
      </c>
      <c r="BF938" s="20"/>
    </row>
    <row r="939" spans="8:58">
      <c r="H939" s="19">
        <v>936</v>
      </c>
      <c r="I939" s="20">
        <f t="shared" ca="1" si="128"/>
        <v>0.15890237483480207</v>
      </c>
      <c r="J939" s="28">
        <f t="shared" ca="1" si="129"/>
        <v>14127.483480445908</v>
      </c>
      <c r="K939" s="28">
        <f t="shared" ca="1" si="130"/>
        <v>1139659.7531555786</v>
      </c>
      <c r="L939" s="28">
        <f ca="1">ROUNDUP((SQRT((2*J939*PART2!$AD$7)/PART2!$AD$6)),0)</f>
        <v>658</v>
      </c>
      <c r="M939" s="38">
        <f t="shared" ca="1" si="131"/>
        <v>21.470339635936032</v>
      </c>
      <c r="N939" s="20"/>
      <c r="AJ939" s="19">
        <v>936</v>
      </c>
      <c r="AK939" s="20">
        <f t="shared" ca="1" si="132"/>
        <v>1.1770056073604374E-2</v>
      </c>
      <c r="AL939" s="28">
        <f t="shared" ca="1" si="133"/>
        <v>14127.483480445908</v>
      </c>
      <c r="AM939" s="28">
        <f ca="1">ROUNDUP(SQRT((2*AL939*PART2!$AD$7)/PART2!$AD$6),0)</f>
        <v>658</v>
      </c>
      <c r="AN939" s="20"/>
      <c r="BB939" s="19">
        <v>937</v>
      </c>
      <c r="BC939" s="20">
        <f t="shared" ca="1" si="126"/>
        <v>0.76419834279637944</v>
      </c>
      <c r="BD939" s="28">
        <f t="shared" ca="1" si="127"/>
        <v>13806.347762779696</v>
      </c>
      <c r="BE939" s="29">
        <f ca="1">BD939/ROUNDUP(SQRT((2*BD939*PART2!$AD$7)/PART2!$AD$6),0)</f>
        <v>21.24053501966107</v>
      </c>
      <c r="BF939" s="20"/>
    </row>
    <row r="940" spans="8:58">
      <c r="H940" s="19">
        <v>937</v>
      </c>
      <c r="I940" s="20">
        <f t="shared" ca="1" si="128"/>
        <v>8.1274589317477774E-2</v>
      </c>
      <c r="J940" s="28">
        <f t="shared" ca="1" si="129"/>
        <v>13806.347762779696</v>
      </c>
      <c r="K940" s="28">
        <f t="shared" ca="1" si="130"/>
        <v>1113860.7387267011</v>
      </c>
      <c r="L940" s="28">
        <f ca="1">ROUNDUP((SQRT((2*J940*PART2!$AD$7)/PART2!$AD$6)),0)</f>
        <v>650</v>
      </c>
      <c r="M940" s="38">
        <f t="shared" ca="1" si="131"/>
        <v>21.24053501966107</v>
      </c>
      <c r="N940" s="20"/>
      <c r="AJ940" s="19">
        <v>937</v>
      </c>
      <c r="AK940" s="20">
        <f t="shared" ca="1" si="132"/>
        <v>0.19656899561578778</v>
      </c>
      <c r="AL940" s="28">
        <f t="shared" ca="1" si="133"/>
        <v>13806.347762779696</v>
      </c>
      <c r="AM940" s="28">
        <f ca="1">ROUNDUP(SQRT((2*AL940*PART2!$AD$7)/PART2!$AD$6),0)</f>
        <v>650</v>
      </c>
      <c r="AN940" s="20"/>
      <c r="BB940" s="19">
        <v>938</v>
      </c>
      <c r="BC940" s="20">
        <f t="shared" ca="1" si="126"/>
        <v>0.6119480142091378</v>
      </c>
      <c r="BD940" s="28">
        <f t="shared" ca="1" si="127"/>
        <v>15945.53713535978</v>
      </c>
      <c r="BE940" s="29">
        <f ca="1">BD940/ROUNDUP(SQRT((2*BD940*PART2!$AD$7)/PART2!$AD$6),0)</f>
        <v>22.811927232274364</v>
      </c>
      <c r="BF940" s="20"/>
    </row>
    <row r="941" spans="8:58">
      <c r="H941" s="19">
        <v>938</v>
      </c>
      <c r="I941" s="20">
        <f t="shared" ca="1" si="128"/>
        <v>0.86101350838684254</v>
      </c>
      <c r="J941" s="28">
        <f t="shared" ca="1" si="129"/>
        <v>15945.53713535978</v>
      </c>
      <c r="K941" s="28">
        <f t="shared" ca="1" si="130"/>
        <v>1285694.3948198827</v>
      </c>
      <c r="L941" s="28">
        <f ca="1">ROUNDUP((SQRT((2*J941*PART2!$AD$7)/PART2!$AD$6)),0)</f>
        <v>699</v>
      </c>
      <c r="M941" s="38">
        <f t="shared" ca="1" si="131"/>
        <v>22.811927232274364</v>
      </c>
      <c r="N941" s="20"/>
      <c r="AJ941" s="19">
        <v>938</v>
      </c>
      <c r="AK941" s="20">
        <f t="shared" ca="1" si="132"/>
        <v>0.81928278893959094</v>
      </c>
      <c r="AL941" s="28">
        <f t="shared" ca="1" si="133"/>
        <v>15945.53713535978</v>
      </c>
      <c r="AM941" s="28">
        <f ca="1">ROUNDUP(SQRT((2*AL941*PART2!$AD$7)/PART2!$AD$6),0)</f>
        <v>699</v>
      </c>
      <c r="AN941" s="20"/>
      <c r="BB941" s="19">
        <v>939</v>
      </c>
      <c r="BC941" s="20">
        <f t="shared" ca="1" si="126"/>
        <v>0.25301628308945368</v>
      </c>
      <c r="BD941" s="28">
        <f t="shared" ca="1" si="127"/>
        <v>14904.037540133557</v>
      </c>
      <c r="BE941" s="29">
        <f ca="1">BD941/ROUNDUP(SQRT((2*BD941*PART2!$AD$7)/PART2!$AD$6),0)</f>
        <v>22.080055615012675</v>
      </c>
      <c r="BF941" s="20"/>
    </row>
    <row r="942" spans="8:58">
      <c r="H942" s="19">
        <v>939</v>
      </c>
      <c r="I942" s="20">
        <f t="shared" ca="1" si="128"/>
        <v>0.45316986927973113</v>
      </c>
      <c r="J942" s="28">
        <f t="shared" ca="1" si="129"/>
        <v>14904.037540133557</v>
      </c>
      <c r="K942" s="28">
        <f t="shared" ca="1" si="130"/>
        <v>1202040.6154459873</v>
      </c>
      <c r="L942" s="28">
        <f ca="1">ROUNDUP((SQRT((2*J942*PART2!$AD$7)/PART2!$AD$6)),0)</f>
        <v>675</v>
      </c>
      <c r="M942" s="38">
        <f t="shared" ca="1" si="131"/>
        <v>22.080055615012675</v>
      </c>
      <c r="N942" s="20"/>
      <c r="AJ942" s="19">
        <v>939</v>
      </c>
      <c r="AK942" s="20">
        <f t="shared" ca="1" si="132"/>
        <v>0.94891705590485109</v>
      </c>
      <c r="AL942" s="28">
        <f t="shared" ca="1" si="133"/>
        <v>14904.037540133557</v>
      </c>
      <c r="AM942" s="28">
        <f ca="1">ROUNDUP(SQRT((2*AL942*PART2!$AD$7)/PART2!$AD$6),0)</f>
        <v>675</v>
      </c>
      <c r="AN942" s="20"/>
      <c r="BB942" s="19">
        <v>940</v>
      </c>
      <c r="BC942" s="20">
        <f t="shared" ca="1" si="126"/>
        <v>0.58420620363717746</v>
      </c>
      <c r="BD942" s="28">
        <f t="shared" ca="1" si="127"/>
        <v>15723.614112736934</v>
      </c>
      <c r="BE942" s="29">
        <f ca="1">BD942/ROUNDUP(SQRT((2*BD942*PART2!$AD$7)/PART2!$AD$6),0)</f>
        <v>22.65650448521172</v>
      </c>
      <c r="BF942" s="20"/>
    </row>
    <row r="943" spans="8:58">
      <c r="H943" s="19">
        <v>940</v>
      </c>
      <c r="I943" s="20">
        <f t="shared" ca="1" si="128"/>
        <v>0.7963548833494597</v>
      </c>
      <c r="J943" s="28">
        <f t="shared" ca="1" si="129"/>
        <v>15723.614112736934</v>
      </c>
      <c r="K943" s="28">
        <f t="shared" ca="1" si="130"/>
        <v>1267870.3600057014</v>
      </c>
      <c r="L943" s="28">
        <f ca="1">ROUNDUP((SQRT((2*J943*PART2!$AD$7)/PART2!$AD$6)),0)</f>
        <v>694</v>
      </c>
      <c r="M943" s="38">
        <f t="shared" ca="1" si="131"/>
        <v>22.65650448521172</v>
      </c>
      <c r="N943" s="20"/>
      <c r="AJ943" s="19">
        <v>940</v>
      </c>
      <c r="AK943" s="20">
        <f t="shared" ca="1" si="132"/>
        <v>0.22818372002967136</v>
      </c>
      <c r="AL943" s="28">
        <f t="shared" ca="1" si="133"/>
        <v>15723.614112736934</v>
      </c>
      <c r="AM943" s="28">
        <f ca="1">ROUNDUP(SQRT((2*AL943*PART2!$AD$7)/PART2!$AD$6),0)</f>
        <v>694</v>
      </c>
      <c r="AN943" s="20"/>
      <c r="BB943" s="19">
        <v>941</v>
      </c>
      <c r="BC943" s="20">
        <f t="shared" ca="1" si="126"/>
        <v>0.62740254204088053</v>
      </c>
      <c r="BD943" s="28">
        <f t="shared" ca="1" si="127"/>
        <v>13394.771668602436</v>
      </c>
      <c r="BE943" s="29">
        <f ca="1">BD943/ROUNDUP(SQRT((2*BD943*PART2!$AD$7)/PART2!$AD$6),0)</f>
        <v>20.929330732191307</v>
      </c>
      <c r="BF943" s="20"/>
    </row>
    <row r="944" spans="8:58">
      <c r="H944" s="19">
        <v>941</v>
      </c>
      <c r="I944" s="20">
        <f t="shared" ca="1" si="128"/>
        <v>1.9480583791393946E-2</v>
      </c>
      <c r="J944" s="28">
        <f t="shared" ca="1" si="129"/>
        <v>13394.771668602436</v>
      </c>
      <c r="K944" s="28">
        <f t="shared" ca="1" si="130"/>
        <v>1080794.1862492769</v>
      </c>
      <c r="L944" s="28">
        <f ca="1">ROUNDUP((SQRT((2*J944*PART2!$AD$7)/PART2!$AD$6)),0)</f>
        <v>640</v>
      </c>
      <c r="M944" s="38">
        <f t="shared" ca="1" si="131"/>
        <v>20.929330732191307</v>
      </c>
      <c r="N944" s="20"/>
      <c r="AJ944" s="19">
        <v>941</v>
      </c>
      <c r="AK944" s="20">
        <f t="shared" ca="1" si="132"/>
        <v>0.82959349695566287</v>
      </c>
      <c r="AL944" s="28">
        <f t="shared" ca="1" si="133"/>
        <v>13394.771668602436</v>
      </c>
      <c r="AM944" s="28">
        <f ca="1">ROUNDUP(SQRT((2*AL944*PART2!$AD$7)/PART2!$AD$6),0)</f>
        <v>640</v>
      </c>
      <c r="AN944" s="20"/>
      <c r="BB944" s="19">
        <v>942</v>
      </c>
      <c r="BC944" s="20">
        <f t="shared" ca="1" si="126"/>
        <v>0.8414546284902219</v>
      </c>
      <c r="BD944" s="28">
        <f t="shared" ca="1" si="127"/>
        <v>14377.803858900437</v>
      </c>
      <c r="BE944" s="29">
        <f ca="1">BD944/ROUNDUP(SQRT((2*BD944*PART2!$AD$7)/PART2!$AD$6),0)</f>
        <v>21.685978671041383</v>
      </c>
      <c r="BF944" s="20"/>
    </row>
    <row r="945" spans="8:58">
      <c r="H945" s="19">
        <v>942</v>
      </c>
      <c r="I945" s="20">
        <f t="shared" ca="1" si="128"/>
        <v>0.23729293420011688</v>
      </c>
      <c r="J945" s="28">
        <f t="shared" ca="1" si="129"/>
        <v>14377.803858900437</v>
      </c>
      <c r="K945" s="28">
        <f t="shared" ca="1" si="130"/>
        <v>1159768.8240196642</v>
      </c>
      <c r="L945" s="28">
        <f ca="1">ROUNDUP((SQRT((2*J945*PART2!$AD$7)/PART2!$AD$6)),0)</f>
        <v>663</v>
      </c>
      <c r="M945" s="38">
        <f t="shared" ca="1" si="131"/>
        <v>21.685978671041383</v>
      </c>
      <c r="N945" s="20"/>
      <c r="AJ945" s="19">
        <v>942</v>
      </c>
      <c r="AK945" s="20">
        <f t="shared" ca="1" si="132"/>
        <v>0.1703258894266807</v>
      </c>
      <c r="AL945" s="28">
        <f t="shared" ca="1" si="133"/>
        <v>14377.803858900437</v>
      </c>
      <c r="AM945" s="28">
        <f ca="1">ROUNDUP(SQRT((2*AL945*PART2!$AD$7)/PART2!$AD$6),0)</f>
        <v>663</v>
      </c>
      <c r="AN945" s="20"/>
      <c r="BB945" s="19">
        <v>943</v>
      </c>
      <c r="BC945" s="20">
        <f t="shared" ca="1" si="126"/>
        <v>0.55981486487363141</v>
      </c>
      <c r="BD945" s="28">
        <f t="shared" ca="1" si="127"/>
        <v>14832.590143108575</v>
      </c>
      <c r="BE945" s="29">
        <f ca="1">BD945/ROUNDUP(SQRT((2*BD945*PART2!$AD$7)/PART2!$AD$6),0)</f>
        <v>22.006810301348033</v>
      </c>
      <c r="BF945" s="20"/>
    </row>
    <row r="946" spans="8:58">
      <c r="H946" s="19">
        <v>943</v>
      </c>
      <c r="I946" s="20">
        <f t="shared" ca="1" si="128"/>
        <v>0.41979832907733872</v>
      </c>
      <c r="J946" s="28">
        <f t="shared" ca="1" si="129"/>
        <v>14832.590143108575</v>
      </c>
      <c r="K946" s="28">
        <f t="shared" ca="1" si="130"/>
        <v>1196301.5097149825</v>
      </c>
      <c r="L946" s="28">
        <f ca="1">ROUNDUP((SQRT((2*J946*PART2!$AD$7)/PART2!$AD$6)),0)</f>
        <v>674</v>
      </c>
      <c r="M946" s="38">
        <f t="shared" ca="1" si="131"/>
        <v>22.006810301348033</v>
      </c>
      <c r="N946" s="20"/>
      <c r="AJ946" s="19">
        <v>943</v>
      </c>
      <c r="AK946" s="20">
        <f t="shared" ca="1" si="132"/>
        <v>0.82049176702281412</v>
      </c>
      <c r="AL946" s="28">
        <f t="shared" ca="1" si="133"/>
        <v>14832.590143108575</v>
      </c>
      <c r="AM946" s="28">
        <f ca="1">ROUNDUP(SQRT((2*AL946*PART2!$AD$7)/PART2!$AD$6),0)</f>
        <v>674</v>
      </c>
      <c r="AN946" s="20"/>
      <c r="BB946" s="19">
        <v>944</v>
      </c>
      <c r="BC946" s="20">
        <f t="shared" ca="1" si="126"/>
        <v>0.41917840070641732</v>
      </c>
      <c r="BD946" s="28">
        <f t="shared" ca="1" si="127"/>
        <v>13656.981362875098</v>
      </c>
      <c r="BE946" s="29">
        <f ca="1">BD946/ROUNDUP(SQRT((2*BD946*PART2!$AD$7)/PART2!$AD$6),0)</f>
        <v>21.140838023026468</v>
      </c>
      <c r="BF946" s="20"/>
    </row>
    <row r="947" spans="8:58">
      <c r="H947" s="19">
        <v>944</v>
      </c>
      <c r="I947" s="20">
        <f t="shared" ca="1" si="128"/>
        <v>5.3953063895652686E-2</v>
      </c>
      <c r="J947" s="28">
        <f t="shared" ca="1" si="129"/>
        <v>13656.981362875098</v>
      </c>
      <c r="K947" s="28">
        <f t="shared" ca="1" si="130"/>
        <v>1101860.6933950735</v>
      </c>
      <c r="L947" s="28">
        <f ca="1">ROUNDUP((SQRT((2*J947*PART2!$AD$7)/PART2!$AD$6)),0)</f>
        <v>646</v>
      </c>
      <c r="M947" s="38">
        <f t="shared" ca="1" si="131"/>
        <v>21.140838023026468</v>
      </c>
      <c r="N947" s="20"/>
      <c r="AJ947" s="19">
        <v>944</v>
      </c>
      <c r="AK947" s="20">
        <f t="shared" ca="1" si="132"/>
        <v>0.48782232875740117</v>
      </c>
      <c r="AL947" s="28">
        <f t="shared" ca="1" si="133"/>
        <v>13656.981362875098</v>
      </c>
      <c r="AM947" s="28">
        <f ca="1">ROUNDUP(SQRT((2*AL947*PART2!$AD$7)/PART2!$AD$6),0)</f>
        <v>646</v>
      </c>
      <c r="AN947" s="20"/>
      <c r="BB947" s="19">
        <v>945</v>
      </c>
      <c r="BC947" s="20">
        <f t="shared" ca="1" si="126"/>
        <v>0.39882933084631578</v>
      </c>
      <c r="BD947" s="28">
        <f t="shared" ca="1" si="127"/>
        <v>14185.547046821093</v>
      </c>
      <c r="BE947" s="29">
        <f ca="1">BD947/ROUNDUP(SQRT((2*BD947*PART2!$AD$7)/PART2!$AD$6),0)</f>
        <v>21.525868052839293</v>
      </c>
      <c r="BF947" s="20"/>
    </row>
    <row r="948" spans="8:58">
      <c r="H948" s="19">
        <v>945</v>
      </c>
      <c r="I948" s="20">
        <f t="shared" ca="1" si="128"/>
        <v>0.17569022502827691</v>
      </c>
      <c r="J948" s="28">
        <f t="shared" ca="1" si="129"/>
        <v>14185.547046821093</v>
      </c>
      <c r="K948" s="28">
        <f t="shared" ca="1" si="130"/>
        <v>1144324.2547173121</v>
      </c>
      <c r="L948" s="28">
        <f ca="1">ROUNDUP((SQRT((2*J948*PART2!$AD$7)/PART2!$AD$6)),0)</f>
        <v>659</v>
      </c>
      <c r="M948" s="38">
        <f t="shared" ca="1" si="131"/>
        <v>21.525868052839293</v>
      </c>
      <c r="N948" s="20"/>
      <c r="AJ948" s="19">
        <v>945</v>
      </c>
      <c r="AK948" s="20">
        <f t="shared" ca="1" si="132"/>
        <v>0.40193693470485981</v>
      </c>
      <c r="AL948" s="28">
        <f t="shared" ca="1" si="133"/>
        <v>14185.547046821093</v>
      </c>
      <c r="AM948" s="28">
        <f ca="1">ROUNDUP(SQRT((2*AL948*PART2!$AD$7)/PART2!$AD$6),0)</f>
        <v>659</v>
      </c>
      <c r="AN948" s="20"/>
      <c r="BB948" s="19">
        <v>946</v>
      </c>
      <c r="BC948" s="20">
        <f t="shared" ca="1" si="126"/>
        <v>0.27620458960552707</v>
      </c>
      <c r="BD948" s="28">
        <f t="shared" ca="1" si="127"/>
        <v>15074.877355919913</v>
      </c>
      <c r="BE948" s="29">
        <f ca="1">BD948/ROUNDUP(SQRT((2*BD948*PART2!$AD$7)/PART2!$AD$6),0)</f>
        <v>22.201586680294422</v>
      </c>
      <c r="BF948" s="20"/>
    </row>
    <row r="949" spans="8:58">
      <c r="H949" s="19">
        <v>946</v>
      </c>
      <c r="I949" s="20">
        <f t="shared" ca="1" si="128"/>
        <v>0.53673785065626156</v>
      </c>
      <c r="J949" s="28">
        <f t="shared" ca="1" si="129"/>
        <v>15074.877355919913</v>
      </c>
      <c r="K949" s="28">
        <f t="shared" ca="1" si="130"/>
        <v>1215763.3375432577</v>
      </c>
      <c r="L949" s="28">
        <f ca="1">ROUNDUP((SQRT((2*J949*PART2!$AD$7)/PART2!$AD$6)),0)</f>
        <v>679</v>
      </c>
      <c r="M949" s="38">
        <f t="shared" ca="1" si="131"/>
        <v>22.201586680294422</v>
      </c>
      <c r="N949" s="20"/>
      <c r="AJ949" s="19">
        <v>946</v>
      </c>
      <c r="AK949" s="20">
        <f t="shared" ca="1" si="132"/>
        <v>0.70679071258701742</v>
      </c>
      <c r="AL949" s="28">
        <f t="shared" ca="1" si="133"/>
        <v>15074.877355919913</v>
      </c>
      <c r="AM949" s="28">
        <f ca="1">ROUNDUP(SQRT((2*AL949*PART2!$AD$7)/PART2!$AD$6),0)</f>
        <v>679</v>
      </c>
      <c r="AN949" s="20"/>
      <c r="BB949" s="19">
        <v>947</v>
      </c>
      <c r="BC949" s="20">
        <f t="shared" ca="1" si="126"/>
        <v>0.62389430112297861</v>
      </c>
      <c r="BD949" s="28">
        <f t="shared" ca="1" si="127"/>
        <v>15521.038221149602</v>
      </c>
      <c r="BE949" s="29">
        <f ca="1">BD949/ROUNDUP(SQRT((2*BD949*PART2!$AD$7)/PART2!$AD$6),0)</f>
        <v>22.526905981349206</v>
      </c>
      <c r="BF949" s="20"/>
    </row>
    <row r="950" spans="8:58">
      <c r="H950" s="19">
        <v>947</v>
      </c>
      <c r="I950" s="20">
        <f t="shared" ca="1" si="128"/>
        <v>0.72658400708745807</v>
      </c>
      <c r="J950" s="28">
        <f t="shared" ca="1" si="129"/>
        <v>15521.038221149602</v>
      </c>
      <c r="K950" s="28">
        <f t="shared" ca="1" si="130"/>
        <v>1251599.777007865</v>
      </c>
      <c r="L950" s="28">
        <f ca="1">ROUNDUP((SQRT((2*J950*PART2!$AD$7)/PART2!$AD$6)),0)</f>
        <v>689</v>
      </c>
      <c r="M950" s="38">
        <f t="shared" ca="1" si="131"/>
        <v>22.526905981349206</v>
      </c>
      <c r="N950" s="20"/>
      <c r="AJ950" s="19">
        <v>947</v>
      </c>
      <c r="AK950" s="20">
        <f t="shared" ca="1" si="132"/>
        <v>0.70728586265902382</v>
      </c>
      <c r="AL950" s="28">
        <f t="shared" ca="1" si="133"/>
        <v>15521.038221149602</v>
      </c>
      <c r="AM950" s="28">
        <f ca="1">ROUNDUP(SQRT((2*AL950*PART2!$AD$7)/PART2!$AD$6),0)</f>
        <v>689</v>
      </c>
      <c r="AN950" s="20"/>
      <c r="BB950" s="19">
        <v>948</v>
      </c>
      <c r="BC950" s="20">
        <f t="shared" ca="1" si="126"/>
        <v>0.14987625952494343</v>
      </c>
      <c r="BD950" s="28">
        <f t="shared" ca="1" si="127"/>
        <v>15289.589032735472</v>
      </c>
      <c r="BE950" s="29">
        <f ca="1">BD950/ROUNDUP(SQRT((2*BD950*PART2!$AD$7)/PART2!$AD$6),0)</f>
        <v>22.353200340256539</v>
      </c>
      <c r="BF950" s="20"/>
    </row>
    <row r="951" spans="8:58">
      <c r="H951" s="19">
        <v>948</v>
      </c>
      <c r="I951" s="20">
        <f t="shared" ca="1" si="128"/>
        <v>0.63431179038265262</v>
      </c>
      <c r="J951" s="28">
        <f t="shared" ca="1" si="129"/>
        <v>15289.589032735472</v>
      </c>
      <c r="K951" s="28">
        <f t="shared" ca="1" si="130"/>
        <v>1233009.6266936942</v>
      </c>
      <c r="L951" s="28">
        <f ca="1">ROUNDUP((SQRT((2*J951*PART2!$AD$7)/PART2!$AD$6)),0)</f>
        <v>684</v>
      </c>
      <c r="M951" s="38">
        <f t="shared" ca="1" si="131"/>
        <v>22.353200340256539</v>
      </c>
      <c r="N951" s="20"/>
      <c r="AJ951" s="19">
        <v>948</v>
      </c>
      <c r="AK951" s="20">
        <f t="shared" ca="1" si="132"/>
        <v>0.57140983077171681</v>
      </c>
      <c r="AL951" s="28">
        <f t="shared" ca="1" si="133"/>
        <v>15289.589032735472</v>
      </c>
      <c r="AM951" s="28">
        <f ca="1">ROUNDUP(SQRT((2*AL951*PART2!$AD$7)/PART2!$AD$6),0)</f>
        <v>684</v>
      </c>
      <c r="AN951" s="20"/>
      <c r="BB951" s="19">
        <v>949</v>
      </c>
      <c r="BC951" s="20">
        <f t="shared" ca="1" si="126"/>
        <v>0.45034171859131844</v>
      </c>
      <c r="BD951" s="28">
        <f t="shared" ca="1" si="127"/>
        <v>15815.09094928665</v>
      </c>
      <c r="BE951" s="29">
        <f ca="1">BD951/ROUNDUP(SQRT((2*BD951*PART2!$AD$7)/PART2!$AD$6),0)</f>
        <v>22.722831823687716</v>
      </c>
      <c r="BF951" s="20"/>
    </row>
    <row r="952" spans="8:58">
      <c r="H952" s="19">
        <v>949</v>
      </c>
      <c r="I952" s="20">
        <f t="shared" ca="1" si="128"/>
        <v>0.82449881769219846</v>
      </c>
      <c r="J952" s="28">
        <f t="shared" ca="1" si="129"/>
        <v>15815.09094928665</v>
      </c>
      <c r="K952" s="28">
        <f t="shared" ca="1" si="130"/>
        <v>1275217.4989441433</v>
      </c>
      <c r="L952" s="28">
        <f ca="1">ROUNDUP((SQRT((2*J952*PART2!$AD$7)/PART2!$AD$6)),0)</f>
        <v>696</v>
      </c>
      <c r="M952" s="38">
        <f t="shared" ca="1" si="131"/>
        <v>22.722831823687716</v>
      </c>
      <c r="N952" s="20"/>
      <c r="AJ952" s="19">
        <v>949</v>
      </c>
      <c r="AK952" s="20">
        <f t="shared" ca="1" si="132"/>
        <v>0.28224205515943956</v>
      </c>
      <c r="AL952" s="28">
        <f t="shared" ca="1" si="133"/>
        <v>15815.09094928665</v>
      </c>
      <c r="AM952" s="28">
        <f ca="1">ROUNDUP(SQRT((2*AL952*PART2!$AD$7)/PART2!$AD$6),0)</f>
        <v>696</v>
      </c>
      <c r="AN952" s="20"/>
      <c r="BB952" s="19">
        <v>950</v>
      </c>
      <c r="BC952" s="20">
        <f t="shared" ca="1" si="126"/>
        <v>0.68828168989276783</v>
      </c>
      <c r="BD952" s="28">
        <f t="shared" ca="1" si="127"/>
        <v>14469.112632321729</v>
      </c>
      <c r="BE952" s="29">
        <f ca="1">BD952/ROUNDUP(SQRT((2*BD952*PART2!$AD$7)/PART2!$AD$6),0)</f>
        <v>21.758064108754478</v>
      </c>
      <c r="BF952" s="20"/>
    </row>
    <row r="953" spans="8:58">
      <c r="H953" s="19">
        <v>950</v>
      </c>
      <c r="I953" s="20">
        <f t="shared" ca="1" si="128"/>
        <v>0.26978649080590944</v>
      </c>
      <c r="J953" s="28">
        <f t="shared" ca="1" si="129"/>
        <v>14469.112632321729</v>
      </c>
      <c r="K953" s="28">
        <f t="shared" ca="1" si="130"/>
        <v>1167103.7846896644</v>
      </c>
      <c r="L953" s="28">
        <f ca="1">ROUNDUP((SQRT((2*J953*PART2!$AD$7)/PART2!$AD$6)),0)</f>
        <v>665</v>
      </c>
      <c r="M953" s="38">
        <f t="shared" ca="1" si="131"/>
        <v>21.758064108754478</v>
      </c>
      <c r="N953" s="20"/>
      <c r="AJ953" s="19">
        <v>950</v>
      </c>
      <c r="AK953" s="20">
        <f t="shared" ca="1" si="132"/>
        <v>0.77420864510847576</v>
      </c>
      <c r="AL953" s="28">
        <f t="shared" ca="1" si="133"/>
        <v>14469.112632321729</v>
      </c>
      <c r="AM953" s="28">
        <f ca="1">ROUNDUP(SQRT((2*AL953*PART2!$AD$7)/PART2!$AD$6),0)</f>
        <v>665</v>
      </c>
      <c r="AN953" s="20"/>
      <c r="BB953" s="19">
        <v>951</v>
      </c>
      <c r="BC953" s="20">
        <f t="shared" ca="1" si="126"/>
        <v>0.49798102069884509</v>
      </c>
      <c r="BD953" s="28">
        <f t="shared" ca="1" si="127"/>
        <v>14078.56611049469</v>
      </c>
      <c r="BE953" s="29">
        <f ca="1">BD953/ROUNDUP(SQRT((2*BD953*PART2!$AD$7)/PART2!$AD$6),0)</f>
        <v>21.461228826973613</v>
      </c>
      <c r="BF953" s="20"/>
    </row>
    <row r="954" spans="8:58">
      <c r="H954" s="19">
        <v>951</v>
      </c>
      <c r="I954" s="20">
        <f t="shared" ca="1" si="128"/>
        <v>0.14541310683845543</v>
      </c>
      <c r="J954" s="28">
        <f t="shared" ca="1" si="129"/>
        <v>14078.56611049469</v>
      </c>
      <c r="K954" s="28">
        <f t="shared" ca="1" si="130"/>
        <v>1135729.9591815092</v>
      </c>
      <c r="L954" s="28">
        <f ca="1">ROUNDUP((SQRT((2*J954*PART2!$AD$7)/PART2!$AD$6)),0)</f>
        <v>656</v>
      </c>
      <c r="M954" s="38">
        <f t="shared" ca="1" si="131"/>
        <v>21.461228826973613</v>
      </c>
      <c r="N954" s="20"/>
      <c r="AJ954" s="19">
        <v>951</v>
      </c>
      <c r="AK954" s="20">
        <f t="shared" ca="1" si="132"/>
        <v>0.36714968521199409</v>
      </c>
      <c r="AL954" s="28">
        <f t="shared" ca="1" si="133"/>
        <v>14078.56611049469</v>
      </c>
      <c r="AM954" s="28">
        <f ca="1">ROUNDUP(SQRT((2*AL954*PART2!$AD$7)/PART2!$AD$6),0)</f>
        <v>656</v>
      </c>
      <c r="AN954" s="20"/>
      <c r="BB954" s="19">
        <v>952</v>
      </c>
      <c r="BC954" s="20">
        <f t="shared" ca="1" si="126"/>
        <v>0.43274840655474855</v>
      </c>
      <c r="BD954" s="28">
        <f t="shared" ca="1" si="127"/>
        <v>14626.115681720219</v>
      </c>
      <c r="BE954" s="29">
        <f ca="1">BD954/ROUNDUP(SQRT((2*BD954*PART2!$AD$7)/PART2!$AD$6),0)</f>
        <v>21.862654232765649</v>
      </c>
      <c r="BF954" s="20"/>
    </row>
    <row r="955" spans="8:58">
      <c r="H955" s="19">
        <v>952</v>
      </c>
      <c r="I955" s="20">
        <f t="shared" ca="1" si="128"/>
        <v>0.33053152629205174</v>
      </c>
      <c r="J955" s="28">
        <f t="shared" ca="1" si="129"/>
        <v>14626.115681720219</v>
      </c>
      <c r="K955" s="28">
        <f t="shared" ca="1" si="130"/>
        <v>1179715.8384688261</v>
      </c>
      <c r="L955" s="28">
        <f ca="1">ROUNDUP((SQRT((2*J955*PART2!$AD$7)/PART2!$AD$6)),0)</f>
        <v>669</v>
      </c>
      <c r="M955" s="38">
        <f t="shared" ca="1" si="131"/>
        <v>21.862654232765649</v>
      </c>
      <c r="N955" s="20"/>
      <c r="AJ955" s="19">
        <v>952</v>
      </c>
      <c r="AK955" s="20">
        <f t="shared" ca="1" si="132"/>
        <v>0.12110468996487611</v>
      </c>
      <c r="AL955" s="28">
        <f t="shared" ca="1" si="133"/>
        <v>14626.115681720219</v>
      </c>
      <c r="AM955" s="28">
        <f ca="1">ROUNDUP(SQRT((2*AL955*PART2!$AD$7)/PART2!$AD$6),0)</f>
        <v>669</v>
      </c>
      <c r="AN955" s="20"/>
      <c r="BB955" s="19">
        <v>953</v>
      </c>
      <c r="BC955" s="20">
        <f t="shared" ca="1" si="126"/>
        <v>0.40694194090749791</v>
      </c>
      <c r="BD955" s="28">
        <f t="shared" ca="1" si="127"/>
        <v>14739.458873536332</v>
      </c>
      <c r="BE955" s="29">
        <f ca="1">BD955/ROUNDUP(SQRT((2*BD955*PART2!$AD$7)/PART2!$AD$6),0)</f>
        <v>21.933718561810018</v>
      </c>
      <c r="BF955" s="20"/>
    </row>
    <row r="956" spans="8:58">
      <c r="H956" s="19">
        <v>953</v>
      </c>
      <c r="I956" s="20">
        <f t="shared" ca="1" si="128"/>
        <v>0.37821464659053539</v>
      </c>
      <c r="J956" s="28">
        <f t="shared" ca="1" si="129"/>
        <v>14739.458873536332</v>
      </c>
      <c r="K956" s="28">
        <f t="shared" ca="1" si="130"/>
        <v>1188820.5279665047</v>
      </c>
      <c r="L956" s="28">
        <f ca="1">ROUNDUP((SQRT((2*J956*PART2!$AD$7)/PART2!$AD$6)),0)</f>
        <v>672</v>
      </c>
      <c r="M956" s="38">
        <f t="shared" ca="1" si="131"/>
        <v>21.933718561810018</v>
      </c>
      <c r="N956" s="20"/>
      <c r="AJ956" s="19">
        <v>953</v>
      </c>
      <c r="AK956" s="20">
        <f t="shared" ca="1" si="132"/>
        <v>0.25985049855619602</v>
      </c>
      <c r="AL956" s="28">
        <f t="shared" ca="1" si="133"/>
        <v>14739.458873536332</v>
      </c>
      <c r="AM956" s="28">
        <f ca="1">ROUNDUP(SQRT((2*AL956*PART2!$AD$7)/PART2!$AD$6),0)</f>
        <v>672</v>
      </c>
      <c r="AN956" s="20"/>
      <c r="BB956" s="19">
        <v>954</v>
      </c>
      <c r="BC956" s="20">
        <f t="shared" ca="1" si="126"/>
        <v>0.59445614531288038</v>
      </c>
      <c r="BD956" s="28">
        <f t="shared" ca="1" si="127"/>
        <v>13750.431231568858</v>
      </c>
      <c r="BE956" s="29">
        <f ca="1">BD956/ROUNDUP(SQRT((2*BD956*PART2!$AD$7)/PART2!$AD$6),0)</f>
        <v>21.187105133388073</v>
      </c>
      <c r="BF956" s="20"/>
    </row>
    <row r="957" spans="8:58">
      <c r="H957" s="19">
        <v>954</v>
      </c>
      <c r="I957" s="20">
        <f t="shared" ca="1" si="128"/>
        <v>7.0393379164244152E-2</v>
      </c>
      <c r="J957" s="28">
        <f t="shared" ca="1" si="129"/>
        <v>13750.431231568858</v>
      </c>
      <c r="K957" s="28">
        <f t="shared" ca="1" si="130"/>
        <v>1109368.461654854</v>
      </c>
      <c r="L957" s="28">
        <f ca="1">ROUNDUP((SQRT((2*J957*PART2!$AD$7)/PART2!$AD$6)),0)</f>
        <v>649</v>
      </c>
      <c r="M957" s="38">
        <f t="shared" ca="1" si="131"/>
        <v>21.187105133388073</v>
      </c>
      <c r="N957" s="20"/>
      <c r="AJ957" s="19">
        <v>954</v>
      </c>
      <c r="AK957" s="20">
        <f t="shared" ca="1" si="132"/>
        <v>0.76456689594970217</v>
      </c>
      <c r="AL957" s="28">
        <f t="shared" ca="1" si="133"/>
        <v>13750.431231568858</v>
      </c>
      <c r="AM957" s="28">
        <f ca="1">ROUNDUP(SQRT((2*AL957*PART2!$AD$7)/PART2!$AD$6),0)</f>
        <v>649</v>
      </c>
      <c r="AN957" s="20"/>
      <c r="BB957" s="19">
        <v>955</v>
      </c>
      <c r="BC957" s="20">
        <f t="shared" ca="1" si="126"/>
        <v>0.77052944069568963</v>
      </c>
      <c r="BD957" s="28">
        <f t="shared" ca="1" si="127"/>
        <v>16162.064389058369</v>
      </c>
      <c r="BE957" s="29">
        <f ca="1">BD957/ROUNDUP(SQRT((2*BD957*PART2!$AD$7)/PART2!$AD$6),0)</f>
        <v>22.990134266085875</v>
      </c>
      <c r="BF957" s="20"/>
    </row>
    <row r="958" spans="8:58">
      <c r="H958" s="19">
        <v>955</v>
      </c>
      <c r="I958" s="20">
        <f t="shared" ca="1" si="128"/>
        <v>0.91223298898948435</v>
      </c>
      <c r="J958" s="28">
        <f t="shared" ca="1" si="129"/>
        <v>16162.064389058369</v>
      </c>
      <c r="K958" s="28">
        <f t="shared" ca="1" si="130"/>
        <v>1303084.5806632084</v>
      </c>
      <c r="L958" s="28">
        <f ca="1">ROUNDUP((SQRT((2*J958*PART2!$AD$7)/PART2!$AD$6)),0)</f>
        <v>703</v>
      </c>
      <c r="M958" s="38">
        <f t="shared" ca="1" si="131"/>
        <v>22.990134266085875</v>
      </c>
      <c r="N958" s="20"/>
      <c r="AJ958" s="19">
        <v>955</v>
      </c>
      <c r="AK958" s="20">
        <f t="shared" ca="1" si="132"/>
        <v>0.46192659949223813</v>
      </c>
      <c r="AL958" s="28">
        <f t="shared" ca="1" si="133"/>
        <v>16162.064389058369</v>
      </c>
      <c r="AM958" s="28">
        <f ca="1">ROUNDUP(SQRT((2*AL958*PART2!$AD$7)/PART2!$AD$6),0)</f>
        <v>703</v>
      </c>
      <c r="AN958" s="20"/>
      <c r="BB958" s="19">
        <v>956</v>
      </c>
      <c r="BC958" s="20">
        <f t="shared" ca="1" si="126"/>
        <v>0.76377341391607223</v>
      </c>
      <c r="BD958" s="28">
        <f t="shared" ca="1" si="127"/>
        <v>13864.448170006433</v>
      </c>
      <c r="BE958" s="29">
        <f ca="1">BD958/ROUNDUP(SQRT((2*BD958*PART2!$AD$7)/PART2!$AD$6),0)</f>
        <v>21.297155407075934</v>
      </c>
      <c r="BF958" s="20"/>
    </row>
    <row r="959" spans="8:58">
      <c r="H959" s="19">
        <v>956</v>
      </c>
      <c r="I959" s="20">
        <f t="shared" ca="1" si="128"/>
        <v>9.3408829828434126E-2</v>
      </c>
      <c r="J959" s="28">
        <f t="shared" ca="1" si="129"/>
        <v>13864.448170006433</v>
      </c>
      <c r="K959" s="28">
        <f t="shared" ca="1" si="130"/>
        <v>1118528.4277900713</v>
      </c>
      <c r="L959" s="28">
        <f ca="1">ROUNDUP((SQRT((2*J959*PART2!$AD$7)/PART2!$AD$6)),0)</f>
        <v>651</v>
      </c>
      <c r="M959" s="38">
        <f t="shared" ca="1" si="131"/>
        <v>21.297155407075934</v>
      </c>
      <c r="N959" s="20"/>
      <c r="AJ959" s="19">
        <v>956</v>
      </c>
      <c r="AK959" s="20">
        <f t="shared" ca="1" si="132"/>
        <v>0.79291355662546614</v>
      </c>
      <c r="AL959" s="28">
        <f t="shared" ca="1" si="133"/>
        <v>13864.448170006433</v>
      </c>
      <c r="AM959" s="28">
        <f ca="1">ROUNDUP(SQRT((2*AL959*PART2!$AD$7)/PART2!$AD$6),0)</f>
        <v>651</v>
      </c>
      <c r="AN959" s="20"/>
      <c r="BB959" s="19">
        <v>957</v>
      </c>
      <c r="BC959" s="20">
        <f t="shared" ca="1" si="126"/>
        <v>0.97502143573288558</v>
      </c>
      <c r="BD959" s="28">
        <f t="shared" ca="1" si="127"/>
        <v>14265.228826910228</v>
      </c>
      <c r="BE959" s="29">
        <f ca="1">BD959/ROUNDUP(SQRT((2*BD959*PART2!$AD$7)/PART2!$AD$6),0)</f>
        <v>21.581284155688696</v>
      </c>
      <c r="BF959" s="20"/>
    </row>
    <row r="960" spans="8:58">
      <c r="H960" s="19">
        <v>957</v>
      </c>
      <c r="I960" s="20">
        <f t="shared" ca="1" si="128"/>
        <v>0.20010049805557906</v>
      </c>
      <c r="J960" s="28">
        <f t="shared" ca="1" si="129"/>
        <v>14265.228826910228</v>
      </c>
      <c r="K960" s="28">
        <f t="shared" ca="1" si="130"/>
        <v>1150725.3886670698</v>
      </c>
      <c r="L960" s="28">
        <f ca="1">ROUNDUP((SQRT((2*J960*PART2!$AD$7)/PART2!$AD$6)),0)</f>
        <v>661</v>
      </c>
      <c r="M960" s="38">
        <f t="shared" ca="1" si="131"/>
        <v>21.581284155688696</v>
      </c>
      <c r="N960" s="20"/>
      <c r="AJ960" s="19">
        <v>957</v>
      </c>
      <c r="AK960" s="20">
        <f t="shared" ca="1" si="132"/>
        <v>0.75519581836604122</v>
      </c>
      <c r="AL960" s="28">
        <f t="shared" ca="1" si="133"/>
        <v>14265.228826910228</v>
      </c>
      <c r="AM960" s="28">
        <f ca="1">ROUNDUP(SQRT((2*AL960*PART2!$AD$7)/PART2!$AD$6),0)</f>
        <v>661</v>
      </c>
      <c r="AN960" s="20"/>
      <c r="BB960" s="19">
        <v>958</v>
      </c>
      <c r="BC960" s="20">
        <f t="shared" ca="1" si="126"/>
        <v>0.2083712165202547</v>
      </c>
      <c r="BD960" s="28">
        <f t="shared" ca="1" si="127"/>
        <v>15130.406679989967</v>
      </c>
      <c r="BE960" s="29">
        <f ca="1">BD960/ROUNDUP(SQRT((2*BD960*PART2!$AD$7)/PART2!$AD$6),0)</f>
        <v>22.250598058808773</v>
      </c>
      <c r="BF960" s="20"/>
    </row>
    <row r="961" spans="8:58">
      <c r="H961" s="19">
        <v>958</v>
      </c>
      <c r="I961" s="20">
        <f t="shared" ca="1" si="128"/>
        <v>0.56307760222173264</v>
      </c>
      <c r="J961" s="28">
        <f t="shared" ca="1" si="129"/>
        <v>15130.406679989967</v>
      </c>
      <c r="K961" s="28">
        <f t="shared" ca="1" si="130"/>
        <v>1220223.6659721353</v>
      </c>
      <c r="L961" s="28">
        <f ca="1">ROUNDUP((SQRT((2*J961*PART2!$AD$7)/PART2!$AD$6)),0)</f>
        <v>680</v>
      </c>
      <c r="M961" s="38">
        <f t="shared" ca="1" si="131"/>
        <v>22.250598058808773</v>
      </c>
      <c r="N961" s="20"/>
      <c r="AJ961" s="19">
        <v>958</v>
      </c>
      <c r="AK961" s="20">
        <f t="shared" ca="1" si="132"/>
        <v>0.47089973039058775</v>
      </c>
      <c r="AL961" s="28">
        <f t="shared" ca="1" si="133"/>
        <v>15130.406679989967</v>
      </c>
      <c r="AM961" s="28">
        <f ca="1">ROUNDUP(SQRT((2*AL961*PART2!$AD$7)/PART2!$AD$6),0)</f>
        <v>680</v>
      </c>
      <c r="AN961" s="20"/>
      <c r="BB961" s="19">
        <v>959</v>
      </c>
      <c r="BC961" s="20">
        <f t="shared" ca="1" si="126"/>
        <v>0.22781384247154979</v>
      </c>
      <c r="BD961" s="28">
        <f t="shared" ca="1" si="127"/>
        <v>14743.594635239951</v>
      </c>
      <c r="BE961" s="29">
        <f ca="1">BD961/ROUNDUP(SQRT((2*BD961*PART2!$AD$7)/PART2!$AD$6),0)</f>
        <v>21.939872969107071</v>
      </c>
      <c r="BF961" s="20"/>
    </row>
    <row r="962" spans="8:58">
      <c r="H962" s="19">
        <v>959</v>
      </c>
      <c r="I962" s="20">
        <f t="shared" ca="1" si="128"/>
        <v>0.38001528150469288</v>
      </c>
      <c r="J962" s="28">
        <f t="shared" ca="1" si="129"/>
        <v>14743.594635239951</v>
      </c>
      <c r="K962" s="28">
        <f t="shared" ca="1" si="130"/>
        <v>1189152.7428723995</v>
      </c>
      <c r="L962" s="28">
        <f ca="1">ROUNDUP((SQRT((2*J962*PART2!$AD$7)/PART2!$AD$6)),0)</f>
        <v>672</v>
      </c>
      <c r="M962" s="38">
        <f t="shared" ca="1" si="131"/>
        <v>21.939872969107071</v>
      </c>
      <c r="N962" s="20"/>
      <c r="AJ962" s="19">
        <v>959</v>
      </c>
      <c r="AK962" s="20">
        <f t="shared" ca="1" si="132"/>
        <v>3.1620868137033131E-2</v>
      </c>
      <c r="AL962" s="28">
        <f t="shared" ca="1" si="133"/>
        <v>14743.594635239951</v>
      </c>
      <c r="AM962" s="28">
        <f ca="1">ROUNDUP(SQRT((2*AL962*PART2!$AD$7)/PART2!$AD$6),0)</f>
        <v>672</v>
      </c>
      <c r="AN962" s="20"/>
      <c r="BB962" s="19">
        <v>960</v>
      </c>
      <c r="BC962" s="20">
        <f t="shared" ca="1" si="126"/>
        <v>0.48943957712551556</v>
      </c>
      <c r="BD962" s="28">
        <f t="shared" ca="1" si="127"/>
        <v>13967.89652480885</v>
      </c>
      <c r="BE962" s="29">
        <f ca="1">BD962/ROUNDUP(SQRT((2*BD962*PART2!$AD$7)/PART2!$AD$6),0)</f>
        <v>21.357639946190901</v>
      </c>
      <c r="BF962" s="20"/>
    </row>
    <row r="963" spans="8:58">
      <c r="H963" s="19">
        <v>960</v>
      </c>
      <c r="I963" s="20">
        <f t="shared" ca="1" si="128"/>
        <v>0.11710296034213097</v>
      </c>
      <c r="J963" s="28">
        <f t="shared" ca="1" si="129"/>
        <v>13967.89652480885</v>
      </c>
      <c r="K963" s="28">
        <f t="shared" ca="1" si="130"/>
        <v>1126839.20277287</v>
      </c>
      <c r="L963" s="28">
        <f ca="1">ROUNDUP((SQRT((2*J963*PART2!$AD$7)/PART2!$AD$6)),0)</f>
        <v>654</v>
      </c>
      <c r="M963" s="38">
        <f t="shared" ca="1" si="131"/>
        <v>21.357639946190901</v>
      </c>
      <c r="N963" s="20"/>
      <c r="AJ963" s="19">
        <v>960</v>
      </c>
      <c r="AK963" s="20">
        <f t="shared" ca="1" si="132"/>
        <v>0.45887285198328398</v>
      </c>
      <c r="AL963" s="28">
        <f t="shared" ca="1" si="133"/>
        <v>13967.89652480885</v>
      </c>
      <c r="AM963" s="28">
        <f ca="1">ROUNDUP(SQRT((2*AL963*PART2!$AD$7)/PART2!$AD$6),0)</f>
        <v>654</v>
      </c>
      <c r="AN963" s="20"/>
      <c r="BB963" s="19">
        <v>961</v>
      </c>
      <c r="BC963" s="20">
        <f t="shared" ca="1" si="126"/>
        <v>0.96591588902038994</v>
      </c>
      <c r="BD963" s="28">
        <f t="shared" ca="1" si="127"/>
        <v>16533.256361114716</v>
      </c>
      <c r="BE963" s="29">
        <f ca="1">BD963/ROUNDUP(SQRT((2*BD963*PART2!$AD$7)/PART2!$AD$6),0)</f>
        <v>23.253525121117743</v>
      </c>
      <c r="BF963" s="20"/>
    </row>
    <row r="964" spans="8:58">
      <c r="H964" s="19">
        <v>961</v>
      </c>
      <c r="I964" s="20">
        <f t="shared" ca="1" si="128"/>
        <v>0.9727687969450155</v>
      </c>
      <c r="J964" s="28">
        <f t="shared" ca="1" si="129"/>
        <v>16533.256361114716</v>
      </c>
      <c r="K964" s="28">
        <f t="shared" ca="1" si="130"/>
        <v>1332895.4844158231</v>
      </c>
      <c r="L964" s="28">
        <f ca="1">ROUNDUP((SQRT((2*J964*PART2!$AD$7)/PART2!$AD$6)),0)</f>
        <v>711</v>
      </c>
      <c r="M964" s="38">
        <f t="shared" ca="1" si="131"/>
        <v>23.253525121117743</v>
      </c>
      <c r="N964" s="20"/>
      <c r="AJ964" s="19">
        <v>961</v>
      </c>
      <c r="AK964" s="20">
        <f t="shared" ca="1" si="132"/>
        <v>0.60385495448968007</v>
      </c>
      <c r="AL964" s="28">
        <f t="shared" ca="1" si="133"/>
        <v>16533.256361114716</v>
      </c>
      <c r="AM964" s="28">
        <f ca="1">ROUNDUP(SQRT((2*AL964*PART2!$AD$7)/PART2!$AD$6),0)</f>
        <v>711</v>
      </c>
      <c r="AN964" s="20"/>
      <c r="BB964" s="19">
        <v>962</v>
      </c>
      <c r="BC964" s="20">
        <f t="shared" ref="BC964:BC1002" ca="1" si="134">RAND()</f>
        <v>0.33240731038552473</v>
      </c>
      <c r="BD964" s="28">
        <f t="shared" ref="BD964:BD1002" ca="1" si="135">IF(I965&lt;=$C$24, $C$16+SQRT(I965*$C$25), $C$17-SQRT((1-I965)*$C$26))</f>
        <v>15135.594227839132</v>
      </c>
      <c r="BE964" s="29">
        <f ca="1">BD964/ROUNDUP(SQRT((2*BD964*PART2!$AD$7)/PART2!$AD$6),0)</f>
        <v>22.225542184785802</v>
      </c>
      <c r="BF964" s="20"/>
    </row>
    <row r="965" spans="8:58">
      <c r="H965" s="19">
        <v>962</v>
      </c>
      <c r="I965" s="20">
        <f t="shared" ref="I965:I1003" ca="1" si="136">RAND()</f>
        <v>0.56549888959165484</v>
      </c>
      <c r="J965" s="28">
        <f t="shared" ref="J965:J1003" ca="1" si="137">IF(I965&lt;=$C$24, $C$16+SQRT(I965*$C$25), $C$17-SQRT((1-I965)*$C$26))</f>
        <v>15135.594227839132</v>
      </c>
      <c r="K965" s="28">
        <f t="shared" ref="K965:K1003" ca="1" si="138">J965*$AD$5+J965/L965*$AD$7+$AD$6*L965/2</f>
        <v>1220640.3575077835</v>
      </c>
      <c r="L965" s="28">
        <f ca="1">ROUNDUP((SQRT((2*J965*PART2!$AD$7)/PART2!$AD$6)),0)</f>
        <v>681</v>
      </c>
      <c r="M965" s="38">
        <f t="shared" ref="M965:M1003" ca="1" si="139">J965/L965</f>
        <v>22.225542184785802</v>
      </c>
      <c r="N965" s="20"/>
      <c r="AJ965" s="19">
        <v>962</v>
      </c>
      <c r="AK965" s="20">
        <f t="shared" ref="AK965:AK1003" ca="1" si="140">RAND()</f>
        <v>0.26717943745609474</v>
      </c>
      <c r="AL965" s="28">
        <f t="shared" ref="AL965:AL1003" ca="1" si="141">IF(I965&lt;=$C$24, $C$16+SQRT(I965*$C$25), $C$17-SQRT((1-I965)*$C$26))</f>
        <v>15135.594227839132</v>
      </c>
      <c r="AM965" s="28">
        <f ca="1">ROUNDUP(SQRT((2*AL965*PART2!$AD$7)/PART2!$AD$6),0)</f>
        <v>681</v>
      </c>
      <c r="AN965" s="20"/>
      <c r="BB965" s="19">
        <v>963</v>
      </c>
      <c r="BC965" s="20">
        <f t="shared" ca="1" si="134"/>
        <v>0.58923571116750373</v>
      </c>
      <c r="BD965" s="28">
        <f t="shared" ca="1" si="135"/>
        <v>14844.320036959927</v>
      </c>
      <c r="BE965" s="29">
        <f ca="1">BD965/ROUNDUP(SQRT((2*BD965*PART2!$AD$7)/PART2!$AD$6),0)</f>
        <v>22.024213704688318</v>
      </c>
      <c r="BF965" s="20"/>
    </row>
    <row r="966" spans="8:58">
      <c r="H966" s="19">
        <v>963</v>
      </c>
      <c r="I966" s="20">
        <f t="shared" ca="1" si="136"/>
        <v>0.42518954984148327</v>
      </c>
      <c r="J966" s="28">
        <f t="shared" ca="1" si="137"/>
        <v>14844.320036959927</v>
      </c>
      <c r="K966" s="28">
        <f t="shared" ca="1" si="138"/>
        <v>1197243.7299718256</v>
      </c>
      <c r="L966" s="28">
        <f ca="1">ROUNDUP((SQRT((2*J966*PART2!$AD$7)/PART2!$AD$6)),0)</f>
        <v>674</v>
      </c>
      <c r="M966" s="38">
        <f t="shared" ca="1" si="139"/>
        <v>22.024213704688318</v>
      </c>
      <c r="N966" s="20"/>
      <c r="AJ966" s="19">
        <v>963</v>
      </c>
      <c r="AK966" s="20">
        <f t="shared" ca="1" si="140"/>
        <v>0.98821637497348414</v>
      </c>
      <c r="AL966" s="28">
        <f t="shared" ca="1" si="141"/>
        <v>14844.320036959927</v>
      </c>
      <c r="AM966" s="28">
        <f ca="1">ROUNDUP(SQRT((2*AL966*PART2!$AD$7)/PART2!$AD$6),0)</f>
        <v>674</v>
      </c>
      <c r="AN966" s="20"/>
      <c r="BB966" s="19">
        <v>964</v>
      </c>
      <c r="BC966" s="20">
        <f t="shared" ca="1" si="134"/>
        <v>0.23735408773944389</v>
      </c>
      <c r="BD966" s="28">
        <f t="shared" ca="1" si="135"/>
        <v>13631.883624588059</v>
      </c>
      <c r="BE966" s="29">
        <f ca="1">BD966/ROUNDUP(SQRT((2*BD966*PART2!$AD$7)/PART2!$AD$6),0)</f>
        <v>21.101987034966037</v>
      </c>
      <c r="BF966" s="20"/>
    </row>
    <row r="967" spans="8:58">
      <c r="H967" s="19">
        <v>964</v>
      </c>
      <c r="I967" s="20">
        <f t="shared" ca="1" si="136"/>
        <v>4.9909614377817935E-2</v>
      </c>
      <c r="J967" s="28">
        <f t="shared" ca="1" si="137"/>
        <v>13631.883624588059</v>
      </c>
      <c r="K967" s="28">
        <f t="shared" ca="1" si="138"/>
        <v>1099844.3271147371</v>
      </c>
      <c r="L967" s="28">
        <f ca="1">ROUNDUP((SQRT((2*J967*PART2!$AD$7)/PART2!$AD$6)),0)</f>
        <v>646</v>
      </c>
      <c r="M967" s="38">
        <f t="shared" ca="1" si="139"/>
        <v>21.101987034966037</v>
      </c>
      <c r="N967" s="20"/>
      <c r="AJ967" s="19">
        <v>964</v>
      </c>
      <c r="AK967" s="20">
        <f t="shared" ca="1" si="140"/>
        <v>0.15985025935418395</v>
      </c>
      <c r="AL967" s="28">
        <f t="shared" ca="1" si="141"/>
        <v>13631.883624588059</v>
      </c>
      <c r="AM967" s="28">
        <f ca="1">ROUNDUP(SQRT((2*AL967*PART2!$AD$7)/PART2!$AD$6),0)</f>
        <v>646</v>
      </c>
      <c r="AN967" s="20"/>
      <c r="BB967" s="19">
        <v>965</v>
      </c>
      <c r="BC967" s="20">
        <f t="shared" ca="1" si="134"/>
        <v>0.60296011592577237</v>
      </c>
      <c r="BD967" s="28">
        <f t="shared" ca="1" si="135"/>
        <v>14497.168641048098</v>
      </c>
      <c r="BE967" s="29">
        <f ca="1">BD967/ROUNDUP(SQRT((2*BD967*PART2!$AD$7)/PART2!$AD$6),0)</f>
        <v>21.767520482054202</v>
      </c>
      <c r="BF967" s="20"/>
    </row>
    <row r="968" spans="8:58">
      <c r="H968" s="19">
        <v>965</v>
      </c>
      <c r="I968" s="20">
        <f t="shared" ca="1" si="136"/>
        <v>0.28018924246722599</v>
      </c>
      <c r="J968" s="28">
        <f t="shared" ca="1" si="137"/>
        <v>14497.168641048098</v>
      </c>
      <c r="K968" s="28">
        <f t="shared" ca="1" si="138"/>
        <v>1169357.5457898998</v>
      </c>
      <c r="L968" s="28">
        <f ca="1">ROUNDUP((SQRT((2*J968*PART2!$AD$7)/PART2!$AD$6)),0)</f>
        <v>666</v>
      </c>
      <c r="M968" s="38">
        <f t="shared" ca="1" si="139"/>
        <v>21.767520482054202</v>
      </c>
      <c r="N968" s="20"/>
      <c r="AJ968" s="19">
        <v>965</v>
      </c>
      <c r="AK968" s="20">
        <f t="shared" ca="1" si="140"/>
        <v>0.59207309491437388</v>
      </c>
      <c r="AL968" s="28">
        <f t="shared" ca="1" si="141"/>
        <v>14497.168641048098</v>
      </c>
      <c r="AM968" s="28">
        <f ca="1">ROUNDUP(SQRT((2*AL968*PART2!$AD$7)/PART2!$AD$6),0)</f>
        <v>666</v>
      </c>
      <c r="AN968" s="20"/>
      <c r="BB968" s="19">
        <v>966</v>
      </c>
      <c r="BC968" s="20">
        <f t="shared" ca="1" si="134"/>
        <v>0.91724523312429795</v>
      </c>
      <c r="BD968" s="28">
        <f t="shared" ca="1" si="135"/>
        <v>15434.884635688315</v>
      </c>
      <c r="BE968" s="29">
        <f ca="1">BD968/ROUNDUP(SQRT((2*BD968*PART2!$AD$7)/PART2!$AD$6),0)</f>
        <v>22.467080983534665</v>
      </c>
      <c r="BF968" s="20"/>
    </row>
    <row r="969" spans="8:58">
      <c r="H969" s="19">
        <v>966</v>
      </c>
      <c r="I969" s="20">
        <f t="shared" ca="1" si="136"/>
        <v>0.69380173704943771</v>
      </c>
      <c r="J969" s="28">
        <f t="shared" ca="1" si="137"/>
        <v>15434.884635688315</v>
      </c>
      <c r="K969" s="28">
        <f t="shared" ca="1" si="138"/>
        <v>1244679.9286714427</v>
      </c>
      <c r="L969" s="28">
        <f ca="1">ROUNDUP((SQRT((2*J969*PART2!$AD$7)/PART2!$AD$6)),0)</f>
        <v>687</v>
      </c>
      <c r="M969" s="38">
        <f t="shared" ca="1" si="139"/>
        <v>22.467080983534665</v>
      </c>
      <c r="N969" s="20"/>
      <c r="AJ969" s="19">
        <v>966</v>
      </c>
      <c r="AK969" s="20">
        <f t="shared" ca="1" si="140"/>
        <v>0.75467226558937039</v>
      </c>
      <c r="AL969" s="28">
        <f t="shared" ca="1" si="141"/>
        <v>15434.884635688315</v>
      </c>
      <c r="AM969" s="28">
        <f ca="1">ROUNDUP(SQRT((2*AL969*PART2!$AD$7)/PART2!$AD$6),0)</f>
        <v>687</v>
      </c>
      <c r="AN969" s="20"/>
      <c r="BB969" s="19">
        <v>967</v>
      </c>
      <c r="BC969" s="20">
        <f t="shared" ca="1" si="134"/>
        <v>1.0098150090230629E-2</v>
      </c>
      <c r="BD969" s="28">
        <f t="shared" ca="1" si="135"/>
        <v>15110.141839851345</v>
      </c>
      <c r="BE969" s="29">
        <f ca="1">BD969/ROUNDUP(SQRT((2*BD969*PART2!$AD$7)/PART2!$AD$6),0)</f>
        <v>22.220796823310803</v>
      </c>
      <c r="BF969" s="20"/>
    </row>
    <row r="970" spans="8:58">
      <c r="H970" s="19">
        <v>967</v>
      </c>
      <c r="I970" s="20">
        <f t="shared" ca="1" si="136"/>
        <v>0.55355451681494217</v>
      </c>
      <c r="J970" s="28">
        <f t="shared" ca="1" si="137"/>
        <v>15110.141839851345</v>
      </c>
      <c r="K970" s="28">
        <f t="shared" ca="1" si="138"/>
        <v>1218595.9224892361</v>
      </c>
      <c r="L970" s="28">
        <f ca="1">ROUNDUP((SQRT((2*J970*PART2!$AD$7)/PART2!$AD$6)),0)</f>
        <v>680</v>
      </c>
      <c r="M970" s="38">
        <f t="shared" ca="1" si="139"/>
        <v>22.220796823310803</v>
      </c>
      <c r="N970" s="20"/>
      <c r="AJ970" s="19">
        <v>967</v>
      </c>
      <c r="AK970" s="20">
        <f t="shared" ca="1" si="140"/>
        <v>0.79524712863431612</v>
      </c>
      <c r="AL970" s="28">
        <f t="shared" ca="1" si="141"/>
        <v>15110.141839851345</v>
      </c>
      <c r="AM970" s="28">
        <f ca="1">ROUNDUP(SQRT((2*AL970*PART2!$AD$7)/PART2!$AD$6),0)</f>
        <v>680</v>
      </c>
      <c r="AN970" s="20"/>
      <c r="BB970" s="19">
        <v>968</v>
      </c>
      <c r="BC970" s="20">
        <f t="shared" ca="1" si="134"/>
        <v>0.49205616095645188</v>
      </c>
      <c r="BD970" s="28">
        <f t="shared" ca="1" si="135"/>
        <v>15613.230269659882</v>
      </c>
      <c r="BE970" s="29">
        <f ca="1">BD970/ROUNDUP(SQRT((2*BD970*PART2!$AD$7)/PART2!$AD$6),0)</f>
        <v>22.595123400376096</v>
      </c>
      <c r="BF970" s="20"/>
    </row>
    <row r="971" spans="8:58">
      <c r="H971" s="19">
        <v>968</v>
      </c>
      <c r="I971" s="20">
        <f t="shared" ca="1" si="136"/>
        <v>0.75960871437654942</v>
      </c>
      <c r="J971" s="28">
        <f t="shared" ca="1" si="137"/>
        <v>15613.230269659882</v>
      </c>
      <c r="K971" s="28">
        <f t="shared" ca="1" si="138"/>
        <v>1259004.5487208732</v>
      </c>
      <c r="L971" s="28">
        <f ca="1">ROUNDUP((SQRT((2*J971*PART2!$AD$7)/PART2!$AD$6)),0)</f>
        <v>691</v>
      </c>
      <c r="M971" s="38">
        <f t="shared" ca="1" si="139"/>
        <v>22.595123400376096</v>
      </c>
      <c r="N971" s="20"/>
      <c r="AJ971" s="19">
        <v>968</v>
      </c>
      <c r="AK971" s="20">
        <f t="shared" ca="1" si="140"/>
        <v>0.92237397749217653</v>
      </c>
      <c r="AL971" s="28">
        <f t="shared" ca="1" si="141"/>
        <v>15613.230269659882</v>
      </c>
      <c r="AM971" s="28">
        <f ca="1">ROUNDUP(SQRT((2*AL971*PART2!$AD$7)/PART2!$AD$6),0)</f>
        <v>691</v>
      </c>
      <c r="AN971" s="20"/>
      <c r="BB971" s="19">
        <v>969</v>
      </c>
      <c r="BC971" s="20">
        <f t="shared" ca="1" si="134"/>
        <v>0.10790210727851457</v>
      </c>
      <c r="BD971" s="28">
        <f t="shared" ca="1" si="135"/>
        <v>14045.895926453528</v>
      </c>
      <c r="BE971" s="29">
        <f ca="1">BD971/ROUNDUP(SQRT((2*BD971*PART2!$AD$7)/PART2!$AD$6),0)</f>
        <v>21.411426717154768</v>
      </c>
      <c r="BF971" s="20"/>
    </row>
    <row r="972" spans="8:58">
      <c r="H972" s="19">
        <v>969</v>
      </c>
      <c r="I972" s="20">
        <f t="shared" ca="1" si="136"/>
        <v>0.13673728612151037</v>
      </c>
      <c r="J972" s="28">
        <f t="shared" ca="1" si="137"/>
        <v>14045.895926453528</v>
      </c>
      <c r="K972" s="28">
        <f t="shared" ca="1" si="138"/>
        <v>1133105.3879940563</v>
      </c>
      <c r="L972" s="28">
        <f ca="1">ROUNDUP((SQRT((2*J972*PART2!$AD$7)/PART2!$AD$6)),0)</f>
        <v>656</v>
      </c>
      <c r="M972" s="38">
        <f t="shared" ca="1" si="139"/>
        <v>21.411426717154768</v>
      </c>
      <c r="N972" s="20"/>
      <c r="AJ972" s="19">
        <v>969</v>
      </c>
      <c r="AK972" s="20">
        <f t="shared" ca="1" si="140"/>
        <v>0.1709444944730254</v>
      </c>
      <c r="AL972" s="28">
        <f t="shared" ca="1" si="141"/>
        <v>14045.895926453528</v>
      </c>
      <c r="AM972" s="28">
        <f ca="1">ROUNDUP(SQRT((2*AL972*PART2!$AD$7)/PART2!$AD$6),0)</f>
        <v>656</v>
      </c>
      <c r="AN972" s="20"/>
      <c r="BB972" s="19">
        <v>970</v>
      </c>
      <c r="BC972" s="20">
        <f t="shared" ca="1" si="134"/>
        <v>0.31826149686727467</v>
      </c>
      <c r="BD972" s="28">
        <f t="shared" ca="1" si="135"/>
        <v>14550.881906193048</v>
      </c>
      <c r="BE972" s="29">
        <f ca="1">BD972/ROUNDUP(SQRT((2*BD972*PART2!$AD$7)/PART2!$AD$6),0)</f>
        <v>21.815415151713715</v>
      </c>
      <c r="BF972" s="20"/>
    </row>
    <row r="973" spans="8:58">
      <c r="H973" s="19">
        <v>970</v>
      </c>
      <c r="I973" s="20">
        <f t="shared" ca="1" si="136"/>
        <v>0.30065433586962265</v>
      </c>
      <c r="J973" s="28">
        <f t="shared" ca="1" si="137"/>
        <v>14550.881906193048</v>
      </c>
      <c r="K973" s="28">
        <f t="shared" ca="1" si="138"/>
        <v>1173672.3438288206</v>
      </c>
      <c r="L973" s="28">
        <f ca="1">ROUNDUP((SQRT((2*J973*PART2!$AD$7)/PART2!$AD$6)),0)</f>
        <v>667</v>
      </c>
      <c r="M973" s="38">
        <f t="shared" ca="1" si="139"/>
        <v>21.815415151713715</v>
      </c>
      <c r="N973" s="20"/>
      <c r="AJ973" s="19">
        <v>970</v>
      </c>
      <c r="AK973" s="20">
        <f t="shared" ca="1" si="140"/>
        <v>0.1332343362782481</v>
      </c>
      <c r="AL973" s="28">
        <f t="shared" ca="1" si="141"/>
        <v>14550.881906193048</v>
      </c>
      <c r="AM973" s="28">
        <f ca="1">ROUNDUP(SQRT((2*AL973*PART2!$AD$7)/PART2!$AD$6),0)</f>
        <v>667</v>
      </c>
      <c r="AN973" s="20"/>
      <c r="BB973" s="19">
        <v>971</v>
      </c>
      <c r="BC973" s="20">
        <f t="shared" ca="1" si="134"/>
        <v>0.90676553341684285</v>
      </c>
      <c r="BD973" s="28">
        <f t="shared" ca="1" si="135"/>
        <v>16250.745823155383</v>
      </c>
      <c r="BE973" s="29">
        <f ca="1">BD973/ROUNDUP(SQRT((2*BD973*PART2!$AD$7)/PART2!$AD$6),0)</f>
        <v>23.050703295255861</v>
      </c>
      <c r="BF973" s="20"/>
    </row>
    <row r="974" spans="8:58">
      <c r="H974" s="19">
        <v>971</v>
      </c>
      <c r="I974" s="20">
        <f t="shared" ca="1" si="136"/>
        <v>0.92982727231011197</v>
      </c>
      <c r="J974" s="28">
        <f t="shared" ca="1" si="137"/>
        <v>16250.745823155383</v>
      </c>
      <c r="K974" s="28">
        <f t="shared" ca="1" si="138"/>
        <v>1310206.820577387</v>
      </c>
      <c r="L974" s="28">
        <f ca="1">ROUNDUP((SQRT((2*J974*PART2!$AD$7)/PART2!$AD$6)),0)</f>
        <v>705</v>
      </c>
      <c r="M974" s="38">
        <f t="shared" ca="1" si="139"/>
        <v>23.050703295255861</v>
      </c>
      <c r="N974" s="20"/>
      <c r="AJ974" s="19">
        <v>971</v>
      </c>
      <c r="AK974" s="20">
        <f t="shared" ca="1" si="140"/>
        <v>0.92038309127704854</v>
      </c>
      <c r="AL974" s="28">
        <f t="shared" ca="1" si="141"/>
        <v>16250.745823155383</v>
      </c>
      <c r="AM974" s="28">
        <f ca="1">ROUNDUP(SQRT((2*AL974*PART2!$AD$7)/PART2!$AD$6),0)</f>
        <v>705</v>
      </c>
      <c r="AN974" s="20"/>
      <c r="BB974" s="19">
        <v>972</v>
      </c>
      <c r="BC974" s="20">
        <f t="shared" ca="1" si="134"/>
        <v>0.90935246765046773</v>
      </c>
      <c r="BD974" s="28">
        <f t="shared" ca="1" si="135"/>
        <v>15644.269818002313</v>
      </c>
      <c r="BE974" s="29">
        <f ca="1">BD974/ROUNDUP(SQRT((2*BD974*PART2!$AD$7)/PART2!$AD$6),0)</f>
        <v>22.607326326592936</v>
      </c>
      <c r="BF974" s="20"/>
    </row>
    <row r="975" spans="8:58">
      <c r="H975" s="19">
        <v>972</v>
      </c>
      <c r="I975" s="20">
        <f t="shared" ca="1" si="136"/>
        <v>0.7702494592025646</v>
      </c>
      <c r="J975" s="28">
        <f t="shared" ca="1" si="137"/>
        <v>15644.269818002313</v>
      </c>
      <c r="K975" s="28">
        <f t="shared" ca="1" si="138"/>
        <v>1261497.5972320354</v>
      </c>
      <c r="L975" s="28">
        <f ca="1">ROUNDUP((SQRT((2*J975*PART2!$AD$7)/PART2!$AD$6)),0)</f>
        <v>692</v>
      </c>
      <c r="M975" s="38">
        <f t="shared" ca="1" si="139"/>
        <v>22.607326326592936</v>
      </c>
      <c r="N975" s="20"/>
      <c r="AJ975" s="19">
        <v>972</v>
      </c>
      <c r="AK975" s="20">
        <f t="shared" ca="1" si="140"/>
        <v>0.29608990791924794</v>
      </c>
      <c r="AL975" s="28">
        <f t="shared" ca="1" si="141"/>
        <v>15644.269818002313</v>
      </c>
      <c r="AM975" s="28">
        <f ca="1">ROUNDUP(SQRT((2*AL975*PART2!$AD$7)/PART2!$AD$6),0)</f>
        <v>692</v>
      </c>
      <c r="AN975" s="20"/>
      <c r="BB975" s="19">
        <v>973</v>
      </c>
      <c r="BC975" s="20">
        <f t="shared" ca="1" si="134"/>
        <v>6.863610452749036E-2</v>
      </c>
      <c r="BD975" s="28">
        <f t="shared" ca="1" si="135"/>
        <v>14832.844565826368</v>
      </c>
      <c r="BE975" s="29">
        <f ca="1">BD975/ROUNDUP(SQRT((2*BD975*PART2!$AD$7)/PART2!$AD$6),0)</f>
        <v>22.007187783125175</v>
      </c>
      <c r="BF975" s="20"/>
    </row>
    <row r="976" spans="8:58">
      <c r="H976" s="19">
        <v>973</v>
      </c>
      <c r="I976" s="20">
        <f t="shared" ca="1" si="136"/>
        <v>0.41991490030990586</v>
      </c>
      <c r="J976" s="28">
        <f t="shared" ca="1" si="137"/>
        <v>14832.844565826368</v>
      </c>
      <c r="K976" s="28">
        <f t="shared" ca="1" si="138"/>
        <v>1196321.9465783972</v>
      </c>
      <c r="L976" s="28">
        <f ca="1">ROUNDUP((SQRT((2*J976*PART2!$AD$7)/PART2!$AD$6)),0)</f>
        <v>674</v>
      </c>
      <c r="M976" s="38">
        <f t="shared" ca="1" si="139"/>
        <v>22.007187783125175</v>
      </c>
      <c r="N976" s="20"/>
      <c r="AJ976" s="19">
        <v>973</v>
      </c>
      <c r="AK976" s="20">
        <f t="shared" ca="1" si="140"/>
        <v>0.29630345715935591</v>
      </c>
      <c r="AL976" s="28">
        <f t="shared" ca="1" si="141"/>
        <v>14832.844565826368</v>
      </c>
      <c r="AM976" s="28">
        <f ca="1">ROUNDUP(SQRT((2*AL976*PART2!$AD$7)/PART2!$AD$6),0)</f>
        <v>674</v>
      </c>
      <c r="AN976" s="20"/>
      <c r="BB976" s="19">
        <v>974</v>
      </c>
      <c r="BC976" s="20">
        <f t="shared" ca="1" si="134"/>
        <v>0.81764009853700204</v>
      </c>
      <c r="BD976" s="28">
        <f t="shared" ca="1" si="135"/>
        <v>14551.108327539343</v>
      </c>
      <c r="BE976" s="29">
        <f ca="1">BD976/ROUNDUP(SQRT((2*BD976*PART2!$AD$7)/PART2!$AD$6),0)</f>
        <v>21.815754614002014</v>
      </c>
      <c r="BF976" s="20"/>
    </row>
    <row r="977" spans="8:58">
      <c r="H977" s="19">
        <v>974</v>
      </c>
      <c r="I977" s="20">
        <f t="shared" ca="1" si="136"/>
        <v>0.30074213047023712</v>
      </c>
      <c r="J977" s="28">
        <f t="shared" ca="1" si="137"/>
        <v>14551.108327539343</v>
      </c>
      <c r="K977" s="28">
        <f t="shared" ca="1" si="138"/>
        <v>1173690.5322182279</v>
      </c>
      <c r="L977" s="28">
        <f ca="1">ROUNDUP((SQRT((2*J977*PART2!$AD$7)/PART2!$AD$6)),0)</f>
        <v>667</v>
      </c>
      <c r="M977" s="38">
        <f t="shared" ca="1" si="139"/>
        <v>21.815754614002014</v>
      </c>
      <c r="N977" s="20"/>
      <c r="AJ977" s="19">
        <v>974</v>
      </c>
      <c r="AK977" s="20">
        <f t="shared" ca="1" si="140"/>
        <v>0.12477069346363945</v>
      </c>
      <c r="AL977" s="28">
        <f t="shared" ca="1" si="141"/>
        <v>14551.108327539343</v>
      </c>
      <c r="AM977" s="28">
        <f ca="1">ROUNDUP(SQRT((2*AL977*PART2!$AD$7)/PART2!$AD$6),0)</f>
        <v>667</v>
      </c>
      <c r="AN977" s="20"/>
      <c r="BB977" s="19">
        <v>975</v>
      </c>
      <c r="BC977" s="20">
        <f t="shared" ca="1" si="134"/>
        <v>0.71336803794405967</v>
      </c>
      <c r="BD977" s="28">
        <f t="shared" ca="1" si="135"/>
        <v>15245.647140175337</v>
      </c>
      <c r="BE977" s="29">
        <f ca="1">BD977/ROUNDUP(SQRT((2*BD977*PART2!$AD$7)/PART2!$AD$6),0)</f>
        <v>22.321591713287464</v>
      </c>
      <c r="BF977" s="20"/>
    </row>
    <row r="978" spans="8:58">
      <c r="H978" s="19">
        <v>975</v>
      </c>
      <c r="I978" s="20">
        <f t="shared" ca="1" si="136"/>
        <v>0.61528075540312865</v>
      </c>
      <c r="J978" s="28">
        <f t="shared" ca="1" si="137"/>
        <v>15245.647140175337</v>
      </c>
      <c r="K978" s="28">
        <f t="shared" ca="1" si="138"/>
        <v>1229480.1213909504</v>
      </c>
      <c r="L978" s="28">
        <f ca="1">ROUNDUP((SQRT((2*J978*PART2!$AD$7)/PART2!$AD$6)),0)</f>
        <v>683</v>
      </c>
      <c r="M978" s="38">
        <f t="shared" ca="1" si="139"/>
        <v>22.321591713287464</v>
      </c>
      <c r="N978" s="20"/>
      <c r="AJ978" s="19">
        <v>975</v>
      </c>
      <c r="AK978" s="20">
        <f t="shared" ca="1" si="140"/>
        <v>0.41093950896915465</v>
      </c>
      <c r="AL978" s="28">
        <f t="shared" ca="1" si="141"/>
        <v>15245.647140175337</v>
      </c>
      <c r="AM978" s="28">
        <f ca="1">ROUNDUP(SQRT((2*AL978*PART2!$AD$7)/PART2!$AD$6),0)</f>
        <v>683</v>
      </c>
      <c r="AN978" s="20"/>
      <c r="BB978" s="19">
        <v>976</v>
      </c>
      <c r="BC978" s="20">
        <f t="shared" ca="1" si="134"/>
        <v>0.31828360999830851</v>
      </c>
      <c r="BD978" s="28">
        <f t="shared" ca="1" si="135"/>
        <v>15390.736837074423</v>
      </c>
      <c r="BE978" s="29">
        <f ca="1">BD978/ROUNDUP(SQRT((2*BD978*PART2!$AD$7)/PART2!$AD$6),0)</f>
        <v>22.435476438883999</v>
      </c>
      <c r="BF978" s="20"/>
    </row>
    <row r="979" spans="8:58">
      <c r="H979" s="19">
        <v>976</v>
      </c>
      <c r="I979" s="20">
        <f t="shared" ca="1" si="136"/>
        <v>0.67628400905634556</v>
      </c>
      <c r="J979" s="28">
        <f t="shared" ca="1" si="137"/>
        <v>15390.736837074423</v>
      </c>
      <c r="K979" s="28">
        <f t="shared" ca="1" si="138"/>
        <v>1241133.9517825083</v>
      </c>
      <c r="L979" s="28">
        <f ca="1">ROUNDUP((SQRT((2*J979*PART2!$AD$7)/PART2!$AD$6)),0)</f>
        <v>686</v>
      </c>
      <c r="M979" s="38">
        <f t="shared" ca="1" si="139"/>
        <v>22.435476438883999</v>
      </c>
      <c r="N979" s="20"/>
      <c r="AJ979" s="19">
        <v>976</v>
      </c>
      <c r="AK979" s="20">
        <f t="shared" ca="1" si="140"/>
        <v>0.32181047101041826</v>
      </c>
      <c r="AL979" s="28">
        <f t="shared" ca="1" si="141"/>
        <v>15390.736837074423</v>
      </c>
      <c r="AM979" s="28">
        <f ca="1">ROUNDUP(SQRT((2*AL979*PART2!$AD$7)/PART2!$AD$6),0)</f>
        <v>686</v>
      </c>
      <c r="AN979" s="20"/>
      <c r="BB979" s="19">
        <v>977</v>
      </c>
      <c r="BC979" s="20">
        <f t="shared" ca="1" si="134"/>
        <v>0.68755647442771428</v>
      </c>
      <c r="BD979" s="28">
        <f t="shared" ca="1" si="135"/>
        <v>14708.385480087582</v>
      </c>
      <c r="BE979" s="29">
        <f ca="1">BD979/ROUNDUP(SQRT((2*BD979*PART2!$AD$7)/PART2!$AD$6),0)</f>
        <v>21.92009758582352</v>
      </c>
      <c r="BF979" s="20"/>
    </row>
    <row r="980" spans="8:58">
      <c r="H980" s="19">
        <v>977</v>
      </c>
      <c r="I980" s="20">
        <f t="shared" ca="1" si="136"/>
        <v>0.36482261857175979</v>
      </c>
      <c r="J980" s="28">
        <f t="shared" ca="1" si="137"/>
        <v>14708.385480087582</v>
      </c>
      <c r="K980" s="28">
        <f t="shared" ca="1" si="138"/>
        <v>1186324.4598758877</v>
      </c>
      <c r="L980" s="28">
        <f ca="1">ROUNDUP((SQRT((2*J980*PART2!$AD$7)/PART2!$AD$6)),0)</f>
        <v>671</v>
      </c>
      <c r="M980" s="38">
        <f t="shared" ca="1" si="139"/>
        <v>21.92009758582352</v>
      </c>
      <c r="N980" s="20"/>
      <c r="AJ980" s="19">
        <v>977</v>
      </c>
      <c r="AK980" s="20">
        <f t="shared" ca="1" si="140"/>
        <v>0.62863656645027266</v>
      </c>
      <c r="AL980" s="28">
        <f t="shared" ca="1" si="141"/>
        <v>14708.385480087582</v>
      </c>
      <c r="AM980" s="28">
        <f ca="1">ROUNDUP(SQRT((2*AL980*PART2!$AD$7)/PART2!$AD$6),0)</f>
        <v>671</v>
      </c>
      <c r="AN980" s="20"/>
      <c r="BB980" s="19">
        <v>978</v>
      </c>
      <c r="BC980" s="20">
        <f t="shared" ca="1" si="134"/>
        <v>0.88548559512524438</v>
      </c>
      <c r="BD980" s="28">
        <f t="shared" ca="1" si="135"/>
        <v>15127.506439580495</v>
      </c>
      <c r="BE980" s="29">
        <f ca="1">BD980/ROUNDUP(SQRT((2*BD980*PART2!$AD$7)/PART2!$AD$6),0)</f>
        <v>22.246332999383082</v>
      </c>
      <c r="BF980" s="20"/>
    </row>
    <row r="981" spans="8:58">
      <c r="H981" s="19">
        <v>978</v>
      </c>
      <c r="I981" s="20">
        <f t="shared" ca="1" si="136"/>
        <v>0.56172098327343567</v>
      </c>
      <c r="J981" s="28">
        <f t="shared" ca="1" si="137"/>
        <v>15127.506439580495</v>
      </c>
      <c r="K981" s="28">
        <f t="shared" ca="1" si="138"/>
        <v>1219990.7084263039</v>
      </c>
      <c r="L981" s="28">
        <f ca="1">ROUNDUP((SQRT((2*J981*PART2!$AD$7)/PART2!$AD$6)),0)</f>
        <v>680</v>
      </c>
      <c r="M981" s="38">
        <f t="shared" ca="1" si="139"/>
        <v>22.246332999383082</v>
      </c>
      <c r="N981" s="20"/>
      <c r="AJ981" s="19">
        <v>978</v>
      </c>
      <c r="AK981" s="20">
        <f t="shared" ca="1" si="140"/>
        <v>0.93998905491090479</v>
      </c>
      <c r="AL981" s="28">
        <f t="shared" ca="1" si="141"/>
        <v>15127.506439580495</v>
      </c>
      <c r="AM981" s="28">
        <f ca="1">ROUNDUP(SQRT((2*AL981*PART2!$AD$7)/PART2!$AD$6),0)</f>
        <v>680</v>
      </c>
      <c r="AN981" s="20"/>
      <c r="BB981" s="19">
        <v>979</v>
      </c>
      <c r="BC981" s="20">
        <f t="shared" ca="1" si="134"/>
        <v>0.23548791798330659</v>
      </c>
      <c r="BD981" s="28">
        <f t="shared" ca="1" si="135"/>
        <v>14773.842811321103</v>
      </c>
      <c r="BE981" s="29">
        <f ca="1">BD981/ROUNDUP(SQRT((2*BD981*PART2!$AD$7)/PART2!$AD$6),0)</f>
        <v>21.984885135894498</v>
      </c>
      <c r="BF981" s="20"/>
    </row>
    <row r="982" spans="8:58">
      <c r="H982" s="19">
        <v>979</v>
      </c>
      <c r="I982" s="20">
        <f t="shared" ca="1" si="136"/>
        <v>0.39331478990944446</v>
      </c>
      <c r="J982" s="28">
        <f t="shared" ca="1" si="137"/>
        <v>14773.842811321103</v>
      </c>
      <c r="K982" s="28">
        <f t="shared" ca="1" si="138"/>
        <v>1191582.4996355849</v>
      </c>
      <c r="L982" s="28">
        <f ca="1">ROUNDUP((SQRT((2*J982*PART2!$AD$7)/PART2!$AD$6)),0)</f>
        <v>672</v>
      </c>
      <c r="M982" s="38">
        <f t="shared" ca="1" si="139"/>
        <v>21.984885135894498</v>
      </c>
      <c r="N982" s="20"/>
      <c r="AJ982" s="19">
        <v>979</v>
      </c>
      <c r="AK982" s="20">
        <f t="shared" ca="1" si="140"/>
        <v>5.625862962694439E-2</v>
      </c>
      <c r="AL982" s="28">
        <f t="shared" ca="1" si="141"/>
        <v>14773.842811321103</v>
      </c>
      <c r="AM982" s="28">
        <f ca="1">ROUNDUP(SQRT((2*AL982*PART2!$AD$7)/PART2!$AD$6),0)</f>
        <v>672</v>
      </c>
      <c r="AN982" s="20"/>
      <c r="BB982" s="19">
        <v>980</v>
      </c>
      <c r="BC982" s="20">
        <f t="shared" ca="1" si="134"/>
        <v>0.20599356630197896</v>
      </c>
      <c r="BD982" s="28">
        <f t="shared" ca="1" si="135"/>
        <v>16827.487218506631</v>
      </c>
      <c r="BE982" s="29">
        <f ca="1">BD982/ROUNDUP(SQRT((2*BD982*PART2!$AD$7)/PART2!$AD$6),0)</f>
        <v>23.436611724939596</v>
      </c>
      <c r="BF982" s="20"/>
    </row>
    <row r="983" spans="8:58">
      <c r="H983" s="19">
        <v>980</v>
      </c>
      <c r="I983" s="20">
        <f t="shared" ca="1" si="136"/>
        <v>0.99627991752767764</v>
      </c>
      <c r="J983" s="28">
        <f t="shared" ca="1" si="137"/>
        <v>16827.487218506631</v>
      </c>
      <c r="K983" s="28">
        <f t="shared" ca="1" si="138"/>
        <v>1356524.6320600172</v>
      </c>
      <c r="L983" s="28">
        <f ca="1">ROUNDUP((SQRT((2*J983*PART2!$AD$7)/PART2!$AD$6)),0)</f>
        <v>718</v>
      </c>
      <c r="M983" s="38">
        <f t="shared" ca="1" si="139"/>
        <v>23.436611724939596</v>
      </c>
      <c r="N983" s="20"/>
      <c r="AJ983" s="19">
        <v>980</v>
      </c>
      <c r="AK983" s="20">
        <f t="shared" ca="1" si="140"/>
        <v>0.77154681042107465</v>
      </c>
      <c r="AL983" s="28">
        <f t="shared" ca="1" si="141"/>
        <v>16827.487218506631</v>
      </c>
      <c r="AM983" s="28">
        <f ca="1">ROUNDUP(SQRT((2*AL983*PART2!$AD$7)/PART2!$AD$6),0)</f>
        <v>718</v>
      </c>
      <c r="AN983" s="20"/>
      <c r="BB983" s="19">
        <v>981</v>
      </c>
      <c r="BC983" s="20">
        <f t="shared" ca="1" si="134"/>
        <v>0.81405896056350147</v>
      </c>
      <c r="BD983" s="28">
        <f t="shared" ca="1" si="135"/>
        <v>15004.262422150929</v>
      </c>
      <c r="BE983" s="29">
        <f ca="1">BD983/ROUNDUP(SQRT((2*BD983*PART2!$AD$7)/PART2!$AD$6),0)</f>
        <v>22.130180563644437</v>
      </c>
      <c r="BF983" s="20"/>
    </row>
    <row r="984" spans="8:58">
      <c r="H984" s="19">
        <v>981</v>
      </c>
      <c r="I984" s="20">
        <f t="shared" ca="1" si="136"/>
        <v>0.50212894004514019</v>
      </c>
      <c r="J984" s="28">
        <f t="shared" ca="1" si="137"/>
        <v>15004.262422150929</v>
      </c>
      <c r="K984" s="28">
        <f t="shared" ca="1" si="138"/>
        <v>1210091.2334960762</v>
      </c>
      <c r="L984" s="28">
        <f ca="1">ROUNDUP((SQRT((2*J984*PART2!$AD$7)/PART2!$AD$6)),0)</f>
        <v>678</v>
      </c>
      <c r="M984" s="38">
        <f t="shared" ca="1" si="139"/>
        <v>22.130180563644437</v>
      </c>
      <c r="N984" s="20"/>
      <c r="AJ984" s="19">
        <v>981</v>
      </c>
      <c r="AK984" s="20">
        <f t="shared" ca="1" si="140"/>
        <v>0.58866433505863602</v>
      </c>
      <c r="AL984" s="28">
        <f t="shared" ca="1" si="141"/>
        <v>15004.262422150929</v>
      </c>
      <c r="AM984" s="28">
        <f ca="1">ROUNDUP(SQRT((2*AL984*PART2!$AD$7)/PART2!$AD$6),0)</f>
        <v>678</v>
      </c>
      <c r="AN984" s="20"/>
      <c r="BB984" s="19">
        <v>982</v>
      </c>
      <c r="BC984" s="20">
        <f t="shared" ca="1" si="134"/>
        <v>0.6082751455831592</v>
      </c>
      <c r="BD984" s="28">
        <f t="shared" ca="1" si="135"/>
        <v>15770.967567384678</v>
      </c>
      <c r="BE984" s="29">
        <f ca="1">BD984/ROUNDUP(SQRT((2*BD984*PART2!$AD$7)/PART2!$AD$6),0)</f>
        <v>22.692039665301696</v>
      </c>
      <c r="BF984" s="20"/>
    </row>
    <row r="985" spans="8:58">
      <c r="H985" s="19">
        <v>982</v>
      </c>
      <c r="I985" s="20">
        <f t="shared" ca="1" si="136"/>
        <v>0.81118490994745795</v>
      </c>
      <c r="J985" s="28">
        <f t="shared" ca="1" si="137"/>
        <v>15770.967567384678</v>
      </c>
      <c r="K985" s="28">
        <f t="shared" ca="1" si="138"/>
        <v>1271673.6541171405</v>
      </c>
      <c r="L985" s="28">
        <f ca="1">ROUNDUP((SQRT((2*J985*PART2!$AD$7)/PART2!$AD$6)),0)</f>
        <v>695</v>
      </c>
      <c r="M985" s="38">
        <f t="shared" ca="1" si="139"/>
        <v>22.692039665301696</v>
      </c>
      <c r="N985" s="20"/>
      <c r="AJ985" s="19">
        <v>982</v>
      </c>
      <c r="AK985" s="20">
        <f t="shared" ca="1" si="140"/>
        <v>0.20271264070943562</v>
      </c>
      <c r="AL985" s="28">
        <f t="shared" ca="1" si="141"/>
        <v>15770.967567384678</v>
      </c>
      <c r="AM985" s="28">
        <f ca="1">ROUNDUP(SQRT((2*AL985*PART2!$AD$7)/PART2!$AD$6),0)</f>
        <v>695</v>
      </c>
      <c r="AN985" s="20"/>
      <c r="BB985" s="19">
        <v>983</v>
      </c>
      <c r="BC985" s="20">
        <f t="shared" ca="1" si="134"/>
        <v>0.94862701292638318</v>
      </c>
      <c r="BD985" s="28">
        <f t="shared" ca="1" si="135"/>
        <v>14544.5815875476</v>
      </c>
      <c r="BE985" s="29">
        <f ca="1">BD985/ROUNDUP(SQRT((2*BD985*PART2!$AD$7)/PART2!$AD$6),0)</f>
        <v>21.805969396623087</v>
      </c>
      <c r="BF985" s="20"/>
    </row>
    <row r="986" spans="8:58">
      <c r="H986" s="19">
        <v>983</v>
      </c>
      <c r="I986" s="20">
        <f t="shared" ca="1" si="136"/>
        <v>0.29821653507388302</v>
      </c>
      <c r="J986" s="28">
        <f t="shared" ca="1" si="137"/>
        <v>14544.5815875476</v>
      </c>
      <c r="K986" s="28">
        <f t="shared" ca="1" si="138"/>
        <v>1173166.2402710649</v>
      </c>
      <c r="L986" s="28">
        <f ca="1">ROUNDUP((SQRT((2*J986*PART2!$AD$7)/PART2!$AD$6)),0)</f>
        <v>667</v>
      </c>
      <c r="M986" s="38">
        <f t="shared" ca="1" si="139"/>
        <v>21.805969396623087</v>
      </c>
      <c r="N986" s="20"/>
      <c r="AJ986" s="19">
        <v>983</v>
      </c>
      <c r="AK986" s="20">
        <f t="shared" ca="1" si="140"/>
        <v>6.4068321236259496E-2</v>
      </c>
      <c r="AL986" s="28">
        <f t="shared" ca="1" si="141"/>
        <v>14544.5815875476</v>
      </c>
      <c r="AM986" s="28">
        <f ca="1">ROUNDUP(SQRT((2*AL986*PART2!$AD$7)/PART2!$AD$6),0)</f>
        <v>667</v>
      </c>
      <c r="AN986" s="20"/>
      <c r="BB986" s="19">
        <v>984</v>
      </c>
      <c r="BC986" s="20">
        <f t="shared" ca="1" si="134"/>
        <v>0.725644782674434</v>
      </c>
      <c r="BD986" s="28">
        <f t="shared" ca="1" si="135"/>
        <v>15797.572290243977</v>
      </c>
      <c r="BE986" s="29">
        <f ca="1">BD986/ROUNDUP(SQRT((2*BD986*PART2!$AD$7)/PART2!$AD$6),0)</f>
        <v>22.730319842077666</v>
      </c>
      <c r="BF986" s="20"/>
    </row>
    <row r="987" spans="8:58">
      <c r="H987" s="19">
        <v>984</v>
      </c>
      <c r="I987" s="20">
        <f t="shared" ca="1" si="136"/>
        <v>0.81927095035136055</v>
      </c>
      <c r="J987" s="28">
        <f t="shared" ca="1" si="137"/>
        <v>15797.572290243977</v>
      </c>
      <c r="K987" s="28">
        <f t="shared" ca="1" si="138"/>
        <v>1273810.4535847753</v>
      </c>
      <c r="L987" s="28">
        <f ca="1">ROUNDUP((SQRT((2*J987*PART2!$AD$7)/PART2!$AD$6)),0)</f>
        <v>695</v>
      </c>
      <c r="M987" s="38">
        <f t="shared" ca="1" si="139"/>
        <v>22.730319842077666</v>
      </c>
      <c r="N987" s="20"/>
      <c r="AJ987" s="19">
        <v>984</v>
      </c>
      <c r="AK987" s="20">
        <f t="shared" ca="1" si="140"/>
        <v>0.97194763879091228</v>
      </c>
      <c r="AL987" s="28">
        <f t="shared" ca="1" si="141"/>
        <v>15797.572290243977</v>
      </c>
      <c r="AM987" s="28">
        <f ca="1">ROUNDUP(SQRT((2*AL987*PART2!$AD$7)/PART2!$AD$6),0)</f>
        <v>695</v>
      </c>
      <c r="AN987" s="20"/>
      <c r="BB987" s="19">
        <v>985</v>
      </c>
      <c r="BC987" s="20">
        <f t="shared" ca="1" si="134"/>
        <v>0.8774279910058691</v>
      </c>
      <c r="BD987" s="28">
        <f t="shared" ca="1" si="135"/>
        <v>15344.993974859863</v>
      </c>
      <c r="BE987" s="29">
        <f ca="1">BD987/ROUNDUP(SQRT((2*BD987*PART2!$AD$7)/PART2!$AD$6),0)</f>
        <v>22.401451058189579</v>
      </c>
      <c r="BF987" s="20"/>
    </row>
    <row r="988" spans="8:58">
      <c r="H988" s="19">
        <v>985</v>
      </c>
      <c r="I988" s="20">
        <f t="shared" ca="1" si="136"/>
        <v>0.65761938209373028</v>
      </c>
      <c r="J988" s="28">
        <f t="shared" ca="1" si="137"/>
        <v>15344.993974859863</v>
      </c>
      <c r="K988" s="28">
        <f t="shared" ca="1" si="138"/>
        <v>1237459.8372215906</v>
      </c>
      <c r="L988" s="28">
        <f ca="1">ROUNDUP((SQRT((2*J988*PART2!$AD$7)/PART2!$AD$6)),0)</f>
        <v>685</v>
      </c>
      <c r="M988" s="38">
        <f t="shared" ca="1" si="139"/>
        <v>22.401451058189579</v>
      </c>
      <c r="N988" s="20"/>
      <c r="AJ988" s="19">
        <v>985</v>
      </c>
      <c r="AK988" s="20">
        <f t="shared" ca="1" si="140"/>
        <v>0.36027461293259666</v>
      </c>
      <c r="AL988" s="28">
        <f t="shared" ca="1" si="141"/>
        <v>15344.993974859863</v>
      </c>
      <c r="AM988" s="28">
        <f ca="1">ROUNDUP(SQRT((2*AL988*PART2!$AD$7)/PART2!$AD$6),0)</f>
        <v>685</v>
      </c>
      <c r="AN988" s="20"/>
      <c r="BB988" s="19">
        <v>986</v>
      </c>
      <c r="BC988" s="20">
        <f t="shared" ca="1" si="134"/>
        <v>0.76259719340353493</v>
      </c>
      <c r="BD988" s="28">
        <f t="shared" ca="1" si="135"/>
        <v>14748.025069189247</v>
      </c>
      <c r="BE988" s="29">
        <f ca="1">BD988/ROUNDUP(SQRT((2*BD988*PART2!$AD$7)/PART2!$AD$6),0)</f>
        <v>21.946465876769714</v>
      </c>
      <c r="BF988" s="20"/>
    </row>
    <row r="989" spans="8:58">
      <c r="H989" s="19">
        <v>986</v>
      </c>
      <c r="I989" s="20">
        <f t="shared" ca="1" si="136"/>
        <v>0.38194895531425932</v>
      </c>
      <c r="J989" s="28">
        <f t="shared" ca="1" si="137"/>
        <v>14748.025069189247</v>
      </c>
      <c r="K989" s="28">
        <f t="shared" ca="1" si="138"/>
        <v>1189508.6280280289</v>
      </c>
      <c r="L989" s="28">
        <f ca="1">ROUNDUP((SQRT((2*J989*PART2!$AD$7)/PART2!$AD$6)),0)</f>
        <v>672</v>
      </c>
      <c r="M989" s="38">
        <f t="shared" ca="1" si="139"/>
        <v>21.946465876769714</v>
      </c>
      <c r="N989" s="20"/>
      <c r="AJ989" s="19">
        <v>986</v>
      </c>
      <c r="AK989" s="20">
        <f t="shared" ca="1" si="140"/>
        <v>0.55466529171624235</v>
      </c>
      <c r="AL989" s="28">
        <f t="shared" ca="1" si="141"/>
        <v>14748.025069189247</v>
      </c>
      <c r="AM989" s="28">
        <f ca="1">ROUNDUP(SQRT((2*AL989*PART2!$AD$7)/PART2!$AD$6),0)</f>
        <v>672</v>
      </c>
      <c r="AN989" s="20"/>
      <c r="BB989" s="19">
        <v>987</v>
      </c>
      <c r="BC989" s="20">
        <f t="shared" ca="1" si="134"/>
        <v>0.37045045473986804</v>
      </c>
      <c r="BD989" s="28">
        <f t="shared" ca="1" si="135"/>
        <v>14919.004939992987</v>
      </c>
      <c r="BE989" s="29">
        <f ca="1">BD989/ROUNDUP(SQRT((2*BD989*PART2!$AD$7)/PART2!$AD$6),0)</f>
        <v>22.069533934900868</v>
      </c>
      <c r="BF989" s="20"/>
    </row>
    <row r="990" spans="8:58">
      <c r="H990" s="19">
        <v>987</v>
      </c>
      <c r="I990" s="20">
        <f t="shared" ca="1" si="136"/>
        <v>0.46032249496468547</v>
      </c>
      <c r="J990" s="28">
        <f t="shared" ca="1" si="137"/>
        <v>14919.004939992987</v>
      </c>
      <c r="K990" s="28">
        <f t="shared" ca="1" si="138"/>
        <v>1203242.8926651173</v>
      </c>
      <c r="L990" s="28">
        <f ca="1">ROUNDUP((SQRT((2*J990*PART2!$AD$7)/PART2!$AD$6)),0)</f>
        <v>676</v>
      </c>
      <c r="M990" s="38">
        <f t="shared" ca="1" si="139"/>
        <v>22.069533934900868</v>
      </c>
      <c r="N990" s="20"/>
      <c r="AJ990" s="19">
        <v>987</v>
      </c>
      <c r="AK990" s="20">
        <f t="shared" ca="1" si="140"/>
        <v>0.13817841281381793</v>
      </c>
      <c r="AL990" s="28">
        <f t="shared" ca="1" si="141"/>
        <v>14919.004939992987</v>
      </c>
      <c r="AM990" s="28">
        <f ca="1">ROUNDUP(SQRT((2*AL990*PART2!$AD$7)/PART2!$AD$6),0)</f>
        <v>676</v>
      </c>
      <c r="AN990" s="20"/>
      <c r="BB990" s="19">
        <v>988</v>
      </c>
      <c r="BC990" s="20">
        <f t="shared" ca="1" si="134"/>
        <v>0.57120973031267075</v>
      </c>
      <c r="BD990" s="28">
        <f t="shared" ca="1" si="135"/>
        <v>15562.456209488091</v>
      </c>
      <c r="BE990" s="29">
        <f ca="1">BD990/ROUNDUP(SQRT((2*BD990*PART2!$AD$7)/PART2!$AD$6),0)</f>
        <v>22.554284361576943</v>
      </c>
      <c r="BF990" s="20"/>
    </row>
    <row r="991" spans="8:58">
      <c r="H991" s="19">
        <v>988</v>
      </c>
      <c r="I991" s="20">
        <f t="shared" ca="1" si="136"/>
        <v>0.74168348129508188</v>
      </c>
      <c r="J991" s="28">
        <f t="shared" ca="1" si="137"/>
        <v>15562.456209488091</v>
      </c>
      <c r="K991" s="28">
        <f t="shared" ca="1" si="138"/>
        <v>1254926.4393185943</v>
      </c>
      <c r="L991" s="28">
        <f ca="1">ROUNDUP((SQRT((2*J991*PART2!$AD$7)/PART2!$AD$6)),0)</f>
        <v>690</v>
      </c>
      <c r="M991" s="38">
        <f t="shared" ca="1" si="139"/>
        <v>22.554284361576943</v>
      </c>
      <c r="N991" s="20"/>
      <c r="AJ991" s="19">
        <v>988</v>
      </c>
      <c r="AK991" s="20">
        <f t="shared" ca="1" si="140"/>
        <v>0.58316488016599544</v>
      </c>
      <c r="AL991" s="28">
        <f t="shared" ca="1" si="141"/>
        <v>15562.456209488091</v>
      </c>
      <c r="AM991" s="28">
        <f ca="1">ROUNDUP(SQRT((2*AL991*PART2!$AD$7)/PART2!$AD$6),0)</f>
        <v>690</v>
      </c>
      <c r="AN991" s="20"/>
      <c r="BB991" s="19">
        <v>989</v>
      </c>
      <c r="BC991" s="20">
        <f t="shared" ca="1" si="134"/>
        <v>0.48604784394906875</v>
      </c>
      <c r="BD991" s="28">
        <f t="shared" ca="1" si="135"/>
        <v>14283.717079035903</v>
      </c>
      <c r="BE991" s="29">
        <f ca="1">BD991/ROUNDUP(SQRT((2*BD991*PART2!$AD$7)/PART2!$AD$6),0)</f>
        <v>21.609254279933289</v>
      </c>
      <c r="BF991" s="20"/>
    </row>
    <row r="992" spans="8:58">
      <c r="H992" s="19">
        <v>989</v>
      </c>
      <c r="I992" s="20">
        <f t="shared" ca="1" si="136"/>
        <v>0.20599119237605878</v>
      </c>
      <c r="J992" s="28">
        <f t="shared" ca="1" si="137"/>
        <v>14283.717079035903</v>
      </c>
      <c r="K992" s="28">
        <f t="shared" ca="1" si="138"/>
        <v>1152210.6022644576</v>
      </c>
      <c r="L992" s="28">
        <f ca="1">ROUNDUP((SQRT((2*J992*PART2!$AD$7)/PART2!$AD$6)),0)</f>
        <v>661</v>
      </c>
      <c r="M992" s="38">
        <f t="shared" ca="1" si="139"/>
        <v>21.609254279933289</v>
      </c>
      <c r="N992" s="20"/>
      <c r="AJ992" s="19">
        <v>989</v>
      </c>
      <c r="AK992" s="20">
        <f t="shared" ca="1" si="140"/>
        <v>0.58179895847156871</v>
      </c>
      <c r="AL992" s="28">
        <f t="shared" ca="1" si="141"/>
        <v>14283.717079035903</v>
      </c>
      <c r="AM992" s="28">
        <f ca="1">ROUNDUP(SQRT((2*AL992*PART2!$AD$7)/PART2!$AD$6),0)</f>
        <v>661</v>
      </c>
      <c r="AN992" s="20"/>
      <c r="BB992" s="19">
        <v>990</v>
      </c>
      <c r="BC992" s="20">
        <f t="shared" ca="1" si="134"/>
        <v>0.27189234225443315</v>
      </c>
      <c r="BD992" s="28">
        <f t="shared" ca="1" si="135"/>
        <v>13530.174631048441</v>
      </c>
      <c r="BE992" s="29">
        <f ca="1">BD992/ROUNDUP(SQRT((2*BD992*PART2!$AD$7)/PART2!$AD$6),0)</f>
        <v>21.042262256684978</v>
      </c>
      <c r="BF992" s="20"/>
    </row>
    <row r="993" spans="8:58">
      <c r="H993" s="19">
        <v>990</v>
      </c>
      <c r="I993" s="20">
        <f t="shared" ca="1" si="136"/>
        <v>3.5135642425918823E-2</v>
      </c>
      <c r="J993" s="28">
        <f t="shared" ca="1" si="137"/>
        <v>13530.174631048441</v>
      </c>
      <c r="K993" s="28">
        <f t="shared" ca="1" si="138"/>
        <v>1091672.8681803462</v>
      </c>
      <c r="L993" s="28">
        <f ca="1">ROUNDUP((SQRT((2*J993*PART2!$AD$7)/PART2!$AD$6)),0)</f>
        <v>643</v>
      </c>
      <c r="M993" s="38">
        <f t="shared" ca="1" si="139"/>
        <v>21.042262256684978</v>
      </c>
      <c r="N993" s="20"/>
      <c r="AJ993" s="19">
        <v>990</v>
      </c>
      <c r="AK993" s="20">
        <f t="shared" ca="1" si="140"/>
        <v>0.39695642213465399</v>
      </c>
      <c r="AL993" s="28">
        <f t="shared" ca="1" si="141"/>
        <v>13530.174631048441</v>
      </c>
      <c r="AM993" s="28">
        <f ca="1">ROUNDUP(SQRT((2*AL993*PART2!$AD$7)/PART2!$AD$6),0)</f>
        <v>643</v>
      </c>
      <c r="AN993" s="20"/>
      <c r="BB993" s="19">
        <v>991</v>
      </c>
      <c r="BC993" s="20">
        <f t="shared" ca="1" si="134"/>
        <v>0.33891022812771743</v>
      </c>
      <c r="BD993" s="28">
        <f t="shared" ca="1" si="135"/>
        <v>13713.171379620899</v>
      </c>
      <c r="BE993" s="29">
        <f ca="1">BD993/ROUNDUP(SQRT((2*BD993*PART2!$AD$7)/PART2!$AD$6),0)</f>
        <v>21.162301511760646</v>
      </c>
      <c r="BF993" s="20"/>
    </row>
    <row r="994" spans="8:58">
      <c r="H994" s="19">
        <v>991</v>
      </c>
      <c r="I994" s="20">
        <f t="shared" ca="1" si="136"/>
        <v>6.3576677088796996E-2</v>
      </c>
      <c r="J994" s="28">
        <f t="shared" ca="1" si="137"/>
        <v>13713.171379620899</v>
      </c>
      <c r="K994" s="28">
        <f t="shared" ca="1" si="138"/>
        <v>1106375.0167022594</v>
      </c>
      <c r="L994" s="28">
        <f ca="1">ROUNDUP((SQRT((2*J994*PART2!$AD$7)/PART2!$AD$6)),0)</f>
        <v>648</v>
      </c>
      <c r="M994" s="38">
        <f t="shared" ca="1" si="139"/>
        <v>21.162301511760646</v>
      </c>
      <c r="N994" s="20"/>
      <c r="AJ994" s="19">
        <v>991</v>
      </c>
      <c r="AK994" s="20">
        <f t="shared" ca="1" si="140"/>
        <v>0.16495784252162526</v>
      </c>
      <c r="AL994" s="28">
        <f t="shared" ca="1" si="141"/>
        <v>13713.171379620899</v>
      </c>
      <c r="AM994" s="28">
        <f ca="1">ROUNDUP(SQRT((2*AL994*PART2!$AD$7)/PART2!$AD$6),0)</f>
        <v>648</v>
      </c>
      <c r="AN994" s="20"/>
      <c r="BB994" s="19">
        <v>992</v>
      </c>
      <c r="BC994" s="20">
        <f t="shared" ca="1" si="134"/>
        <v>0.59675832761706571</v>
      </c>
      <c r="BD994" s="28">
        <f t="shared" ca="1" si="135"/>
        <v>16591.945305654091</v>
      </c>
      <c r="BE994" s="29">
        <f ca="1">BD994/ROUNDUP(SQRT((2*BD994*PART2!$AD$7)/PART2!$AD$6),0)</f>
        <v>23.270610526864083</v>
      </c>
      <c r="BF994" s="20"/>
    </row>
    <row r="995" spans="8:58">
      <c r="H995" s="19">
        <v>992</v>
      </c>
      <c r="I995" s="20">
        <f t="shared" ca="1" si="136"/>
        <v>0.97918642080278351</v>
      </c>
      <c r="J995" s="28">
        <f t="shared" ca="1" si="137"/>
        <v>16591.945305654091</v>
      </c>
      <c r="K995" s="28">
        <f t="shared" ca="1" si="138"/>
        <v>1337608.7587682377</v>
      </c>
      <c r="L995" s="28">
        <f ca="1">ROUNDUP((SQRT((2*J995*PART2!$AD$7)/PART2!$AD$6)),0)</f>
        <v>713</v>
      </c>
      <c r="M995" s="38">
        <f t="shared" ca="1" si="139"/>
        <v>23.270610526864083</v>
      </c>
      <c r="N995" s="20"/>
      <c r="AJ995" s="19">
        <v>992</v>
      </c>
      <c r="AK995" s="20">
        <f t="shared" ca="1" si="140"/>
        <v>0.26436032320073322</v>
      </c>
      <c r="AL995" s="28">
        <f t="shared" ca="1" si="141"/>
        <v>16591.945305654091</v>
      </c>
      <c r="AM995" s="28">
        <f ca="1">ROUNDUP(SQRT((2*AL995*PART2!$AD$7)/PART2!$AD$6),0)</f>
        <v>713</v>
      </c>
      <c r="AN995" s="20"/>
      <c r="BB995" s="19">
        <v>993</v>
      </c>
      <c r="BC995" s="20">
        <f t="shared" ca="1" si="134"/>
        <v>0.55895136090474506</v>
      </c>
      <c r="BD995" s="28">
        <f t="shared" ca="1" si="135"/>
        <v>15494.025009187251</v>
      </c>
      <c r="BE995" s="29">
        <f ca="1">BD995/ROUNDUP(SQRT((2*BD995*PART2!$AD$7)/PART2!$AD$6),0)</f>
        <v>22.487699577920537</v>
      </c>
      <c r="BF995" s="20"/>
    </row>
    <row r="996" spans="8:58">
      <c r="H996" s="19">
        <v>993</v>
      </c>
      <c r="I996" s="20">
        <f t="shared" ca="1" si="136"/>
        <v>0.71650491588081777</v>
      </c>
      <c r="J996" s="28">
        <f t="shared" ca="1" si="137"/>
        <v>15494.025009187251</v>
      </c>
      <c r="K996" s="28">
        <f t="shared" ca="1" si="138"/>
        <v>1249430.0946421227</v>
      </c>
      <c r="L996" s="28">
        <f ca="1">ROUNDUP((SQRT((2*J996*PART2!$AD$7)/PART2!$AD$6)),0)</f>
        <v>689</v>
      </c>
      <c r="M996" s="38">
        <f t="shared" ca="1" si="139"/>
        <v>22.487699577920537</v>
      </c>
      <c r="N996" s="20"/>
      <c r="AJ996" s="19">
        <v>993</v>
      </c>
      <c r="AK996" s="20">
        <f t="shared" ca="1" si="140"/>
        <v>0.4237352461452113</v>
      </c>
      <c r="AL996" s="28">
        <f t="shared" ca="1" si="141"/>
        <v>15494.025009187251</v>
      </c>
      <c r="AM996" s="28">
        <f ca="1">ROUNDUP(SQRT((2*AL996*PART2!$AD$7)/PART2!$AD$6),0)</f>
        <v>689</v>
      </c>
      <c r="AN996" s="20"/>
      <c r="BB996" s="19">
        <v>994</v>
      </c>
      <c r="BC996" s="20">
        <f t="shared" ca="1" si="134"/>
        <v>0.41438497562944798</v>
      </c>
      <c r="BD996" s="28">
        <f t="shared" ca="1" si="135"/>
        <v>14676.492683136163</v>
      </c>
      <c r="BE996" s="29">
        <f ca="1">BD996/ROUNDUP(SQRT((2*BD996*PART2!$AD$7)/PART2!$AD$6),0)</f>
        <v>21.90521295990472</v>
      </c>
      <c r="BF996" s="20"/>
    </row>
    <row r="997" spans="8:58">
      <c r="H997" s="19">
        <v>994</v>
      </c>
      <c r="I997" s="20">
        <f t="shared" ca="1" si="136"/>
        <v>0.35132846457613609</v>
      </c>
      <c r="J997" s="28">
        <f t="shared" ca="1" si="137"/>
        <v>14676.492683136163</v>
      </c>
      <c r="K997" s="28">
        <f t="shared" ca="1" si="138"/>
        <v>1183762.561502072</v>
      </c>
      <c r="L997" s="28">
        <f ca="1">ROUNDUP((SQRT((2*J997*PART2!$AD$7)/PART2!$AD$6)),0)</f>
        <v>670</v>
      </c>
      <c r="M997" s="38">
        <f t="shared" ca="1" si="139"/>
        <v>21.90521295990472</v>
      </c>
      <c r="N997" s="20"/>
      <c r="AJ997" s="19">
        <v>994</v>
      </c>
      <c r="AK997" s="20">
        <f t="shared" ca="1" si="140"/>
        <v>0.93708132711886627</v>
      </c>
      <c r="AL997" s="28">
        <f t="shared" ca="1" si="141"/>
        <v>14676.492683136163</v>
      </c>
      <c r="AM997" s="28">
        <f ca="1">ROUNDUP(SQRT((2*AL997*PART2!$AD$7)/PART2!$AD$6),0)</f>
        <v>670</v>
      </c>
      <c r="AN997" s="20"/>
      <c r="BB997" s="19">
        <v>995</v>
      </c>
      <c r="BC997" s="20">
        <f t="shared" ca="1" si="134"/>
        <v>0.71230679451962708</v>
      </c>
      <c r="BD997" s="28">
        <f t="shared" ca="1" si="135"/>
        <v>14675.46688232198</v>
      </c>
      <c r="BE997" s="29">
        <f ca="1">BD997/ROUNDUP(SQRT((2*BD997*PART2!$AD$7)/PART2!$AD$6),0)</f>
        <v>21.903681913913402</v>
      </c>
      <c r="BF997" s="20"/>
    </row>
    <row r="998" spans="8:58">
      <c r="H998" s="19">
        <v>995</v>
      </c>
      <c r="I998" s="20">
        <f t="shared" ca="1" si="136"/>
        <v>0.3508986592197173</v>
      </c>
      <c r="J998" s="28">
        <f t="shared" ca="1" si="137"/>
        <v>14675.46688232198</v>
      </c>
      <c r="K998" s="28">
        <f t="shared" ca="1" si="138"/>
        <v>1183680.1606068194</v>
      </c>
      <c r="L998" s="28">
        <f ca="1">ROUNDUP((SQRT((2*J998*PART2!$AD$7)/PART2!$AD$6)),0)</f>
        <v>670</v>
      </c>
      <c r="M998" s="38">
        <f t="shared" ca="1" si="139"/>
        <v>21.903681913913402</v>
      </c>
      <c r="N998" s="20"/>
      <c r="AJ998" s="19">
        <v>995</v>
      </c>
      <c r="AK998" s="20">
        <f t="shared" ca="1" si="140"/>
        <v>0.21686869084870308</v>
      </c>
      <c r="AL998" s="28">
        <f t="shared" ca="1" si="141"/>
        <v>14675.46688232198</v>
      </c>
      <c r="AM998" s="28">
        <f ca="1">ROUNDUP(SQRT((2*AL998*PART2!$AD$7)/PART2!$AD$6),0)</f>
        <v>670</v>
      </c>
      <c r="AN998" s="20"/>
      <c r="BB998" s="19">
        <v>996</v>
      </c>
      <c r="BC998" s="20">
        <f t="shared" ca="1" si="134"/>
        <v>0.19183863587104921</v>
      </c>
      <c r="BD998" s="28">
        <f t="shared" ca="1" si="135"/>
        <v>14704.488728168611</v>
      </c>
      <c r="BE998" s="29">
        <f ca="1">BD998/ROUNDUP(SQRT((2*BD998*PART2!$AD$7)/PART2!$AD$6),0)</f>
        <v>21.914290205914472</v>
      </c>
      <c r="BF998" s="20"/>
    </row>
    <row r="999" spans="8:58">
      <c r="H999" s="19">
        <v>996</v>
      </c>
      <c r="I999" s="20">
        <f t="shared" ca="1" si="136"/>
        <v>0.36316022805673132</v>
      </c>
      <c r="J999" s="28">
        <f t="shared" ca="1" si="137"/>
        <v>14704.488728168611</v>
      </c>
      <c r="K999" s="28">
        <f t="shared" ca="1" si="138"/>
        <v>1186011.4420987901</v>
      </c>
      <c r="L999" s="28">
        <f ca="1">ROUNDUP((SQRT((2*J999*PART2!$AD$7)/PART2!$AD$6)),0)</f>
        <v>671</v>
      </c>
      <c r="M999" s="38">
        <f t="shared" ca="1" si="139"/>
        <v>21.914290205914472</v>
      </c>
      <c r="N999" s="20"/>
      <c r="AJ999" s="19">
        <v>996</v>
      </c>
      <c r="AK999" s="20">
        <f t="shared" ca="1" si="140"/>
        <v>0.43141367934095054</v>
      </c>
      <c r="AL999" s="28">
        <f t="shared" ca="1" si="141"/>
        <v>14704.488728168611</v>
      </c>
      <c r="AM999" s="28">
        <f ca="1">ROUNDUP(SQRT((2*AL999*PART2!$AD$7)/PART2!$AD$6),0)</f>
        <v>671</v>
      </c>
      <c r="AN999" s="20"/>
      <c r="BB999" s="19">
        <v>997</v>
      </c>
      <c r="BC999" s="20">
        <f t="shared" ca="1" si="134"/>
        <v>0.49042196055026444</v>
      </c>
      <c r="BD999" s="28">
        <f t="shared" ca="1" si="135"/>
        <v>15441.444465838131</v>
      </c>
      <c r="BE999" s="29">
        <f ca="1">BD999/ROUNDUP(SQRT((2*BD999*PART2!$AD$7)/PART2!$AD$6),0)</f>
        <v>22.47662949903658</v>
      </c>
      <c r="BF999" s="20"/>
    </row>
    <row r="1000" spans="8:58">
      <c r="H1000" s="19">
        <v>997</v>
      </c>
      <c r="I1000" s="20">
        <f t="shared" ca="1" si="136"/>
        <v>0.69636308086667631</v>
      </c>
      <c r="J1000" s="28">
        <f t="shared" ca="1" si="137"/>
        <v>15441.444465838131</v>
      </c>
      <c r="K1000" s="28">
        <f t="shared" ca="1" si="138"/>
        <v>1245206.8157568385</v>
      </c>
      <c r="L1000" s="28">
        <f ca="1">ROUNDUP((SQRT((2*J1000*PART2!$AD$7)/PART2!$AD$6)),0)</f>
        <v>687</v>
      </c>
      <c r="M1000" s="38">
        <f t="shared" ca="1" si="139"/>
        <v>22.47662949903658</v>
      </c>
      <c r="N1000" s="20"/>
      <c r="AJ1000" s="19">
        <v>997</v>
      </c>
      <c r="AK1000" s="20">
        <f t="shared" ca="1" si="140"/>
        <v>0.56848781250201252</v>
      </c>
      <c r="AL1000" s="28">
        <f t="shared" ca="1" si="141"/>
        <v>15441.444465838131</v>
      </c>
      <c r="AM1000" s="28">
        <f ca="1">ROUNDUP(SQRT((2*AL1000*PART2!$AD$7)/PART2!$AD$6),0)</f>
        <v>687</v>
      </c>
      <c r="AN1000" s="20"/>
      <c r="BB1000" s="19">
        <v>998</v>
      </c>
      <c r="BC1000" s="20">
        <f t="shared" ca="1" si="134"/>
        <v>0.73364263966808363</v>
      </c>
      <c r="BD1000" s="28">
        <f t="shared" ca="1" si="135"/>
        <v>15524.602831042912</v>
      </c>
      <c r="BE1000" s="29">
        <f ca="1">BD1000/ROUNDUP(SQRT((2*BD1000*PART2!$AD$7)/PART2!$AD$6),0)</f>
        <v>22.532079580613804</v>
      </c>
      <c r="BF1000" s="20"/>
    </row>
    <row r="1001" spans="8:58">
      <c r="H1001" s="19">
        <v>998</v>
      </c>
      <c r="I1001" s="20">
        <f t="shared" ca="1" si="136"/>
        <v>0.72790039922917615</v>
      </c>
      <c r="J1001" s="28">
        <f t="shared" ca="1" si="137"/>
        <v>15524.602831042912</v>
      </c>
      <c r="K1001" s="28">
        <f t="shared" ca="1" si="138"/>
        <v>1251886.0839911681</v>
      </c>
      <c r="L1001" s="28">
        <f ca="1">ROUNDUP((SQRT((2*J1001*PART2!$AD$7)/PART2!$AD$6)),0)</f>
        <v>689</v>
      </c>
      <c r="M1001" s="38">
        <f t="shared" ca="1" si="139"/>
        <v>22.532079580613804</v>
      </c>
      <c r="N1001" s="20"/>
      <c r="AJ1001" s="19">
        <v>998</v>
      </c>
      <c r="AK1001" s="20">
        <f t="shared" ca="1" si="140"/>
        <v>0.22182131650707726</v>
      </c>
      <c r="AL1001" s="28">
        <f t="shared" ca="1" si="141"/>
        <v>15524.602831042912</v>
      </c>
      <c r="AM1001" s="28">
        <f ca="1">ROUNDUP(SQRT((2*AL1001*PART2!$AD$7)/PART2!$AD$6),0)</f>
        <v>689</v>
      </c>
      <c r="AN1001" s="20"/>
      <c r="BB1001" s="19">
        <v>999</v>
      </c>
      <c r="BC1001" s="20">
        <f t="shared" ca="1" si="134"/>
        <v>0.760023423446052</v>
      </c>
      <c r="BD1001" s="28">
        <f t="shared" ca="1" si="135"/>
        <v>15424.720367130572</v>
      </c>
      <c r="BE1001" s="29">
        <f ca="1">BD1001/ROUNDUP(SQRT((2*BD1001*PART2!$AD$7)/PART2!$AD$6),0)</f>
        <v>22.452285832795592</v>
      </c>
      <c r="BF1001" s="20"/>
    </row>
    <row r="1002" spans="8:58">
      <c r="H1002" s="19">
        <v>999</v>
      </c>
      <c r="I1002" s="20">
        <f t="shared" ca="1" si="136"/>
        <v>0.68981175978334497</v>
      </c>
      <c r="J1002" s="28">
        <f t="shared" ca="1" si="137"/>
        <v>15424.720367130572</v>
      </c>
      <c r="K1002" s="28">
        <f t="shared" ca="1" si="138"/>
        <v>1243863.5322536607</v>
      </c>
      <c r="L1002" s="28">
        <f ca="1">ROUNDUP((SQRT((2*J1002*PART2!$AD$7)/PART2!$AD$6)),0)</f>
        <v>687</v>
      </c>
      <c r="M1002" s="38">
        <f t="shared" ca="1" si="139"/>
        <v>22.452285832795592</v>
      </c>
      <c r="N1002" s="20"/>
      <c r="AJ1002" s="19">
        <v>999</v>
      </c>
      <c r="AK1002" s="20">
        <f t="shared" ca="1" si="140"/>
        <v>1.8560093549337076E-2</v>
      </c>
      <c r="AL1002" s="28">
        <f t="shared" ca="1" si="141"/>
        <v>15424.720367130572</v>
      </c>
      <c r="AM1002" s="28">
        <f ca="1">ROUNDUP(SQRT((2*AL1002*PART2!$AD$7)/PART2!$AD$6),0)</f>
        <v>687</v>
      </c>
      <c r="AN1002" s="20"/>
      <c r="BB1002" s="19">
        <v>1000</v>
      </c>
      <c r="BC1002" s="20">
        <f t="shared" ca="1" si="134"/>
        <v>7.7883776480582867E-2</v>
      </c>
      <c r="BD1002" s="28">
        <f t="shared" ca="1" si="135"/>
        <v>13721.519810825643</v>
      </c>
      <c r="BE1002" s="29">
        <f ca="1">BD1002/ROUNDUP(SQRT((2*BD1002*PART2!$AD$7)/PART2!$AD$6),0)</f>
        <v>21.175184893249448</v>
      </c>
      <c r="BF1002" s="20"/>
    </row>
    <row r="1003" spans="8:58">
      <c r="H1003" s="19">
        <v>1000</v>
      </c>
      <c r="I1003" s="20">
        <f t="shared" ca="1" si="136"/>
        <v>6.5073854676733989E-2</v>
      </c>
      <c r="J1003" s="28">
        <f t="shared" ca="1" si="137"/>
        <v>13721.519810825643</v>
      </c>
      <c r="K1003" s="28">
        <f t="shared" ca="1" si="138"/>
        <v>1107045.7255425663</v>
      </c>
      <c r="L1003" s="28">
        <f ca="1">ROUNDUP((SQRT((2*J1003*PART2!$AD$7)/PART2!$AD$6)),0)</f>
        <v>648</v>
      </c>
      <c r="M1003" s="38">
        <f t="shared" ca="1" si="139"/>
        <v>21.175184893249448</v>
      </c>
      <c r="N1003" s="20"/>
      <c r="AJ1003" s="19">
        <v>1000</v>
      </c>
      <c r="AK1003" s="20">
        <f t="shared" ca="1" si="140"/>
        <v>0.33113007589146337</v>
      </c>
      <c r="AL1003" s="28">
        <f t="shared" ca="1" si="141"/>
        <v>13721.519810825643</v>
      </c>
      <c r="AM1003" s="28">
        <f ca="1">ROUNDUP(SQRT((2*AL1003*PART2!$AD$7)/PART2!$AD$6),0)</f>
        <v>648</v>
      </c>
      <c r="AN1003" s="20"/>
      <c r="BF1003" s="20"/>
    </row>
  </sheetData>
  <mergeCells count="6">
    <mergeCell ref="S2:U2"/>
    <mergeCell ref="P37:Q37"/>
    <mergeCell ref="W2:Y2"/>
    <mergeCell ref="AG2:AH2"/>
    <mergeCell ref="AP36:AQ36"/>
    <mergeCell ref="BH36:BI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Heejae Roh</dc:creator>
  <cp:lastModifiedBy>Heejae Roh</cp:lastModifiedBy>
  <dcterms:created xsi:type="dcterms:W3CDTF">2023-03-16T17:56:01Z</dcterms:created>
  <dcterms:modified xsi:type="dcterms:W3CDTF">2023-03-19T23:19:50Z</dcterms:modified>
</cp:coreProperties>
</file>