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al" sheetId="1" state="visible" r:id="rId2"/>
    <sheet name="NOME_EMPREENDIMENTO" sheetId="2" state="visible" r:id="rId3"/>
  </sheets>
  <definedNames>
    <definedName function="false" hidden="false" localSheetId="1" name="Print_Area" vbProcedure="false">NOME_EMPREENDIMENTO!$B$445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H423" authorId="0">
      <text>
        <r>
          <rPr>
            <sz val="10"/>
            <color rgb="FF000000"/>
            <rFont val="Arial"/>
            <family val="0"/>
            <charset val="1"/>
          </rPr>
          <t xml:space="preserve">- Prazo do Ibama é inferior ao prazo dos órgãos envolvidos!</t>
        </r>
      </text>
    </comment>
    <comment ref="H429" authorId="0">
      <text>
        <r>
          <rPr>
            <sz val="10"/>
            <color rgb="FF000000"/>
            <rFont val="Arial"/>
            <family val="0"/>
            <charset val="1"/>
          </rPr>
          <t xml:space="preserve">- Prazo do Ibama é inferior ao prazo dos órgãos envolvidos!</t>
        </r>
      </text>
    </comment>
    <comment ref="J180" authorId="0">
      <text>
        <r>
          <rPr>
            <sz val="10"/>
            <color rgb="FF000000"/>
            <rFont val="Arial"/>
            <family val="0"/>
            <charset val="1"/>
          </rPr>
          <t xml:space="preserve">- A legislação determina apenas prazo mínimo.</t>
        </r>
      </text>
    </comment>
  </commentList>
</comments>
</file>

<file path=xl/sharedStrings.xml><?xml version="1.0" encoding="utf-8"?>
<sst xmlns="http://schemas.openxmlformats.org/spreadsheetml/2006/main" count="2287" uniqueCount="223">
  <si>
    <t xml:space="preserve">IDENTIFICAÇÃO</t>
  </si>
  <si>
    <t xml:space="preserve">Demandas Atuais:</t>
  </si>
  <si>
    <t xml:space="preserve">Processo nº</t>
  </si>
  <si>
    <t xml:space="preserve">Empreendimento</t>
  </si>
  <si>
    <t xml:space="preserve">Tipologia</t>
  </si>
  <si>
    <t xml:space="preserve">Empreendedor</t>
  </si>
  <si>
    <t xml:space="preserve">CNPJ</t>
  </si>
  <si>
    <t xml:space="preserve">Pessoa de contato</t>
  </si>
  <si>
    <t xml:space="preserve">Endereço</t>
  </si>
  <si>
    <t xml:space="preserve">E-mail</t>
  </si>
  <si>
    <t xml:space="preserve">Telefone</t>
  </si>
  <si>
    <t xml:space="preserve">FASE DE LICENÇA PRÉVIA</t>
  </si>
  <si>
    <t xml:space="preserve">Foi realizada inscrição no CTF e preenchimento da FCA?</t>
  </si>
  <si>
    <t xml:space="preserve">SIM</t>
  </si>
  <si>
    <t xml:space="preserve">NÃO</t>
  </si>
  <si>
    <t xml:space="preserve">NÃO SE APLICA</t>
  </si>
  <si>
    <t xml:space="preserve">Data</t>
  </si>
  <si>
    <t xml:space="preserve">Fundamento Legal</t>
  </si>
  <si>
    <t xml:space="preserve">Prazo legal</t>
  </si>
  <si>
    <t xml:space="preserve">Fundamento para prazo</t>
  </si>
  <si>
    <t xml:space="preserve">Data do prazo</t>
  </si>
  <si>
    <t xml:space="preserve">Atrasado?</t>
  </si>
  <si>
    <t xml:space="preserve">Registro</t>
  </si>
  <si>
    <t xml:space="preserve">-</t>
  </si>
  <si>
    <t xml:space="preserve">Art. 7° da IN 184/08</t>
  </si>
  <si>
    <t xml:space="preserve">Ibama</t>
  </si>
  <si>
    <t xml:space="preserve">Foi realizada análise de competência para o licenciamento (federal ou não)?</t>
  </si>
  <si>
    <t xml:space="preserve">Art. 7° da IN 184/08, art. 7° da LC 140/11, Decreto 8.437/15</t>
  </si>
  <si>
    <t xml:space="preserve">Instância de tramitação do licenciamento (Despacho ou Memorando da Coordenação-Geral)</t>
  </si>
  <si>
    <t xml:space="preserve">SEDE</t>
  </si>
  <si>
    <t xml:space="preserve">NLA</t>
  </si>
  <si>
    <t xml:space="preserve">Art. 7° e 9° da IN 184/08</t>
  </si>
  <si>
    <t xml:space="preserve">Foi instaurado o processo administrativo?</t>
  </si>
  <si>
    <t xml:space="preserve">10 dias úteis após o recebimento da FCA</t>
  </si>
  <si>
    <t xml:space="preserve">Art. 7º da IN 184/08</t>
  </si>
  <si>
    <t xml:space="preserve">Foi disponibilizado no site do Ibama o TR padrão para a tipologia que está sendo licenciada?</t>
  </si>
  <si>
    <t xml:space="preserve">Art. 8° da IN 184/08</t>
  </si>
  <si>
    <t xml:space="preserve">Foi enviado ofício ao empreendedor solicitando: (i) informações do projeto, (ii) proposta de TR (com base no TR padrão), (iii) informações sobre a Portaria Interministerial 60/15, (iv) informações sobre a Portaria MMA 55/14, (v) agendamento de reunião e (vi) vistoria no local do empreendimento?</t>
  </si>
  <si>
    <t xml:space="preserve">Art. 8º e 10 da IN 184/08, art. 3º da PI 60/15, art. 2º da Portaria MMA 55/14, art. 10 da Conama 237/97 e Conama 428/10</t>
  </si>
  <si>
    <t xml:space="preserve">Foi realizada reunião de apresentação do empreendimento e elaborada ata da reunião?</t>
  </si>
  <si>
    <t xml:space="preserve">Art. 10 da IN 184/08</t>
  </si>
  <si>
    <t xml:space="preserve">Foi realizada vistoria no local proposto para instalação do empreendimento e elaborado parecer sobre a vistoria?</t>
  </si>
  <si>
    <t xml:space="preserve">Art. 10 da IN 184/08 e art. 10 da Conama 237/97</t>
  </si>
  <si>
    <t xml:space="preserve">Foram apresentados o projeto do empreendimento e as informações sobre os órgãos envolvidos?</t>
  </si>
  <si>
    <t xml:space="preserve">Art. 10 da IN 184/08, art. 3º da PI 60/15, art. 2º da Portaria MMA 55/14, art. 10 da Conama 237/97 e  e Conama 428/10</t>
  </si>
  <si>
    <t xml:space="preserve">Foi definido o tipo de estudo ambiental (EIA ou outro)?</t>
  </si>
  <si>
    <t xml:space="preserve">Foi apresentada proposta de TR?</t>
  </si>
  <si>
    <t xml:space="preserve">Art. 8º da IN 184/08</t>
  </si>
  <si>
    <r>
      <rPr>
        <sz val="10"/>
        <color rgb="FF000000"/>
        <rFont val="Calibri"/>
        <family val="0"/>
        <charset val="1"/>
      </rPr>
      <t xml:space="preserve">Foi elaborada a minuta de TR, considerando as especificidades do empreendimento, o art. 4º da </t>
    </r>
    <r>
      <rPr>
        <sz val="10"/>
        <color rgb="FF000000"/>
        <rFont val="Arial"/>
        <family val="0"/>
        <charset val="1"/>
      </rPr>
      <t xml:space="preserve">Portaria Interministerial 60/15 e o art. 4º da Portaria MMA 55/14?</t>
    </r>
  </si>
  <si>
    <t xml:space="preserve">Foi enviado ofício ao empreendedor contendo a minuta do TR e as orientações para solicitar a Abio?</t>
  </si>
  <si>
    <t xml:space="preserve">Foi enviada a minuta do TR aos órgãos envolvidos no licenciamento com solicitação de manifestação? (Enviar somente àqueles órgãos que efetivamente precisam ser consultados. Para Funai, FCP, IPHAN e MS: todos os tipos de estudos, considerar Anexo I da Portaria Interministerial 60/15. Para ICMBio: EIA, considerar art. 3º e 8º da Portaria MMA 55/14; outros estudos, considerar art. 9º da Portaria MMA 55/14. Para Ucs estaduais e municipais: todos os tipos de estudos, considerar a Conama 428/10).</t>
  </si>
  <si>
    <t xml:space="preserve">FUNAI</t>
  </si>
  <si>
    <t xml:space="preserve">Art. 10 da IN 184/08 e art. 5° da PI 60/15</t>
  </si>
  <si>
    <t xml:space="preserve">10 dias consecutivos após o requerimento de licença</t>
  </si>
  <si>
    <t xml:space="preserve">Art. 5º da PI 060/15</t>
  </si>
  <si>
    <t xml:space="preserve">Fundação Cultural Palmares</t>
  </si>
  <si>
    <t xml:space="preserve">IPHAN</t>
  </si>
  <si>
    <t xml:space="preserve">Ministério da Saúde</t>
  </si>
  <si>
    <t xml:space="preserve">Art. 5º da PI 0/15</t>
  </si>
  <si>
    <t xml:space="preserve">ICMBIO</t>
  </si>
  <si>
    <t xml:space="preserve">Art. 10 da IN 184/08, art. 3º e 9º da Portaria MMA 55/14 e art. 2º da Conama 428/10</t>
  </si>
  <si>
    <t xml:space="preserve">15 dias úteis após o recebimento da FCA (para EIA)</t>
  </si>
  <si>
    <t xml:space="preserve">Art. 4º da Portaria MMA 55/14</t>
  </si>
  <si>
    <t xml:space="preserve">OEMA</t>
  </si>
  <si>
    <t xml:space="preserve">Art. 10 da IN 184/08 e art. 2º da Conama 428/10</t>
  </si>
  <si>
    <t xml:space="preserve">Secretaria Municipal de Meio Ambiente</t>
  </si>
  <si>
    <t xml:space="preserve">Órgãos envolvidos</t>
  </si>
  <si>
    <t xml:space="preserve">Os órgãos envolvidos encaminharam manifestação quanto ao conteúdo do TR?</t>
  </si>
  <si>
    <t xml:space="preserve">Art. 10 da IN  184/08 e art. 5° da PI n° 60/15</t>
  </si>
  <si>
    <r>
      <rPr>
        <sz val="10"/>
        <color rgb="FF000000"/>
        <rFont val="Calibri"/>
        <family val="0"/>
        <charset val="1"/>
      </rPr>
      <t xml:space="preserve">15 dias após a solicitação de manifestação / </t>
    </r>
    <r>
      <rPr>
        <sz val="10"/>
        <color rgb="FF000000"/>
        <rFont val="Arial"/>
        <family val="0"/>
        <charset val="1"/>
      </rPr>
      <t xml:space="preserve">15 dias consecutivos, prorrogável por mais 10 dias</t>
    </r>
  </si>
  <si>
    <t xml:space="preserve">Art. 10 da IN 184/08 / Art. 5° da PI 60/15</t>
  </si>
  <si>
    <t xml:space="preserve">Art. 10 da IN 184/08, art. 4º da Portaria MMA 55/14 e art. 2º da Conama 428/10</t>
  </si>
  <si>
    <t xml:space="preserve">15 dias após a solicitação de manifestação / 15 dias úteis (para EIA)</t>
  </si>
  <si>
    <t xml:space="preserve">Art. 10 da IN 184/08 / Art. 4º da Portaria MMA 55/14 e art. 2º da Conama 428/10</t>
  </si>
  <si>
    <t xml:space="preserve">15 dias após a solicitação de manifestação  / 15 dias úteis (para EIA)</t>
  </si>
  <si>
    <t xml:space="preserve">Art. 10 da IN 184/08 / Art. 2º da Conama 428/10</t>
  </si>
  <si>
    <t xml:space="preserve"> 15 dias úteis (para EIA)</t>
  </si>
  <si>
    <t xml:space="preserve">Foi elaborado o TR?</t>
  </si>
  <si>
    <t xml:space="preserve">Art. 11 da IN 184/08A</t>
  </si>
  <si>
    <t xml:space="preserve">60 dias corridos a partir da instauração do processo</t>
  </si>
  <si>
    <t xml:space="preserve">Art. 11 da IN 184/08</t>
  </si>
  <si>
    <t xml:space="preserve">Foi enviado ofício ao empreendedor contendo o TR e a solicitação de publicação do seu recebimento com indicação do tipo de estudo que será elaborado?</t>
  </si>
  <si>
    <r>
      <rPr>
        <sz val="10"/>
        <color rgb="FF000000"/>
        <rFont val="Calibri"/>
        <family val="0"/>
        <charset val="1"/>
      </rPr>
      <t xml:space="preserve">Art. 12 da IN 184</t>
    </r>
    <r>
      <rPr>
        <sz val="11"/>
        <color rgb="FF000000"/>
        <rFont val="Arial"/>
        <family val="0"/>
        <charset val="1"/>
      </rPr>
      <t xml:space="preserve">/08 e Conama 06/86</t>
    </r>
  </si>
  <si>
    <t xml:space="preserve">O empreendedor providenciou a publicação informando o recebimento do TR e o tipo de estudo que será elaborado?</t>
  </si>
  <si>
    <r>
      <rPr>
        <sz val="10"/>
        <color rgb="FF000000"/>
        <rFont val="Calibri"/>
        <family val="0"/>
        <charset val="1"/>
      </rPr>
      <t xml:space="preserve">Art. 13</t>
    </r>
    <r>
      <rPr>
        <sz val="11"/>
        <color rgb="FF000000"/>
        <rFont val="Arial"/>
        <family val="0"/>
        <charset val="1"/>
      </rPr>
      <t xml:space="preserve"> da IN 184/08 e Conama 06/86</t>
    </r>
  </si>
  <si>
    <t xml:space="preserve">Foi elaborada a Abio?</t>
  </si>
  <si>
    <t xml:space="preserve">Art. 29 da Lei 9605/98 e Portaria Ibama 12/11</t>
  </si>
  <si>
    <t xml:space="preserve">Foi enviado ofício ao empreendedor contendo a Abio?</t>
  </si>
  <si>
    <t xml:space="preserve">O EIA/RIMA foi protocolado?</t>
  </si>
  <si>
    <t xml:space="preserve">Art. 12 e 17 da IN 184/08</t>
  </si>
  <si>
    <t xml:space="preserve">2 anos após TR</t>
  </si>
  <si>
    <t xml:space="preserve">Art. 12 da IN 184/08</t>
  </si>
  <si>
    <t xml:space="preserve">A LP foi requerida no sistema do Ibama?</t>
  </si>
  <si>
    <t xml:space="preserve">Art. 17 da IN 184/08 e art. 10 da Conama 237/97</t>
  </si>
  <si>
    <t xml:space="preserve">O requerimento da LP foi publicado e a sua cópia foi encaminhada ao Ibama?</t>
  </si>
  <si>
    <t xml:space="preserve">Art. 17 da IN 184/08 e Conama 06/86</t>
  </si>
  <si>
    <t xml:space="preserve">Foi elaborado parecer de verificação do EIA/RIMA, com relação aos critérios exigidos no TR (checklist)?</t>
  </si>
  <si>
    <t xml:space="preserve">Art. 18 da IN 184/08</t>
  </si>
  <si>
    <t xml:space="preserve">30 dias após protocolo do EIA/RIMA</t>
  </si>
  <si>
    <t xml:space="preserve">Foi publicado o aceite do EIA/RIMA (ou a sua devolução)?</t>
  </si>
  <si>
    <t xml:space="preserve">Foi enviado ofício ao empreendedor informando o seu aceite para análise (ou sua devolução), com a indicação dos locais para disponibilização e solicitação de cópias dos comprovantes de entrega?</t>
  </si>
  <si>
    <r>
      <rPr>
        <sz val="10"/>
        <color rgb="FF000000"/>
        <rFont val="Arial"/>
        <family val="0"/>
        <charset val="1"/>
      </rPr>
      <t xml:space="preserve">Art. 18 e 19 da IN 184/08</t>
    </r>
    <r>
      <rPr>
        <sz val="10"/>
        <color rgb="FFFF3333"/>
        <rFont val="Arial"/>
        <family val="0"/>
        <charset val="1"/>
      </rPr>
      <t xml:space="preserve"> </t>
    </r>
    <r>
      <rPr>
        <sz val="10"/>
        <color rgb="FF000000"/>
        <rFont val="Arial"/>
        <family val="0"/>
        <charset val="1"/>
      </rPr>
      <t xml:space="preserve">e art. 11 da CONAMA 01/86</t>
    </r>
  </si>
  <si>
    <t xml:space="preserve">Foram encaminhadas cópias dos comprovantes de entrega dos estudos nos locais indicados pelo Ibama?</t>
  </si>
  <si>
    <t xml:space="preserve">Art. 19 da IN 184/08</t>
  </si>
  <si>
    <t xml:space="preserve">Foi enviado ofício aos órgãos envolvidos no licenciamento para manifestação técnica acerca dos estudos? (Enviar somente àqueles órgãos que efetivamente precisam ser consultados).</t>
  </si>
  <si>
    <t xml:space="preserve">Art. 21 da IN 184/08 e art. 6º da PI 60/15</t>
  </si>
  <si>
    <t xml:space="preserve">30 dias para EIA e 15 dias para outros estudos, após o recebimento dos estudos</t>
  </si>
  <si>
    <t xml:space="preserve">Art. 6º da PI 60/15</t>
  </si>
  <si>
    <t xml:space="preserve">Art. 21 da IN 184/08, art. 5º, 8º e 9º da Portaria MMA 55/14 e art. 2º da Conama 428/11</t>
  </si>
  <si>
    <t xml:space="preserve">15 dias úteis após o aceite do estudo (para EIA) / 15 dias após o aceite do EIA</t>
  </si>
  <si>
    <t xml:space="preserve">Art. 5º e 10º da Portaria MMA 55/14 / Art. 2º da Conama 428/11</t>
  </si>
  <si>
    <t xml:space="preserve">Art. 21 da IN 184/08 e art. 2º da Conama 428/11</t>
  </si>
  <si>
    <t xml:space="preserve">15 dias após o aceite do EIA</t>
  </si>
  <si>
    <t xml:space="preserve">Art. 2º da Conama 428/11</t>
  </si>
  <si>
    <t xml:space="preserve">Foi publicado o edital informando sobre os locais onde o EIA/RIMA está disponível e abrindo prazo de 45 dias para o requerimento de audiência pública?</t>
  </si>
  <si>
    <t xml:space="preserve">Art. 22 da IN 184/08 e art. 2º da Conama 09/87</t>
  </si>
  <si>
    <t xml:space="preserve">Foi enviado ofício ao empreendedor informando que será realizada audiência pública e solicitando indicação de data, horário e locais apropriados?</t>
  </si>
  <si>
    <t xml:space="preserve">Foi publicado edital de convocação da audiência pública com indicação de data, horário e local, e com antecedência mínima de quinze dias para sua realização?</t>
  </si>
  <si>
    <t xml:space="preserve">Art. 22 da IN 184/08</t>
  </si>
  <si>
    <t xml:space="preserve">Foi enviado ofício ao empreendedor encaminhando (i) regulamento, (ii) questionário, (iii) lista de presença e (iv) instruções para divulgação da audiência pública, bem como a solicitação de encaminhamento dos seguintes documentos: (i) propostas das apresentações (empreendedor e consultoria), (ii) informação sobre o andamento da divulgação da audiência e (iii) cópia da publicação da convocação da audiência em jornal de grande circulação?</t>
  </si>
  <si>
    <r>
      <rPr>
        <sz val="10"/>
        <color rgb="FF000000"/>
        <rFont val="Calibri"/>
        <family val="0"/>
        <charset val="1"/>
      </rPr>
      <t xml:space="preserve">Foram convidados os </t>
    </r>
    <r>
      <rPr>
        <i val="true"/>
        <sz val="10"/>
        <color rgb="FF000000"/>
        <rFont val="Calibri"/>
        <family val="0"/>
        <charset val="1"/>
      </rPr>
      <t xml:space="preserve">stakeholders</t>
    </r>
    <r>
      <rPr>
        <sz val="10"/>
        <color rgb="FF000000"/>
        <rFont val="Calibri"/>
        <family val="0"/>
        <charset val="1"/>
      </rPr>
      <t xml:space="preserve"> (envolvidos, intervenientes e autoridades) para participação da audiência pública?</t>
    </r>
  </si>
  <si>
    <t xml:space="preserve">Foram encaminhadas (i) propostas das apresentações (empreendedor e consultoria), (ii) informação sobre o andamento da divulgação da audiência e (iii) cópia da publicação da convocação da audiência em jornal de grande circulação?</t>
  </si>
  <si>
    <t xml:space="preserve">Foram verificados o conteúdo das apresentações (empreendedor, consultoria  e Ibama) e o andamento da divulgação e da organização da audiência pública?</t>
  </si>
  <si>
    <t xml:space="preserve">A audiência pública foi realizada e uma ata sucinta foi elaborada?</t>
  </si>
  <si>
    <t xml:space="preserve">Art. 22 da IN 184/08, art. 10 da Conama 237/97, art. 11 da Conama 01/86 e art. 4º da Conama 09/87</t>
  </si>
  <si>
    <t xml:space="preserve">45 dias após publicação do edital com abertura de prazo e 15 dias após publicação da convocação</t>
  </si>
  <si>
    <r>
      <rPr>
        <sz val="10"/>
        <color rgb="FF000000"/>
        <rFont val="Calibri"/>
        <family val="0"/>
        <charset val="1"/>
      </rPr>
      <t xml:space="preserve">Art. 22 da IN 184/08 e </t>
    </r>
    <r>
      <rPr>
        <sz val="10"/>
        <color rgb="FF000000"/>
        <rFont val="Arial"/>
        <family val="0"/>
        <charset val="1"/>
      </rPr>
      <t xml:space="preserve">art. 2º da Conama 09/87</t>
    </r>
  </si>
  <si>
    <t xml:space="preserve">Foi enviado ofício ao empreendedor solicitando gravação, transcrição e comprovação de divulgação da audiência pública?</t>
  </si>
  <si>
    <t xml:space="preserve">Art. 23 da IN 184/08</t>
  </si>
  <si>
    <t xml:space="preserve">Os questionamentos pertinentes ao Ibama foram respondidos via ofício aos respectivos solicitantes?</t>
  </si>
  <si>
    <t xml:space="preserve">Os questionamentos pertinentes ao empreendedor ou à consultoria foram encaminhados via ofício ao empreendedor para a elaboração das respectivas respostas?</t>
  </si>
  <si>
    <t xml:space="preserve">Foram encaminhadas a gravação, a transcrição e a comprovação de divulgação da audiência pública?</t>
  </si>
  <si>
    <t xml:space="preserve">15 dias após a  audiência</t>
  </si>
  <si>
    <t xml:space="preserve">Foram encaminhadas as respostas aos questionamentos pertinentes ao empreendedor e à consultoria?</t>
  </si>
  <si>
    <t xml:space="preserve">Foi elaborado parecer sobre a audiência pública, incluindo análise das formas de divulgação, bem como dos principais questionamentos durante e após a audiência?</t>
  </si>
  <si>
    <t xml:space="preserve">Art. 5º da Conama 09/87</t>
  </si>
  <si>
    <t xml:space="preserve">Caso o órgão tenha apresentado manifestação final conclusiva (favorável ou contrária) sobre o estudo ambiental, prosseguir para item abaixo. Caso contrário, ir para item “Complementações”, na sequência.</t>
  </si>
  <si>
    <t xml:space="preserve">Os órgãos envolvidos encaminharam manifestação final acerca dos estudos ambientais? (* no caso de complementações, ver item abaixo)</t>
  </si>
  <si>
    <t xml:space="preserve">Art. 21 da IN 184/08 e art. 7º da PI 60/15</t>
  </si>
  <si>
    <r>
      <rPr>
        <sz val="10"/>
        <color rgb="FF000000"/>
        <rFont val="Calibri"/>
        <family val="0"/>
        <charset val="1"/>
      </rPr>
      <t xml:space="preserve">30 dias após solicitação de manifestação / 90 dias para EIA e 30 dias para outros estudos, </t>
    </r>
    <r>
      <rPr>
        <sz val="10"/>
        <color rgb="FF000000"/>
        <rFont val="Arial"/>
        <family val="0"/>
        <charset val="1"/>
      </rPr>
      <t xml:space="preserve">prorrogável por mais 15 dias</t>
    </r>
  </si>
  <si>
    <t xml:space="preserve">Art. 21 da IN 184/08 / Art. 7º da PI 60/15</t>
  </si>
  <si>
    <t xml:space="preserve">Art. 21 da IN 184/08, art. 5º da Portaria MMA 55/14 e art. 2º da Conama 428/10</t>
  </si>
  <si>
    <t xml:space="preserve">30 dias após solicitação de manifestação / 60 dias para EIA / 60 dias para EIA (prorrogável por mais 30 dias, em caso de complementações)</t>
  </si>
  <si>
    <t xml:space="preserve">Art. 21 da IN 184/08 / Art. 5º da Portaria MMA 55/14 / Art. 2º e 3º da Conama 428/10</t>
  </si>
  <si>
    <t xml:space="preserve">Art. 21 da IN 184/08 e art. 2º da Conama 428/10</t>
  </si>
  <si>
    <t xml:space="preserve">30 dias após solicitação de manifestação / 60 dias para EIA (prorrogável por mais 30 dias, em caso de complementações)</t>
  </si>
  <si>
    <t xml:space="preserve">Art. 21 da IN 184/08 /  Art. 2º e 3º da Conama 428/10</t>
  </si>
  <si>
    <t xml:space="preserve">Item “Complementações”. Prosseguir apenas se algum órgão tiver solicitado complementação.</t>
  </si>
  <si>
    <t xml:space="preserve">No caso de solicitação de complementações pelos órgãos envolvidos (ou indicação de incompatibilidade ou solicitação de complementações pelo ICMBio) porventura protocoladas no Ibama, tais documentos foram encaminhados ao empreendedor?</t>
  </si>
  <si>
    <t xml:space="preserve">Art. 7º da PI 60/15</t>
  </si>
  <si>
    <t xml:space="preserve">Art. 7º da PI 60/15 e art. 6º da Portaria MMA 55/14</t>
  </si>
  <si>
    <t xml:space="preserve">15 dias úteis após o recebimento da solicitação de complementações ou indicação de incompatibilidade</t>
  </si>
  <si>
    <t xml:space="preserve">Art. 6º da Portaria MMA 55/14</t>
  </si>
  <si>
    <t xml:space="preserve">Art. 3º da Conama 428/10</t>
  </si>
  <si>
    <t xml:space="preserve">Foram protocolizados os estudos complementares exigidos pelos órgãos envolvidos? (* No caso do ICMBio, podem ser estudos complementares ou alternativas de projeto que busquem compatibilizar o empreendimento com a UC; depende de qual foi a manifestação do ICMBio no item anterior).</t>
  </si>
  <si>
    <t xml:space="preserve">60 dias para EIA e 20 dias para outros estudos, após o recebimento do ofício</t>
  </si>
  <si>
    <t xml:space="preserve">Art. 6º da Portaria MMA 55/14 e art. 3º da Conama 428/10</t>
  </si>
  <si>
    <t xml:space="preserve">Os órgãos envolvidos encaminharam manifestação final acerca do EIA/RIMA?</t>
  </si>
  <si>
    <t xml:space="preserve">90 dias para EIA e 30 dias para outros estudos, após o recebimento do estudo inicial</t>
  </si>
  <si>
    <t xml:space="preserve">60 dias para EIA, após solicitação de manifestação inicial / 60 dias para EIA, após solicitação inicial (prorrogável por mais 30 dias, em caso de complementações)</t>
  </si>
  <si>
    <t xml:space="preserve">Art. 5º da Portaria MMA 55/14 / Art. 3º da Conama 428/10</t>
  </si>
  <si>
    <t xml:space="preserve">60 dias para EIA, após solicitação de manifestação inicial (prorrogável por mais 30 dias, em caso de complementações)</t>
  </si>
  <si>
    <t xml:space="preserve">Fim do item “Complementações”.</t>
  </si>
  <si>
    <t xml:space="preserve">Caso o ICMBio tenha indeferido o pedido de autorização, foi apresentada àquele Instituto, por intermédio do Ibama, solicitação de revisão da decisão?</t>
  </si>
  <si>
    <t xml:space="preserve">15 dias úteis após o recebimento do indeferimento</t>
  </si>
  <si>
    <t xml:space="preserve">Caso o ICMBio tenha indeferido a autorização e o empreendedor tenha solicitado revisão da decisão, foi apresentada ao Ibama nova manifestação conclusiva?</t>
  </si>
  <si>
    <t xml:space="preserve">15 dias úteis após o recebimento do recurso</t>
  </si>
  <si>
    <t xml:space="preserve">Caso o ICMBio tenha indeferido o pedido de autorização, foi apresentada àquele Instituto solicitação de revisão da decisão?</t>
  </si>
  <si>
    <t xml:space="preserve">30 dias após o recebimento do indeferimento</t>
  </si>
  <si>
    <t xml:space="preserve">Caso o ICMBio tenha indeferido a autorização e o Ibama tenha solicitado revisão da decisão, foi apresentada ao Ibama nova manifestação conclusiva?</t>
  </si>
  <si>
    <t xml:space="preserve">30 dias após o recebimento do recurso</t>
  </si>
  <si>
    <t xml:space="preserve">Foi elaborado parecer conclusivo sobre a viabilidade ambiental do empreendimento? (considerar, no mínimo: parecer sobre a audiência pública, manifestação dos órgãos envolvidos, certidão municipal de uso e ocupação do solo, compensação ambiental – cálculo do grau de impacto e indicação das UCs –, autorização de supressão, outras autorizações (ex. outorga para captação de recursos hídricos), dados do empreendedor e regularidade do CTF, demais documentos do processo administrativo).</t>
  </si>
  <si>
    <t xml:space="preserve">Art. 24, 25 e 26 da IN 184/08 e art. 10 da Conama 237/97</t>
  </si>
  <si>
    <t xml:space="preserve">No caso de solicitação de complementações pelo Ibama, foram protocolizados, em uma única vez, os estudos adicionais exigidos?</t>
  </si>
  <si>
    <t xml:space="preserve">Art. 10 da Conama 237/97</t>
  </si>
  <si>
    <t xml:space="preserve">4 meses (prorrogável) após recebimento do parecer</t>
  </si>
  <si>
    <t xml:space="preserve">Art. 15 da Conama 237/97</t>
  </si>
  <si>
    <t xml:space="preserve">No caso de solicitação de complementações pelo Ibama capazes de alterar o componente avaliado pelo ICMBio, foi encaminhada nova consulta ao órgão?</t>
  </si>
  <si>
    <t xml:space="preserve">Art. 5º da Portaria MMA 55/14</t>
  </si>
  <si>
    <t xml:space="preserve">30 dias após recebimento das complementações</t>
  </si>
  <si>
    <t xml:space="preserve">No caso de solicitação de complementações, foi elaborado novo parecer conclusivo sobre a viabilidade ambiental do empreendimento? (considerar, no mínimo: parecer sobre a audiência pública, manifestação dos órgãos envolvidos, certidão municipal de uso e ocupação do solo, compensação ambiental – cálculo do grau de impacto e indicação das UCs –, autorização de supressão, outras autorizações (ex. outorga para captação de recursos hídricos), dados do empreendedor e regularidade do CTF, demais documentos do processo administrativo).</t>
  </si>
  <si>
    <t xml:space="preserve"> 6 meses para EIA (após aceite do estudo) / 1 ano para EIA e/ou audiência pública, ou 6 meses para outros estudos, após o requerimento de licença</t>
  </si>
  <si>
    <t xml:space="preserve">Art. 20 da IN 184/08 / art. 14 da Conama 237/97</t>
  </si>
  <si>
    <t xml:space="preserve">No caso de o empreendimento ter sido considerado viável ambientalmente, foram elaborados o fax cobrança, as GRUs, os despachos das chefias e a LP?</t>
  </si>
  <si>
    <t xml:space="preserve">Foram apresentados os comprovantes de pagamento referentes à análise técnica e à LP?</t>
  </si>
  <si>
    <t xml:space="preserve">Art. 26 da IN 184/08</t>
  </si>
  <si>
    <t xml:space="preserve">Foram encaminhadas cópias das publicações de recebimento da LP?</t>
  </si>
  <si>
    <t xml:space="preserve">Art. 26 da IN 184/08, art. 10 da Conama e Conama 06/86</t>
  </si>
  <si>
    <t xml:space="preserve">No caso de o empreendimento ter sido considerado inviável ambientalmente, foi publicado o indeferimento da LP?</t>
  </si>
  <si>
    <t xml:space="preserve">FASE DE LICENÇA DE INSTALAÇÃO</t>
  </si>
  <si>
    <t xml:space="preserve">Foram apresentados o Plano Básico Ambiental, o Plano de Compensação Ambiental o Inventário Florestal e o relatório de atendimento das condicionantes da LP?</t>
  </si>
  <si>
    <t xml:space="preserve">Art. 27 da IN 184/08</t>
  </si>
  <si>
    <t xml:space="preserve">A LI foi requerida no sistema do Ibama?</t>
  </si>
  <si>
    <t xml:space="preserve">O requerimento da LI foi publicado e a sua cópia foi encaminhada ao Ibama?</t>
  </si>
  <si>
    <t xml:space="preserve">Foi enviado ofício aos órgãos envolvidos no licenciamento para manifestação técnica acerca do cumprimento do programa ambiental específico em andamento? (Enviar somente àqueles órgãos que efetivamente precisam ser consultados).</t>
  </si>
  <si>
    <t xml:space="preserve">Art. 29 da IN 184/08 e art. 8º da PI 60/15</t>
  </si>
  <si>
    <t xml:space="preserve">15 dias após o recebimento do PBA</t>
  </si>
  <si>
    <t xml:space="preserve">Art. 8º da PI 60/15</t>
  </si>
  <si>
    <r>
      <rPr>
        <sz val="10"/>
        <color rgb="FF000000"/>
        <rFont val="Calibri"/>
        <family val="0"/>
        <charset val="1"/>
      </rPr>
      <t xml:space="preserve">Os órgãos envolvidos encaminharam manifestação final acerca </t>
    </r>
    <r>
      <rPr>
        <sz val="10"/>
        <color rgb="FF000000"/>
        <rFont val="Arial"/>
        <family val="0"/>
        <charset val="1"/>
      </rPr>
      <t xml:space="preserve">do cumprimento do programa ambiental específico em andamento</t>
    </r>
    <r>
      <rPr>
        <sz val="10"/>
        <color rgb="FF000000"/>
        <rFont val="Calibri"/>
        <family val="0"/>
        <charset val="1"/>
      </rPr>
      <t xml:space="preserve">?</t>
    </r>
  </si>
  <si>
    <t xml:space="preserve">Art. 29 da IN 184/08 e art. 6º da PI 60/15</t>
  </si>
  <si>
    <t xml:space="preserve">60 dias após o recebimento do PBA / 60 dias após solicitação</t>
  </si>
  <si>
    <t xml:space="preserve">Art. 29 da IN 184/08 / Art. 8º da PI 60/15</t>
  </si>
  <si>
    <t xml:space="preserve">Foi elaborado parecer conclusivo sobre a instalação do empreendimento? (considerar, no mínimo: manifestação dos órgãos envolvidos, compensação ambiental (termo de compromisso), autorização de supressão, outras autorizações (ex. outorga para captação de recursos hídricos), dados do empreendedor e regularidade do CTF, demais documentos do processo administrativo).</t>
  </si>
  <si>
    <t xml:space="preserve">Art. 28 e 30 da IN 184/08</t>
  </si>
  <si>
    <t xml:space="preserve">75 dias após o recebimento do PBA</t>
  </si>
  <si>
    <t xml:space="preserve">Art. 28 da IN 184/08</t>
  </si>
  <si>
    <t xml:space="preserve">No caso de solicitação de complementações, foi elaborado novo parecer conclusivo sobre a instalação do empreendimento? (considerar, no mínimo: manifestação dos órgãos envolvidos, compensação ambiental (termo de compromisso), autorização de supressão, outras autorizações (ex. outorga para captação de recursos hídricos), dados do empreendedor e regularidade do CTF, demais documentos do processo administrativo).</t>
  </si>
  <si>
    <t xml:space="preserve">Foram elaborados o fax cobrança, as GRUs, os despachos das chefias e a LI?</t>
  </si>
  <si>
    <t xml:space="preserve">Foram apresentados os comprovantes de pagamento referentes à análise técnica e à LI?</t>
  </si>
  <si>
    <t xml:space="preserve">Art. 31 da IN 184/08</t>
  </si>
  <si>
    <t xml:space="preserve">Foram encaminhadas cópias das publicações de recebimento da LI?</t>
  </si>
  <si>
    <t xml:space="preserve">FASE DE LICENÇA DE OPERAÇÃO</t>
  </si>
  <si>
    <t xml:space="preserve">Foi apresentado o relatório de atendimento das condicionantes da LI?</t>
  </si>
  <si>
    <t xml:space="preserve">Art. 32 da IN 184/08</t>
  </si>
  <si>
    <t xml:space="preserve">A LO foi requerida no sistema do Ibama?</t>
  </si>
  <si>
    <t xml:space="preserve">O requerimento da LO foi publicado e a sua cópia foi encaminhada ao Ibama?</t>
  </si>
  <si>
    <r>
      <rPr>
        <sz val="10"/>
        <color rgb="FF000000"/>
        <rFont val="Calibri"/>
        <family val="0"/>
        <charset val="1"/>
      </rPr>
      <t xml:space="preserve">Os órgãos envolvidos encaminharam manifestação final acerca</t>
    </r>
    <r>
      <rPr>
        <sz val="10"/>
        <color rgb="FF000000"/>
        <rFont val="Arial"/>
        <family val="0"/>
        <charset val="1"/>
      </rPr>
      <t xml:space="preserve"> do cumprimento do programa ambiental específico em andamento</t>
    </r>
    <r>
      <rPr>
        <sz val="10"/>
        <color rgb="FF000000"/>
        <rFont val="Calibri"/>
        <family val="0"/>
        <charset val="1"/>
      </rPr>
      <t xml:space="preserve">?</t>
    </r>
  </si>
  <si>
    <t xml:space="preserve"> 60 dias após solicitação</t>
  </si>
  <si>
    <t xml:space="preserve">Foi elaborado parecer conclusivo sobre a operação do empreendimento? (considerar, no mínimo: dados do empreendedor e regularidade do CTF, demais documentos do processo administrativo).</t>
  </si>
  <si>
    <t xml:space="preserve">Art. 33 da IN 184/08</t>
  </si>
  <si>
    <t xml:space="preserve">45 dias após o recebimento do relatório do empreendedor</t>
  </si>
  <si>
    <t xml:space="preserve">No caso de solicitação de complementações, foi elaborado novo parecer conclusivo sobre a operação do empreendimento? (considerar, no mínimo: dados do empreendedor e regularidade do CTF, demais documentos do processo administrativo).</t>
  </si>
  <si>
    <t xml:space="preserve">Art. 35 da IN 184/08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</si>
</sst>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D/MM/YY"/>
  </numFmts>
  <fonts count="2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3333"/>
      <name val="Calibri"/>
      <family val="0"/>
      <charset val="1"/>
    </font>
    <font>
      <sz val="10"/>
      <color rgb="FFFF3333"/>
      <name val="Arial"/>
      <family val="0"/>
      <charset val="1"/>
    </font>
    <font>
      <i val="true"/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FF66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9AFEC5"/>
      </patternFill>
    </fill>
    <fill>
      <patternFill patternType="solid">
        <fgColor rgb="FFFFCCCC"/>
        <bgColor rgb="FFFDBCBC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8DCE6"/>
      </patternFill>
    </fill>
    <fill>
      <patternFill patternType="solid">
        <fgColor rgb="FFFFFFFF"/>
        <bgColor rgb="FFFFFFCC"/>
      </patternFill>
    </fill>
    <fill>
      <patternFill patternType="solid">
        <fgColor rgb="FFFDBCBC"/>
        <bgColor rgb="FFFFCCCC"/>
      </patternFill>
    </fill>
    <fill>
      <patternFill patternType="solid">
        <fgColor rgb="FFCCCCCC"/>
        <bgColor rgb="FFDDDDDD"/>
      </patternFill>
    </fill>
    <fill>
      <patternFill patternType="solid">
        <fgColor rgb="FFFFFF99"/>
        <bgColor rgb="FFFFFFCC"/>
      </patternFill>
    </fill>
    <fill>
      <patternFill patternType="solid">
        <fgColor rgb="FFE8DCE6"/>
        <bgColor rgb="FFDDDDDD"/>
      </patternFill>
    </fill>
    <fill>
      <patternFill patternType="solid">
        <fgColor rgb="FF9AFEC5"/>
        <bgColor rgb="FFCCFFCC"/>
      </patternFill>
    </fill>
    <fill>
      <patternFill patternType="solid">
        <fgColor rgb="FFDEC57A"/>
        <bgColor rgb="FFFDBCB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7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FF3333"/>
      <rgbColor rgb="FFFFFFCC"/>
      <rgbColor rgb="FFE8DC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AFEC5"/>
      <rgbColor rgb="FFCCFFCC"/>
      <rgbColor rgb="FFFFFF99"/>
      <rgbColor rgb="FF99CCFF"/>
      <rgbColor rgb="FFFDBCBC"/>
      <rgbColor rgb="FFCC99FF"/>
      <rgbColor rgb="FFFFCCCC"/>
      <rgbColor rgb="FF3366FF"/>
      <rgbColor rgb="FF33CCCC"/>
      <rgbColor rgb="FF99CC00"/>
      <rgbColor rgb="FFDEC57A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0.46"/>
    <col collapsed="false" customWidth="true" hidden="false" outlineLevel="0" max="1025" min="2" style="0" width="8.86"/>
  </cols>
  <sheetData/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7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J180" activeCellId="0" sqref="J180"/>
    </sheetView>
  </sheetViews>
  <sheetFormatPr defaultRowHeight="12.75" zeroHeight="false" outlineLevelRow="0" outlineLevelCol="0"/>
  <cols>
    <col collapsed="false" customWidth="true" hidden="false" outlineLevel="0" max="1" min="1" style="1" width="16.73"/>
    <col collapsed="false" customWidth="true" hidden="false" outlineLevel="0" max="2" min="2" style="2" width="47.27"/>
    <col collapsed="false" customWidth="true" hidden="false" outlineLevel="0" max="6" min="3" style="1" width="14.65"/>
    <col collapsed="false" customWidth="true" hidden="false" outlineLevel="0" max="8" min="7" style="1" width="20.67"/>
    <col collapsed="false" customWidth="true" hidden="false" outlineLevel="0" max="9" min="9" style="1" width="20.92"/>
    <col collapsed="false" customWidth="true" hidden="false" outlineLevel="0" max="10" min="10" style="1" width="14.65"/>
    <col collapsed="false" customWidth="true" hidden="false" outlineLevel="0" max="11" min="11" style="1" width="9.97"/>
    <col collapsed="false" customWidth="true" hidden="false" outlineLevel="0" max="12" min="12" style="1" width="14.65"/>
    <col collapsed="false" customWidth="true" hidden="false" outlineLevel="0" max="13" min="13" style="1" width="1.48"/>
    <col collapsed="false" customWidth="true" hidden="false" outlineLevel="0" max="16" min="14" style="1" width="15.87"/>
    <col collapsed="false" customWidth="true" hidden="false" outlineLevel="0" max="260" min="17" style="1" width="10.58"/>
    <col collapsed="false" customWidth="true" hidden="false" outlineLevel="0" max="1022" min="261" style="3" width="10.58"/>
    <col collapsed="false" customWidth="true" hidden="false" outlineLevel="0" max="1023" min="1023" style="0" width="10.58"/>
    <col collapsed="false" customWidth="true" hidden="false" outlineLevel="0" max="1025" min="1024" style="0" width="8.86"/>
  </cols>
  <sheetData>
    <row r="1" customFormat="false" ht="30" hidden="false" customHeight="true" outlineLevel="0" collapsed="false">
      <c r="A1" s="4" t="s">
        <v>0</v>
      </c>
      <c r="B1" s="4"/>
      <c r="C1" s="4"/>
      <c r="D1" s="4"/>
      <c r="E1" s="4"/>
      <c r="F1" s="5"/>
      <c r="G1" s="6" t="s">
        <v>1</v>
      </c>
      <c r="H1" s="7"/>
      <c r="I1" s="7"/>
      <c r="J1" s="7"/>
      <c r="K1" s="7"/>
      <c r="L1" s="8"/>
      <c r="M1" s="9"/>
      <c r="N1" s="5"/>
      <c r="O1" s="5"/>
    </row>
    <row r="2" customFormat="false" ht="10.5" hidden="false" customHeight="true" outlineLevel="0" collapsed="false">
      <c r="A2" s="5"/>
      <c r="B2" s="10"/>
      <c r="C2" s="11"/>
      <c r="D2" s="11"/>
      <c r="E2" s="11"/>
      <c r="F2" s="9"/>
      <c r="G2" s="12"/>
      <c r="H2" s="13"/>
      <c r="I2" s="13"/>
      <c r="J2" s="13"/>
      <c r="K2" s="14"/>
      <c r="L2" s="15"/>
      <c r="M2" s="9"/>
      <c r="N2" s="5"/>
      <c r="O2" s="5"/>
    </row>
    <row r="3" customFormat="false" ht="13.15" hidden="false" customHeight="true" outlineLevel="0" collapsed="false">
      <c r="A3" s="16" t="s">
        <v>2</v>
      </c>
      <c r="B3" s="16"/>
      <c r="C3" s="16"/>
      <c r="D3" s="16"/>
      <c r="E3" s="16"/>
      <c r="F3" s="5"/>
      <c r="G3" s="17"/>
      <c r="L3" s="18"/>
      <c r="M3" s="9"/>
      <c r="N3" s="5"/>
      <c r="O3" s="5"/>
    </row>
    <row r="4" customFormat="false" ht="13.15" hidden="false" customHeight="true" outlineLevel="0" collapsed="false">
      <c r="A4" s="16" t="s">
        <v>3</v>
      </c>
      <c r="B4" s="16"/>
      <c r="C4" s="16"/>
      <c r="D4" s="16"/>
      <c r="E4" s="16"/>
      <c r="F4" s="5"/>
      <c r="G4" s="19"/>
      <c r="H4" s="20"/>
      <c r="I4" s="20"/>
      <c r="L4" s="18"/>
      <c r="M4" s="9"/>
      <c r="N4" s="5"/>
      <c r="O4" s="5"/>
    </row>
    <row r="5" customFormat="false" ht="13.15" hidden="false" customHeight="true" outlineLevel="0" collapsed="false">
      <c r="A5" s="16" t="s">
        <v>4</v>
      </c>
      <c r="B5" s="16"/>
      <c r="C5" s="16"/>
      <c r="D5" s="16"/>
      <c r="E5" s="16"/>
      <c r="F5" s="21"/>
      <c r="G5" s="19"/>
      <c r="H5" s="22"/>
      <c r="I5" s="22"/>
      <c r="L5" s="18"/>
      <c r="M5" s="9"/>
      <c r="N5" s="5"/>
      <c r="O5" s="5"/>
    </row>
    <row r="6" customFormat="false" ht="13.15" hidden="false" customHeight="true" outlineLevel="0" collapsed="false">
      <c r="A6" s="16" t="s">
        <v>5</v>
      </c>
      <c r="B6" s="16"/>
      <c r="C6" s="16"/>
      <c r="D6" s="16"/>
      <c r="E6" s="16"/>
      <c r="F6" s="21"/>
      <c r="G6" s="19"/>
      <c r="H6" s="22"/>
      <c r="I6" s="22"/>
      <c r="L6" s="18"/>
      <c r="M6" s="9"/>
      <c r="N6" s="5"/>
      <c r="O6" s="5"/>
    </row>
    <row r="7" customFormat="false" ht="13.15" hidden="false" customHeight="true" outlineLevel="0" collapsed="false">
      <c r="A7" s="16" t="s">
        <v>6</v>
      </c>
      <c r="B7" s="16"/>
      <c r="C7" s="16"/>
      <c r="D7" s="16"/>
      <c r="E7" s="16"/>
      <c r="F7" s="21"/>
      <c r="G7" s="19"/>
      <c r="H7" s="22"/>
      <c r="I7" s="22"/>
      <c r="L7" s="18"/>
      <c r="M7" s="9"/>
      <c r="N7" s="5"/>
      <c r="O7" s="5"/>
    </row>
    <row r="8" customFormat="false" ht="13.15" hidden="false" customHeight="true" outlineLevel="0" collapsed="false">
      <c r="A8" s="16" t="s">
        <v>7</v>
      </c>
      <c r="B8" s="16"/>
      <c r="C8" s="16"/>
      <c r="D8" s="16"/>
      <c r="E8" s="16"/>
      <c r="F8" s="21"/>
      <c r="G8" s="19"/>
      <c r="H8" s="23"/>
      <c r="I8" s="23"/>
      <c r="L8" s="18"/>
      <c r="M8" s="9"/>
      <c r="N8" s="5"/>
      <c r="O8" s="5"/>
    </row>
    <row r="9" customFormat="false" ht="13.15" hidden="false" customHeight="true" outlineLevel="0" collapsed="false">
      <c r="A9" s="16" t="s">
        <v>8</v>
      </c>
      <c r="B9" s="24"/>
      <c r="C9" s="24"/>
      <c r="D9" s="24"/>
      <c r="E9" s="24"/>
      <c r="F9" s="21"/>
      <c r="G9" s="12"/>
      <c r="H9" s="23"/>
      <c r="I9" s="23"/>
      <c r="L9" s="18"/>
      <c r="M9" s="9"/>
      <c r="N9" s="5"/>
      <c r="O9" s="5"/>
    </row>
    <row r="10" customFormat="false" ht="13.15" hidden="false" customHeight="true" outlineLevel="0" collapsed="false">
      <c r="A10" s="16" t="s">
        <v>9</v>
      </c>
      <c r="B10" s="16"/>
      <c r="C10" s="16"/>
      <c r="D10" s="16"/>
      <c r="E10" s="16"/>
      <c r="F10" s="21"/>
      <c r="G10" s="25"/>
      <c r="H10" s="23"/>
      <c r="I10" s="23"/>
      <c r="L10" s="18"/>
      <c r="M10" s="9"/>
      <c r="N10" s="5"/>
      <c r="O10" s="5"/>
    </row>
    <row r="11" customFormat="false" ht="13.15" hidden="false" customHeight="true" outlineLevel="0" collapsed="false">
      <c r="A11" s="16" t="s">
        <v>10</v>
      </c>
      <c r="B11" s="16"/>
      <c r="C11" s="16"/>
      <c r="D11" s="16"/>
      <c r="E11" s="16"/>
      <c r="F11" s="21"/>
      <c r="G11" s="19"/>
      <c r="H11" s="23"/>
      <c r="I11" s="23"/>
      <c r="L11" s="18"/>
      <c r="M11" s="9"/>
      <c r="N11" s="5"/>
      <c r="O11" s="5"/>
    </row>
    <row r="12" customFormat="false" ht="13.15" hidden="false" customHeight="true" outlineLevel="0" collapsed="false">
      <c r="A12" s="5"/>
      <c r="B12" s="26"/>
      <c r="C12" s="5"/>
      <c r="D12" s="5"/>
      <c r="E12" s="5"/>
      <c r="F12" s="5"/>
      <c r="G12" s="19"/>
      <c r="L12" s="18"/>
      <c r="M12" s="9"/>
      <c r="N12" s="5"/>
      <c r="O12" s="5"/>
    </row>
    <row r="13" customFormat="false" ht="13.15" hidden="false" customHeight="true" outlineLevel="0" collapsed="false">
      <c r="A13" s="5"/>
      <c r="B13" s="26"/>
      <c r="C13" s="5"/>
      <c r="D13" s="5"/>
      <c r="E13" s="5"/>
      <c r="F13" s="5"/>
      <c r="G13" s="27"/>
      <c r="H13" s="28"/>
      <c r="I13" s="28"/>
      <c r="J13" s="28"/>
      <c r="K13" s="28"/>
      <c r="L13" s="29"/>
      <c r="M13" s="9"/>
      <c r="N13" s="5"/>
      <c r="O13" s="5"/>
    </row>
    <row r="14" customFormat="false" ht="28.15" hidden="false" customHeight="true" outlineLevel="0" collapsed="false">
      <c r="A14" s="5"/>
      <c r="B14" s="26"/>
      <c r="C14" s="5"/>
      <c r="D14" s="5"/>
      <c r="E14" s="5"/>
      <c r="F14" s="5"/>
      <c r="G14" s="21"/>
      <c r="H14" s="5"/>
      <c r="I14" s="5"/>
      <c r="J14" s="5"/>
      <c r="K14" s="5"/>
      <c r="L14" s="5"/>
      <c r="M14" s="9"/>
      <c r="N14" s="5"/>
      <c r="O14" s="5"/>
    </row>
    <row r="15" customFormat="false" ht="28.5" hidden="false" customHeight="true" outlineLevel="0" collapsed="false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1"/>
      <c r="N15" s="21"/>
      <c r="O15" s="21"/>
    </row>
    <row r="16" customFormat="false" ht="8.85" hidden="false" customHeight="true" outlineLevel="0" collapsed="false">
      <c r="A16" s="5"/>
      <c r="B16" s="30"/>
      <c r="C16" s="9"/>
      <c r="D16" s="9"/>
      <c r="E16" s="9"/>
      <c r="F16" s="9"/>
      <c r="G16" s="9"/>
      <c r="H16" s="9"/>
      <c r="I16" s="9"/>
      <c r="J16" s="9"/>
      <c r="K16" s="9"/>
      <c r="L16" s="9"/>
      <c r="M16" s="21"/>
      <c r="N16" s="21"/>
      <c r="O16" s="21"/>
    </row>
    <row r="17" customFormat="false" ht="15.75" hidden="false" customHeight="true" outlineLevel="0" collapsed="false">
      <c r="A17" s="31" t="s">
        <v>5</v>
      </c>
      <c r="B17" s="16" t="s">
        <v>12</v>
      </c>
      <c r="C17" s="32" t="s">
        <v>13</v>
      </c>
      <c r="D17" s="32" t="s">
        <v>14</v>
      </c>
      <c r="E17" s="32" t="s">
        <v>15</v>
      </c>
      <c r="F17" s="32" t="s">
        <v>16</v>
      </c>
      <c r="G17" s="32" t="s">
        <v>17</v>
      </c>
      <c r="H17" s="32" t="s">
        <v>18</v>
      </c>
      <c r="I17" s="32" t="s">
        <v>19</v>
      </c>
      <c r="J17" s="32" t="s">
        <v>20</v>
      </c>
      <c r="K17" s="32" t="s">
        <v>21</v>
      </c>
      <c r="L17" s="32" t="s">
        <v>22</v>
      </c>
      <c r="M17" s="21"/>
      <c r="N17" s="21"/>
      <c r="O17" s="21"/>
    </row>
    <row r="18" customFormat="false" ht="28.15" hidden="false" customHeight="true" outlineLevel="0" collapsed="false">
      <c r="A18" s="5"/>
      <c r="B18" s="16"/>
      <c r="C18" s="33"/>
      <c r="D18" s="33" t="s">
        <v>23</v>
      </c>
      <c r="E18" s="33" t="s">
        <v>23</v>
      </c>
      <c r="F18" s="34"/>
      <c r="G18" s="32" t="s">
        <v>24</v>
      </c>
      <c r="H18" s="35" t="s">
        <v>23</v>
      </c>
      <c r="I18" s="35" t="s">
        <v>23</v>
      </c>
      <c r="J18" s="36" t="s">
        <v>23</v>
      </c>
      <c r="K18" s="35" t="s">
        <v>23</v>
      </c>
      <c r="L18" s="33"/>
      <c r="M18" s="21"/>
      <c r="N18" s="21"/>
      <c r="O18" s="21"/>
    </row>
    <row r="19" customFormat="false" ht="8.85" hidden="false" customHeight="true" outlineLevel="0" collapsed="false">
      <c r="A19" s="5"/>
      <c r="B19" s="30"/>
      <c r="C19" s="9"/>
      <c r="D19" s="9"/>
      <c r="E19" s="9"/>
      <c r="F19" s="9"/>
      <c r="G19" s="9"/>
      <c r="H19" s="9"/>
      <c r="I19" s="9"/>
      <c r="J19" s="9"/>
      <c r="K19" s="9"/>
      <c r="L19" s="9"/>
      <c r="M19" s="21"/>
      <c r="N19" s="21"/>
      <c r="O19" s="21"/>
    </row>
    <row r="20" customFormat="false" ht="15.75" hidden="false" customHeight="true" outlineLevel="0" collapsed="false">
      <c r="A20" s="37" t="s">
        <v>25</v>
      </c>
      <c r="B20" s="16" t="s">
        <v>26</v>
      </c>
      <c r="C20" s="32" t="s">
        <v>13</v>
      </c>
      <c r="D20" s="32" t="s">
        <v>14</v>
      </c>
      <c r="E20" s="32" t="s">
        <v>15</v>
      </c>
      <c r="F20" s="32" t="s">
        <v>16</v>
      </c>
      <c r="G20" s="32" t="s">
        <v>17</v>
      </c>
      <c r="H20" s="32" t="s">
        <v>18</v>
      </c>
      <c r="I20" s="32" t="s">
        <v>19</v>
      </c>
      <c r="J20" s="32" t="s">
        <v>20</v>
      </c>
      <c r="K20" s="32" t="s">
        <v>21</v>
      </c>
      <c r="L20" s="32" t="s">
        <v>22</v>
      </c>
      <c r="M20" s="21"/>
      <c r="N20" s="21"/>
      <c r="O20" s="21"/>
    </row>
    <row r="21" customFormat="false" ht="42.4" hidden="false" customHeight="true" outlineLevel="0" collapsed="false">
      <c r="A21" s="5"/>
      <c r="B21" s="16"/>
      <c r="C21" s="33" t="s">
        <v>23</v>
      </c>
      <c r="D21" s="33"/>
      <c r="E21" s="33" t="s">
        <v>23</v>
      </c>
      <c r="F21" s="34" t="s">
        <v>23</v>
      </c>
      <c r="G21" s="32" t="s">
        <v>27</v>
      </c>
      <c r="H21" s="35" t="s">
        <v>23</v>
      </c>
      <c r="I21" s="35" t="s">
        <v>23</v>
      </c>
      <c r="J21" s="36" t="s">
        <v>23</v>
      </c>
      <c r="K21" s="35" t="s">
        <v>23</v>
      </c>
      <c r="L21" s="33" t="s">
        <v>23</v>
      </c>
      <c r="M21" s="21"/>
      <c r="N21" s="21"/>
      <c r="O21" s="21"/>
    </row>
    <row r="22" customFormat="false" ht="8.85" hidden="false" customHeight="true" outlineLevel="0" collapsed="false">
      <c r="A22" s="5"/>
      <c r="B22" s="30"/>
      <c r="C22" s="9"/>
      <c r="D22" s="9"/>
      <c r="E22" s="9"/>
      <c r="F22" s="9"/>
      <c r="G22" s="9"/>
      <c r="H22" s="9"/>
      <c r="I22" s="9"/>
      <c r="J22" s="9"/>
      <c r="K22" s="9"/>
      <c r="L22" s="9"/>
      <c r="M22" s="21"/>
      <c r="N22" s="21"/>
      <c r="O22" s="21"/>
    </row>
    <row r="23" customFormat="false" ht="15.75" hidden="false" customHeight="true" outlineLevel="0" collapsed="false">
      <c r="A23" s="37" t="s">
        <v>25</v>
      </c>
      <c r="B23" s="16" t="s">
        <v>28</v>
      </c>
      <c r="C23" s="32" t="s">
        <v>29</v>
      </c>
      <c r="D23" s="32" t="s">
        <v>30</v>
      </c>
      <c r="E23" s="32" t="s">
        <v>15</v>
      </c>
      <c r="F23" s="32" t="s">
        <v>16</v>
      </c>
      <c r="G23" s="32" t="s">
        <v>17</v>
      </c>
      <c r="H23" s="32" t="s">
        <v>18</v>
      </c>
      <c r="I23" s="32" t="s">
        <v>19</v>
      </c>
      <c r="J23" s="32" t="s">
        <v>20</v>
      </c>
      <c r="K23" s="32" t="s">
        <v>21</v>
      </c>
      <c r="L23" s="32" t="s">
        <v>22</v>
      </c>
      <c r="M23" s="21"/>
      <c r="N23" s="21"/>
      <c r="O23" s="21"/>
    </row>
    <row r="24" customFormat="false" ht="28.5" hidden="false" customHeight="true" outlineLevel="0" collapsed="false">
      <c r="A24" s="5"/>
      <c r="B24" s="16"/>
      <c r="C24" s="33" t="s">
        <v>23</v>
      </c>
      <c r="D24" s="33"/>
      <c r="E24" s="33" t="s">
        <v>23</v>
      </c>
      <c r="F24" s="34"/>
      <c r="G24" s="32" t="s">
        <v>31</v>
      </c>
      <c r="H24" s="32" t="s">
        <v>23</v>
      </c>
      <c r="I24" s="32" t="s">
        <v>23</v>
      </c>
      <c r="J24" s="36" t="s">
        <v>23</v>
      </c>
      <c r="K24" s="32" t="s">
        <v>23</v>
      </c>
      <c r="L24" s="33"/>
      <c r="M24" s="21"/>
      <c r="N24" s="21"/>
      <c r="O24" s="21"/>
    </row>
    <row r="25" customFormat="false" ht="8.85" hidden="false" customHeight="true" outlineLevel="0" collapsed="false">
      <c r="A25" s="5"/>
      <c r="B25" s="30"/>
      <c r="C25" s="9"/>
      <c r="D25" s="9"/>
      <c r="E25" s="9"/>
      <c r="F25" s="9"/>
      <c r="G25" s="9"/>
      <c r="H25" s="9"/>
      <c r="I25" s="9"/>
      <c r="J25" s="9"/>
      <c r="K25" s="9"/>
      <c r="L25" s="9"/>
      <c r="M25" s="21"/>
      <c r="N25" s="21"/>
      <c r="O25" s="21"/>
    </row>
    <row r="26" customFormat="false" ht="15.75" hidden="false" customHeight="true" outlineLevel="0" collapsed="false">
      <c r="A26" s="37" t="s">
        <v>25</v>
      </c>
      <c r="B26" s="16" t="s">
        <v>32</v>
      </c>
      <c r="C26" s="32" t="s">
        <v>13</v>
      </c>
      <c r="D26" s="32" t="s">
        <v>14</v>
      </c>
      <c r="E26" s="32" t="s">
        <v>15</v>
      </c>
      <c r="F26" s="32" t="s">
        <v>16</v>
      </c>
      <c r="G26" s="32" t="s">
        <v>17</v>
      </c>
      <c r="H26" s="32" t="s">
        <v>18</v>
      </c>
      <c r="I26" s="32" t="s">
        <v>19</v>
      </c>
      <c r="J26" s="32" t="s">
        <v>20</v>
      </c>
      <c r="K26" s="32" t="s">
        <v>21</v>
      </c>
      <c r="L26" s="32" t="s">
        <v>22</v>
      </c>
      <c r="M26" s="21"/>
      <c r="N26" s="21"/>
      <c r="O26" s="21"/>
    </row>
    <row r="27" customFormat="false" ht="28.15" hidden="false" customHeight="true" outlineLevel="0" collapsed="false">
      <c r="A27" s="5"/>
      <c r="B27" s="16"/>
      <c r="C27" s="33"/>
      <c r="D27" s="33" t="s">
        <v>23</v>
      </c>
      <c r="E27" s="33" t="s">
        <v>23</v>
      </c>
      <c r="F27" s="34"/>
      <c r="G27" s="32" t="s">
        <v>24</v>
      </c>
      <c r="H27" s="32" t="s">
        <v>33</v>
      </c>
      <c r="I27" s="32" t="s">
        <v>34</v>
      </c>
      <c r="J27" s="38" t="n">
        <f aca="false">WORKDAY(F18,10)</f>
        <v>13</v>
      </c>
      <c r="K27" s="39" t="str">
        <f aca="false">IF(F27-J27&gt;0,"Sim","Não")</f>
        <v>Não</v>
      </c>
      <c r="L27" s="33"/>
      <c r="M27" s="21"/>
      <c r="N27" s="21"/>
      <c r="O27" s="21"/>
    </row>
    <row r="28" customFormat="false" ht="8.85" hidden="false" customHeight="true" outlineLevel="0" collapsed="false">
      <c r="A28" s="5"/>
      <c r="B28" s="30"/>
      <c r="C28" s="9"/>
      <c r="D28" s="9"/>
      <c r="E28" s="9"/>
      <c r="F28" s="9"/>
      <c r="G28" s="9"/>
      <c r="H28" s="9"/>
      <c r="I28" s="9"/>
      <c r="J28" s="9"/>
      <c r="K28" s="9"/>
      <c r="L28" s="9"/>
      <c r="M28" s="21"/>
      <c r="N28" s="21"/>
      <c r="O28" s="21"/>
    </row>
    <row r="29" customFormat="false" ht="15.75" hidden="false" customHeight="true" outlineLevel="0" collapsed="false">
      <c r="A29" s="37" t="s">
        <v>25</v>
      </c>
      <c r="B29" s="16" t="s">
        <v>35</v>
      </c>
      <c r="C29" s="32" t="s">
        <v>13</v>
      </c>
      <c r="D29" s="32" t="s">
        <v>14</v>
      </c>
      <c r="E29" s="32" t="s">
        <v>15</v>
      </c>
      <c r="F29" s="32" t="s">
        <v>16</v>
      </c>
      <c r="G29" s="32" t="s">
        <v>17</v>
      </c>
      <c r="H29" s="32" t="s">
        <v>18</v>
      </c>
      <c r="I29" s="32" t="s">
        <v>19</v>
      </c>
      <c r="J29" s="32" t="s">
        <v>20</v>
      </c>
      <c r="K29" s="32" t="s">
        <v>21</v>
      </c>
      <c r="L29" s="32" t="s">
        <v>22</v>
      </c>
      <c r="M29" s="21"/>
      <c r="N29" s="21"/>
      <c r="O29" s="21"/>
    </row>
    <row r="30" customFormat="false" ht="39.75" hidden="false" customHeight="true" outlineLevel="0" collapsed="false">
      <c r="A30" s="5"/>
      <c r="B30" s="16"/>
      <c r="C30" s="33"/>
      <c r="D30" s="33" t="s">
        <v>23</v>
      </c>
      <c r="E30" s="33" t="s">
        <v>23</v>
      </c>
      <c r="F30" s="34"/>
      <c r="G30" s="32" t="s">
        <v>36</v>
      </c>
      <c r="H30" s="32" t="s">
        <v>23</v>
      </c>
      <c r="I30" s="32" t="s">
        <v>23</v>
      </c>
      <c r="J30" s="36" t="s">
        <v>23</v>
      </c>
      <c r="K30" s="32" t="s">
        <v>23</v>
      </c>
      <c r="L30" s="33"/>
      <c r="M30" s="21"/>
      <c r="N30" s="21"/>
      <c r="O30" s="21"/>
    </row>
    <row r="31" customFormat="false" ht="8.85" hidden="false" customHeight="true" outlineLevel="0" collapsed="false">
      <c r="A31" s="5"/>
      <c r="B31" s="30"/>
      <c r="C31" s="9"/>
      <c r="D31" s="9"/>
      <c r="E31" s="9"/>
      <c r="F31" s="9"/>
      <c r="G31" s="9"/>
      <c r="H31" s="9"/>
      <c r="I31" s="9"/>
      <c r="J31" s="9"/>
      <c r="K31" s="9"/>
      <c r="L31" s="9"/>
      <c r="M31" s="21"/>
      <c r="N31" s="21"/>
      <c r="O31" s="21"/>
    </row>
    <row r="32" customFormat="false" ht="15.75" hidden="false" customHeight="true" outlineLevel="0" collapsed="false">
      <c r="A32" s="37" t="s">
        <v>25</v>
      </c>
      <c r="B32" s="40" t="s">
        <v>37</v>
      </c>
      <c r="C32" s="32" t="s">
        <v>13</v>
      </c>
      <c r="D32" s="32" t="s">
        <v>14</v>
      </c>
      <c r="E32" s="32" t="s">
        <v>15</v>
      </c>
      <c r="F32" s="32" t="s">
        <v>16</v>
      </c>
      <c r="G32" s="32" t="s">
        <v>17</v>
      </c>
      <c r="H32" s="32" t="s">
        <v>18</v>
      </c>
      <c r="I32" s="32" t="s">
        <v>19</v>
      </c>
      <c r="J32" s="32" t="s">
        <v>20</v>
      </c>
      <c r="K32" s="32" t="s">
        <v>21</v>
      </c>
      <c r="L32" s="32" t="s">
        <v>22</v>
      </c>
      <c r="M32" s="21"/>
      <c r="N32" s="21"/>
      <c r="O32" s="21"/>
    </row>
    <row r="33" customFormat="false" ht="91.7" hidden="false" customHeight="true" outlineLevel="0" collapsed="false">
      <c r="A33" s="5"/>
      <c r="B33" s="40"/>
      <c r="C33" s="33"/>
      <c r="D33" s="33"/>
      <c r="E33" s="33"/>
      <c r="F33" s="34" t="s">
        <v>23</v>
      </c>
      <c r="G33" s="39" t="s">
        <v>38</v>
      </c>
      <c r="H33" s="32" t="s">
        <v>23</v>
      </c>
      <c r="I33" s="32" t="s">
        <v>23</v>
      </c>
      <c r="J33" s="36" t="s">
        <v>23</v>
      </c>
      <c r="K33" s="32" t="s">
        <v>23</v>
      </c>
      <c r="L33" s="33"/>
      <c r="M33" s="21"/>
      <c r="N33" s="21"/>
      <c r="O33" s="21"/>
    </row>
    <row r="34" customFormat="false" ht="8.85" hidden="false" customHeight="true" outlineLevel="0" collapsed="false">
      <c r="A34" s="5"/>
      <c r="B34" s="30"/>
      <c r="C34" s="9"/>
      <c r="D34" s="9"/>
      <c r="E34" s="9"/>
      <c r="F34" s="9"/>
      <c r="G34" s="9"/>
      <c r="H34" s="9"/>
      <c r="I34" s="9"/>
      <c r="J34" s="9"/>
      <c r="K34" s="9"/>
      <c r="L34" s="9"/>
      <c r="M34" s="21"/>
      <c r="N34" s="21"/>
      <c r="O34" s="21"/>
    </row>
    <row r="35" customFormat="false" ht="15.75" hidden="false" customHeight="true" outlineLevel="0" collapsed="false">
      <c r="A35" s="37" t="s">
        <v>25</v>
      </c>
      <c r="B35" s="16" t="s">
        <v>39</v>
      </c>
      <c r="C35" s="32" t="s">
        <v>13</v>
      </c>
      <c r="D35" s="32" t="s">
        <v>14</v>
      </c>
      <c r="E35" s="32" t="s">
        <v>15</v>
      </c>
      <c r="F35" s="32" t="s">
        <v>16</v>
      </c>
      <c r="G35" s="32" t="s">
        <v>17</v>
      </c>
      <c r="H35" s="32" t="s">
        <v>18</v>
      </c>
      <c r="I35" s="32" t="s">
        <v>19</v>
      </c>
      <c r="J35" s="32" t="s">
        <v>20</v>
      </c>
      <c r="K35" s="32" t="s">
        <v>21</v>
      </c>
      <c r="L35" s="32" t="s">
        <v>22</v>
      </c>
      <c r="M35" s="21"/>
      <c r="N35" s="21"/>
      <c r="O35" s="21"/>
    </row>
    <row r="36" customFormat="false" ht="28.5" hidden="false" customHeight="true" outlineLevel="0" collapsed="false">
      <c r="A36" s="5"/>
      <c r="B36" s="16"/>
      <c r="C36" s="33"/>
      <c r="D36" s="33"/>
      <c r="E36" s="33"/>
      <c r="F36" s="34" t="s">
        <v>23</v>
      </c>
      <c r="G36" s="32" t="s">
        <v>40</v>
      </c>
      <c r="H36" s="32" t="s">
        <v>23</v>
      </c>
      <c r="I36" s="32" t="s">
        <v>23</v>
      </c>
      <c r="J36" s="36" t="s">
        <v>23</v>
      </c>
      <c r="K36" s="32" t="s">
        <v>23</v>
      </c>
      <c r="L36" s="33"/>
      <c r="M36" s="9"/>
      <c r="N36" s="5"/>
      <c r="O36" s="5"/>
    </row>
    <row r="37" customFormat="false" ht="8.85" hidden="false" customHeight="true" outlineLevel="0" collapsed="false">
      <c r="A37" s="5"/>
      <c r="B37" s="3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  <c r="O37" s="5"/>
    </row>
    <row r="38" customFormat="false" ht="15.75" hidden="false" customHeight="true" outlineLevel="0" collapsed="false">
      <c r="A38" s="37" t="s">
        <v>25</v>
      </c>
      <c r="B38" s="16" t="s">
        <v>41</v>
      </c>
      <c r="C38" s="32" t="s">
        <v>13</v>
      </c>
      <c r="D38" s="32" t="s">
        <v>14</v>
      </c>
      <c r="E38" s="32" t="s">
        <v>15</v>
      </c>
      <c r="F38" s="32" t="s">
        <v>16</v>
      </c>
      <c r="G38" s="32" t="s">
        <v>17</v>
      </c>
      <c r="H38" s="32" t="s">
        <v>18</v>
      </c>
      <c r="I38" s="32" t="s">
        <v>19</v>
      </c>
      <c r="J38" s="32" t="s">
        <v>20</v>
      </c>
      <c r="K38" s="32" t="s">
        <v>21</v>
      </c>
      <c r="L38" s="32" t="s">
        <v>22</v>
      </c>
      <c r="M38" s="9"/>
      <c r="N38" s="5"/>
      <c r="O38" s="5"/>
    </row>
    <row r="39" customFormat="false" ht="39.75" hidden="false" customHeight="true" outlineLevel="0" collapsed="false">
      <c r="A39" s="5"/>
      <c r="B39" s="16"/>
      <c r="C39" s="33"/>
      <c r="D39" s="33"/>
      <c r="E39" s="33"/>
      <c r="F39" s="34" t="s">
        <v>23</v>
      </c>
      <c r="G39" s="39" t="s">
        <v>42</v>
      </c>
      <c r="H39" s="32" t="s">
        <v>23</v>
      </c>
      <c r="I39" s="32" t="s">
        <v>23</v>
      </c>
      <c r="J39" s="36" t="s">
        <v>23</v>
      </c>
      <c r="K39" s="32" t="s">
        <v>23</v>
      </c>
      <c r="L39" s="33"/>
      <c r="M39" s="9"/>
      <c r="N39" s="5"/>
      <c r="O39" s="5"/>
    </row>
    <row r="40" customFormat="false" ht="8.85" hidden="false" customHeight="true" outlineLevel="0" collapsed="false">
      <c r="A40" s="5"/>
      <c r="B40" s="3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  <c r="O40" s="5"/>
    </row>
    <row r="41" customFormat="false" ht="15.75" hidden="false" customHeight="true" outlineLevel="0" collapsed="false">
      <c r="A41" s="31" t="s">
        <v>5</v>
      </c>
      <c r="B41" s="16" t="s">
        <v>43</v>
      </c>
      <c r="C41" s="32" t="s">
        <v>13</v>
      </c>
      <c r="D41" s="32" t="s">
        <v>14</v>
      </c>
      <c r="E41" s="32" t="s">
        <v>15</v>
      </c>
      <c r="F41" s="32" t="s">
        <v>16</v>
      </c>
      <c r="G41" s="32" t="s">
        <v>17</v>
      </c>
      <c r="H41" s="32" t="s">
        <v>18</v>
      </c>
      <c r="I41" s="32" t="s">
        <v>19</v>
      </c>
      <c r="J41" s="32" t="s">
        <v>20</v>
      </c>
      <c r="K41" s="32" t="s">
        <v>21</v>
      </c>
      <c r="L41" s="32" t="s">
        <v>22</v>
      </c>
      <c r="M41" s="9"/>
      <c r="N41" s="5"/>
      <c r="O41" s="5"/>
    </row>
    <row r="42" customFormat="false" ht="66.2" hidden="false" customHeight="true" outlineLevel="0" collapsed="false">
      <c r="A42" s="5"/>
      <c r="B42" s="16"/>
      <c r="C42" s="33"/>
      <c r="D42" s="33"/>
      <c r="E42" s="33"/>
      <c r="F42" s="34" t="s">
        <v>23</v>
      </c>
      <c r="G42" s="39" t="s">
        <v>44</v>
      </c>
      <c r="H42" s="32" t="s">
        <v>23</v>
      </c>
      <c r="I42" s="32" t="s">
        <v>23</v>
      </c>
      <c r="J42" s="36" t="s">
        <v>23</v>
      </c>
      <c r="K42" s="32" t="s">
        <v>23</v>
      </c>
      <c r="L42" s="33"/>
      <c r="M42" s="9"/>
      <c r="N42" s="5"/>
      <c r="O42" s="5"/>
    </row>
    <row r="43" customFormat="false" ht="8.85" hidden="false" customHeight="true" outlineLevel="0" collapsed="false">
      <c r="A43" s="5"/>
      <c r="B43" s="3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  <c r="O43" s="5"/>
    </row>
    <row r="44" customFormat="false" ht="15.75" hidden="false" customHeight="true" outlineLevel="0" collapsed="false">
      <c r="A44" s="37" t="s">
        <v>25</v>
      </c>
      <c r="B44" s="16" t="s">
        <v>45</v>
      </c>
      <c r="C44" s="32" t="s">
        <v>13</v>
      </c>
      <c r="D44" s="32" t="s">
        <v>14</v>
      </c>
      <c r="E44" s="32" t="s">
        <v>15</v>
      </c>
      <c r="F44" s="32" t="s">
        <v>16</v>
      </c>
      <c r="G44" s="32" t="s">
        <v>17</v>
      </c>
      <c r="H44" s="32" t="s">
        <v>18</v>
      </c>
      <c r="I44" s="32" t="s">
        <v>19</v>
      </c>
      <c r="J44" s="32" t="s">
        <v>20</v>
      </c>
      <c r="K44" s="32" t="s">
        <v>21</v>
      </c>
      <c r="L44" s="32" t="s">
        <v>22</v>
      </c>
      <c r="M44" s="9"/>
      <c r="N44" s="5"/>
      <c r="O44" s="5"/>
    </row>
    <row r="45" customFormat="false" ht="28.15" hidden="false" customHeight="true" outlineLevel="0" collapsed="false">
      <c r="A45" s="5"/>
      <c r="B45" s="16"/>
      <c r="C45" s="33"/>
      <c r="D45" s="33" t="s">
        <v>23</v>
      </c>
      <c r="E45" s="33" t="s">
        <v>23</v>
      </c>
      <c r="F45" s="34"/>
      <c r="G45" s="32" t="s">
        <v>31</v>
      </c>
      <c r="H45" s="32" t="s">
        <v>23</v>
      </c>
      <c r="I45" s="32" t="s">
        <v>23</v>
      </c>
      <c r="J45" s="36" t="s">
        <v>23</v>
      </c>
      <c r="K45" s="32" t="s">
        <v>23</v>
      </c>
      <c r="L45" s="33"/>
      <c r="M45" s="9"/>
      <c r="N45" s="5"/>
      <c r="O45" s="5"/>
    </row>
    <row r="46" customFormat="false" ht="8.85" hidden="false" customHeight="true" outlineLevel="0" collapsed="false">
      <c r="A46" s="5"/>
      <c r="B46" s="3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  <c r="O46" s="5"/>
    </row>
    <row r="47" customFormat="false" ht="14.85" hidden="false" customHeight="true" outlineLevel="0" collapsed="false">
      <c r="A47" s="31" t="s">
        <v>5</v>
      </c>
      <c r="B47" s="16" t="s">
        <v>46</v>
      </c>
      <c r="C47" s="32" t="s">
        <v>13</v>
      </c>
      <c r="D47" s="32" t="s">
        <v>14</v>
      </c>
      <c r="E47" s="32" t="s">
        <v>15</v>
      </c>
      <c r="F47" s="32" t="s">
        <v>16</v>
      </c>
      <c r="G47" s="32" t="s">
        <v>17</v>
      </c>
      <c r="H47" s="32" t="s">
        <v>18</v>
      </c>
      <c r="I47" s="32" t="s">
        <v>19</v>
      </c>
      <c r="J47" s="32" t="s">
        <v>20</v>
      </c>
      <c r="K47" s="32" t="s">
        <v>21</v>
      </c>
      <c r="L47" s="32" t="s">
        <v>22</v>
      </c>
      <c r="M47" s="9"/>
      <c r="N47" s="5"/>
      <c r="O47" s="5"/>
    </row>
    <row r="48" customFormat="false" ht="28.15" hidden="false" customHeight="true" outlineLevel="0" collapsed="false">
      <c r="A48" s="5"/>
      <c r="B48" s="16"/>
      <c r="C48" s="33"/>
      <c r="D48" s="33"/>
      <c r="E48" s="33"/>
      <c r="F48" s="34" t="s">
        <v>23</v>
      </c>
      <c r="G48" s="39" t="s">
        <v>47</v>
      </c>
      <c r="H48" s="32" t="s">
        <v>23</v>
      </c>
      <c r="I48" s="32" t="s">
        <v>23</v>
      </c>
      <c r="J48" s="36" t="s">
        <v>23</v>
      </c>
      <c r="K48" s="32" t="s">
        <v>23</v>
      </c>
      <c r="L48" s="33"/>
      <c r="M48" s="9"/>
      <c r="N48" s="5"/>
      <c r="O48" s="5"/>
    </row>
    <row r="49" s="42" customFormat="true" ht="8.85" hidden="false" customHeight="true" outlineLevel="0" collapsed="false">
      <c r="A49" s="5"/>
      <c r="B49" s="3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  <c r="O49" s="5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  <c r="IW49" s="41"/>
      <c r="IX49" s="41"/>
      <c r="IY49" s="41"/>
      <c r="IZ49" s="41"/>
      <c r="AMI49" s="0"/>
      <c r="AMJ49" s="0"/>
    </row>
    <row r="50" customFormat="false" ht="15.75" hidden="false" customHeight="true" outlineLevel="0" collapsed="false">
      <c r="A50" s="37" t="s">
        <v>25</v>
      </c>
      <c r="B50" s="16" t="s">
        <v>48</v>
      </c>
      <c r="C50" s="32" t="s">
        <v>13</v>
      </c>
      <c r="D50" s="32" t="s">
        <v>14</v>
      </c>
      <c r="E50" s="32" t="s">
        <v>15</v>
      </c>
      <c r="F50" s="32" t="s">
        <v>16</v>
      </c>
      <c r="G50" s="32" t="s">
        <v>17</v>
      </c>
      <c r="H50" s="32" t="s">
        <v>18</v>
      </c>
      <c r="I50" s="32" t="s">
        <v>19</v>
      </c>
      <c r="J50" s="32" t="s">
        <v>20</v>
      </c>
      <c r="K50" s="32" t="s">
        <v>21</v>
      </c>
      <c r="L50" s="32" t="s">
        <v>22</v>
      </c>
      <c r="M50" s="9"/>
      <c r="N50" s="5"/>
      <c r="O50" s="5"/>
    </row>
    <row r="51" customFormat="false" ht="39.75" hidden="false" customHeight="true" outlineLevel="0" collapsed="false">
      <c r="A51" s="5"/>
      <c r="B51" s="16"/>
      <c r="C51" s="33"/>
      <c r="D51" s="33" t="s">
        <v>23</v>
      </c>
      <c r="E51" s="33" t="s">
        <v>23</v>
      </c>
      <c r="F51" s="34"/>
      <c r="G51" s="32" t="s">
        <v>23</v>
      </c>
      <c r="H51" s="32" t="s">
        <v>23</v>
      </c>
      <c r="I51" s="32" t="s">
        <v>23</v>
      </c>
      <c r="J51" s="36" t="s">
        <v>23</v>
      </c>
      <c r="K51" s="32" t="s">
        <v>23</v>
      </c>
      <c r="L51" s="33"/>
      <c r="M51" s="9"/>
      <c r="N51" s="5"/>
      <c r="O51" s="5"/>
    </row>
    <row r="52" customFormat="false" ht="8.85" hidden="false" customHeight="true" outlineLevel="0" collapsed="false">
      <c r="A52" s="5"/>
      <c r="B52" s="3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  <c r="O52" s="5"/>
    </row>
    <row r="53" customFormat="false" ht="16.7" hidden="false" customHeight="true" outlineLevel="0" collapsed="false">
      <c r="A53" s="37" t="s">
        <v>25</v>
      </c>
      <c r="B53" s="16" t="s">
        <v>49</v>
      </c>
      <c r="C53" s="32" t="s">
        <v>13</v>
      </c>
      <c r="D53" s="32" t="s">
        <v>14</v>
      </c>
      <c r="E53" s="32" t="s">
        <v>15</v>
      </c>
      <c r="F53" s="32" t="s">
        <v>16</v>
      </c>
      <c r="G53" s="32" t="s">
        <v>17</v>
      </c>
      <c r="H53" s="32" t="s">
        <v>18</v>
      </c>
      <c r="I53" s="32" t="s">
        <v>19</v>
      </c>
      <c r="J53" s="32" t="s">
        <v>20</v>
      </c>
      <c r="K53" s="32" t="s">
        <v>21</v>
      </c>
      <c r="L53" s="32" t="s">
        <v>22</v>
      </c>
      <c r="M53" s="9"/>
      <c r="N53" s="5"/>
      <c r="O53" s="5"/>
    </row>
    <row r="54" customFormat="false" ht="27.4" hidden="false" customHeight="true" outlineLevel="0" collapsed="false">
      <c r="A54" s="5"/>
      <c r="B54" s="16"/>
      <c r="C54" s="33"/>
      <c r="D54" s="33"/>
      <c r="E54" s="33"/>
      <c r="F54" s="34" t="s">
        <v>23</v>
      </c>
      <c r="G54" s="32" t="s">
        <v>23</v>
      </c>
      <c r="H54" s="32" t="s">
        <v>23</v>
      </c>
      <c r="I54" s="32" t="s">
        <v>23</v>
      </c>
      <c r="J54" s="36" t="s">
        <v>23</v>
      </c>
      <c r="K54" s="32" t="s">
        <v>23</v>
      </c>
      <c r="L54" s="33"/>
      <c r="M54" s="9"/>
      <c r="N54" s="5"/>
      <c r="O54" s="5"/>
    </row>
    <row r="55" customFormat="false" ht="8.85" hidden="false" customHeight="true" outlineLevel="0" collapsed="false">
      <c r="A55" s="5"/>
      <c r="B55" s="3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  <c r="O55" s="5"/>
    </row>
    <row r="56" customFormat="false" ht="15.75" hidden="false" customHeight="true" outlineLevel="0" collapsed="false">
      <c r="A56" s="37" t="s">
        <v>25</v>
      </c>
      <c r="B56" s="40" t="s">
        <v>50</v>
      </c>
      <c r="C56" s="32" t="s">
        <v>51</v>
      </c>
      <c r="D56" s="32"/>
      <c r="E56" s="32"/>
      <c r="F56" s="32"/>
      <c r="G56" s="32"/>
      <c r="H56" s="32"/>
      <c r="I56" s="32"/>
      <c r="J56" s="32"/>
      <c r="K56" s="32"/>
      <c r="L56" s="32"/>
      <c r="M56" s="9"/>
      <c r="N56" s="5"/>
      <c r="O56" s="5"/>
    </row>
    <row r="57" customFormat="false" ht="15.75" hidden="false" customHeight="true" outlineLevel="0" collapsed="false">
      <c r="A57" s="5"/>
      <c r="B57" s="40"/>
      <c r="C57" s="32" t="s">
        <v>13</v>
      </c>
      <c r="D57" s="32" t="s">
        <v>14</v>
      </c>
      <c r="E57" s="32" t="s">
        <v>15</v>
      </c>
      <c r="F57" s="32" t="s">
        <v>16</v>
      </c>
      <c r="G57" s="32" t="s">
        <v>17</v>
      </c>
      <c r="H57" s="32" t="s">
        <v>18</v>
      </c>
      <c r="I57" s="32" t="s">
        <v>19</v>
      </c>
      <c r="J57" s="32" t="s">
        <v>20</v>
      </c>
      <c r="K57" s="32" t="s">
        <v>21</v>
      </c>
      <c r="L57" s="32" t="s">
        <v>22</v>
      </c>
      <c r="M57" s="9"/>
      <c r="N57" s="5"/>
      <c r="O57" s="5"/>
    </row>
    <row r="58" customFormat="false" ht="38.85" hidden="false" customHeight="true" outlineLevel="0" collapsed="false">
      <c r="A58" s="5"/>
      <c r="B58" s="40"/>
      <c r="C58" s="33" t="s">
        <v>23</v>
      </c>
      <c r="D58" s="33" t="s">
        <v>23</v>
      </c>
      <c r="E58" s="33"/>
      <c r="F58" s="34" t="s">
        <v>23</v>
      </c>
      <c r="G58" s="32" t="s">
        <v>52</v>
      </c>
      <c r="H58" s="32" t="s">
        <v>53</v>
      </c>
      <c r="I58" s="32" t="s">
        <v>54</v>
      </c>
      <c r="J58" s="36" t="s">
        <v>23</v>
      </c>
      <c r="K58" s="32" t="s">
        <v>23</v>
      </c>
      <c r="L58" s="33" t="s">
        <v>23</v>
      </c>
      <c r="M58" s="9"/>
      <c r="N58" s="5"/>
      <c r="O58" s="5"/>
    </row>
    <row r="59" customFormat="false" ht="15.75" hidden="false" customHeight="true" outlineLevel="0" collapsed="false">
      <c r="A59" s="5"/>
      <c r="B59" s="40"/>
      <c r="C59" s="32" t="s">
        <v>55</v>
      </c>
      <c r="D59" s="32"/>
      <c r="E59" s="32"/>
      <c r="F59" s="32"/>
      <c r="G59" s="32"/>
      <c r="H59" s="32"/>
      <c r="I59" s="32"/>
      <c r="J59" s="32"/>
      <c r="K59" s="32"/>
      <c r="L59" s="32"/>
      <c r="M59" s="9"/>
      <c r="N59" s="5"/>
      <c r="O59" s="5"/>
    </row>
    <row r="60" customFormat="false" ht="15.75" hidden="false" customHeight="true" outlineLevel="0" collapsed="false">
      <c r="A60" s="5"/>
      <c r="B60" s="40"/>
      <c r="C60" s="32" t="s">
        <v>13</v>
      </c>
      <c r="D60" s="32" t="s">
        <v>14</v>
      </c>
      <c r="E60" s="32" t="s">
        <v>15</v>
      </c>
      <c r="F60" s="32" t="s">
        <v>16</v>
      </c>
      <c r="G60" s="32" t="s">
        <v>17</v>
      </c>
      <c r="H60" s="32" t="s">
        <v>18</v>
      </c>
      <c r="I60" s="32" t="s">
        <v>19</v>
      </c>
      <c r="J60" s="32" t="s">
        <v>20</v>
      </c>
      <c r="K60" s="32" t="s">
        <v>21</v>
      </c>
      <c r="L60" s="32" t="s">
        <v>22</v>
      </c>
      <c r="M60" s="9"/>
      <c r="N60" s="5"/>
      <c r="O60" s="5"/>
    </row>
    <row r="61" customFormat="false" ht="38.85" hidden="false" customHeight="true" outlineLevel="0" collapsed="false">
      <c r="A61" s="5"/>
      <c r="B61" s="40"/>
      <c r="C61" s="33"/>
      <c r="D61" s="33" t="s">
        <v>23</v>
      </c>
      <c r="E61" s="33" t="s">
        <v>23</v>
      </c>
      <c r="F61" s="34"/>
      <c r="G61" s="32" t="s">
        <v>52</v>
      </c>
      <c r="H61" s="32" t="s">
        <v>53</v>
      </c>
      <c r="I61" s="32" t="s">
        <v>54</v>
      </c>
      <c r="J61" s="36" t="s">
        <v>23</v>
      </c>
      <c r="K61" s="32" t="s">
        <v>23</v>
      </c>
      <c r="L61" s="33"/>
      <c r="M61" s="9"/>
      <c r="N61" s="5"/>
      <c r="O61" s="5"/>
    </row>
    <row r="62" customFormat="false" ht="15.75" hidden="false" customHeight="true" outlineLevel="0" collapsed="false">
      <c r="A62" s="5"/>
      <c r="B62" s="40"/>
      <c r="C62" s="32" t="s">
        <v>56</v>
      </c>
      <c r="D62" s="32"/>
      <c r="E62" s="32"/>
      <c r="F62" s="32"/>
      <c r="G62" s="32"/>
      <c r="H62" s="32"/>
      <c r="I62" s="32"/>
      <c r="J62" s="32"/>
      <c r="K62" s="32"/>
      <c r="L62" s="32"/>
      <c r="M62" s="9"/>
      <c r="N62" s="5"/>
      <c r="O62" s="5"/>
    </row>
    <row r="63" customFormat="false" ht="15.75" hidden="false" customHeight="true" outlineLevel="0" collapsed="false">
      <c r="A63" s="5"/>
      <c r="B63" s="40"/>
      <c r="C63" s="32" t="s">
        <v>13</v>
      </c>
      <c r="D63" s="32" t="s">
        <v>14</v>
      </c>
      <c r="E63" s="32" t="s">
        <v>15</v>
      </c>
      <c r="F63" s="32" t="s">
        <v>16</v>
      </c>
      <c r="G63" s="32" t="s">
        <v>17</v>
      </c>
      <c r="H63" s="32" t="s">
        <v>18</v>
      </c>
      <c r="I63" s="32" t="s">
        <v>19</v>
      </c>
      <c r="J63" s="32" t="s">
        <v>20</v>
      </c>
      <c r="K63" s="32" t="s">
        <v>21</v>
      </c>
      <c r="L63" s="32" t="s">
        <v>22</v>
      </c>
      <c r="M63" s="9"/>
      <c r="N63" s="5"/>
      <c r="O63" s="5"/>
    </row>
    <row r="64" customFormat="false" ht="38.85" hidden="false" customHeight="true" outlineLevel="0" collapsed="false">
      <c r="A64" s="5"/>
      <c r="B64" s="40"/>
      <c r="C64" s="33"/>
      <c r="D64" s="33" t="s">
        <v>23</v>
      </c>
      <c r="E64" s="33" t="s">
        <v>23</v>
      </c>
      <c r="F64" s="34"/>
      <c r="G64" s="32" t="s">
        <v>52</v>
      </c>
      <c r="H64" s="32" t="s">
        <v>53</v>
      </c>
      <c r="I64" s="32" t="s">
        <v>54</v>
      </c>
      <c r="J64" s="36" t="s">
        <v>23</v>
      </c>
      <c r="K64" s="32" t="s">
        <v>23</v>
      </c>
      <c r="L64" s="33"/>
      <c r="M64" s="9"/>
      <c r="N64" s="5"/>
      <c r="O64" s="5"/>
    </row>
    <row r="65" customFormat="false" ht="15.75" hidden="false" customHeight="true" outlineLevel="0" collapsed="false">
      <c r="A65" s="5"/>
      <c r="B65" s="40"/>
      <c r="C65" s="32" t="s">
        <v>57</v>
      </c>
      <c r="D65" s="32"/>
      <c r="E65" s="32"/>
      <c r="F65" s="32"/>
      <c r="G65" s="32"/>
      <c r="H65" s="32"/>
      <c r="I65" s="32"/>
      <c r="J65" s="32"/>
      <c r="K65" s="32"/>
      <c r="L65" s="32"/>
      <c r="M65" s="9"/>
      <c r="N65" s="5"/>
      <c r="O65" s="5"/>
    </row>
    <row r="66" customFormat="false" ht="15.75" hidden="false" customHeight="true" outlineLevel="0" collapsed="false">
      <c r="A66" s="5"/>
      <c r="B66" s="40"/>
      <c r="C66" s="32" t="s">
        <v>13</v>
      </c>
      <c r="D66" s="32" t="s">
        <v>14</v>
      </c>
      <c r="E66" s="32" t="s">
        <v>15</v>
      </c>
      <c r="F66" s="32" t="s">
        <v>16</v>
      </c>
      <c r="G66" s="32" t="s">
        <v>17</v>
      </c>
      <c r="H66" s="32" t="s">
        <v>18</v>
      </c>
      <c r="I66" s="32" t="s">
        <v>19</v>
      </c>
      <c r="J66" s="32" t="s">
        <v>20</v>
      </c>
      <c r="K66" s="32" t="s">
        <v>21</v>
      </c>
      <c r="L66" s="32" t="s">
        <v>22</v>
      </c>
      <c r="M66" s="9"/>
      <c r="N66" s="5"/>
      <c r="O66" s="5"/>
    </row>
    <row r="67" customFormat="false" ht="38.85" hidden="false" customHeight="true" outlineLevel="0" collapsed="false">
      <c r="A67" s="5"/>
      <c r="B67" s="40"/>
      <c r="C67" s="33"/>
      <c r="D67" s="33"/>
      <c r="E67" s="33"/>
      <c r="F67" s="34" t="s">
        <v>23</v>
      </c>
      <c r="G67" s="32" t="s">
        <v>52</v>
      </c>
      <c r="H67" s="32" t="s">
        <v>53</v>
      </c>
      <c r="I67" s="32" t="s">
        <v>58</v>
      </c>
      <c r="J67" s="36" t="s">
        <v>23</v>
      </c>
      <c r="K67" s="32" t="s">
        <v>23</v>
      </c>
      <c r="L67" s="33"/>
      <c r="M67" s="9"/>
      <c r="N67" s="5"/>
      <c r="O67" s="5"/>
    </row>
    <row r="68" customFormat="false" ht="15.75" hidden="false" customHeight="true" outlineLevel="0" collapsed="false">
      <c r="A68" s="5"/>
      <c r="B68" s="40"/>
      <c r="C68" s="32" t="s">
        <v>59</v>
      </c>
      <c r="D68" s="32"/>
      <c r="E68" s="32"/>
      <c r="F68" s="32"/>
      <c r="G68" s="32"/>
      <c r="H68" s="32"/>
      <c r="I68" s="32"/>
      <c r="J68" s="32"/>
      <c r="K68" s="32"/>
      <c r="L68" s="32"/>
      <c r="M68" s="9"/>
      <c r="N68" s="5"/>
      <c r="O68" s="5"/>
    </row>
    <row r="69" customFormat="false" ht="15.75" hidden="false" customHeight="true" outlineLevel="0" collapsed="false">
      <c r="A69" s="5"/>
      <c r="B69" s="40"/>
      <c r="C69" s="32" t="s">
        <v>13</v>
      </c>
      <c r="D69" s="32" t="s">
        <v>14</v>
      </c>
      <c r="E69" s="32" t="s">
        <v>15</v>
      </c>
      <c r="F69" s="32" t="s">
        <v>16</v>
      </c>
      <c r="G69" s="32" t="s">
        <v>17</v>
      </c>
      <c r="H69" s="32" t="s">
        <v>18</v>
      </c>
      <c r="I69" s="32" t="s">
        <v>19</v>
      </c>
      <c r="J69" s="32" t="s">
        <v>20</v>
      </c>
      <c r="K69" s="32" t="s">
        <v>21</v>
      </c>
      <c r="L69" s="32" t="s">
        <v>22</v>
      </c>
      <c r="M69" s="9"/>
      <c r="N69" s="5"/>
      <c r="O69" s="5"/>
    </row>
    <row r="70" customFormat="false" ht="51.95" hidden="false" customHeight="true" outlineLevel="0" collapsed="false">
      <c r="A70" s="5"/>
      <c r="B70" s="40"/>
      <c r="C70" s="33" t="s">
        <v>23</v>
      </c>
      <c r="D70" s="33" t="s">
        <v>23</v>
      </c>
      <c r="E70" s="33"/>
      <c r="F70" s="34" t="s">
        <v>23</v>
      </c>
      <c r="G70" s="32" t="s">
        <v>60</v>
      </c>
      <c r="H70" s="32" t="s">
        <v>61</v>
      </c>
      <c r="I70" s="32" t="s">
        <v>62</v>
      </c>
      <c r="J70" s="36" t="n">
        <f aca="false">WORKDAY(F18,15)</f>
        <v>20</v>
      </c>
      <c r="K70" s="39" t="e">
        <f aca="false">IF(F70-J70&gt;0,"Sim","Não")</f>
        <v>#VALUE!</v>
      </c>
      <c r="L70" s="33" t="s">
        <v>23</v>
      </c>
      <c r="M70" s="9"/>
      <c r="N70" s="5"/>
      <c r="O70" s="5"/>
    </row>
    <row r="71" customFormat="false" ht="15.75" hidden="false" customHeight="true" outlineLevel="0" collapsed="false">
      <c r="A71" s="5"/>
      <c r="B71" s="40"/>
      <c r="C71" s="32" t="s">
        <v>63</v>
      </c>
      <c r="D71" s="32"/>
      <c r="E71" s="32"/>
      <c r="F71" s="32"/>
      <c r="G71" s="32"/>
      <c r="H71" s="32"/>
      <c r="I71" s="32"/>
      <c r="J71" s="32"/>
      <c r="K71" s="32"/>
      <c r="L71" s="32"/>
      <c r="M71" s="9"/>
      <c r="N71" s="5"/>
      <c r="O71" s="5"/>
    </row>
    <row r="72" customFormat="false" ht="15.75" hidden="false" customHeight="true" outlineLevel="0" collapsed="false">
      <c r="A72" s="5"/>
      <c r="B72" s="40"/>
      <c r="C72" s="32" t="s">
        <v>13</v>
      </c>
      <c r="D72" s="32" t="s">
        <v>14</v>
      </c>
      <c r="E72" s="32" t="s">
        <v>15</v>
      </c>
      <c r="F72" s="32" t="s">
        <v>16</v>
      </c>
      <c r="G72" s="32" t="s">
        <v>17</v>
      </c>
      <c r="H72" s="32" t="s">
        <v>18</v>
      </c>
      <c r="I72" s="32" t="s">
        <v>19</v>
      </c>
      <c r="J72" s="32" t="s">
        <v>20</v>
      </c>
      <c r="K72" s="32" t="s">
        <v>21</v>
      </c>
      <c r="L72" s="32" t="s">
        <v>22</v>
      </c>
      <c r="M72" s="9"/>
      <c r="N72" s="5"/>
      <c r="O72" s="5"/>
    </row>
    <row r="73" customFormat="false" ht="40.5" hidden="false" customHeight="true" outlineLevel="0" collapsed="false">
      <c r="A73" s="5"/>
      <c r="B73" s="40"/>
      <c r="C73" s="33"/>
      <c r="D73" s="33" t="s">
        <v>23</v>
      </c>
      <c r="E73" s="33" t="s">
        <v>23</v>
      </c>
      <c r="F73" s="34"/>
      <c r="G73" s="32" t="s">
        <v>64</v>
      </c>
      <c r="H73" s="32" t="s">
        <v>23</v>
      </c>
      <c r="I73" s="32" t="s">
        <v>23</v>
      </c>
      <c r="J73" s="36" t="s">
        <v>23</v>
      </c>
      <c r="K73" s="32" t="s">
        <v>23</v>
      </c>
      <c r="L73" s="33"/>
      <c r="M73" s="9"/>
      <c r="N73" s="5"/>
      <c r="O73" s="5"/>
    </row>
    <row r="74" customFormat="false" ht="15.75" hidden="false" customHeight="true" outlineLevel="0" collapsed="false">
      <c r="A74" s="5"/>
      <c r="B74" s="40"/>
      <c r="C74" s="32" t="s">
        <v>65</v>
      </c>
      <c r="D74" s="32"/>
      <c r="E74" s="32"/>
      <c r="F74" s="32"/>
      <c r="G74" s="32"/>
      <c r="H74" s="32"/>
      <c r="I74" s="32"/>
      <c r="J74" s="32"/>
      <c r="K74" s="32"/>
      <c r="L74" s="32"/>
      <c r="M74" s="9"/>
      <c r="N74" s="5"/>
      <c r="O74" s="5"/>
    </row>
    <row r="75" customFormat="false" ht="15.75" hidden="false" customHeight="true" outlineLevel="0" collapsed="false">
      <c r="A75" s="5"/>
      <c r="B75" s="40"/>
      <c r="C75" s="32" t="s">
        <v>13</v>
      </c>
      <c r="D75" s="32" t="s">
        <v>14</v>
      </c>
      <c r="E75" s="32" t="s">
        <v>15</v>
      </c>
      <c r="F75" s="32" t="s">
        <v>16</v>
      </c>
      <c r="G75" s="32" t="s">
        <v>17</v>
      </c>
      <c r="H75" s="32" t="s">
        <v>18</v>
      </c>
      <c r="I75" s="32" t="s">
        <v>19</v>
      </c>
      <c r="J75" s="32" t="s">
        <v>20</v>
      </c>
      <c r="K75" s="32" t="s">
        <v>21</v>
      </c>
      <c r="L75" s="32" t="s">
        <v>22</v>
      </c>
      <c r="M75" s="9"/>
      <c r="N75" s="5"/>
      <c r="O75" s="5"/>
    </row>
    <row r="76" customFormat="false" ht="40.5" hidden="false" customHeight="true" outlineLevel="0" collapsed="false">
      <c r="A76" s="5"/>
      <c r="B76" s="40"/>
      <c r="C76" s="33"/>
      <c r="D76" s="33"/>
      <c r="E76" s="33"/>
      <c r="F76" s="34" t="s">
        <v>23</v>
      </c>
      <c r="G76" s="32" t="s">
        <v>64</v>
      </c>
      <c r="H76" s="32" t="s">
        <v>23</v>
      </c>
      <c r="I76" s="32" t="s">
        <v>23</v>
      </c>
      <c r="J76" s="36" t="s">
        <v>23</v>
      </c>
      <c r="K76" s="32" t="s">
        <v>23</v>
      </c>
      <c r="L76" s="33"/>
      <c r="M76" s="9"/>
      <c r="N76" s="5"/>
      <c r="O76" s="5"/>
    </row>
    <row r="77" customFormat="false" ht="10.5" hidden="false" customHeight="true" outlineLevel="0" collapsed="false">
      <c r="A77" s="5"/>
      <c r="B77" s="3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  <c r="O77" s="5"/>
    </row>
    <row r="78" customFormat="false" ht="15.75" hidden="false" customHeight="true" outlineLevel="0" collapsed="false">
      <c r="A78" s="43" t="s">
        <v>66</v>
      </c>
      <c r="B78" s="16" t="s">
        <v>67</v>
      </c>
      <c r="C78" s="32" t="s">
        <v>51</v>
      </c>
      <c r="D78" s="32"/>
      <c r="E78" s="32"/>
      <c r="F78" s="32"/>
      <c r="G78" s="32"/>
      <c r="H78" s="32"/>
      <c r="I78" s="32"/>
      <c r="J78" s="32"/>
      <c r="K78" s="32"/>
      <c r="L78" s="32"/>
      <c r="M78" s="5"/>
      <c r="N78" s="5"/>
      <c r="O78" s="5"/>
    </row>
    <row r="79" customFormat="false" ht="15.75" hidden="false" customHeight="true" outlineLevel="0" collapsed="false">
      <c r="A79" s="5"/>
      <c r="B79" s="16"/>
      <c r="C79" s="32" t="s">
        <v>13</v>
      </c>
      <c r="D79" s="32" t="s">
        <v>14</v>
      </c>
      <c r="E79" s="32" t="s">
        <v>15</v>
      </c>
      <c r="F79" s="32" t="s">
        <v>16</v>
      </c>
      <c r="G79" s="32" t="s">
        <v>17</v>
      </c>
      <c r="H79" s="32" t="s">
        <v>18</v>
      </c>
      <c r="I79" s="32" t="s">
        <v>19</v>
      </c>
      <c r="J79" s="32" t="s">
        <v>20</v>
      </c>
      <c r="K79" s="32" t="s">
        <v>21</v>
      </c>
      <c r="L79" s="32" t="s">
        <v>22</v>
      </c>
      <c r="M79" s="5"/>
      <c r="N79" s="5"/>
      <c r="O79" s="5"/>
    </row>
    <row r="80" customFormat="false" ht="78.4" hidden="false" customHeight="true" outlineLevel="0" collapsed="false">
      <c r="A80" s="5"/>
      <c r="B80" s="16"/>
      <c r="C80" s="33"/>
      <c r="D80" s="33"/>
      <c r="E80" s="33"/>
      <c r="F80" s="34" t="s">
        <v>23</v>
      </c>
      <c r="G80" s="32" t="s">
        <v>68</v>
      </c>
      <c r="H80" s="32" t="s">
        <v>69</v>
      </c>
      <c r="I80" s="32" t="s">
        <v>70</v>
      </c>
      <c r="J80" s="32" t="str">
        <f aca="false">F58+25</f>
        <v>#VALOR!</v>
      </c>
      <c r="K80" s="32" t="str">
        <f aca="false">IF(F80-J80&gt;0,"Sim","Não")</f>
        <v>#VALOR!</v>
      </c>
      <c r="L80" s="33"/>
      <c r="M80" s="9"/>
      <c r="N80" s="5"/>
      <c r="O80" s="5"/>
    </row>
    <row r="81" customFormat="false" ht="15.75" hidden="false" customHeight="true" outlineLevel="0" collapsed="false">
      <c r="A81" s="5"/>
      <c r="B81" s="16"/>
      <c r="C81" s="32" t="s">
        <v>55</v>
      </c>
      <c r="D81" s="32"/>
      <c r="E81" s="32"/>
      <c r="F81" s="32"/>
      <c r="G81" s="32"/>
      <c r="H81" s="32"/>
      <c r="I81" s="32"/>
      <c r="J81" s="32"/>
      <c r="K81" s="32"/>
      <c r="L81" s="32"/>
      <c r="M81" s="5"/>
      <c r="N81" s="5"/>
      <c r="O81" s="5"/>
    </row>
    <row r="82" customFormat="false" ht="15.75" hidden="false" customHeight="true" outlineLevel="0" collapsed="false">
      <c r="A82" s="5"/>
      <c r="B82" s="16"/>
      <c r="C82" s="32" t="s">
        <v>13</v>
      </c>
      <c r="D82" s="32" t="s">
        <v>14</v>
      </c>
      <c r="E82" s="32" t="s">
        <v>15</v>
      </c>
      <c r="F82" s="32" t="s">
        <v>16</v>
      </c>
      <c r="G82" s="32" t="s">
        <v>17</v>
      </c>
      <c r="H82" s="32" t="s">
        <v>18</v>
      </c>
      <c r="I82" s="32" t="s">
        <v>19</v>
      </c>
      <c r="J82" s="32" t="s">
        <v>20</v>
      </c>
      <c r="K82" s="32" t="s">
        <v>21</v>
      </c>
      <c r="L82" s="32" t="s">
        <v>22</v>
      </c>
      <c r="M82" s="5"/>
      <c r="N82" s="5"/>
      <c r="O82" s="5"/>
    </row>
    <row r="83" customFormat="false" ht="76.7" hidden="false" customHeight="true" outlineLevel="0" collapsed="false">
      <c r="A83" s="5"/>
      <c r="B83" s="16"/>
      <c r="C83" s="33"/>
      <c r="D83" s="33"/>
      <c r="E83" s="33"/>
      <c r="F83" s="34" t="s">
        <v>23</v>
      </c>
      <c r="G83" s="32" t="s">
        <v>68</v>
      </c>
      <c r="H83" s="32" t="s">
        <v>69</v>
      </c>
      <c r="I83" s="32" t="s">
        <v>70</v>
      </c>
      <c r="J83" s="36" t="n">
        <f aca="false">F61+25</f>
        <v>25</v>
      </c>
      <c r="K83" s="32" t="e">
        <f aca="false">IF(F83-J83&gt;0,"Sim","Não")</f>
        <v>#VALUE!</v>
      </c>
      <c r="L83" s="33"/>
      <c r="M83" s="5"/>
      <c r="N83" s="5"/>
      <c r="O83" s="5"/>
    </row>
    <row r="84" customFormat="false" ht="15.75" hidden="false" customHeight="true" outlineLevel="0" collapsed="false">
      <c r="A84" s="5"/>
      <c r="B84" s="16"/>
      <c r="C84" s="32" t="s">
        <v>56</v>
      </c>
      <c r="D84" s="32"/>
      <c r="E84" s="32"/>
      <c r="F84" s="32"/>
      <c r="G84" s="32"/>
      <c r="H84" s="32"/>
      <c r="I84" s="32"/>
      <c r="J84" s="32"/>
      <c r="K84" s="32"/>
      <c r="L84" s="32"/>
      <c r="M84" s="5"/>
      <c r="N84" s="5"/>
      <c r="O84" s="5"/>
    </row>
    <row r="85" customFormat="false" ht="15.75" hidden="false" customHeight="true" outlineLevel="0" collapsed="false">
      <c r="A85" s="5"/>
      <c r="B85" s="16"/>
      <c r="C85" s="32" t="s">
        <v>13</v>
      </c>
      <c r="D85" s="32" t="s">
        <v>14</v>
      </c>
      <c r="E85" s="32" t="s">
        <v>15</v>
      </c>
      <c r="F85" s="32" t="s">
        <v>16</v>
      </c>
      <c r="G85" s="32" t="s">
        <v>17</v>
      </c>
      <c r="H85" s="32" t="s">
        <v>18</v>
      </c>
      <c r="I85" s="32" t="s">
        <v>19</v>
      </c>
      <c r="J85" s="32" t="s">
        <v>20</v>
      </c>
      <c r="K85" s="32" t="s">
        <v>21</v>
      </c>
      <c r="L85" s="32" t="s">
        <v>22</v>
      </c>
      <c r="M85" s="5"/>
      <c r="N85" s="5"/>
      <c r="O85" s="5"/>
    </row>
    <row r="86" customFormat="false" ht="76.7" hidden="false" customHeight="true" outlineLevel="0" collapsed="false">
      <c r="A86" s="5"/>
      <c r="B86" s="16"/>
      <c r="C86" s="33"/>
      <c r="D86" s="33"/>
      <c r="E86" s="33"/>
      <c r="F86" s="34" t="s">
        <v>23</v>
      </c>
      <c r="G86" s="32" t="s">
        <v>68</v>
      </c>
      <c r="H86" s="32" t="s">
        <v>69</v>
      </c>
      <c r="I86" s="32" t="s">
        <v>70</v>
      </c>
      <c r="J86" s="36" t="n">
        <f aca="false">F64+25</f>
        <v>25</v>
      </c>
      <c r="K86" s="32" t="e">
        <f aca="false">IF(F86-J86&gt;0,"Sim","Não")</f>
        <v>#VALUE!</v>
      </c>
      <c r="L86" s="33"/>
      <c r="M86" s="5"/>
      <c r="N86" s="5"/>
      <c r="O86" s="5"/>
    </row>
    <row r="87" customFormat="false" ht="15.75" hidden="false" customHeight="true" outlineLevel="0" collapsed="false">
      <c r="A87" s="5"/>
      <c r="B87" s="16"/>
      <c r="C87" s="32" t="s">
        <v>57</v>
      </c>
      <c r="D87" s="32"/>
      <c r="E87" s="32"/>
      <c r="F87" s="32"/>
      <c r="G87" s="32"/>
      <c r="H87" s="32"/>
      <c r="I87" s="32"/>
      <c r="J87" s="32"/>
      <c r="K87" s="32"/>
      <c r="L87" s="32"/>
      <c r="M87" s="5"/>
      <c r="N87" s="5"/>
      <c r="O87" s="5"/>
    </row>
    <row r="88" customFormat="false" ht="15.75" hidden="false" customHeight="true" outlineLevel="0" collapsed="false">
      <c r="A88" s="5"/>
      <c r="B88" s="16"/>
      <c r="C88" s="32" t="s">
        <v>13</v>
      </c>
      <c r="D88" s="32" t="s">
        <v>14</v>
      </c>
      <c r="E88" s="32" t="s">
        <v>15</v>
      </c>
      <c r="F88" s="32" t="s">
        <v>16</v>
      </c>
      <c r="G88" s="32" t="s">
        <v>17</v>
      </c>
      <c r="H88" s="32" t="s">
        <v>18</v>
      </c>
      <c r="I88" s="32" t="s">
        <v>19</v>
      </c>
      <c r="J88" s="32" t="s">
        <v>20</v>
      </c>
      <c r="K88" s="32" t="s">
        <v>21</v>
      </c>
      <c r="L88" s="32" t="s">
        <v>22</v>
      </c>
      <c r="M88" s="5"/>
      <c r="N88" s="5"/>
      <c r="O88" s="5"/>
    </row>
    <row r="89" customFormat="false" ht="75.95" hidden="false" customHeight="true" outlineLevel="0" collapsed="false">
      <c r="A89" s="5"/>
      <c r="B89" s="16"/>
      <c r="C89" s="33"/>
      <c r="D89" s="33"/>
      <c r="E89" s="33"/>
      <c r="F89" s="34" t="s">
        <v>23</v>
      </c>
      <c r="G89" s="32" t="s">
        <v>68</v>
      </c>
      <c r="H89" s="32" t="s">
        <v>69</v>
      </c>
      <c r="I89" s="32" t="s">
        <v>70</v>
      </c>
      <c r="J89" s="32" t="str">
        <f aca="false">F67+25</f>
        <v>#VALOR!</v>
      </c>
      <c r="K89" s="32" t="str">
        <f aca="false">IF(F89-J89&gt;0,"Sim","Não")</f>
        <v>#VALOR!</v>
      </c>
      <c r="L89" s="33"/>
      <c r="M89" s="5"/>
      <c r="N89" s="5"/>
      <c r="O89" s="5"/>
    </row>
    <row r="90" customFormat="false" ht="15.75" hidden="false" customHeight="true" outlineLevel="0" collapsed="false">
      <c r="A90" s="5"/>
      <c r="B90" s="16"/>
      <c r="C90" s="32" t="s">
        <v>59</v>
      </c>
      <c r="D90" s="32"/>
      <c r="E90" s="32"/>
      <c r="F90" s="32"/>
      <c r="G90" s="32"/>
      <c r="H90" s="32"/>
      <c r="I90" s="32"/>
      <c r="J90" s="32"/>
      <c r="K90" s="32"/>
      <c r="L90" s="32"/>
      <c r="M90" s="5"/>
      <c r="N90" s="5"/>
      <c r="O90" s="5"/>
    </row>
    <row r="91" customFormat="false" ht="15.75" hidden="false" customHeight="true" outlineLevel="0" collapsed="false">
      <c r="A91" s="5"/>
      <c r="B91" s="16"/>
      <c r="C91" s="32" t="s">
        <v>13</v>
      </c>
      <c r="D91" s="32" t="s">
        <v>14</v>
      </c>
      <c r="E91" s="32" t="s">
        <v>15</v>
      </c>
      <c r="F91" s="32" t="s">
        <v>16</v>
      </c>
      <c r="G91" s="32" t="s">
        <v>17</v>
      </c>
      <c r="H91" s="32" t="s">
        <v>18</v>
      </c>
      <c r="I91" s="32" t="s">
        <v>19</v>
      </c>
      <c r="J91" s="32" t="s">
        <v>20</v>
      </c>
      <c r="K91" s="32" t="s">
        <v>21</v>
      </c>
      <c r="L91" s="32" t="s">
        <v>22</v>
      </c>
      <c r="M91" s="5"/>
      <c r="N91" s="5"/>
      <c r="O91" s="5"/>
    </row>
    <row r="92" customFormat="false" ht="53.85" hidden="false" customHeight="true" outlineLevel="0" collapsed="false">
      <c r="A92" s="5"/>
      <c r="B92" s="16"/>
      <c r="C92" s="33"/>
      <c r="D92" s="33"/>
      <c r="E92" s="33"/>
      <c r="F92" s="34" t="s">
        <v>23</v>
      </c>
      <c r="G92" s="32" t="s">
        <v>71</v>
      </c>
      <c r="H92" s="32" t="s">
        <v>72</v>
      </c>
      <c r="I92" s="32" t="s">
        <v>73</v>
      </c>
      <c r="J92" s="32" t="e">
        <f aca="false">WORKDAY(F70,15)</f>
        <v>#VALUE!</v>
      </c>
      <c r="K92" s="32" t="e">
        <f aca="false">IF(F92-J92&gt;0,"Sim","Não")</f>
        <v>#VALUE!</v>
      </c>
      <c r="L92" s="33"/>
      <c r="M92" s="5"/>
      <c r="N92" s="5"/>
      <c r="O92" s="5"/>
    </row>
    <row r="93" customFormat="false" ht="15.75" hidden="false" customHeight="true" outlineLevel="0" collapsed="false">
      <c r="A93" s="5"/>
      <c r="B93" s="16"/>
      <c r="C93" s="32" t="s">
        <v>63</v>
      </c>
      <c r="D93" s="32"/>
      <c r="E93" s="32"/>
      <c r="F93" s="32"/>
      <c r="G93" s="32"/>
      <c r="H93" s="32"/>
      <c r="I93" s="32"/>
      <c r="J93" s="32"/>
      <c r="K93" s="32"/>
      <c r="L93" s="32"/>
      <c r="M93" s="5"/>
      <c r="N93" s="5"/>
      <c r="O93" s="5"/>
    </row>
    <row r="94" customFormat="false" ht="15.75" hidden="false" customHeight="true" outlineLevel="0" collapsed="false">
      <c r="A94" s="5"/>
      <c r="B94" s="16"/>
      <c r="C94" s="32" t="s">
        <v>13</v>
      </c>
      <c r="D94" s="32" t="s">
        <v>14</v>
      </c>
      <c r="E94" s="32" t="s">
        <v>15</v>
      </c>
      <c r="F94" s="32" t="s">
        <v>16</v>
      </c>
      <c r="G94" s="32" t="s">
        <v>17</v>
      </c>
      <c r="H94" s="32" t="s">
        <v>18</v>
      </c>
      <c r="I94" s="32" t="s">
        <v>19</v>
      </c>
      <c r="J94" s="32" t="s">
        <v>20</v>
      </c>
      <c r="K94" s="32" t="s">
        <v>21</v>
      </c>
      <c r="L94" s="32" t="s">
        <v>22</v>
      </c>
      <c r="M94" s="5"/>
      <c r="N94" s="5"/>
      <c r="O94" s="5"/>
    </row>
    <row r="95" customFormat="false" ht="53.85" hidden="false" customHeight="true" outlineLevel="0" collapsed="false">
      <c r="A95" s="5"/>
      <c r="B95" s="16"/>
      <c r="C95" s="33"/>
      <c r="D95" s="33"/>
      <c r="E95" s="33"/>
      <c r="F95" s="34" t="s">
        <v>23</v>
      </c>
      <c r="G95" s="32" t="s">
        <v>64</v>
      </c>
      <c r="H95" s="32" t="s">
        <v>74</v>
      </c>
      <c r="I95" s="32" t="s">
        <v>75</v>
      </c>
      <c r="J95" s="36" t="n">
        <f aca="false">WORKDAY(F73,15)</f>
        <v>20</v>
      </c>
      <c r="K95" s="32" t="e">
        <f aca="false">IF(F95-J95&gt;0,"Sim","Não")</f>
        <v>#VALUE!</v>
      </c>
      <c r="L95" s="33"/>
      <c r="M95" s="5"/>
      <c r="N95" s="5"/>
      <c r="O95" s="5"/>
    </row>
    <row r="96" customFormat="false" ht="15.75" hidden="false" customHeight="true" outlineLevel="0" collapsed="false">
      <c r="A96" s="5"/>
      <c r="B96" s="16"/>
      <c r="C96" s="32" t="s">
        <v>65</v>
      </c>
      <c r="D96" s="32"/>
      <c r="E96" s="32"/>
      <c r="F96" s="32"/>
      <c r="G96" s="32"/>
      <c r="H96" s="32"/>
      <c r="I96" s="32"/>
      <c r="J96" s="32"/>
      <c r="K96" s="32"/>
      <c r="L96" s="32"/>
      <c r="M96" s="5"/>
      <c r="N96" s="5"/>
      <c r="O96" s="5"/>
    </row>
    <row r="97" customFormat="false" ht="15.75" hidden="false" customHeight="true" outlineLevel="0" collapsed="false">
      <c r="A97" s="5"/>
      <c r="B97" s="16"/>
      <c r="C97" s="32" t="s">
        <v>13</v>
      </c>
      <c r="D97" s="32" t="s">
        <v>14</v>
      </c>
      <c r="E97" s="32" t="s">
        <v>15</v>
      </c>
      <c r="F97" s="32" t="s">
        <v>16</v>
      </c>
      <c r="G97" s="32" t="s">
        <v>17</v>
      </c>
      <c r="H97" s="32" t="s">
        <v>18</v>
      </c>
      <c r="I97" s="32" t="s">
        <v>19</v>
      </c>
      <c r="J97" s="32" t="s">
        <v>20</v>
      </c>
      <c r="K97" s="32" t="s">
        <v>21</v>
      </c>
      <c r="L97" s="32" t="s">
        <v>22</v>
      </c>
      <c r="M97" s="5"/>
      <c r="N97" s="5"/>
      <c r="O97" s="5"/>
    </row>
    <row r="98" customFormat="false" ht="39.75" hidden="false" customHeight="true" outlineLevel="0" collapsed="false">
      <c r="A98" s="5"/>
      <c r="B98" s="16"/>
      <c r="C98" s="33"/>
      <c r="D98" s="33"/>
      <c r="E98" s="33"/>
      <c r="F98" s="34" t="s">
        <v>23</v>
      </c>
      <c r="G98" s="32" t="s">
        <v>64</v>
      </c>
      <c r="H98" s="32" t="s">
        <v>76</v>
      </c>
      <c r="I98" s="32" t="s">
        <v>75</v>
      </c>
      <c r="J98" s="32" t="e">
        <f aca="false">WORKDAY(F76,15)</f>
        <v>#VALUE!</v>
      </c>
      <c r="K98" s="32" t="e">
        <f aca="false">IF(F98-J98&gt;0,"Sim","Não")</f>
        <v>#VALUE!</v>
      </c>
      <c r="L98" s="33"/>
      <c r="M98" s="5"/>
      <c r="N98" s="5"/>
      <c r="O98" s="5"/>
    </row>
    <row r="99" customFormat="false" ht="10.5" hidden="false" customHeight="true" outlineLevel="0" collapsed="false">
      <c r="A99" s="5"/>
      <c r="B99" s="3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  <c r="O99" s="5"/>
    </row>
    <row r="100" customFormat="false" ht="15.75" hidden="false" customHeight="true" outlineLevel="0" collapsed="false">
      <c r="A100" s="37" t="s">
        <v>25</v>
      </c>
      <c r="B100" s="16" t="s">
        <v>77</v>
      </c>
      <c r="C100" s="32" t="s">
        <v>13</v>
      </c>
      <c r="D100" s="32" t="s">
        <v>14</v>
      </c>
      <c r="E100" s="32" t="s">
        <v>15</v>
      </c>
      <c r="F100" s="32" t="s">
        <v>16</v>
      </c>
      <c r="G100" s="32" t="s">
        <v>17</v>
      </c>
      <c r="H100" s="32" t="s">
        <v>18</v>
      </c>
      <c r="I100" s="32" t="s">
        <v>19</v>
      </c>
      <c r="J100" s="32" t="s">
        <v>20</v>
      </c>
      <c r="K100" s="32" t="s">
        <v>21</v>
      </c>
      <c r="L100" s="32" t="s">
        <v>22</v>
      </c>
      <c r="M100" s="5"/>
      <c r="N100" s="5"/>
      <c r="O100" s="5"/>
    </row>
    <row r="101" customFormat="false" ht="38.25" hidden="false" customHeight="true" outlineLevel="0" collapsed="false">
      <c r="A101" s="5"/>
      <c r="B101" s="16"/>
      <c r="C101" s="33"/>
      <c r="D101" s="33"/>
      <c r="E101" s="33"/>
      <c r="F101" s="34" t="s">
        <v>23</v>
      </c>
      <c r="G101" s="32" t="s">
        <v>78</v>
      </c>
      <c r="H101" s="32" t="s">
        <v>79</v>
      </c>
      <c r="I101" s="32" t="s">
        <v>80</v>
      </c>
      <c r="J101" s="36" t="n">
        <f aca="false">F27+60</f>
        <v>60</v>
      </c>
      <c r="K101" s="32" t="e">
        <f aca="false">IF(F101-J101&gt;0,"Sim","Não")</f>
        <v>#VALUE!</v>
      </c>
      <c r="L101" s="33"/>
      <c r="M101" s="5"/>
      <c r="N101" s="5"/>
      <c r="O101" s="5"/>
    </row>
    <row r="102" customFormat="false" ht="10.5" hidden="false" customHeight="true" outlineLevel="0" collapsed="false">
      <c r="A102" s="5"/>
      <c r="B102" s="3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  <c r="O102" s="5"/>
    </row>
    <row r="103" customFormat="false" ht="15.75" hidden="false" customHeight="true" outlineLevel="0" collapsed="false">
      <c r="A103" s="37" t="s">
        <v>25</v>
      </c>
      <c r="B103" s="16" t="s">
        <v>81</v>
      </c>
      <c r="C103" s="32" t="s">
        <v>13</v>
      </c>
      <c r="D103" s="32" t="s">
        <v>14</v>
      </c>
      <c r="E103" s="32" t="s">
        <v>15</v>
      </c>
      <c r="F103" s="32" t="s">
        <v>16</v>
      </c>
      <c r="G103" s="32" t="s">
        <v>17</v>
      </c>
      <c r="H103" s="32" t="s">
        <v>18</v>
      </c>
      <c r="I103" s="32" t="s">
        <v>19</v>
      </c>
      <c r="J103" s="32" t="s">
        <v>20</v>
      </c>
      <c r="K103" s="32" t="s">
        <v>21</v>
      </c>
      <c r="L103" s="32" t="s">
        <v>22</v>
      </c>
      <c r="M103" s="5"/>
      <c r="N103" s="5"/>
      <c r="O103" s="5"/>
    </row>
    <row r="104" customFormat="false" ht="28.15" hidden="false" customHeight="true" outlineLevel="0" collapsed="false">
      <c r="A104" s="5"/>
      <c r="B104" s="16"/>
      <c r="C104" s="33"/>
      <c r="D104" s="33"/>
      <c r="E104" s="33"/>
      <c r="F104" s="34" t="s">
        <v>23</v>
      </c>
      <c r="G104" s="32" t="s">
        <v>82</v>
      </c>
      <c r="H104" s="32" t="s">
        <v>23</v>
      </c>
      <c r="I104" s="32" t="s">
        <v>23</v>
      </c>
      <c r="J104" s="36" t="s">
        <v>23</v>
      </c>
      <c r="K104" s="32" t="s">
        <v>23</v>
      </c>
      <c r="L104" s="33"/>
      <c r="M104" s="5"/>
      <c r="N104" s="5"/>
      <c r="O104" s="5"/>
    </row>
    <row r="105" s="44" customFormat="true" ht="10.5" hidden="false" customHeight="true" outlineLevel="0" collapsed="false">
      <c r="A105" s="5"/>
      <c r="B105" s="3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  <c r="O105" s="5"/>
      <c r="AMI105" s="0"/>
      <c r="AMJ105" s="0"/>
    </row>
    <row r="106" customFormat="false" ht="15.75" hidden="false" customHeight="true" outlineLevel="0" collapsed="false">
      <c r="A106" s="31" t="s">
        <v>5</v>
      </c>
      <c r="B106" s="16" t="s">
        <v>83</v>
      </c>
      <c r="C106" s="32" t="s">
        <v>13</v>
      </c>
      <c r="D106" s="32" t="s">
        <v>14</v>
      </c>
      <c r="E106" s="32" t="s">
        <v>15</v>
      </c>
      <c r="F106" s="32" t="s">
        <v>16</v>
      </c>
      <c r="G106" s="32" t="s">
        <v>17</v>
      </c>
      <c r="H106" s="32" t="s">
        <v>18</v>
      </c>
      <c r="I106" s="32" t="s">
        <v>19</v>
      </c>
      <c r="J106" s="32" t="s">
        <v>20</v>
      </c>
      <c r="K106" s="32" t="s">
        <v>21</v>
      </c>
      <c r="L106" s="32" t="s">
        <v>22</v>
      </c>
      <c r="M106" s="5"/>
      <c r="N106" s="5"/>
      <c r="O106" s="5"/>
    </row>
    <row r="107" customFormat="false" ht="28.15" hidden="false" customHeight="true" outlineLevel="0" collapsed="false">
      <c r="A107" s="5"/>
      <c r="B107" s="16"/>
      <c r="C107" s="33"/>
      <c r="D107" s="33"/>
      <c r="E107" s="33"/>
      <c r="F107" s="34" t="s">
        <v>23</v>
      </c>
      <c r="G107" s="32" t="s">
        <v>84</v>
      </c>
      <c r="H107" s="32" t="s">
        <v>23</v>
      </c>
      <c r="I107" s="32" t="s">
        <v>23</v>
      </c>
      <c r="J107" s="36" t="s">
        <v>23</v>
      </c>
      <c r="K107" s="32" t="s">
        <v>23</v>
      </c>
      <c r="L107" s="33"/>
      <c r="M107" s="5"/>
      <c r="N107" s="5"/>
      <c r="O107" s="5"/>
    </row>
    <row r="108" customFormat="false" ht="10.5" hidden="false" customHeight="true" outlineLevel="0" collapsed="false">
      <c r="A108" s="5"/>
      <c r="B108" s="3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  <c r="O108" s="5"/>
    </row>
    <row r="109" customFormat="false" ht="15.75" hidden="false" customHeight="true" outlineLevel="0" collapsed="false">
      <c r="A109" s="37" t="s">
        <v>25</v>
      </c>
      <c r="B109" s="16" t="s">
        <v>85</v>
      </c>
      <c r="C109" s="32" t="s">
        <v>13</v>
      </c>
      <c r="D109" s="32" t="s">
        <v>14</v>
      </c>
      <c r="E109" s="32" t="s">
        <v>15</v>
      </c>
      <c r="F109" s="32" t="s">
        <v>16</v>
      </c>
      <c r="G109" s="32" t="s">
        <v>17</v>
      </c>
      <c r="H109" s="32" t="s">
        <v>18</v>
      </c>
      <c r="I109" s="32" t="s">
        <v>19</v>
      </c>
      <c r="J109" s="32" t="s">
        <v>20</v>
      </c>
      <c r="K109" s="32" t="s">
        <v>21</v>
      </c>
      <c r="L109" s="32" t="s">
        <v>22</v>
      </c>
      <c r="M109" s="5"/>
      <c r="N109" s="5"/>
      <c r="O109" s="5"/>
    </row>
    <row r="110" customFormat="false" ht="28.15" hidden="false" customHeight="true" outlineLevel="0" collapsed="false">
      <c r="A110" s="5"/>
      <c r="B110" s="16"/>
      <c r="C110" s="33"/>
      <c r="D110" s="33"/>
      <c r="E110" s="33"/>
      <c r="F110" s="34" t="s">
        <v>23</v>
      </c>
      <c r="G110" s="32" t="s">
        <v>86</v>
      </c>
      <c r="H110" s="32" t="s">
        <v>23</v>
      </c>
      <c r="I110" s="32" t="s">
        <v>23</v>
      </c>
      <c r="J110" s="36" t="s">
        <v>23</v>
      </c>
      <c r="K110" s="32" t="s">
        <v>23</v>
      </c>
      <c r="L110" s="33"/>
      <c r="M110" s="5"/>
      <c r="N110" s="5"/>
      <c r="O110" s="5"/>
    </row>
    <row r="111" customFormat="false" ht="10.5" hidden="false" customHeight="true" outlineLevel="0" collapsed="false">
      <c r="A111" s="5"/>
      <c r="B111" s="3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  <c r="O111" s="5"/>
    </row>
    <row r="112" customFormat="false" ht="15.75" hidden="false" customHeight="true" outlineLevel="0" collapsed="false">
      <c r="A112" s="37" t="s">
        <v>25</v>
      </c>
      <c r="B112" s="16" t="s">
        <v>87</v>
      </c>
      <c r="C112" s="32" t="s">
        <v>13</v>
      </c>
      <c r="D112" s="32" t="s">
        <v>14</v>
      </c>
      <c r="E112" s="32" t="s">
        <v>15</v>
      </c>
      <c r="F112" s="32" t="s">
        <v>16</v>
      </c>
      <c r="G112" s="32" t="s">
        <v>17</v>
      </c>
      <c r="H112" s="32" t="s">
        <v>18</v>
      </c>
      <c r="I112" s="32" t="s">
        <v>19</v>
      </c>
      <c r="J112" s="32" t="s">
        <v>20</v>
      </c>
      <c r="K112" s="32" t="s">
        <v>21</v>
      </c>
      <c r="L112" s="32" t="s">
        <v>22</v>
      </c>
      <c r="M112" s="5"/>
      <c r="N112" s="5"/>
      <c r="O112" s="5"/>
    </row>
    <row r="113" customFormat="false" ht="28.5" hidden="false" customHeight="true" outlineLevel="0" collapsed="false">
      <c r="A113" s="5"/>
      <c r="B113" s="16"/>
      <c r="C113" s="33"/>
      <c r="D113" s="33"/>
      <c r="E113" s="33"/>
      <c r="F113" s="34" t="s">
        <v>23</v>
      </c>
      <c r="G113" s="32" t="s">
        <v>23</v>
      </c>
      <c r="H113" s="32" t="s">
        <v>23</v>
      </c>
      <c r="I113" s="32" t="s">
        <v>23</v>
      </c>
      <c r="J113" s="36" t="s">
        <v>23</v>
      </c>
      <c r="K113" s="32" t="s">
        <v>23</v>
      </c>
      <c r="L113" s="33"/>
      <c r="M113" s="5"/>
      <c r="N113" s="5"/>
      <c r="O113" s="5"/>
    </row>
    <row r="114" customFormat="false" ht="10.5" hidden="false" customHeight="true" outlineLevel="0" collapsed="false">
      <c r="A114" s="5"/>
      <c r="B114" s="3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  <c r="O114" s="5"/>
    </row>
    <row r="115" customFormat="false" ht="15.75" hidden="false" customHeight="true" outlineLevel="0" collapsed="false">
      <c r="A115" s="31" t="s">
        <v>5</v>
      </c>
      <c r="B115" s="16" t="s">
        <v>88</v>
      </c>
      <c r="C115" s="32" t="s">
        <v>13</v>
      </c>
      <c r="D115" s="32" t="s">
        <v>14</v>
      </c>
      <c r="E115" s="32" t="s">
        <v>15</v>
      </c>
      <c r="F115" s="32" t="s">
        <v>16</v>
      </c>
      <c r="G115" s="32" t="s">
        <v>17</v>
      </c>
      <c r="H115" s="32" t="s">
        <v>18</v>
      </c>
      <c r="I115" s="32" t="s">
        <v>19</v>
      </c>
      <c r="J115" s="32" t="s">
        <v>20</v>
      </c>
      <c r="K115" s="32" t="s">
        <v>21</v>
      </c>
      <c r="L115" s="32" t="s">
        <v>22</v>
      </c>
      <c r="M115" s="5"/>
      <c r="N115" s="5"/>
      <c r="O115" s="5"/>
    </row>
    <row r="116" customFormat="false" ht="28.15" hidden="false" customHeight="true" outlineLevel="0" collapsed="false">
      <c r="A116" s="5"/>
      <c r="B116" s="16"/>
      <c r="C116" s="33"/>
      <c r="D116" s="33"/>
      <c r="E116" s="33"/>
      <c r="F116" s="34" t="s">
        <v>23</v>
      </c>
      <c r="G116" s="45" t="s">
        <v>89</v>
      </c>
      <c r="H116" s="32" t="s">
        <v>90</v>
      </c>
      <c r="I116" s="45" t="s">
        <v>91</v>
      </c>
      <c r="J116" s="32" t="str">
        <f aca="false">F101+(2*365)</f>
        <v>#VALOR!</v>
      </c>
      <c r="K116" s="32" t="str">
        <f aca="false">IF(F116-J116&gt;0,"Sim","Não")</f>
        <v>#VALOR!</v>
      </c>
      <c r="L116" s="33"/>
      <c r="M116" s="5"/>
      <c r="N116" s="5"/>
      <c r="O116" s="5"/>
    </row>
    <row r="117" customFormat="false" ht="10.5" hidden="false" customHeight="true" outlineLevel="0" collapsed="false">
      <c r="A117" s="5"/>
      <c r="B117" s="3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  <c r="O117" s="5"/>
    </row>
    <row r="118" customFormat="false" ht="15.75" hidden="false" customHeight="true" outlineLevel="0" collapsed="false">
      <c r="A118" s="31" t="s">
        <v>5</v>
      </c>
      <c r="B118" s="16" t="s">
        <v>92</v>
      </c>
      <c r="C118" s="32" t="s">
        <v>13</v>
      </c>
      <c r="D118" s="32" t="s">
        <v>14</v>
      </c>
      <c r="E118" s="32" t="s">
        <v>15</v>
      </c>
      <c r="F118" s="32" t="s">
        <v>16</v>
      </c>
      <c r="G118" s="32" t="s">
        <v>17</v>
      </c>
      <c r="H118" s="32" t="s">
        <v>18</v>
      </c>
      <c r="I118" s="32" t="s">
        <v>19</v>
      </c>
      <c r="J118" s="32" t="s">
        <v>20</v>
      </c>
      <c r="K118" s="32" t="s">
        <v>21</v>
      </c>
      <c r="L118" s="32" t="s">
        <v>22</v>
      </c>
      <c r="M118" s="5"/>
      <c r="N118" s="5"/>
      <c r="O118" s="5"/>
    </row>
    <row r="119" customFormat="false" ht="40.5" hidden="false" customHeight="true" outlineLevel="0" collapsed="false">
      <c r="A119" s="5"/>
      <c r="B119" s="16"/>
      <c r="C119" s="33"/>
      <c r="D119" s="33"/>
      <c r="E119" s="33"/>
      <c r="F119" s="34" t="s">
        <v>23</v>
      </c>
      <c r="G119" s="32" t="s">
        <v>93</v>
      </c>
      <c r="H119" s="32" t="s">
        <v>23</v>
      </c>
      <c r="I119" s="32" t="s">
        <v>23</v>
      </c>
      <c r="J119" s="36" t="s">
        <v>23</v>
      </c>
      <c r="K119" s="32" t="s">
        <v>23</v>
      </c>
      <c r="L119" s="33"/>
      <c r="M119" s="5"/>
      <c r="N119" s="5"/>
      <c r="O119" s="5"/>
    </row>
    <row r="120" customFormat="false" ht="10.5" hidden="false" customHeight="true" outlineLevel="0" collapsed="false">
      <c r="A120" s="5"/>
      <c r="B120" s="3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  <c r="O120" s="5"/>
    </row>
    <row r="121" customFormat="false" ht="15.75" hidden="false" customHeight="true" outlineLevel="0" collapsed="false">
      <c r="A121" s="31" t="s">
        <v>5</v>
      </c>
      <c r="B121" s="16" t="s">
        <v>94</v>
      </c>
      <c r="C121" s="32" t="s">
        <v>13</v>
      </c>
      <c r="D121" s="32" t="s">
        <v>14</v>
      </c>
      <c r="E121" s="32" t="s">
        <v>15</v>
      </c>
      <c r="F121" s="32" t="s">
        <v>16</v>
      </c>
      <c r="G121" s="32" t="s">
        <v>17</v>
      </c>
      <c r="H121" s="32" t="s">
        <v>18</v>
      </c>
      <c r="I121" s="32" t="s">
        <v>19</v>
      </c>
      <c r="J121" s="32" t="s">
        <v>20</v>
      </c>
      <c r="K121" s="32" t="s">
        <v>21</v>
      </c>
      <c r="L121" s="32" t="s">
        <v>22</v>
      </c>
      <c r="M121" s="5"/>
      <c r="N121" s="5"/>
      <c r="O121" s="5"/>
    </row>
    <row r="122" customFormat="false" ht="28.15" hidden="false" customHeight="true" outlineLevel="0" collapsed="false">
      <c r="A122" s="5"/>
      <c r="B122" s="16"/>
      <c r="C122" s="33"/>
      <c r="D122" s="33"/>
      <c r="E122" s="33"/>
      <c r="F122" s="34" t="s">
        <v>23</v>
      </c>
      <c r="G122" s="32" t="s">
        <v>95</v>
      </c>
      <c r="H122" s="32" t="s">
        <v>23</v>
      </c>
      <c r="I122" s="32" t="s">
        <v>23</v>
      </c>
      <c r="J122" s="36" t="s">
        <v>23</v>
      </c>
      <c r="K122" s="32" t="s">
        <v>23</v>
      </c>
      <c r="L122" s="33"/>
      <c r="M122" s="5"/>
      <c r="N122" s="5"/>
      <c r="O122" s="5"/>
    </row>
    <row r="123" customFormat="false" ht="10.5" hidden="false" customHeight="true" outlineLevel="0" collapsed="false">
      <c r="A123" s="5"/>
      <c r="B123" s="3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  <c r="O123" s="5"/>
    </row>
    <row r="124" customFormat="false" ht="15.75" hidden="false" customHeight="true" outlineLevel="0" collapsed="false">
      <c r="A124" s="37" t="s">
        <v>25</v>
      </c>
      <c r="B124" s="16" t="s">
        <v>96</v>
      </c>
      <c r="C124" s="32" t="s">
        <v>13</v>
      </c>
      <c r="D124" s="32" t="s">
        <v>14</v>
      </c>
      <c r="E124" s="32" t="s">
        <v>15</v>
      </c>
      <c r="F124" s="32" t="s">
        <v>16</v>
      </c>
      <c r="G124" s="32" t="s">
        <v>17</v>
      </c>
      <c r="H124" s="32" t="s">
        <v>18</v>
      </c>
      <c r="I124" s="32" t="s">
        <v>19</v>
      </c>
      <c r="J124" s="32" t="s">
        <v>20</v>
      </c>
      <c r="K124" s="32" t="s">
        <v>21</v>
      </c>
      <c r="L124" s="32" t="s">
        <v>22</v>
      </c>
      <c r="M124" s="5"/>
      <c r="N124" s="5"/>
      <c r="O124" s="5"/>
    </row>
    <row r="125" customFormat="false" ht="28.15" hidden="false" customHeight="true" outlineLevel="0" collapsed="false">
      <c r="A125" s="5"/>
      <c r="B125" s="16"/>
      <c r="C125" s="33"/>
      <c r="D125" s="33"/>
      <c r="E125" s="33"/>
      <c r="F125" s="34" t="s">
        <v>23</v>
      </c>
      <c r="G125" s="45" t="s">
        <v>97</v>
      </c>
      <c r="H125" s="45" t="s">
        <v>98</v>
      </c>
      <c r="I125" s="45" t="s">
        <v>97</v>
      </c>
      <c r="J125" s="32" t="e">
        <f aca="false">WORKDAY(F116,30)</f>
        <v>#VALUE!</v>
      </c>
      <c r="K125" s="32" t="e">
        <f aca="false">IF(F125-J125&gt;0,"Sim","Não")</f>
        <v>#VALUE!</v>
      </c>
      <c r="L125" s="33"/>
      <c r="M125" s="5"/>
      <c r="N125" s="5"/>
      <c r="O125" s="5"/>
    </row>
    <row r="126" customFormat="false" ht="10.5" hidden="false" customHeight="true" outlineLevel="0" collapsed="false">
      <c r="A126" s="5"/>
      <c r="B126" s="3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  <c r="O126" s="5"/>
    </row>
    <row r="127" customFormat="false" ht="15.75" hidden="false" customHeight="true" outlineLevel="0" collapsed="false">
      <c r="A127" s="37" t="s">
        <v>25</v>
      </c>
      <c r="B127" s="16" t="s">
        <v>99</v>
      </c>
      <c r="C127" s="32" t="s">
        <v>13</v>
      </c>
      <c r="D127" s="32" t="s">
        <v>14</v>
      </c>
      <c r="E127" s="32" t="s">
        <v>15</v>
      </c>
      <c r="F127" s="32" t="s">
        <v>16</v>
      </c>
      <c r="G127" s="32" t="s">
        <v>17</v>
      </c>
      <c r="H127" s="32" t="s">
        <v>18</v>
      </c>
      <c r="I127" s="32" t="s">
        <v>19</v>
      </c>
      <c r="J127" s="32" t="s">
        <v>20</v>
      </c>
      <c r="K127" s="32" t="s">
        <v>21</v>
      </c>
      <c r="L127" s="32" t="s">
        <v>22</v>
      </c>
      <c r="M127" s="5"/>
      <c r="N127" s="5"/>
      <c r="O127" s="5"/>
    </row>
    <row r="128" customFormat="false" ht="28.15" hidden="false" customHeight="true" outlineLevel="0" collapsed="false">
      <c r="A128" s="5"/>
      <c r="B128" s="16"/>
      <c r="C128" s="33"/>
      <c r="D128" s="33"/>
      <c r="E128" s="33"/>
      <c r="F128" s="34" t="s">
        <v>23</v>
      </c>
      <c r="G128" s="45" t="s">
        <v>97</v>
      </c>
      <c r="H128" s="32" t="s">
        <v>23</v>
      </c>
      <c r="I128" s="32" t="s">
        <v>23</v>
      </c>
      <c r="J128" s="36" t="s">
        <v>23</v>
      </c>
      <c r="K128" s="32" t="s">
        <v>23</v>
      </c>
      <c r="L128" s="33"/>
      <c r="M128" s="5"/>
      <c r="N128" s="5"/>
      <c r="O128" s="5"/>
    </row>
    <row r="129" customFormat="false" ht="10.5" hidden="false" customHeight="true" outlineLevel="0" collapsed="false">
      <c r="A129" s="5"/>
      <c r="B129" s="3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  <c r="O129" s="5"/>
    </row>
    <row r="130" customFormat="false" ht="15.75" hidden="false" customHeight="true" outlineLevel="0" collapsed="false">
      <c r="A130" s="37" t="s">
        <v>25</v>
      </c>
      <c r="B130" s="16" t="s">
        <v>100</v>
      </c>
      <c r="C130" s="32" t="s">
        <v>13</v>
      </c>
      <c r="D130" s="32" t="s">
        <v>14</v>
      </c>
      <c r="E130" s="32" t="s">
        <v>15</v>
      </c>
      <c r="F130" s="32" t="s">
        <v>16</v>
      </c>
      <c r="G130" s="32" t="s">
        <v>17</v>
      </c>
      <c r="H130" s="32" t="s">
        <v>18</v>
      </c>
      <c r="I130" s="32" t="s">
        <v>19</v>
      </c>
      <c r="J130" s="32" t="s">
        <v>20</v>
      </c>
      <c r="K130" s="32" t="s">
        <v>21</v>
      </c>
      <c r="L130" s="32" t="s">
        <v>22</v>
      </c>
      <c r="M130" s="5"/>
      <c r="N130" s="5"/>
      <c r="O130" s="5"/>
    </row>
    <row r="131" customFormat="false" ht="41.45" hidden="false" customHeight="true" outlineLevel="0" collapsed="false">
      <c r="A131" s="5"/>
      <c r="B131" s="16"/>
      <c r="C131" s="33"/>
      <c r="D131" s="33"/>
      <c r="E131" s="33"/>
      <c r="F131" s="34" t="s">
        <v>23</v>
      </c>
      <c r="G131" s="45" t="s">
        <v>101</v>
      </c>
      <c r="H131" s="32" t="s">
        <v>23</v>
      </c>
      <c r="I131" s="32" t="s">
        <v>23</v>
      </c>
      <c r="J131" s="36" t="s">
        <v>23</v>
      </c>
      <c r="K131" s="32" t="s">
        <v>23</v>
      </c>
      <c r="L131" s="33"/>
      <c r="M131" s="5"/>
      <c r="N131" s="5"/>
      <c r="O131" s="5"/>
    </row>
    <row r="132" customFormat="false" ht="10.5" hidden="false" customHeight="true" outlineLevel="0" collapsed="false">
      <c r="A132" s="5"/>
      <c r="B132" s="3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  <c r="O132" s="5"/>
    </row>
    <row r="133" customFormat="false" ht="15.75" hidden="false" customHeight="true" outlineLevel="0" collapsed="false">
      <c r="A133" s="31" t="s">
        <v>5</v>
      </c>
      <c r="B133" s="16" t="s">
        <v>102</v>
      </c>
      <c r="C133" s="32" t="s">
        <v>13</v>
      </c>
      <c r="D133" s="32" t="s">
        <v>14</v>
      </c>
      <c r="E133" s="32" t="s">
        <v>15</v>
      </c>
      <c r="F133" s="32" t="s">
        <v>16</v>
      </c>
      <c r="G133" s="32" t="s">
        <v>17</v>
      </c>
      <c r="H133" s="32" t="s">
        <v>18</v>
      </c>
      <c r="I133" s="32" t="s">
        <v>19</v>
      </c>
      <c r="J133" s="32" t="s">
        <v>20</v>
      </c>
      <c r="K133" s="32" t="s">
        <v>21</v>
      </c>
      <c r="L133" s="32" t="s">
        <v>22</v>
      </c>
      <c r="M133" s="5"/>
      <c r="N133" s="5"/>
      <c r="O133" s="5"/>
    </row>
    <row r="134" customFormat="false" ht="28.15" hidden="false" customHeight="true" outlineLevel="0" collapsed="false">
      <c r="A134" s="5"/>
      <c r="B134" s="16"/>
      <c r="C134" s="33"/>
      <c r="D134" s="33"/>
      <c r="E134" s="33"/>
      <c r="F134" s="34" t="s">
        <v>23</v>
      </c>
      <c r="G134" s="45" t="s">
        <v>103</v>
      </c>
      <c r="H134" s="32" t="s">
        <v>23</v>
      </c>
      <c r="I134" s="32" t="s">
        <v>23</v>
      </c>
      <c r="J134" s="36" t="s">
        <v>23</v>
      </c>
      <c r="K134" s="32" t="s">
        <v>23</v>
      </c>
      <c r="L134" s="33"/>
      <c r="M134" s="5"/>
      <c r="N134" s="5"/>
      <c r="O134" s="5"/>
    </row>
    <row r="135" customFormat="false" ht="10.5" hidden="false" customHeight="true" outlineLevel="0" collapsed="false">
      <c r="A135" s="5"/>
      <c r="B135" s="3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  <c r="O135" s="5"/>
    </row>
    <row r="136" customFormat="false" ht="15.75" hidden="false" customHeight="true" outlineLevel="0" collapsed="false">
      <c r="A136" s="37" t="s">
        <v>25</v>
      </c>
      <c r="B136" s="40" t="s">
        <v>104</v>
      </c>
      <c r="C136" s="32" t="s">
        <v>51</v>
      </c>
      <c r="D136" s="32"/>
      <c r="E136" s="32"/>
      <c r="F136" s="32"/>
      <c r="G136" s="32"/>
      <c r="H136" s="32"/>
      <c r="I136" s="32"/>
      <c r="J136" s="32"/>
      <c r="K136" s="32"/>
      <c r="L136" s="32"/>
      <c r="M136" s="5"/>
      <c r="N136" s="5"/>
      <c r="O136" s="5"/>
    </row>
    <row r="137" customFormat="false" ht="15.75" hidden="false" customHeight="true" outlineLevel="0" collapsed="false">
      <c r="A137" s="46"/>
      <c r="B137" s="40"/>
      <c r="C137" s="32" t="s">
        <v>13</v>
      </c>
      <c r="D137" s="32" t="s">
        <v>14</v>
      </c>
      <c r="E137" s="32" t="s">
        <v>15</v>
      </c>
      <c r="F137" s="32" t="s">
        <v>16</v>
      </c>
      <c r="G137" s="32" t="s">
        <v>17</v>
      </c>
      <c r="H137" s="32" t="s">
        <v>18</v>
      </c>
      <c r="I137" s="32" t="s">
        <v>19</v>
      </c>
      <c r="J137" s="32" t="s">
        <v>20</v>
      </c>
      <c r="K137" s="32" t="s">
        <v>21</v>
      </c>
      <c r="L137" s="32" t="s">
        <v>22</v>
      </c>
      <c r="M137" s="5"/>
      <c r="N137" s="5"/>
      <c r="O137" s="5"/>
    </row>
    <row r="138" customFormat="false" ht="65.25" hidden="false" customHeight="true" outlineLevel="0" collapsed="false">
      <c r="A138" s="46"/>
      <c r="B138" s="40"/>
      <c r="C138" s="33"/>
      <c r="D138" s="33"/>
      <c r="E138" s="33"/>
      <c r="F138" s="34" t="s">
        <v>23</v>
      </c>
      <c r="G138" s="32" t="s">
        <v>105</v>
      </c>
      <c r="H138" s="32" t="s">
        <v>106</v>
      </c>
      <c r="I138" s="32" t="s">
        <v>107</v>
      </c>
      <c r="J138" s="32" t="e">
        <f aca="false">WORKDAY($F$128,30)</f>
        <v>#VALUE!</v>
      </c>
      <c r="K138" s="32" t="e">
        <f aca="false">IF(F138-J138&gt;0,"Sim","Não")</f>
        <v>#VALUE!</v>
      </c>
      <c r="L138" s="33"/>
      <c r="M138" s="5"/>
      <c r="N138" s="5"/>
      <c r="O138" s="5"/>
    </row>
    <row r="139" customFormat="false" ht="15.75" hidden="false" customHeight="true" outlineLevel="0" collapsed="false">
      <c r="A139" s="46"/>
      <c r="B139" s="40"/>
      <c r="C139" s="32" t="s">
        <v>55</v>
      </c>
      <c r="D139" s="32"/>
      <c r="E139" s="32"/>
      <c r="F139" s="32"/>
      <c r="G139" s="32"/>
      <c r="H139" s="32"/>
      <c r="I139" s="32"/>
      <c r="J139" s="32"/>
      <c r="K139" s="32"/>
      <c r="L139" s="32"/>
      <c r="M139" s="5"/>
      <c r="N139" s="5"/>
      <c r="O139" s="5"/>
    </row>
    <row r="140" customFormat="false" ht="15.75" hidden="false" customHeight="true" outlineLevel="0" collapsed="false">
      <c r="A140" s="46"/>
      <c r="B140" s="40"/>
      <c r="C140" s="32" t="s">
        <v>13</v>
      </c>
      <c r="D140" s="32" t="s">
        <v>14</v>
      </c>
      <c r="E140" s="32" t="s">
        <v>15</v>
      </c>
      <c r="F140" s="32" t="s">
        <v>16</v>
      </c>
      <c r="G140" s="32" t="s">
        <v>17</v>
      </c>
      <c r="H140" s="32" t="s">
        <v>18</v>
      </c>
      <c r="I140" s="32" t="s">
        <v>19</v>
      </c>
      <c r="J140" s="32" t="s">
        <v>20</v>
      </c>
      <c r="K140" s="32" t="s">
        <v>21</v>
      </c>
      <c r="L140" s="32" t="s">
        <v>22</v>
      </c>
      <c r="M140" s="5"/>
      <c r="N140" s="5"/>
      <c r="O140" s="5"/>
    </row>
    <row r="141" customFormat="false" ht="65.25" hidden="false" customHeight="true" outlineLevel="0" collapsed="false">
      <c r="A141" s="46"/>
      <c r="B141" s="40"/>
      <c r="C141" s="33"/>
      <c r="D141" s="33"/>
      <c r="E141" s="33"/>
      <c r="F141" s="34" t="s">
        <v>23</v>
      </c>
      <c r="G141" s="32" t="s">
        <v>105</v>
      </c>
      <c r="H141" s="32" t="s">
        <v>106</v>
      </c>
      <c r="I141" s="32" t="s">
        <v>107</v>
      </c>
      <c r="J141" s="32" t="e">
        <f aca="false">WORKDAY($F$128,30)</f>
        <v>#VALUE!</v>
      </c>
      <c r="K141" s="32" t="e">
        <f aca="false">IF(F141-J141&gt;0,"Sim","Não")</f>
        <v>#VALUE!</v>
      </c>
      <c r="L141" s="33"/>
      <c r="M141" s="5"/>
      <c r="N141" s="5"/>
      <c r="O141" s="5"/>
    </row>
    <row r="142" customFormat="false" ht="15.75" hidden="false" customHeight="true" outlineLevel="0" collapsed="false">
      <c r="A142" s="46"/>
      <c r="B142" s="40"/>
      <c r="C142" s="32" t="s">
        <v>56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5"/>
      <c r="N142" s="5"/>
      <c r="O142" s="5"/>
    </row>
    <row r="143" customFormat="false" ht="15.75" hidden="false" customHeight="true" outlineLevel="0" collapsed="false">
      <c r="A143" s="46"/>
      <c r="B143" s="40"/>
      <c r="C143" s="32" t="s">
        <v>13</v>
      </c>
      <c r="D143" s="32" t="s">
        <v>14</v>
      </c>
      <c r="E143" s="32" t="s">
        <v>15</v>
      </c>
      <c r="F143" s="32" t="s">
        <v>16</v>
      </c>
      <c r="G143" s="32" t="s">
        <v>17</v>
      </c>
      <c r="H143" s="32" t="s">
        <v>18</v>
      </c>
      <c r="I143" s="32" t="s">
        <v>19</v>
      </c>
      <c r="J143" s="32" t="s">
        <v>20</v>
      </c>
      <c r="K143" s="32" t="s">
        <v>21</v>
      </c>
      <c r="L143" s="32" t="s">
        <v>22</v>
      </c>
      <c r="M143" s="5"/>
      <c r="N143" s="5"/>
      <c r="O143" s="5"/>
    </row>
    <row r="144" customFormat="false" ht="65.25" hidden="false" customHeight="true" outlineLevel="0" collapsed="false">
      <c r="A144" s="46"/>
      <c r="B144" s="40"/>
      <c r="C144" s="33"/>
      <c r="D144" s="33"/>
      <c r="E144" s="33"/>
      <c r="F144" s="34" t="s">
        <v>23</v>
      </c>
      <c r="G144" s="32" t="s">
        <v>105</v>
      </c>
      <c r="H144" s="32" t="s">
        <v>106</v>
      </c>
      <c r="I144" s="32" t="s">
        <v>107</v>
      </c>
      <c r="J144" s="32" t="e">
        <f aca="false">WORKDAY($F$128,30)</f>
        <v>#VALUE!</v>
      </c>
      <c r="K144" s="32" t="e">
        <f aca="false">IF(F144-J144&gt;0,"Sim","Não")</f>
        <v>#VALUE!</v>
      </c>
      <c r="L144" s="33"/>
      <c r="M144" s="5"/>
      <c r="N144" s="5"/>
      <c r="O144" s="5"/>
    </row>
    <row r="145" customFormat="false" ht="15.75" hidden="false" customHeight="true" outlineLevel="0" collapsed="false">
      <c r="A145" s="46"/>
      <c r="B145" s="40"/>
      <c r="C145" s="32" t="s">
        <v>57</v>
      </c>
      <c r="D145" s="32"/>
      <c r="E145" s="32"/>
      <c r="F145" s="32"/>
      <c r="G145" s="32"/>
      <c r="H145" s="32"/>
      <c r="I145" s="32"/>
      <c r="J145" s="32"/>
      <c r="K145" s="32"/>
      <c r="L145" s="32"/>
      <c r="M145" s="5"/>
      <c r="N145" s="5"/>
      <c r="O145" s="5"/>
    </row>
    <row r="146" customFormat="false" ht="15.75" hidden="false" customHeight="true" outlineLevel="0" collapsed="false">
      <c r="A146" s="46"/>
      <c r="B146" s="40"/>
      <c r="C146" s="32" t="s">
        <v>13</v>
      </c>
      <c r="D146" s="32" t="s">
        <v>14</v>
      </c>
      <c r="E146" s="32" t="s">
        <v>15</v>
      </c>
      <c r="F146" s="32" t="s">
        <v>16</v>
      </c>
      <c r="G146" s="32" t="s">
        <v>17</v>
      </c>
      <c r="H146" s="32" t="s">
        <v>18</v>
      </c>
      <c r="I146" s="32" t="s">
        <v>19</v>
      </c>
      <c r="J146" s="32" t="s">
        <v>20</v>
      </c>
      <c r="K146" s="32" t="s">
        <v>21</v>
      </c>
      <c r="L146" s="32" t="s">
        <v>22</v>
      </c>
      <c r="M146" s="5"/>
      <c r="N146" s="5"/>
      <c r="O146" s="5"/>
    </row>
    <row r="147" customFormat="false" ht="65.25" hidden="false" customHeight="true" outlineLevel="0" collapsed="false">
      <c r="A147" s="46"/>
      <c r="B147" s="40"/>
      <c r="C147" s="33"/>
      <c r="D147" s="33"/>
      <c r="E147" s="33"/>
      <c r="F147" s="34" t="s">
        <v>23</v>
      </c>
      <c r="G147" s="32" t="s">
        <v>105</v>
      </c>
      <c r="H147" s="32" t="s">
        <v>106</v>
      </c>
      <c r="I147" s="32" t="s">
        <v>107</v>
      </c>
      <c r="J147" s="32" t="e">
        <f aca="false">WORKDAY($F$128,30)</f>
        <v>#VALUE!</v>
      </c>
      <c r="K147" s="32" t="e">
        <f aca="false">IF(F147-J147&gt;0,"Sim","Não")</f>
        <v>#VALUE!</v>
      </c>
      <c r="L147" s="33"/>
      <c r="M147" s="5"/>
      <c r="N147" s="5"/>
      <c r="O147" s="5"/>
    </row>
    <row r="148" customFormat="false" ht="15.75" hidden="false" customHeight="true" outlineLevel="0" collapsed="false">
      <c r="A148" s="46"/>
      <c r="B148" s="40"/>
      <c r="C148" s="32" t="s">
        <v>59</v>
      </c>
      <c r="D148" s="32"/>
      <c r="E148" s="32"/>
      <c r="F148" s="32"/>
      <c r="G148" s="32"/>
      <c r="H148" s="32"/>
      <c r="I148" s="32"/>
      <c r="J148" s="32"/>
      <c r="K148" s="32"/>
      <c r="L148" s="32"/>
      <c r="M148" s="5"/>
      <c r="N148" s="5"/>
      <c r="O148" s="5"/>
    </row>
    <row r="149" customFormat="false" ht="15.75" hidden="false" customHeight="true" outlineLevel="0" collapsed="false">
      <c r="A149" s="46"/>
      <c r="B149" s="40"/>
      <c r="C149" s="32" t="s">
        <v>13</v>
      </c>
      <c r="D149" s="32" t="s">
        <v>14</v>
      </c>
      <c r="E149" s="32" t="s">
        <v>15</v>
      </c>
      <c r="F149" s="32" t="s">
        <v>16</v>
      </c>
      <c r="G149" s="32" t="s">
        <v>17</v>
      </c>
      <c r="H149" s="32" t="s">
        <v>18</v>
      </c>
      <c r="I149" s="32" t="s">
        <v>19</v>
      </c>
      <c r="J149" s="32" t="s">
        <v>20</v>
      </c>
      <c r="K149" s="32" t="s">
        <v>21</v>
      </c>
      <c r="L149" s="32" t="s">
        <v>22</v>
      </c>
      <c r="M149" s="5"/>
      <c r="N149" s="5"/>
      <c r="O149" s="5"/>
    </row>
    <row r="150" customFormat="false" ht="52.9" hidden="false" customHeight="true" outlineLevel="0" collapsed="false">
      <c r="A150" s="46"/>
      <c r="B150" s="40"/>
      <c r="C150" s="33"/>
      <c r="D150" s="33"/>
      <c r="E150" s="33"/>
      <c r="F150" s="34" t="s">
        <v>23</v>
      </c>
      <c r="G150" s="32" t="s">
        <v>108</v>
      </c>
      <c r="H150" s="32" t="s">
        <v>109</v>
      </c>
      <c r="I150" s="32" t="s">
        <v>110</v>
      </c>
      <c r="J150" s="32" t="e">
        <f aca="false">WORKDAY($F$128,15)</f>
        <v>#VALUE!</v>
      </c>
      <c r="K150" s="32" t="e">
        <f aca="false">IF(F150-J150&gt;0,"Sim","Não")</f>
        <v>#VALUE!</v>
      </c>
      <c r="L150" s="33"/>
      <c r="M150" s="5"/>
      <c r="N150" s="5"/>
      <c r="O150" s="5"/>
    </row>
    <row r="151" customFormat="false" ht="15.75" hidden="false" customHeight="true" outlineLevel="0" collapsed="false">
      <c r="A151" s="46"/>
      <c r="B151" s="40"/>
      <c r="C151" s="32" t="s">
        <v>63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5"/>
      <c r="N151" s="5"/>
      <c r="O151" s="5"/>
    </row>
    <row r="152" customFormat="false" ht="15.75" hidden="false" customHeight="true" outlineLevel="0" collapsed="false">
      <c r="A152" s="46"/>
      <c r="B152" s="40"/>
      <c r="C152" s="32" t="s">
        <v>13</v>
      </c>
      <c r="D152" s="32" t="s">
        <v>14</v>
      </c>
      <c r="E152" s="32" t="s">
        <v>15</v>
      </c>
      <c r="F152" s="32" t="s">
        <v>16</v>
      </c>
      <c r="G152" s="32" t="s">
        <v>17</v>
      </c>
      <c r="H152" s="32" t="s">
        <v>18</v>
      </c>
      <c r="I152" s="32" t="s">
        <v>19</v>
      </c>
      <c r="J152" s="32" t="s">
        <v>20</v>
      </c>
      <c r="K152" s="32" t="s">
        <v>21</v>
      </c>
      <c r="L152" s="32" t="s">
        <v>22</v>
      </c>
      <c r="M152" s="5"/>
      <c r="N152" s="5"/>
      <c r="O152" s="5"/>
    </row>
    <row r="153" customFormat="false" ht="39.75" hidden="false" customHeight="true" outlineLevel="0" collapsed="false">
      <c r="A153" s="46"/>
      <c r="B153" s="40"/>
      <c r="C153" s="33"/>
      <c r="D153" s="33"/>
      <c r="E153" s="33"/>
      <c r="F153" s="34" t="s">
        <v>23</v>
      </c>
      <c r="G153" s="32" t="s">
        <v>111</v>
      </c>
      <c r="H153" s="32" t="s">
        <v>112</v>
      </c>
      <c r="I153" s="32" t="s">
        <v>113</v>
      </c>
      <c r="J153" s="32" t="e">
        <f aca="false">WORKDAY($F$128,15)</f>
        <v>#VALUE!</v>
      </c>
      <c r="K153" s="32" t="e">
        <f aca="false">IF(F153-J153&gt;0,"Sim","Não")</f>
        <v>#VALUE!</v>
      </c>
      <c r="L153" s="33"/>
      <c r="M153" s="5"/>
      <c r="N153" s="5"/>
      <c r="O153" s="5"/>
    </row>
    <row r="154" customFormat="false" ht="15.75" hidden="false" customHeight="true" outlineLevel="0" collapsed="false">
      <c r="A154" s="46"/>
      <c r="B154" s="40"/>
      <c r="C154" s="32" t="s">
        <v>65</v>
      </c>
      <c r="D154" s="32"/>
      <c r="E154" s="32"/>
      <c r="F154" s="32"/>
      <c r="G154" s="32"/>
      <c r="H154" s="32"/>
      <c r="I154" s="32"/>
      <c r="J154" s="32"/>
      <c r="K154" s="32"/>
      <c r="L154" s="32"/>
      <c r="M154" s="5"/>
      <c r="N154" s="5"/>
      <c r="O154" s="5"/>
    </row>
    <row r="155" customFormat="false" ht="15.75" hidden="false" customHeight="true" outlineLevel="0" collapsed="false">
      <c r="A155" s="46"/>
      <c r="B155" s="40"/>
      <c r="C155" s="32" t="s">
        <v>13</v>
      </c>
      <c r="D155" s="32" t="s">
        <v>14</v>
      </c>
      <c r="E155" s="32" t="s">
        <v>15</v>
      </c>
      <c r="F155" s="32" t="s">
        <v>16</v>
      </c>
      <c r="G155" s="32" t="s">
        <v>17</v>
      </c>
      <c r="H155" s="32" t="s">
        <v>18</v>
      </c>
      <c r="I155" s="32" t="s">
        <v>19</v>
      </c>
      <c r="J155" s="32" t="s">
        <v>20</v>
      </c>
      <c r="K155" s="32" t="s">
        <v>21</v>
      </c>
      <c r="L155" s="32" t="s">
        <v>22</v>
      </c>
      <c r="M155" s="5"/>
      <c r="N155" s="5"/>
      <c r="O155" s="5"/>
    </row>
    <row r="156" customFormat="false" ht="39.75" hidden="false" customHeight="true" outlineLevel="0" collapsed="false">
      <c r="A156" s="46"/>
      <c r="B156" s="40"/>
      <c r="C156" s="33"/>
      <c r="D156" s="33"/>
      <c r="E156" s="33"/>
      <c r="F156" s="34" t="s">
        <v>23</v>
      </c>
      <c r="G156" s="32" t="s">
        <v>111</v>
      </c>
      <c r="H156" s="32" t="s">
        <v>112</v>
      </c>
      <c r="I156" s="32" t="s">
        <v>113</v>
      </c>
      <c r="J156" s="32" t="e">
        <f aca="false">WORKDAY($F$128,15)</f>
        <v>#VALUE!</v>
      </c>
      <c r="K156" s="32" t="e">
        <f aca="false">IF(F156-J156&gt;0,"Sim","Não")</f>
        <v>#VALUE!</v>
      </c>
      <c r="L156" s="33"/>
      <c r="M156" s="5"/>
      <c r="N156" s="5"/>
      <c r="O156" s="5"/>
    </row>
    <row r="157" customFormat="false" ht="11.45" hidden="false" customHeight="true" outlineLevel="0" collapsed="false">
      <c r="A157" s="5"/>
      <c r="B157" s="3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5"/>
      <c r="O157" s="5"/>
    </row>
    <row r="158" customFormat="false" ht="15.75" hidden="false" customHeight="true" outlineLevel="0" collapsed="false">
      <c r="A158" s="37" t="s">
        <v>25</v>
      </c>
      <c r="B158" s="16" t="s">
        <v>114</v>
      </c>
      <c r="C158" s="32" t="s">
        <v>13</v>
      </c>
      <c r="D158" s="32" t="s">
        <v>14</v>
      </c>
      <c r="E158" s="32" t="s">
        <v>15</v>
      </c>
      <c r="F158" s="32" t="s">
        <v>16</v>
      </c>
      <c r="G158" s="32" t="s">
        <v>17</v>
      </c>
      <c r="H158" s="32" t="s">
        <v>18</v>
      </c>
      <c r="I158" s="32" t="s">
        <v>19</v>
      </c>
      <c r="J158" s="32" t="s">
        <v>20</v>
      </c>
      <c r="K158" s="32" t="s">
        <v>21</v>
      </c>
      <c r="L158" s="32" t="s">
        <v>22</v>
      </c>
      <c r="M158" s="5"/>
      <c r="N158" s="5"/>
      <c r="O158" s="5"/>
    </row>
    <row r="159" customFormat="false" ht="28.15" hidden="false" customHeight="true" outlineLevel="0" collapsed="false">
      <c r="A159" s="5"/>
      <c r="B159" s="16"/>
      <c r="C159" s="33"/>
      <c r="D159" s="33"/>
      <c r="E159" s="33"/>
      <c r="F159" s="34" t="s">
        <v>23</v>
      </c>
      <c r="G159" s="32" t="s">
        <v>115</v>
      </c>
      <c r="H159" s="32" t="s">
        <v>23</v>
      </c>
      <c r="I159" s="32" t="s">
        <v>23</v>
      </c>
      <c r="J159" s="36" t="s">
        <v>23</v>
      </c>
      <c r="K159" s="32" t="s">
        <v>23</v>
      </c>
      <c r="L159" s="33"/>
      <c r="M159" s="5"/>
      <c r="N159" s="5"/>
      <c r="O159" s="5"/>
    </row>
    <row r="160" customFormat="false" ht="12.2" hidden="false" customHeight="true" outlineLevel="0" collapsed="false">
      <c r="A160" s="5"/>
      <c r="B160" s="3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5"/>
      <c r="O160" s="5"/>
    </row>
    <row r="161" customFormat="false" ht="15.75" hidden="false" customHeight="true" outlineLevel="0" collapsed="false">
      <c r="A161" s="37" t="s">
        <v>25</v>
      </c>
      <c r="B161" s="16" t="s">
        <v>116</v>
      </c>
      <c r="C161" s="32" t="s">
        <v>13</v>
      </c>
      <c r="D161" s="32" t="s">
        <v>14</v>
      </c>
      <c r="E161" s="32" t="s">
        <v>15</v>
      </c>
      <c r="F161" s="32" t="s">
        <v>16</v>
      </c>
      <c r="G161" s="32" t="s">
        <v>17</v>
      </c>
      <c r="H161" s="32" t="s">
        <v>18</v>
      </c>
      <c r="I161" s="32" t="s">
        <v>19</v>
      </c>
      <c r="J161" s="32" t="s">
        <v>20</v>
      </c>
      <c r="K161" s="32" t="s">
        <v>21</v>
      </c>
      <c r="L161" s="32" t="s">
        <v>22</v>
      </c>
      <c r="M161" s="5"/>
      <c r="N161" s="5"/>
      <c r="O161" s="5"/>
    </row>
    <row r="162" customFormat="false" ht="28.15" hidden="false" customHeight="true" outlineLevel="0" collapsed="false">
      <c r="A162" s="5"/>
      <c r="B162" s="16"/>
      <c r="C162" s="33"/>
      <c r="D162" s="33"/>
      <c r="E162" s="33"/>
      <c r="F162" s="34" t="s">
        <v>23</v>
      </c>
      <c r="G162" s="32" t="s">
        <v>23</v>
      </c>
      <c r="H162" s="32" t="s">
        <v>23</v>
      </c>
      <c r="I162" s="32" t="s">
        <v>23</v>
      </c>
      <c r="J162" s="36" t="s">
        <v>23</v>
      </c>
      <c r="K162" s="32" t="s">
        <v>23</v>
      </c>
      <c r="L162" s="33"/>
      <c r="M162" s="5"/>
      <c r="N162" s="5"/>
      <c r="O162" s="5"/>
    </row>
    <row r="163" customFormat="false" ht="10.5" hidden="false" customHeight="true" outlineLevel="0" collapsed="false">
      <c r="A163" s="5"/>
      <c r="B163" s="3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5"/>
      <c r="O163" s="5"/>
    </row>
    <row r="164" customFormat="false" ht="15.75" hidden="false" customHeight="true" outlineLevel="0" collapsed="false">
      <c r="A164" s="37" t="s">
        <v>25</v>
      </c>
      <c r="B164" s="16" t="s">
        <v>117</v>
      </c>
      <c r="C164" s="32" t="s">
        <v>13</v>
      </c>
      <c r="D164" s="32" t="s">
        <v>14</v>
      </c>
      <c r="E164" s="32" t="s">
        <v>15</v>
      </c>
      <c r="F164" s="32" t="s">
        <v>16</v>
      </c>
      <c r="G164" s="32" t="s">
        <v>17</v>
      </c>
      <c r="H164" s="32" t="s">
        <v>18</v>
      </c>
      <c r="I164" s="32" t="s">
        <v>19</v>
      </c>
      <c r="J164" s="32" t="s">
        <v>20</v>
      </c>
      <c r="K164" s="32" t="s">
        <v>21</v>
      </c>
      <c r="L164" s="32" t="s">
        <v>22</v>
      </c>
      <c r="M164" s="5"/>
      <c r="N164" s="5"/>
      <c r="O164" s="5"/>
    </row>
    <row r="165" customFormat="false" ht="38.85" hidden="false" customHeight="true" outlineLevel="0" collapsed="false">
      <c r="A165" s="5"/>
      <c r="B165" s="16"/>
      <c r="C165" s="33"/>
      <c r="D165" s="33"/>
      <c r="E165" s="33"/>
      <c r="F165" s="34" t="s">
        <v>23</v>
      </c>
      <c r="G165" s="32" t="s">
        <v>118</v>
      </c>
      <c r="H165" s="32" t="s">
        <v>23</v>
      </c>
      <c r="I165" s="32" t="s">
        <v>23</v>
      </c>
      <c r="J165" s="36" t="s">
        <v>23</v>
      </c>
      <c r="K165" s="32" t="s">
        <v>23</v>
      </c>
      <c r="L165" s="33"/>
      <c r="M165" s="5"/>
      <c r="N165" s="5"/>
      <c r="O165" s="5"/>
    </row>
    <row r="166" customFormat="false" ht="10.5" hidden="false" customHeight="true" outlineLevel="0" collapsed="false">
      <c r="A166" s="5"/>
      <c r="B166" s="3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5"/>
      <c r="O166" s="5"/>
    </row>
    <row r="167" customFormat="false" ht="15.75" hidden="false" customHeight="true" outlineLevel="0" collapsed="false">
      <c r="A167" s="37" t="s">
        <v>25</v>
      </c>
      <c r="B167" s="16" t="s">
        <v>119</v>
      </c>
      <c r="C167" s="32" t="s">
        <v>13</v>
      </c>
      <c r="D167" s="32" t="s">
        <v>14</v>
      </c>
      <c r="E167" s="32" t="s">
        <v>15</v>
      </c>
      <c r="F167" s="32" t="s">
        <v>16</v>
      </c>
      <c r="G167" s="32" t="s">
        <v>17</v>
      </c>
      <c r="H167" s="32" t="s">
        <v>18</v>
      </c>
      <c r="I167" s="32" t="s">
        <v>19</v>
      </c>
      <c r="J167" s="32" t="s">
        <v>20</v>
      </c>
      <c r="K167" s="32" t="s">
        <v>21</v>
      </c>
      <c r="L167" s="32" t="s">
        <v>22</v>
      </c>
      <c r="M167" s="5"/>
      <c r="N167" s="5"/>
      <c r="O167" s="5"/>
    </row>
    <row r="168" customFormat="false" ht="101.45" hidden="false" customHeight="true" outlineLevel="0" collapsed="false">
      <c r="A168" s="5"/>
      <c r="B168" s="16"/>
      <c r="C168" s="33"/>
      <c r="D168" s="33"/>
      <c r="E168" s="33"/>
      <c r="F168" s="34" t="s">
        <v>23</v>
      </c>
      <c r="G168" s="32" t="s">
        <v>23</v>
      </c>
      <c r="H168" s="32" t="s">
        <v>23</v>
      </c>
      <c r="I168" s="32" t="s">
        <v>23</v>
      </c>
      <c r="J168" s="36" t="s">
        <v>23</v>
      </c>
      <c r="K168" s="32" t="s">
        <v>23</v>
      </c>
      <c r="L168" s="33"/>
      <c r="M168" s="5"/>
      <c r="N168" s="5"/>
      <c r="O168" s="5"/>
    </row>
    <row r="169" customFormat="false" ht="10.5" hidden="false" customHeight="true" outlineLevel="0" collapsed="false">
      <c r="A169" s="5"/>
      <c r="B169" s="3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5"/>
      <c r="O169" s="5"/>
    </row>
    <row r="170" customFormat="false" ht="15.75" hidden="false" customHeight="true" outlineLevel="0" collapsed="false">
      <c r="A170" s="37" t="s">
        <v>25</v>
      </c>
      <c r="B170" s="16" t="s">
        <v>120</v>
      </c>
      <c r="C170" s="32" t="s">
        <v>13</v>
      </c>
      <c r="D170" s="32" t="s">
        <v>14</v>
      </c>
      <c r="E170" s="32" t="s">
        <v>15</v>
      </c>
      <c r="F170" s="32" t="s">
        <v>16</v>
      </c>
      <c r="G170" s="32" t="s">
        <v>17</v>
      </c>
      <c r="H170" s="32" t="s">
        <v>18</v>
      </c>
      <c r="I170" s="32" t="s">
        <v>19</v>
      </c>
      <c r="J170" s="32" t="s">
        <v>20</v>
      </c>
      <c r="K170" s="32" t="s">
        <v>21</v>
      </c>
      <c r="L170" s="32" t="s">
        <v>22</v>
      </c>
      <c r="M170" s="5"/>
      <c r="N170" s="5"/>
      <c r="O170" s="5"/>
    </row>
    <row r="171" customFormat="false" ht="28.15" hidden="false" customHeight="true" outlineLevel="0" collapsed="false">
      <c r="A171" s="5"/>
      <c r="B171" s="16"/>
      <c r="C171" s="33"/>
      <c r="D171" s="33"/>
      <c r="E171" s="33"/>
      <c r="F171" s="34" t="s">
        <v>23</v>
      </c>
      <c r="G171" s="32" t="s">
        <v>23</v>
      </c>
      <c r="H171" s="32" t="s">
        <v>23</v>
      </c>
      <c r="I171" s="32" t="s">
        <v>23</v>
      </c>
      <c r="J171" s="36" t="s">
        <v>23</v>
      </c>
      <c r="K171" s="32" t="s">
        <v>23</v>
      </c>
      <c r="L171" s="33"/>
      <c r="M171" s="5"/>
      <c r="N171" s="5"/>
      <c r="O171" s="5"/>
    </row>
    <row r="172" customFormat="false" ht="10.5" hidden="false" customHeight="true" outlineLevel="0" collapsed="false">
      <c r="A172" s="5"/>
      <c r="B172" s="3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5"/>
      <c r="O172" s="5"/>
    </row>
    <row r="173" customFormat="false" ht="15.75" hidden="false" customHeight="true" outlineLevel="0" collapsed="false">
      <c r="A173" s="31" t="s">
        <v>5</v>
      </c>
      <c r="B173" s="16" t="s">
        <v>121</v>
      </c>
      <c r="C173" s="32" t="s">
        <v>13</v>
      </c>
      <c r="D173" s="32" t="s">
        <v>14</v>
      </c>
      <c r="E173" s="32" t="s">
        <v>15</v>
      </c>
      <c r="F173" s="32" t="s">
        <v>16</v>
      </c>
      <c r="G173" s="32" t="s">
        <v>17</v>
      </c>
      <c r="H173" s="32" t="s">
        <v>18</v>
      </c>
      <c r="I173" s="32" t="s">
        <v>19</v>
      </c>
      <c r="J173" s="32" t="s">
        <v>20</v>
      </c>
      <c r="K173" s="32" t="s">
        <v>21</v>
      </c>
      <c r="L173" s="32" t="s">
        <v>22</v>
      </c>
      <c r="M173" s="5"/>
      <c r="N173" s="5"/>
      <c r="O173" s="5"/>
    </row>
    <row r="174" customFormat="false" ht="49.35" hidden="false" customHeight="true" outlineLevel="0" collapsed="false">
      <c r="A174" s="5"/>
      <c r="B174" s="16"/>
      <c r="C174" s="33"/>
      <c r="D174" s="33"/>
      <c r="E174" s="33"/>
      <c r="F174" s="34" t="s">
        <v>23</v>
      </c>
      <c r="G174" s="32" t="s">
        <v>23</v>
      </c>
      <c r="H174" s="32" t="s">
        <v>23</v>
      </c>
      <c r="I174" s="32" t="s">
        <v>23</v>
      </c>
      <c r="J174" s="36" t="s">
        <v>23</v>
      </c>
      <c r="K174" s="32" t="s">
        <v>23</v>
      </c>
      <c r="L174" s="33"/>
      <c r="M174" s="5"/>
      <c r="N174" s="5"/>
      <c r="O174" s="5"/>
    </row>
    <row r="175" customFormat="false" ht="10.5" hidden="false" customHeight="true" outlineLevel="0" collapsed="false">
      <c r="A175" s="5"/>
      <c r="B175" s="3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5"/>
      <c r="O175" s="5"/>
    </row>
    <row r="176" customFormat="false" ht="15.75" hidden="false" customHeight="true" outlineLevel="0" collapsed="false">
      <c r="A176" s="37" t="s">
        <v>25</v>
      </c>
      <c r="B176" s="16" t="s">
        <v>122</v>
      </c>
      <c r="C176" s="32" t="s">
        <v>13</v>
      </c>
      <c r="D176" s="32" t="s">
        <v>14</v>
      </c>
      <c r="E176" s="32" t="s">
        <v>15</v>
      </c>
      <c r="F176" s="32" t="s">
        <v>16</v>
      </c>
      <c r="G176" s="32" t="s">
        <v>17</v>
      </c>
      <c r="H176" s="32" t="s">
        <v>18</v>
      </c>
      <c r="I176" s="32" t="s">
        <v>19</v>
      </c>
      <c r="J176" s="32" t="s">
        <v>20</v>
      </c>
      <c r="K176" s="32" t="s">
        <v>21</v>
      </c>
      <c r="L176" s="32" t="s">
        <v>22</v>
      </c>
      <c r="M176" s="5"/>
      <c r="N176" s="5"/>
      <c r="O176" s="5"/>
    </row>
    <row r="177" customFormat="false" ht="28.15" hidden="false" customHeight="true" outlineLevel="0" collapsed="false">
      <c r="A177" s="5"/>
      <c r="B177" s="16"/>
      <c r="C177" s="33"/>
      <c r="D177" s="33"/>
      <c r="E177" s="33"/>
      <c r="F177" s="34" t="s">
        <v>23</v>
      </c>
      <c r="G177" s="32" t="s">
        <v>23</v>
      </c>
      <c r="H177" s="32" t="s">
        <v>23</v>
      </c>
      <c r="I177" s="32" t="s">
        <v>23</v>
      </c>
      <c r="J177" s="36" t="s">
        <v>23</v>
      </c>
      <c r="K177" s="32" t="s">
        <v>23</v>
      </c>
      <c r="L177" s="33"/>
      <c r="M177" s="5"/>
      <c r="N177" s="5"/>
      <c r="O177" s="5"/>
    </row>
    <row r="178" customFormat="false" ht="10.5" hidden="false" customHeight="true" outlineLevel="0" collapsed="false">
      <c r="A178" s="5"/>
      <c r="B178" s="3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5"/>
      <c r="O178" s="5"/>
    </row>
    <row r="179" customFormat="false" ht="15.75" hidden="false" customHeight="true" outlineLevel="0" collapsed="false">
      <c r="A179" s="37" t="s">
        <v>25</v>
      </c>
      <c r="B179" s="16" t="s">
        <v>123</v>
      </c>
      <c r="C179" s="32" t="s">
        <v>13</v>
      </c>
      <c r="D179" s="32" t="s">
        <v>14</v>
      </c>
      <c r="E179" s="32" t="s">
        <v>15</v>
      </c>
      <c r="F179" s="32" t="s">
        <v>16</v>
      </c>
      <c r="G179" s="32" t="s">
        <v>17</v>
      </c>
      <c r="H179" s="32" t="s">
        <v>18</v>
      </c>
      <c r="I179" s="32" t="s">
        <v>19</v>
      </c>
      <c r="J179" s="32" t="s">
        <v>20</v>
      </c>
      <c r="K179" s="32" t="s">
        <v>21</v>
      </c>
      <c r="L179" s="32" t="s">
        <v>22</v>
      </c>
      <c r="M179" s="5"/>
      <c r="N179" s="5"/>
      <c r="O179" s="5"/>
    </row>
    <row r="180" customFormat="false" ht="77.65" hidden="false" customHeight="true" outlineLevel="0" collapsed="false">
      <c r="A180" s="5"/>
      <c r="B180" s="16"/>
      <c r="C180" s="33"/>
      <c r="D180" s="33"/>
      <c r="E180" s="33"/>
      <c r="F180" s="34" t="s">
        <v>23</v>
      </c>
      <c r="G180" s="47" t="s">
        <v>124</v>
      </c>
      <c r="H180" s="32" t="s">
        <v>125</v>
      </c>
      <c r="I180" s="32" t="s">
        <v>126</v>
      </c>
      <c r="J180" s="32" t="str">
        <f aca="false">IF(F180-F159&lt;45,"Ver prazo!",IF(F180-F165&lt;15,"Ver prazo!","Data OK"))</f>
        <v>#VALOR!</v>
      </c>
      <c r="K180" s="32" t="s">
        <v>23</v>
      </c>
      <c r="L180" s="33"/>
      <c r="M180" s="5"/>
      <c r="N180" s="5"/>
      <c r="O180" s="5"/>
    </row>
    <row r="181" customFormat="false" ht="10.5" hidden="false" customHeight="true" outlineLevel="0" collapsed="false">
      <c r="A181" s="5"/>
      <c r="B181" s="3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5"/>
      <c r="O181" s="5"/>
    </row>
    <row r="182" customFormat="false" ht="15.75" hidden="false" customHeight="true" outlineLevel="0" collapsed="false">
      <c r="A182" s="37" t="s">
        <v>25</v>
      </c>
      <c r="B182" s="16" t="s">
        <v>127</v>
      </c>
      <c r="C182" s="32" t="s">
        <v>13</v>
      </c>
      <c r="D182" s="32" t="s">
        <v>14</v>
      </c>
      <c r="E182" s="32" t="s">
        <v>15</v>
      </c>
      <c r="F182" s="32" t="s">
        <v>16</v>
      </c>
      <c r="G182" s="32" t="s">
        <v>17</v>
      </c>
      <c r="H182" s="32" t="s">
        <v>18</v>
      </c>
      <c r="I182" s="32" t="s">
        <v>19</v>
      </c>
      <c r="J182" s="32" t="s">
        <v>20</v>
      </c>
      <c r="K182" s="32" t="s">
        <v>21</v>
      </c>
      <c r="L182" s="32" t="s">
        <v>22</v>
      </c>
      <c r="M182" s="5"/>
      <c r="N182" s="5"/>
      <c r="O182" s="5"/>
    </row>
    <row r="183" customFormat="false" ht="28.15" hidden="false" customHeight="true" outlineLevel="0" collapsed="false">
      <c r="A183" s="5"/>
      <c r="B183" s="16"/>
      <c r="C183" s="33"/>
      <c r="D183" s="33"/>
      <c r="E183" s="33"/>
      <c r="F183" s="34" t="s">
        <v>23</v>
      </c>
      <c r="G183" s="32" t="s">
        <v>128</v>
      </c>
      <c r="H183" s="32" t="s">
        <v>23</v>
      </c>
      <c r="I183" s="32" t="s">
        <v>23</v>
      </c>
      <c r="J183" s="36" t="s">
        <v>23</v>
      </c>
      <c r="K183" s="32" t="s">
        <v>23</v>
      </c>
      <c r="L183" s="33"/>
      <c r="M183" s="5"/>
      <c r="N183" s="5"/>
      <c r="O183" s="5"/>
    </row>
    <row r="184" customFormat="false" ht="10.5" hidden="false" customHeight="true" outlineLevel="0" collapsed="false">
      <c r="A184" s="5"/>
      <c r="B184" s="3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5"/>
      <c r="O184" s="5"/>
    </row>
    <row r="185" customFormat="false" ht="15.75" hidden="false" customHeight="true" outlineLevel="0" collapsed="false">
      <c r="A185" s="37" t="s">
        <v>25</v>
      </c>
      <c r="B185" s="16" t="s">
        <v>129</v>
      </c>
      <c r="C185" s="32" t="s">
        <v>13</v>
      </c>
      <c r="D185" s="32" t="s">
        <v>14</v>
      </c>
      <c r="E185" s="32" t="s">
        <v>15</v>
      </c>
      <c r="F185" s="32" t="s">
        <v>16</v>
      </c>
      <c r="G185" s="32" t="s">
        <v>17</v>
      </c>
      <c r="H185" s="32" t="s">
        <v>18</v>
      </c>
      <c r="I185" s="32" t="s">
        <v>19</v>
      </c>
      <c r="J185" s="32" t="s">
        <v>20</v>
      </c>
      <c r="K185" s="32" t="s">
        <v>21</v>
      </c>
      <c r="L185" s="32" t="s">
        <v>22</v>
      </c>
      <c r="M185" s="5"/>
      <c r="N185" s="5"/>
      <c r="O185" s="5"/>
    </row>
    <row r="186" customFormat="false" ht="28.15" hidden="false" customHeight="true" outlineLevel="0" collapsed="false">
      <c r="A186" s="5"/>
      <c r="B186" s="16"/>
      <c r="C186" s="33"/>
      <c r="D186" s="33"/>
      <c r="E186" s="33"/>
      <c r="F186" s="34" t="s">
        <v>23</v>
      </c>
      <c r="G186" s="32" t="s">
        <v>23</v>
      </c>
      <c r="H186" s="32" t="s">
        <v>23</v>
      </c>
      <c r="I186" s="32" t="s">
        <v>23</v>
      </c>
      <c r="J186" s="36" t="s">
        <v>23</v>
      </c>
      <c r="K186" s="32" t="s">
        <v>23</v>
      </c>
      <c r="L186" s="33"/>
      <c r="M186" s="5"/>
      <c r="N186" s="5"/>
      <c r="O186" s="5"/>
    </row>
    <row r="187" customFormat="false" ht="10.5" hidden="false" customHeight="true" outlineLevel="0" collapsed="false">
      <c r="A187" s="5"/>
      <c r="B187" s="3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5"/>
      <c r="O187" s="5"/>
    </row>
    <row r="188" customFormat="false" ht="15.75" hidden="false" customHeight="true" outlineLevel="0" collapsed="false">
      <c r="A188" s="37" t="s">
        <v>25</v>
      </c>
      <c r="B188" s="16" t="s">
        <v>130</v>
      </c>
      <c r="C188" s="32" t="s">
        <v>13</v>
      </c>
      <c r="D188" s="32" t="s">
        <v>14</v>
      </c>
      <c r="E188" s="32" t="s">
        <v>15</v>
      </c>
      <c r="F188" s="32" t="s">
        <v>16</v>
      </c>
      <c r="G188" s="32" t="s">
        <v>17</v>
      </c>
      <c r="H188" s="32" t="s">
        <v>18</v>
      </c>
      <c r="I188" s="32" t="s">
        <v>19</v>
      </c>
      <c r="J188" s="32" t="s">
        <v>20</v>
      </c>
      <c r="K188" s="32" t="s">
        <v>21</v>
      </c>
      <c r="L188" s="32" t="s">
        <v>22</v>
      </c>
      <c r="M188" s="5"/>
      <c r="N188" s="5"/>
      <c r="O188" s="5"/>
    </row>
    <row r="189" customFormat="false" ht="41.45" hidden="false" customHeight="true" outlineLevel="0" collapsed="false">
      <c r="A189" s="5"/>
      <c r="B189" s="16"/>
      <c r="C189" s="33"/>
      <c r="D189" s="33"/>
      <c r="E189" s="33"/>
      <c r="F189" s="34" t="s">
        <v>23</v>
      </c>
      <c r="G189" s="32" t="s">
        <v>23</v>
      </c>
      <c r="H189" s="32" t="s">
        <v>23</v>
      </c>
      <c r="I189" s="32" t="s">
        <v>23</v>
      </c>
      <c r="J189" s="36" t="s">
        <v>23</v>
      </c>
      <c r="K189" s="32" t="s">
        <v>23</v>
      </c>
      <c r="L189" s="33"/>
      <c r="M189" s="5"/>
      <c r="N189" s="5"/>
      <c r="O189" s="5"/>
    </row>
    <row r="190" customFormat="false" ht="10.5" hidden="false" customHeight="true" outlineLevel="0" collapsed="false">
      <c r="A190" s="5"/>
      <c r="B190" s="3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5"/>
      <c r="O190" s="5"/>
    </row>
    <row r="191" customFormat="false" ht="16.7" hidden="false" customHeight="true" outlineLevel="0" collapsed="false">
      <c r="A191" s="31" t="s">
        <v>5</v>
      </c>
      <c r="B191" s="16" t="s">
        <v>131</v>
      </c>
      <c r="C191" s="32" t="s">
        <v>13</v>
      </c>
      <c r="D191" s="32" t="s">
        <v>14</v>
      </c>
      <c r="E191" s="32" t="s">
        <v>15</v>
      </c>
      <c r="F191" s="32" t="s">
        <v>16</v>
      </c>
      <c r="G191" s="32" t="s">
        <v>17</v>
      </c>
      <c r="H191" s="32" t="s">
        <v>18</v>
      </c>
      <c r="I191" s="32" t="s">
        <v>19</v>
      </c>
      <c r="J191" s="32" t="s">
        <v>20</v>
      </c>
      <c r="K191" s="32" t="s">
        <v>21</v>
      </c>
      <c r="L191" s="32" t="s">
        <v>22</v>
      </c>
      <c r="M191" s="5"/>
      <c r="N191" s="5"/>
      <c r="O191" s="5"/>
    </row>
    <row r="192" customFormat="false" ht="28.15" hidden="false" customHeight="true" outlineLevel="0" collapsed="false">
      <c r="A192" s="5"/>
      <c r="B192" s="16"/>
      <c r="C192" s="33"/>
      <c r="D192" s="33"/>
      <c r="E192" s="33"/>
      <c r="F192" s="34" t="s">
        <v>23</v>
      </c>
      <c r="G192" s="32" t="s">
        <v>128</v>
      </c>
      <c r="H192" s="32" t="s">
        <v>132</v>
      </c>
      <c r="I192" s="32" t="s">
        <v>128</v>
      </c>
      <c r="J192" s="32" t="e">
        <f aca="false">WORKDAY(F180,15)</f>
        <v>#VALUE!</v>
      </c>
      <c r="K192" s="32" t="e">
        <f aca="false">IF(F192-J192&gt;0,"Sim","Não")</f>
        <v>#VALUE!</v>
      </c>
      <c r="L192" s="33"/>
      <c r="M192" s="5"/>
      <c r="N192" s="5"/>
      <c r="O192" s="5"/>
    </row>
    <row r="193" customFormat="false" ht="10.5" hidden="false" customHeight="true" outlineLevel="0" collapsed="false">
      <c r="A193" s="5"/>
      <c r="B193" s="3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5"/>
      <c r="O193" s="5"/>
    </row>
    <row r="194" customFormat="false" ht="15.75" hidden="false" customHeight="true" outlineLevel="0" collapsed="false">
      <c r="A194" s="31" t="s">
        <v>5</v>
      </c>
      <c r="B194" s="16" t="s">
        <v>133</v>
      </c>
      <c r="C194" s="32" t="s">
        <v>13</v>
      </c>
      <c r="D194" s="32" t="s">
        <v>14</v>
      </c>
      <c r="E194" s="32" t="s">
        <v>15</v>
      </c>
      <c r="F194" s="32" t="s">
        <v>16</v>
      </c>
      <c r="G194" s="32" t="s">
        <v>17</v>
      </c>
      <c r="H194" s="32" t="s">
        <v>18</v>
      </c>
      <c r="I194" s="32" t="s">
        <v>19</v>
      </c>
      <c r="J194" s="32" t="s">
        <v>20</v>
      </c>
      <c r="K194" s="32" t="s">
        <v>21</v>
      </c>
      <c r="L194" s="32" t="s">
        <v>22</v>
      </c>
      <c r="M194" s="5"/>
      <c r="N194" s="5"/>
      <c r="O194" s="5"/>
    </row>
    <row r="195" customFormat="false" ht="28.15" hidden="false" customHeight="true" outlineLevel="0" collapsed="false">
      <c r="A195" s="5"/>
      <c r="B195" s="16"/>
      <c r="C195" s="33"/>
      <c r="D195" s="33"/>
      <c r="E195" s="33"/>
      <c r="F195" s="34" t="s">
        <v>23</v>
      </c>
      <c r="G195" s="32" t="s">
        <v>23</v>
      </c>
      <c r="H195" s="32" t="s">
        <v>23</v>
      </c>
      <c r="I195" s="32" t="s">
        <v>23</v>
      </c>
      <c r="J195" s="36" t="s">
        <v>23</v>
      </c>
      <c r="K195" s="32" t="s">
        <v>23</v>
      </c>
      <c r="L195" s="33"/>
      <c r="M195" s="5"/>
      <c r="N195" s="5"/>
      <c r="O195" s="5"/>
    </row>
    <row r="196" customFormat="false" ht="10.5" hidden="false" customHeight="true" outlineLevel="0" collapsed="false">
      <c r="A196" s="5"/>
      <c r="B196" s="3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5"/>
      <c r="O196" s="5"/>
    </row>
    <row r="197" customFormat="false" ht="16.7" hidden="false" customHeight="true" outlineLevel="0" collapsed="false">
      <c r="A197" s="37" t="s">
        <v>25</v>
      </c>
      <c r="B197" s="16" t="s">
        <v>134</v>
      </c>
      <c r="C197" s="32" t="s">
        <v>13</v>
      </c>
      <c r="D197" s="32" t="s">
        <v>14</v>
      </c>
      <c r="E197" s="32" t="s">
        <v>15</v>
      </c>
      <c r="F197" s="32" t="s">
        <v>16</v>
      </c>
      <c r="G197" s="32" t="s">
        <v>17</v>
      </c>
      <c r="H197" s="32" t="s">
        <v>18</v>
      </c>
      <c r="I197" s="32" t="s">
        <v>19</v>
      </c>
      <c r="J197" s="32" t="s">
        <v>20</v>
      </c>
      <c r="K197" s="32" t="s">
        <v>21</v>
      </c>
      <c r="L197" s="32" t="s">
        <v>22</v>
      </c>
      <c r="M197" s="5"/>
      <c r="N197" s="5"/>
      <c r="O197" s="5"/>
    </row>
    <row r="198" customFormat="false" ht="37.9" hidden="false" customHeight="true" outlineLevel="0" collapsed="false">
      <c r="A198" s="5"/>
      <c r="B198" s="16"/>
      <c r="C198" s="33"/>
      <c r="D198" s="33"/>
      <c r="E198" s="33"/>
      <c r="F198" s="34" t="s">
        <v>23</v>
      </c>
      <c r="G198" s="32" t="s">
        <v>135</v>
      </c>
      <c r="H198" s="32" t="s">
        <v>23</v>
      </c>
      <c r="I198" s="32" t="s">
        <v>23</v>
      </c>
      <c r="J198" s="36" t="s">
        <v>23</v>
      </c>
      <c r="K198" s="32" t="s">
        <v>23</v>
      </c>
      <c r="L198" s="33"/>
      <c r="M198" s="5"/>
      <c r="N198" s="5"/>
      <c r="O198" s="5"/>
    </row>
    <row r="199" customFormat="false" ht="10.5" hidden="false" customHeight="true" outlineLevel="0" collapsed="false">
      <c r="A199" s="5"/>
      <c r="B199" s="3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5"/>
      <c r="O199" s="5"/>
    </row>
    <row r="200" customFormat="false" ht="10.5" hidden="false" customHeight="true" outlineLevel="0" collapsed="false">
      <c r="A200" s="5"/>
      <c r="B200" s="48" t="s">
        <v>136</v>
      </c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9"/>
      <c r="N200" s="5"/>
      <c r="O200" s="5"/>
    </row>
    <row r="201" customFormat="false" ht="10.5" hidden="false" customHeight="true" outlineLevel="0" collapsed="false">
      <c r="A201" s="5"/>
      <c r="B201" s="3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5"/>
      <c r="O201" s="5"/>
    </row>
    <row r="202" customFormat="false" ht="16.7" hidden="false" customHeight="true" outlineLevel="0" collapsed="false">
      <c r="A202" s="43" t="s">
        <v>66</v>
      </c>
      <c r="B202" s="16" t="s">
        <v>137</v>
      </c>
      <c r="C202" s="32" t="s">
        <v>51</v>
      </c>
      <c r="D202" s="32"/>
      <c r="E202" s="32"/>
      <c r="F202" s="32"/>
      <c r="G202" s="32"/>
      <c r="H202" s="32"/>
      <c r="I202" s="32"/>
      <c r="J202" s="32"/>
      <c r="K202" s="32"/>
      <c r="L202" s="32"/>
      <c r="M202" s="5"/>
      <c r="N202" s="5"/>
      <c r="O202" s="5"/>
    </row>
    <row r="203" customFormat="false" ht="16.7" hidden="false" customHeight="true" outlineLevel="0" collapsed="false">
      <c r="A203" s="46"/>
      <c r="B203" s="16"/>
      <c r="C203" s="32" t="s">
        <v>13</v>
      </c>
      <c r="D203" s="32" t="s">
        <v>14</v>
      </c>
      <c r="E203" s="32" t="s">
        <v>15</v>
      </c>
      <c r="F203" s="32" t="s">
        <v>16</v>
      </c>
      <c r="G203" s="32" t="s">
        <v>17</v>
      </c>
      <c r="H203" s="32" t="s">
        <v>18</v>
      </c>
      <c r="I203" s="32" t="s">
        <v>19</v>
      </c>
      <c r="J203" s="32" t="s">
        <v>20</v>
      </c>
      <c r="K203" s="32" t="s">
        <v>21</v>
      </c>
      <c r="L203" s="32" t="s">
        <v>22</v>
      </c>
      <c r="M203" s="5"/>
      <c r="N203" s="5"/>
      <c r="O203" s="5"/>
    </row>
    <row r="204" customFormat="false" ht="91.7" hidden="false" customHeight="true" outlineLevel="0" collapsed="false">
      <c r="A204" s="46"/>
      <c r="B204" s="16"/>
      <c r="C204" s="33"/>
      <c r="D204" s="33"/>
      <c r="E204" s="33"/>
      <c r="F204" s="34" t="s">
        <v>23</v>
      </c>
      <c r="G204" s="32" t="s">
        <v>138</v>
      </c>
      <c r="H204" s="32" t="s">
        <v>139</v>
      </c>
      <c r="I204" s="32" t="s">
        <v>140</v>
      </c>
      <c r="J204" s="32" t="e">
        <f aca="false">WORKDAY(F138,105)</f>
        <v>#VALUE!</v>
      </c>
      <c r="K204" s="32" t="e">
        <f aca="false">IF(F204-J204&gt;0,"Sim","Não")</f>
        <v>#VALUE!</v>
      </c>
      <c r="L204" s="33"/>
      <c r="M204" s="5"/>
      <c r="N204" s="5"/>
      <c r="O204" s="5"/>
    </row>
    <row r="205" customFormat="false" ht="16.7" hidden="false" customHeight="true" outlineLevel="0" collapsed="false">
      <c r="A205" s="46"/>
      <c r="B205" s="16"/>
      <c r="C205" s="32" t="s">
        <v>55</v>
      </c>
      <c r="D205" s="32"/>
      <c r="E205" s="32"/>
      <c r="F205" s="32"/>
      <c r="G205" s="32"/>
      <c r="H205" s="32"/>
      <c r="I205" s="32"/>
      <c r="J205" s="32"/>
      <c r="K205" s="32"/>
      <c r="L205" s="32"/>
      <c r="M205" s="5"/>
      <c r="N205" s="5"/>
      <c r="O205" s="5"/>
    </row>
    <row r="206" customFormat="false" ht="15.75" hidden="false" customHeight="true" outlineLevel="0" collapsed="false">
      <c r="A206" s="46"/>
      <c r="B206" s="16"/>
      <c r="C206" s="32" t="s">
        <v>13</v>
      </c>
      <c r="D206" s="32" t="s">
        <v>14</v>
      </c>
      <c r="E206" s="32" t="s">
        <v>15</v>
      </c>
      <c r="F206" s="32" t="s">
        <v>16</v>
      </c>
      <c r="G206" s="32" t="s">
        <v>17</v>
      </c>
      <c r="H206" s="32" t="s">
        <v>18</v>
      </c>
      <c r="I206" s="32" t="s">
        <v>19</v>
      </c>
      <c r="J206" s="32" t="s">
        <v>20</v>
      </c>
      <c r="K206" s="32" t="s">
        <v>21</v>
      </c>
      <c r="L206" s="32" t="s">
        <v>22</v>
      </c>
      <c r="M206" s="5"/>
      <c r="N206" s="5"/>
      <c r="O206" s="5"/>
    </row>
    <row r="207" customFormat="false" ht="91.7" hidden="false" customHeight="true" outlineLevel="0" collapsed="false">
      <c r="A207" s="46"/>
      <c r="B207" s="16"/>
      <c r="C207" s="33"/>
      <c r="D207" s="33"/>
      <c r="E207" s="33"/>
      <c r="F207" s="34" t="s">
        <v>23</v>
      </c>
      <c r="G207" s="32" t="s">
        <v>138</v>
      </c>
      <c r="H207" s="32" t="s">
        <v>139</v>
      </c>
      <c r="I207" s="32" t="s">
        <v>140</v>
      </c>
      <c r="J207" s="32" t="e">
        <f aca="false">WORKDAY(F141,105)</f>
        <v>#VALUE!</v>
      </c>
      <c r="K207" s="32" t="e">
        <f aca="false">IF(F207-J207&gt;0,"Sim","Não")</f>
        <v>#VALUE!</v>
      </c>
      <c r="L207" s="33"/>
      <c r="M207" s="5"/>
      <c r="N207" s="5"/>
      <c r="O207" s="5"/>
    </row>
    <row r="208" customFormat="false" ht="16.7" hidden="false" customHeight="true" outlineLevel="0" collapsed="false">
      <c r="A208" s="46"/>
      <c r="B208" s="16"/>
      <c r="C208" s="32" t="s">
        <v>56</v>
      </c>
      <c r="D208" s="32"/>
      <c r="E208" s="32"/>
      <c r="F208" s="32"/>
      <c r="G208" s="32"/>
      <c r="H208" s="32"/>
      <c r="I208" s="32"/>
      <c r="J208" s="32"/>
      <c r="K208" s="32"/>
      <c r="L208" s="32"/>
      <c r="M208" s="5"/>
      <c r="N208" s="5"/>
      <c r="O208" s="5"/>
    </row>
    <row r="209" customFormat="false" ht="15.75" hidden="false" customHeight="true" outlineLevel="0" collapsed="false">
      <c r="A209" s="46"/>
      <c r="B209" s="16"/>
      <c r="C209" s="32" t="s">
        <v>13</v>
      </c>
      <c r="D209" s="32" t="s">
        <v>14</v>
      </c>
      <c r="E209" s="32" t="s">
        <v>15</v>
      </c>
      <c r="F209" s="32" t="s">
        <v>16</v>
      </c>
      <c r="G209" s="32" t="s">
        <v>17</v>
      </c>
      <c r="H209" s="32" t="s">
        <v>18</v>
      </c>
      <c r="I209" s="32" t="s">
        <v>19</v>
      </c>
      <c r="J209" s="32" t="s">
        <v>20</v>
      </c>
      <c r="K209" s="32" t="s">
        <v>21</v>
      </c>
      <c r="L209" s="32" t="s">
        <v>22</v>
      </c>
      <c r="M209" s="5"/>
      <c r="N209" s="5"/>
      <c r="O209" s="5"/>
    </row>
    <row r="210" customFormat="false" ht="91.7" hidden="false" customHeight="true" outlineLevel="0" collapsed="false">
      <c r="A210" s="46"/>
      <c r="B210" s="16"/>
      <c r="C210" s="33"/>
      <c r="D210" s="33"/>
      <c r="E210" s="33"/>
      <c r="F210" s="34" t="s">
        <v>23</v>
      </c>
      <c r="G210" s="32" t="s">
        <v>138</v>
      </c>
      <c r="H210" s="32" t="s">
        <v>139</v>
      </c>
      <c r="I210" s="32" t="s">
        <v>140</v>
      </c>
      <c r="J210" s="32" t="e">
        <f aca="false">WORKDAY(F144,105)</f>
        <v>#VALUE!</v>
      </c>
      <c r="K210" s="32" t="e">
        <f aca="false">IF(F210-J210&gt;0,"Sim","Não")</f>
        <v>#VALUE!</v>
      </c>
      <c r="L210" s="33"/>
      <c r="M210" s="5"/>
      <c r="N210" s="5"/>
      <c r="O210" s="5"/>
    </row>
    <row r="211" customFormat="false" ht="16.7" hidden="false" customHeight="true" outlineLevel="0" collapsed="false">
      <c r="A211" s="46"/>
      <c r="B211" s="16"/>
      <c r="C211" s="32" t="s">
        <v>57</v>
      </c>
      <c r="D211" s="32"/>
      <c r="E211" s="32"/>
      <c r="F211" s="32"/>
      <c r="G211" s="32"/>
      <c r="H211" s="32"/>
      <c r="I211" s="32"/>
      <c r="J211" s="32"/>
      <c r="K211" s="32"/>
      <c r="L211" s="32"/>
      <c r="M211" s="5"/>
      <c r="N211" s="5"/>
      <c r="O211" s="5"/>
    </row>
    <row r="212" customFormat="false" ht="15.75" hidden="false" customHeight="true" outlineLevel="0" collapsed="false">
      <c r="A212" s="46"/>
      <c r="B212" s="16"/>
      <c r="C212" s="32" t="s">
        <v>13</v>
      </c>
      <c r="D212" s="32" t="s">
        <v>14</v>
      </c>
      <c r="E212" s="32" t="s">
        <v>15</v>
      </c>
      <c r="F212" s="32" t="s">
        <v>16</v>
      </c>
      <c r="G212" s="32" t="s">
        <v>17</v>
      </c>
      <c r="H212" s="32" t="s">
        <v>18</v>
      </c>
      <c r="I212" s="32" t="s">
        <v>19</v>
      </c>
      <c r="J212" s="32" t="s">
        <v>20</v>
      </c>
      <c r="K212" s="32" t="s">
        <v>21</v>
      </c>
      <c r="L212" s="32" t="s">
        <v>22</v>
      </c>
      <c r="M212" s="5"/>
      <c r="N212" s="5"/>
      <c r="O212" s="5"/>
    </row>
    <row r="213" customFormat="false" ht="91.7" hidden="false" customHeight="true" outlineLevel="0" collapsed="false">
      <c r="A213" s="46"/>
      <c r="B213" s="16"/>
      <c r="C213" s="33"/>
      <c r="D213" s="33"/>
      <c r="E213" s="33"/>
      <c r="F213" s="34" t="s">
        <v>23</v>
      </c>
      <c r="G213" s="32" t="s">
        <v>138</v>
      </c>
      <c r="H213" s="32" t="s">
        <v>139</v>
      </c>
      <c r="I213" s="32" t="s">
        <v>140</v>
      </c>
      <c r="J213" s="32" t="e">
        <f aca="false">WORKDAY(F147,105)</f>
        <v>#VALUE!</v>
      </c>
      <c r="K213" s="32" t="e">
        <f aca="false">IF(F213-J213&gt;0,"Sim","Não")</f>
        <v>#VALUE!</v>
      </c>
      <c r="L213" s="33"/>
      <c r="M213" s="5"/>
      <c r="N213" s="5"/>
      <c r="O213" s="5"/>
    </row>
    <row r="214" customFormat="false" ht="16.7" hidden="false" customHeight="true" outlineLevel="0" collapsed="false">
      <c r="A214" s="46"/>
      <c r="B214" s="16"/>
      <c r="C214" s="32" t="s">
        <v>59</v>
      </c>
      <c r="D214" s="32"/>
      <c r="E214" s="32"/>
      <c r="F214" s="32"/>
      <c r="G214" s="32"/>
      <c r="H214" s="32"/>
      <c r="I214" s="32"/>
      <c r="J214" s="32"/>
      <c r="K214" s="32"/>
      <c r="L214" s="32"/>
      <c r="M214" s="5"/>
      <c r="N214" s="5"/>
      <c r="O214" s="5"/>
    </row>
    <row r="215" customFormat="false" ht="15.75" hidden="false" customHeight="true" outlineLevel="0" collapsed="false">
      <c r="A215" s="46"/>
      <c r="B215" s="16"/>
      <c r="C215" s="32" t="s">
        <v>13</v>
      </c>
      <c r="D215" s="32" t="s">
        <v>14</v>
      </c>
      <c r="E215" s="32" t="s">
        <v>15</v>
      </c>
      <c r="F215" s="32" t="s">
        <v>16</v>
      </c>
      <c r="G215" s="32" t="s">
        <v>17</v>
      </c>
      <c r="H215" s="32" t="s">
        <v>18</v>
      </c>
      <c r="I215" s="32" t="s">
        <v>19</v>
      </c>
      <c r="J215" s="32" t="s">
        <v>20</v>
      </c>
      <c r="K215" s="32" t="s">
        <v>21</v>
      </c>
      <c r="L215" s="32" t="s">
        <v>22</v>
      </c>
      <c r="M215" s="5"/>
      <c r="N215" s="5"/>
      <c r="O215" s="5"/>
    </row>
    <row r="216" customFormat="false" ht="89.85" hidden="false" customHeight="true" outlineLevel="0" collapsed="false">
      <c r="A216" s="46"/>
      <c r="B216" s="16"/>
      <c r="C216" s="33"/>
      <c r="D216" s="33"/>
      <c r="E216" s="33"/>
      <c r="F216" s="34" t="s">
        <v>23</v>
      </c>
      <c r="G216" s="32" t="s">
        <v>141</v>
      </c>
      <c r="H216" s="32" t="s">
        <v>142</v>
      </c>
      <c r="I216" s="32" t="s">
        <v>143</v>
      </c>
      <c r="J216" s="32" t="e">
        <f aca="false">WORKDAY(F150,60)</f>
        <v>#VALUE!</v>
      </c>
      <c r="K216" s="32" t="e">
        <f aca="false">IF(F216-J216&gt;0,"Sim","Não")</f>
        <v>#VALUE!</v>
      </c>
      <c r="L216" s="33"/>
      <c r="M216" s="5"/>
      <c r="N216" s="5"/>
      <c r="O216" s="5"/>
    </row>
    <row r="217" customFormat="false" ht="16.7" hidden="false" customHeight="true" outlineLevel="0" collapsed="false">
      <c r="A217" s="46"/>
      <c r="B217" s="16"/>
      <c r="C217" s="32" t="s">
        <v>63</v>
      </c>
      <c r="D217" s="32"/>
      <c r="E217" s="32"/>
      <c r="F217" s="32"/>
      <c r="G217" s="32"/>
      <c r="H217" s="32"/>
      <c r="I217" s="32"/>
      <c r="J217" s="32"/>
      <c r="K217" s="32"/>
      <c r="L217" s="32"/>
      <c r="M217" s="5"/>
      <c r="N217" s="5"/>
      <c r="O217" s="5"/>
    </row>
    <row r="218" customFormat="false" ht="15.75" hidden="false" customHeight="true" outlineLevel="0" collapsed="false">
      <c r="A218" s="46"/>
      <c r="B218" s="16"/>
      <c r="C218" s="32" t="s">
        <v>13</v>
      </c>
      <c r="D218" s="32" t="s">
        <v>14</v>
      </c>
      <c r="E218" s="32" t="s">
        <v>15</v>
      </c>
      <c r="F218" s="32" t="s">
        <v>16</v>
      </c>
      <c r="G218" s="32" t="s">
        <v>17</v>
      </c>
      <c r="H218" s="32" t="s">
        <v>18</v>
      </c>
      <c r="I218" s="32" t="s">
        <v>19</v>
      </c>
      <c r="J218" s="32" t="s">
        <v>20</v>
      </c>
      <c r="K218" s="32" t="s">
        <v>21</v>
      </c>
      <c r="L218" s="32" t="s">
        <v>22</v>
      </c>
      <c r="M218" s="5"/>
      <c r="N218" s="5"/>
      <c r="O218" s="5"/>
    </row>
    <row r="219" customFormat="false" ht="89.85" hidden="false" customHeight="true" outlineLevel="0" collapsed="false">
      <c r="A219" s="46"/>
      <c r="B219" s="16"/>
      <c r="C219" s="33"/>
      <c r="D219" s="33"/>
      <c r="E219" s="33"/>
      <c r="F219" s="34" t="s">
        <v>23</v>
      </c>
      <c r="G219" s="32" t="s">
        <v>144</v>
      </c>
      <c r="H219" s="32" t="s">
        <v>145</v>
      </c>
      <c r="I219" s="32" t="s">
        <v>146</v>
      </c>
      <c r="J219" s="32" t="e">
        <f aca="false">WORKDAY(F153,60)</f>
        <v>#VALUE!</v>
      </c>
      <c r="K219" s="32" t="e">
        <f aca="false">IF(F219-J219&gt;0,"Sim","Não")</f>
        <v>#VALUE!</v>
      </c>
      <c r="L219" s="33"/>
      <c r="M219" s="5"/>
      <c r="N219" s="5"/>
      <c r="O219" s="5"/>
    </row>
    <row r="220" customFormat="false" ht="16.7" hidden="false" customHeight="true" outlineLevel="0" collapsed="false">
      <c r="A220" s="46"/>
      <c r="B220" s="16"/>
      <c r="C220" s="32" t="s">
        <v>65</v>
      </c>
      <c r="D220" s="32"/>
      <c r="E220" s="32"/>
      <c r="F220" s="32"/>
      <c r="G220" s="32"/>
      <c r="H220" s="32"/>
      <c r="I220" s="32"/>
      <c r="J220" s="32"/>
      <c r="K220" s="32"/>
      <c r="L220" s="32"/>
      <c r="M220" s="5"/>
      <c r="N220" s="5"/>
      <c r="O220" s="5"/>
    </row>
    <row r="221" customFormat="false" ht="15.75" hidden="false" customHeight="true" outlineLevel="0" collapsed="false">
      <c r="A221" s="46"/>
      <c r="B221" s="16"/>
      <c r="C221" s="32" t="s">
        <v>13</v>
      </c>
      <c r="D221" s="32" t="s">
        <v>14</v>
      </c>
      <c r="E221" s="32" t="s">
        <v>15</v>
      </c>
      <c r="F221" s="32" t="s">
        <v>16</v>
      </c>
      <c r="G221" s="32" t="s">
        <v>17</v>
      </c>
      <c r="H221" s="32" t="s">
        <v>18</v>
      </c>
      <c r="I221" s="32" t="s">
        <v>19</v>
      </c>
      <c r="J221" s="32" t="s">
        <v>20</v>
      </c>
      <c r="K221" s="32" t="s">
        <v>21</v>
      </c>
      <c r="L221" s="32" t="s">
        <v>22</v>
      </c>
      <c r="M221" s="5"/>
      <c r="N221" s="5"/>
      <c r="O221" s="5"/>
    </row>
    <row r="222" customFormat="false" ht="90.95" hidden="false" customHeight="true" outlineLevel="0" collapsed="false">
      <c r="A222" s="46"/>
      <c r="B222" s="16"/>
      <c r="C222" s="33"/>
      <c r="D222" s="33"/>
      <c r="E222" s="33"/>
      <c r="F222" s="34" t="s">
        <v>23</v>
      </c>
      <c r="G222" s="32" t="s">
        <v>144</v>
      </c>
      <c r="H222" s="32" t="s">
        <v>145</v>
      </c>
      <c r="I222" s="32" t="s">
        <v>146</v>
      </c>
      <c r="J222" s="32" t="e">
        <f aca="false">WORKDAY(F156,60)</f>
        <v>#VALUE!</v>
      </c>
      <c r="K222" s="32" t="e">
        <f aca="false">IF(F222-J222&gt;0,"Sim","Não")</f>
        <v>#VALUE!</v>
      </c>
      <c r="L222" s="33"/>
      <c r="M222" s="5"/>
      <c r="N222" s="5"/>
      <c r="O222" s="5"/>
    </row>
    <row r="223" customFormat="false" ht="10.5" hidden="false" customHeight="true" outlineLevel="0" collapsed="false">
      <c r="A223" s="5"/>
      <c r="B223" s="3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5"/>
      <c r="O223" s="5"/>
    </row>
    <row r="224" customFormat="false" ht="10.5" hidden="false" customHeight="true" outlineLevel="0" collapsed="false">
      <c r="A224" s="5"/>
      <c r="B224" s="48" t="s">
        <v>147</v>
      </c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5"/>
      <c r="N224" s="5"/>
      <c r="O224" s="5"/>
    </row>
    <row r="225" customFormat="false" ht="10.5" hidden="false" customHeight="true" outlineLevel="0" collapsed="false">
      <c r="A225" s="5"/>
      <c r="B225" s="30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</row>
    <row r="226" customFormat="false" ht="16.7" hidden="false" customHeight="true" outlineLevel="0" collapsed="false">
      <c r="A226" s="37" t="s">
        <v>25</v>
      </c>
      <c r="B226" s="16" t="s">
        <v>148</v>
      </c>
      <c r="C226" s="32" t="s">
        <v>51</v>
      </c>
      <c r="D226" s="32"/>
      <c r="E226" s="32"/>
      <c r="F226" s="32"/>
      <c r="G226" s="32"/>
      <c r="H226" s="32"/>
      <c r="I226" s="32"/>
      <c r="J226" s="32"/>
      <c r="K226" s="32"/>
      <c r="L226" s="32"/>
      <c r="M226" s="9"/>
      <c r="N226" s="5"/>
      <c r="O226" s="5"/>
    </row>
    <row r="227" customFormat="false" ht="16.7" hidden="false" customHeight="true" outlineLevel="0" collapsed="false">
      <c r="A227" s="46"/>
      <c r="B227" s="16"/>
      <c r="C227" s="32" t="s">
        <v>13</v>
      </c>
      <c r="D227" s="32" t="s">
        <v>14</v>
      </c>
      <c r="E227" s="32" t="s">
        <v>15</v>
      </c>
      <c r="F227" s="32" t="s">
        <v>16</v>
      </c>
      <c r="G227" s="32" t="s">
        <v>17</v>
      </c>
      <c r="H227" s="32" t="s">
        <v>18</v>
      </c>
      <c r="I227" s="32" t="s">
        <v>19</v>
      </c>
      <c r="J227" s="32" t="s">
        <v>20</v>
      </c>
      <c r="K227" s="32" t="s">
        <v>21</v>
      </c>
      <c r="L227" s="32" t="s">
        <v>22</v>
      </c>
      <c r="M227" s="9"/>
      <c r="N227" s="5"/>
      <c r="O227" s="5"/>
    </row>
    <row r="228" customFormat="false" ht="28.15" hidden="false" customHeight="true" outlineLevel="0" collapsed="false">
      <c r="A228" s="46"/>
      <c r="B228" s="16"/>
      <c r="C228" s="33"/>
      <c r="D228" s="33"/>
      <c r="E228" s="33"/>
      <c r="F228" s="34" t="s">
        <v>23</v>
      </c>
      <c r="G228" s="32" t="s">
        <v>149</v>
      </c>
      <c r="H228" s="32" t="s">
        <v>23</v>
      </c>
      <c r="I228" s="32" t="s">
        <v>23</v>
      </c>
      <c r="J228" s="36" t="s">
        <v>23</v>
      </c>
      <c r="K228" s="35" t="s">
        <v>23</v>
      </c>
      <c r="L228" s="33"/>
      <c r="M228" s="9"/>
      <c r="N228" s="5"/>
      <c r="O228" s="5"/>
    </row>
    <row r="229" customFormat="false" ht="16.7" hidden="false" customHeight="true" outlineLevel="0" collapsed="false">
      <c r="A229" s="46"/>
      <c r="B229" s="16"/>
      <c r="C229" s="32" t="s">
        <v>55</v>
      </c>
      <c r="D229" s="32"/>
      <c r="E229" s="32"/>
      <c r="F229" s="32"/>
      <c r="G229" s="32"/>
      <c r="H229" s="32"/>
      <c r="I229" s="32"/>
      <c r="J229" s="32"/>
      <c r="K229" s="32"/>
      <c r="L229" s="32"/>
      <c r="M229" s="9"/>
      <c r="N229" s="5"/>
      <c r="O229" s="5"/>
    </row>
    <row r="230" customFormat="false" ht="15.75" hidden="false" customHeight="true" outlineLevel="0" collapsed="false">
      <c r="A230" s="46"/>
      <c r="B230" s="16"/>
      <c r="C230" s="32" t="s">
        <v>13</v>
      </c>
      <c r="D230" s="32" t="s">
        <v>14</v>
      </c>
      <c r="E230" s="32" t="s">
        <v>15</v>
      </c>
      <c r="F230" s="32" t="s">
        <v>16</v>
      </c>
      <c r="G230" s="32" t="s">
        <v>17</v>
      </c>
      <c r="H230" s="32" t="s">
        <v>18</v>
      </c>
      <c r="I230" s="32" t="s">
        <v>19</v>
      </c>
      <c r="J230" s="32" t="s">
        <v>20</v>
      </c>
      <c r="K230" s="32" t="s">
        <v>21</v>
      </c>
      <c r="L230" s="32" t="s">
        <v>22</v>
      </c>
      <c r="M230" s="9"/>
      <c r="N230" s="5"/>
      <c r="O230" s="5"/>
    </row>
    <row r="231" customFormat="false" ht="28.15" hidden="false" customHeight="true" outlineLevel="0" collapsed="false">
      <c r="A231" s="46"/>
      <c r="B231" s="16"/>
      <c r="C231" s="33"/>
      <c r="D231" s="33"/>
      <c r="E231" s="33"/>
      <c r="F231" s="34" t="s">
        <v>23</v>
      </c>
      <c r="G231" s="32" t="s">
        <v>149</v>
      </c>
      <c r="H231" s="32" t="s">
        <v>23</v>
      </c>
      <c r="I231" s="32" t="s">
        <v>23</v>
      </c>
      <c r="J231" s="36" t="s">
        <v>23</v>
      </c>
      <c r="K231" s="35" t="s">
        <v>23</v>
      </c>
      <c r="L231" s="33"/>
      <c r="M231" s="9"/>
      <c r="N231" s="5"/>
      <c r="O231" s="5"/>
    </row>
    <row r="232" customFormat="false" ht="16.7" hidden="false" customHeight="true" outlineLevel="0" collapsed="false">
      <c r="A232" s="46"/>
      <c r="B232" s="16"/>
      <c r="C232" s="32" t="s">
        <v>56</v>
      </c>
      <c r="D232" s="32"/>
      <c r="E232" s="32"/>
      <c r="F232" s="32"/>
      <c r="G232" s="32"/>
      <c r="H232" s="32"/>
      <c r="I232" s="32"/>
      <c r="J232" s="32"/>
      <c r="K232" s="32"/>
      <c r="L232" s="32"/>
      <c r="M232" s="9"/>
      <c r="N232" s="5"/>
      <c r="O232" s="5"/>
    </row>
    <row r="233" customFormat="false" ht="16.7" hidden="false" customHeight="true" outlineLevel="0" collapsed="false">
      <c r="A233" s="46"/>
      <c r="B233" s="16"/>
      <c r="C233" s="32" t="s">
        <v>13</v>
      </c>
      <c r="D233" s="32" t="s">
        <v>14</v>
      </c>
      <c r="E233" s="32" t="s">
        <v>15</v>
      </c>
      <c r="F233" s="32" t="s">
        <v>16</v>
      </c>
      <c r="G233" s="32" t="s">
        <v>17</v>
      </c>
      <c r="H233" s="32" t="s">
        <v>18</v>
      </c>
      <c r="I233" s="32" t="s">
        <v>19</v>
      </c>
      <c r="J233" s="32" t="s">
        <v>20</v>
      </c>
      <c r="K233" s="32" t="s">
        <v>21</v>
      </c>
      <c r="L233" s="32" t="s">
        <v>22</v>
      </c>
      <c r="M233" s="9"/>
      <c r="N233" s="5"/>
      <c r="O233" s="5"/>
    </row>
    <row r="234" customFormat="false" ht="28.15" hidden="false" customHeight="true" outlineLevel="0" collapsed="false">
      <c r="A234" s="46"/>
      <c r="B234" s="16"/>
      <c r="C234" s="33"/>
      <c r="D234" s="33"/>
      <c r="E234" s="33"/>
      <c r="F234" s="34" t="s">
        <v>23</v>
      </c>
      <c r="G234" s="32" t="s">
        <v>149</v>
      </c>
      <c r="H234" s="32" t="s">
        <v>23</v>
      </c>
      <c r="I234" s="32" t="s">
        <v>23</v>
      </c>
      <c r="J234" s="36" t="s">
        <v>23</v>
      </c>
      <c r="K234" s="35" t="s">
        <v>23</v>
      </c>
      <c r="L234" s="33"/>
      <c r="M234" s="9"/>
      <c r="N234" s="5"/>
      <c r="O234" s="5"/>
    </row>
    <row r="235" customFormat="false" ht="16.7" hidden="false" customHeight="true" outlineLevel="0" collapsed="false">
      <c r="A235" s="46"/>
      <c r="B235" s="16"/>
      <c r="C235" s="32" t="s">
        <v>57</v>
      </c>
      <c r="D235" s="32"/>
      <c r="E235" s="32"/>
      <c r="F235" s="32"/>
      <c r="G235" s="32"/>
      <c r="H235" s="32"/>
      <c r="I235" s="32"/>
      <c r="J235" s="32"/>
      <c r="K235" s="32"/>
      <c r="L235" s="32"/>
      <c r="M235" s="9"/>
      <c r="N235" s="5"/>
      <c r="O235" s="5"/>
    </row>
    <row r="236" customFormat="false" ht="16.7" hidden="false" customHeight="true" outlineLevel="0" collapsed="false">
      <c r="A236" s="46"/>
      <c r="B236" s="16"/>
      <c r="C236" s="32" t="s">
        <v>13</v>
      </c>
      <c r="D236" s="32" t="s">
        <v>14</v>
      </c>
      <c r="E236" s="32" t="s">
        <v>15</v>
      </c>
      <c r="F236" s="32" t="s">
        <v>16</v>
      </c>
      <c r="G236" s="32" t="s">
        <v>17</v>
      </c>
      <c r="H236" s="32" t="s">
        <v>18</v>
      </c>
      <c r="I236" s="32" t="s">
        <v>19</v>
      </c>
      <c r="J236" s="32" t="s">
        <v>20</v>
      </c>
      <c r="K236" s="32" t="s">
        <v>21</v>
      </c>
      <c r="L236" s="32" t="s">
        <v>22</v>
      </c>
      <c r="M236" s="9"/>
      <c r="N236" s="5"/>
      <c r="O236" s="5"/>
    </row>
    <row r="237" customFormat="false" ht="28.15" hidden="false" customHeight="true" outlineLevel="0" collapsed="false">
      <c r="A237" s="46"/>
      <c r="B237" s="16"/>
      <c r="C237" s="33"/>
      <c r="D237" s="33"/>
      <c r="E237" s="33"/>
      <c r="F237" s="34" t="s">
        <v>23</v>
      </c>
      <c r="G237" s="32" t="s">
        <v>149</v>
      </c>
      <c r="H237" s="32" t="s">
        <v>23</v>
      </c>
      <c r="I237" s="32" t="s">
        <v>23</v>
      </c>
      <c r="J237" s="36" t="s">
        <v>23</v>
      </c>
      <c r="K237" s="35" t="s">
        <v>23</v>
      </c>
      <c r="L237" s="33"/>
      <c r="M237" s="9"/>
      <c r="N237" s="5"/>
      <c r="O237" s="5"/>
    </row>
    <row r="238" customFormat="false" ht="16.7" hidden="false" customHeight="true" outlineLevel="0" collapsed="false">
      <c r="A238" s="46"/>
      <c r="B238" s="16"/>
      <c r="C238" s="32" t="s">
        <v>59</v>
      </c>
      <c r="D238" s="32"/>
      <c r="E238" s="32"/>
      <c r="F238" s="32"/>
      <c r="G238" s="32"/>
      <c r="H238" s="32"/>
      <c r="I238" s="32"/>
      <c r="J238" s="32"/>
      <c r="K238" s="32"/>
      <c r="L238" s="32"/>
      <c r="M238" s="9"/>
      <c r="N238" s="5"/>
      <c r="O238" s="5"/>
    </row>
    <row r="239" customFormat="false" ht="16.7" hidden="false" customHeight="true" outlineLevel="0" collapsed="false">
      <c r="A239" s="46"/>
      <c r="B239" s="16"/>
      <c r="C239" s="32" t="s">
        <v>13</v>
      </c>
      <c r="D239" s="32" t="s">
        <v>14</v>
      </c>
      <c r="E239" s="32" t="s">
        <v>15</v>
      </c>
      <c r="F239" s="32" t="s">
        <v>16</v>
      </c>
      <c r="G239" s="32" t="s">
        <v>17</v>
      </c>
      <c r="H239" s="32" t="s">
        <v>18</v>
      </c>
      <c r="I239" s="32" t="s">
        <v>19</v>
      </c>
      <c r="J239" s="32" t="s">
        <v>20</v>
      </c>
      <c r="K239" s="32" t="s">
        <v>21</v>
      </c>
      <c r="L239" s="32" t="s">
        <v>22</v>
      </c>
      <c r="M239" s="9"/>
      <c r="N239" s="5"/>
      <c r="O239" s="5"/>
    </row>
    <row r="240" customFormat="false" ht="77.65" hidden="false" customHeight="true" outlineLevel="0" collapsed="false">
      <c r="A240" s="46"/>
      <c r="B240" s="16"/>
      <c r="C240" s="33"/>
      <c r="D240" s="33"/>
      <c r="E240" s="33"/>
      <c r="F240" s="34" t="s">
        <v>23</v>
      </c>
      <c r="G240" s="32" t="s">
        <v>150</v>
      </c>
      <c r="H240" s="32" t="s">
        <v>151</v>
      </c>
      <c r="I240" s="32" t="s">
        <v>152</v>
      </c>
      <c r="J240" s="32" t="e">
        <f aca="false">WORKDAY(F240,15)</f>
        <v>#VALUE!</v>
      </c>
      <c r="K240" s="32" t="e">
        <f aca="false">IF(F240-J240&gt;0,"Sim","Não")</f>
        <v>#VALUE!</v>
      </c>
      <c r="L240" s="33"/>
      <c r="M240" s="9"/>
      <c r="N240" s="5"/>
      <c r="O240" s="5"/>
    </row>
    <row r="241" customFormat="false" ht="16.7" hidden="false" customHeight="true" outlineLevel="0" collapsed="false">
      <c r="A241" s="46"/>
      <c r="B241" s="16"/>
      <c r="C241" s="32" t="s">
        <v>63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9"/>
      <c r="N241" s="5"/>
      <c r="O241" s="5"/>
    </row>
    <row r="242" customFormat="false" ht="16.7" hidden="false" customHeight="true" outlineLevel="0" collapsed="false">
      <c r="A242" s="46"/>
      <c r="B242" s="16"/>
      <c r="C242" s="32" t="s">
        <v>13</v>
      </c>
      <c r="D242" s="32" t="s">
        <v>14</v>
      </c>
      <c r="E242" s="32" t="s">
        <v>15</v>
      </c>
      <c r="F242" s="32" t="s">
        <v>16</v>
      </c>
      <c r="G242" s="32" t="s">
        <v>17</v>
      </c>
      <c r="H242" s="32" t="s">
        <v>18</v>
      </c>
      <c r="I242" s="32" t="s">
        <v>19</v>
      </c>
      <c r="J242" s="32" t="s">
        <v>20</v>
      </c>
      <c r="K242" s="32" t="s">
        <v>21</v>
      </c>
      <c r="L242" s="32" t="s">
        <v>22</v>
      </c>
      <c r="M242" s="9"/>
      <c r="N242" s="5"/>
      <c r="O242" s="5"/>
    </row>
    <row r="243" customFormat="false" ht="28.15" hidden="false" customHeight="true" outlineLevel="0" collapsed="false">
      <c r="A243" s="46"/>
      <c r="B243" s="16"/>
      <c r="C243" s="33"/>
      <c r="D243" s="33"/>
      <c r="E243" s="33"/>
      <c r="F243" s="34" t="s">
        <v>23</v>
      </c>
      <c r="G243" s="32" t="s">
        <v>153</v>
      </c>
      <c r="H243" s="32" t="s">
        <v>23</v>
      </c>
      <c r="I243" s="32" t="s">
        <v>23</v>
      </c>
      <c r="J243" s="36" t="s">
        <v>23</v>
      </c>
      <c r="K243" s="32" t="s">
        <v>23</v>
      </c>
      <c r="L243" s="33"/>
      <c r="M243" s="9"/>
      <c r="N243" s="5"/>
      <c r="O243" s="5"/>
    </row>
    <row r="244" customFormat="false" ht="16.7" hidden="false" customHeight="true" outlineLevel="0" collapsed="false">
      <c r="A244" s="46"/>
      <c r="B244" s="16"/>
      <c r="C244" s="32" t="s">
        <v>65</v>
      </c>
      <c r="D244" s="32"/>
      <c r="E244" s="32"/>
      <c r="F244" s="32"/>
      <c r="G244" s="32"/>
      <c r="H244" s="32"/>
      <c r="I244" s="32"/>
      <c r="J244" s="32"/>
      <c r="K244" s="32"/>
      <c r="L244" s="32"/>
      <c r="M244" s="9"/>
      <c r="N244" s="5"/>
      <c r="O244" s="5"/>
    </row>
    <row r="245" customFormat="false" ht="16.7" hidden="false" customHeight="true" outlineLevel="0" collapsed="false">
      <c r="A245" s="46"/>
      <c r="B245" s="16"/>
      <c r="C245" s="32" t="s">
        <v>13</v>
      </c>
      <c r="D245" s="32" t="s">
        <v>14</v>
      </c>
      <c r="E245" s="32" t="s">
        <v>15</v>
      </c>
      <c r="F245" s="32" t="s">
        <v>16</v>
      </c>
      <c r="G245" s="32" t="s">
        <v>17</v>
      </c>
      <c r="H245" s="32" t="s">
        <v>18</v>
      </c>
      <c r="I245" s="32" t="s">
        <v>19</v>
      </c>
      <c r="J245" s="32" t="s">
        <v>20</v>
      </c>
      <c r="K245" s="32" t="s">
        <v>21</v>
      </c>
      <c r="L245" s="32" t="s">
        <v>22</v>
      </c>
      <c r="M245" s="9"/>
      <c r="N245" s="5"/>
      <c r="O245" s="5"/>
    </row>
    <row r="246" customFormat="false" ht="28.15" hidden="false" customHeight="true" outlineLevel="0" collapsed="false">
      <c r="A246" s="46"/>
      <c r="B246" s="16"/>
      <c r="C246" s="33"/>
      <c r="D246" s="33"/>
      <c r="E246" s="33"/>
      <c r="F246" s="34" t="s">
        <v>23</v>
      </c>
      <c r="G246" s="32" t="s">
        <v>153</v>
      </c>
      <c r="H246" s="32" t="s">
        <v>23</v>
      </c>
      <c r="I246" s="32" t="s">
        <v>23</v>
      </c>
      <c r="J246" s="36" t="s">
        <v>23</v>
      </c>
      <c r="K246" s="32" t="s">
        <v>23</v>
      </c>
      <c r="L246" s="33"/>
      <c r="M246" s="9"/>
      <c r="N246" s="5"/>
      <c r="O246" s="5"/>
    </row>
    <row r="247" customFormat="false" ht="10.5" hidden="false" customHeight="true" outlineLevel="0" collapsed="false">
      <c r="A247" s="5"/>
      <c r="B247" s="30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5"/>
      <c r="O247" s="5"/>
    </row>
    <row r="248" customFormat="false" ht="15.75" hidden="false" customHeight="true" outlineLevel="0" collapsed="false">
      <c r="A248" s="31" t="s">
        <v>5</v>
      </c>
      <c r="B248" s="16" t="s">
        <v>154</v>
      </c>
      <c r="C248" s="32" t="s">
        <v>51</v>
      </c>
      <c r="D248" s="32"/>
      <c r="E248" s="32"/>
      <c r="F248" s="32"/>
      <c r="G248" s="32"/>
      <c r="H248" s="32"/>
      <c r="I248" s="32"/>
      <c r="J248" s="32"/>
      <c r="K248" s="32"/>
      <c r="L248" s="32"/>
      <c r="M248" s="5"/>
      <c r="N248" s="5"/>
      <c r="O248" s="5"/>
    </row>
    <row r="249" customFormat="false" ht="15.75" hidden="false" customHeight="true" outlineLevel="0" collapsed="false">
      <c r="A249" s="46"/>
      <c r="B249" s="16"/>
      <c r="C249" s="32" t="s">
        <v>13</v>
      </c>
      <c r="D249" s="32" t="s">
        <v>14</v>
      </c>
      <c r="E249" s="32" t="s">
        <v>15</v>
      </c>
      <c r="F249" s="32" t="s">
        <v>16</v>
      </c>
      <c r="G249" s="32" t="s">
        <v>17</v>
      </c>
      <c r="H249" s="32" t="s">
        <v>18</v>
      </c>
      <c r="I249" s="32" t="s">
        <v>19</v>
      </c>
      <c r="J249" s="32" t="s">
        <v>20</v>
      </c>
      <c r="K249" s="32" t="s">
        <v>21</v>
      </c>
      <c r="L249" s="32" t="s">
        <v>22</v>
      </c>
      <c r="M249" s="5"/>
      <c r="N249" s="5"/>
      <c r="O249" s="5"/>
    </row>
    <row r="250" customFormat="false" ht="56.45" hidden="false" customHeight="true" outlineLevel="0" collapsed="false">
      <c r="A250" s="46"/>
      <c r="B250" s="16"/>
      <c r="C250" s="33"/>
      <c r="D250" s="33"/>
      <c r="E250" s="33"/>
      <c r="F250" s="34" t="s">
        <v>23</v>
      </c>
      <c r="G250" s="32" t="s">
        <v>149</v>
      </c>
      <c r="H250" s="32" t="s">
        <v>155</v>
      </c>
      <c r="I250" s="32" t="s">
        <v>149</v>
      </c>
      <c r="J250" s="32" t="e">
        <f aca="false">WORKDAY(F228,60)</f>
        <v>#VALUE!</v>
      </c>
      <c r="K250" s="32" t="e">
        <f aca="false">IF(F250-J250&gt;0,"Sim","Não")</f>
        <v>#VALUE!</v>
      </c>
      <c r="L250" s="33"/>
      <c r="M250" s="5"/>
      <c r="N250" s="5"/>
      <c r="O250" s="5"/>
    </row>
    <row r="251" customFormat="false" ht="15.75" hidden="false" customHeight="true" outlineLevel="0" collapsed="false">
      <c r="A251" s="46"/>
      <c r="B251" s="16"/>
      <c r="C251" s="32" t="s">
        <v>55</v>
      </c>
      <c r="D251" s="32"/>
      <c r="E251" s="32"/>
      <c r="F251" s="32"/>
      <c r="G251" s="32"/>
      <c r="H251" s="32"/>
      <c r="I251" s="32"/>
      <c r="J251" s="32"/>
      <c r="K251" s="32"/>
      <c r="L251" s="32"/>
      <c r="M251" s="5"/>
      <c r="N251" s="5"/>
      <c r="O251" s="5"/>
    </row>
    <row r="252" customFormat="false" ht="15.75" hidden="false" customHeight="true" outlineLevel="0" collapsed="false">
      <c r="A252" s="46"/>
      <c r="B252" s="16"/>
      <c r="C252" s="32" t="s">
        <v>13</v>
      </c>
      <c r="D252" s="32" t="s">
        <v>14</v>
      </c>
      <c r="E252" s="32" t="s">
        <v>15</v>
      </c>
      <c r="F252" s="32" t="s">
        <v>16</v>
      </c>
      <c r="G252" s="32" t="s">
        <v>17</v>
      </c>
      <c r="H252" s="32" t="s">
        <v>18</v>
      </c>
      <c r="I252" s="32" t="s">
        <v>19</v>
      </c>
      <c r="J252" s="32" t="s">
        <v>20</v>
      </c>
      <c r="K252" s="32" t="s">
        <v>21</v>
      </c>
      <c r="L252" s="32" t="s">
        <v>22</v>
      </c>
      <c r="M252" s="5"/>
      <c r="N252" s="5"/>
      <c r="O252" s="5"/>
    </row>
    <row r="253" customFormat="false" ht="56.45" hidden="false" customHeight="true" outlineLevel="0" collapsed="false">
      <c r="A253" s="46"/>
      <c r="B253" s="16"/>
      <c r="C253" s="33"/>
      <c r="D253" s="33"/>
      <c r="E253" s="33"/>
      <c r="F253" s="34" t="s">
        <v>23</v>
      </c>
      <c r="G253" s="32" t="s">
        <v>149</v>
      </c>
      <c r="H253" s="32" t="s">
        <v>155</v>
      </c>
      <c r="I253" s="32" t="s">
        <v>149</v>
      </c>
      <c r="J253" s="32" t="e">
        <f aca="false">WORKDAY(F231,60)</f>
        <v>#VALUE!</v>
      </c>
      <c r="K253" s="32" t="e">
        <f aca="false">IF(F253-J253&gt;0,"Sim","Não")</f>
        <v>#VALUE!</v>
      </c>
      <c r="L253" s="33"/>
      <c r="M253" s="5"/>
      <c r="N253" s="5"/>
      <c r="O253" s="5"/>
    </row>
    <row r="254" customFormat="false" ht="15.75" hidden="false" customHeight="true" outlineLevel="0" collapsed="false">
      <c r="A254" s="46"/>
      <c r="B254" s="16"/>
      <c r="C254" s="32" t="s">
        <v>56</v>
      </c>
      <c r="D254" s="32"/>
      <c r="E254" s="32"/>
      <c r="F254" s="32"/>
      <c r="G254" s="32"/>
      <c r="H254" s="32"/>
      <c r="I254" s="32"/>
      <c r="J254" s="32"/>
      <c r="K254" s="32"/>
      <c r="L254" s="32"/>
      <c r="M254" s="5"/>
      <c r="N254" s="5"/>
      <c r="O254" s="5"/>
    </row>
    <row r="255" customFormat="false" ht="15.75" hidden="false" customHeight="true" outlineLevel="0" collapsed="false">
      <c r="A255" s="46"/>
      <c r="B255" s="16"/>
      <c r="C255" s="32" t="s">
        <v>13</v>
      </c>
      <c r="D255" s="32" t="s">
        <v>14</v>
      </c>
      <c r="E255" s="32" t="s">
        <v>15</v>
      </c>
      <c r="F255" s="32" t="s">
        <v>16</v>
      </c>
      <c r="G255" s="32" t="s">
        <v>17</v>
      </c>
      <c r="H255" s="32" t="s">
        <v>18</v>
      </c>
      <c r="I255" s="32" t="s">
        <v>19</v>
      </c>
      <c r="J255" s="32" t="s">
        <v>20</v>
      </c>
      <c r="K255" s="32" t="s">
        <v>21</v>
      </c>
      <c r="L255" s="32" t="s">
        <v>22</v>
      </c>
      <c r="M255" s="5"/>
      <c r="N255" s="5"/>
      <c r="O255" s="5"/>
    </row>
    <row r="256" customFormat="false" ht="56.45" hidden="false" customHeight="true" outlineLevel="0" collapsed="false">
      <c r="A256" s="46"/>
      <c r="B256" s="16"/>
      <c r="C256" s="33"/>
      <c r="D256" s="33"/>
      <c r="E256" s="33"/>
      <c r="F256" s="34" t="s">
        <v>23</v>
      </c>
      <c r="G256" s="32" t="s">
        <v>149</v>
      </c>
      <c r="H256" s="32" t="s">
        <v>155</v>
      </c>
      <c r="I256" s="32" t="s">
        <v>149</v>
      </c>
      <c r="J256" s="32" t="e">
        <f aca="false">WORKDAY(F234,60)</f>
        <v>#VALUE!</v>
      </c>
      <c r="K256" s="32" t="e">
        <f aca="false">IF(F256-J256&gt;0,"Sim","Não")</f>
        <v>#VALUE!</v>
      </c>
      <c r="L256" s="33"/>
      <c r="M256" s="5"/>
      <c r="N256" s="5"/>
      <c r="O256" s="5"/>
    </row>
    <row r="257" customFormat="false" ht="15.75" hidden="false" customHeight="true" outlineLevel="0" collapsed="false">
      <c r="A257" s="46"/>
      <c r="B257" s="16"/>
      <c r="C257" s="32" t="s">
        <v>57</v>
      </c>
      <c r="D257" s="32"/>
      <c r="E257" s="32"/>
      <c r="F257" s="32"/>
      <c r="G257" s="32"/>
      <c r="H257" s="32"/>
      <c r="I257" s="32"/>
      <c r="J257" s="32"/>
      <c r="K257" s="32"/>
      <c r="L257" s="32"/>
      <c r="M257" s="5"/>
      <c r="N257" s="5"/>
      <c r="O257" s="5"/>
    </row>
    <row r="258" customFormat="false" ht="15.75" hidden="false" customHeight="true" outlineLevel="0" collapsed="false">
      <c r="A258" s="46"/>
      <c r="B258" s="16"/>
      <c r="C258" s="32" t="s">
        <v>13</v>
      </c>
      <c r="D258" s="32" t="s">
        <v>14</v>
      </c>
      <c r="E258" s="32" t="s">
        <v>15</v>
      </c>
      <c r="F258" s="32" t="s">
        <v>16</v>
      </c>
      <c r="G258" s="32" t="s">
        <v>17</v>
      </c>
      <c r="H258" s="32" t="s">
        <v>18</v>
      </c>
      <c r="I258" s="32" t="s">
        <v>19</v>
      </c>
      <c r="J258" s="32" t="s">
        <v>20</v>
      </c>
      <c r="K258" s="32" t="s">
        <v>21</v>
      </c>
      <c r="L258" s="32" t="s">
        <v>22</v>
      </c>
      <c r="M258" s="5"/>
      <c r="N258" s="5"/>
      <c r="O258" s="5"/>
    </row>
    <row r="259" customFormat="false" ht="56.45" hidden="false" customHeight="true" outlineLevel="0" collapsed="false">
      <c r="A259" s="46"/>
      <c r="B259" s="16"/>
      <c r="C259" s="33"/>
      <c r="D259" s="33"/>
      <c r="E259" s="33"/>
      <c r="F259" s="34" t="s">
        <v>23</v>
      </c>
      <c r="G259" s="32" t="s">
        <v>149</v>
      </c>
      <c r="H259" s="32" t="s">
        <v>155</v>
      </c>
      <c r="I259" s="32" t="s">
        <v>149</v>
      </c>
      <c r="J259" s="32" t="e">
        <f aca="false">WORKDAY(F237,60)</f>
        <v>#VALUE!</v>
      </c>
      <c r="K259" s="32" t="e">
        <f aca="false">IF(F259-J259&gt;0,"Sim","Não")</f>
        <v>#VALUE!</v>
      </c>
      <c r="L259" s="33"/>
      <c r="M259" s="5"/>
      <c r="N259" s="5"/>
      <c r="O259" s="5"/>
    </row>
    <row r="260" customFormat="false" ht="15.75" hidden="false" customHeight="true" outlineLevel="0" collapsed="false">
      <c r="A260" s="46"/>
      <c r="B260" s="16"/>
      <c r="C260" s="32" t="s">
        <v>59</v>
      </c>
      <c r="D260" s="32"/>
      <c r="E260" s="32"/>
      <c r="F260" s="32"/>
      <c r="G260" s="32"/>
      <c r="H260" s="32"/>
      <c r="I260" s="32"/>
      <c r="J260" s="32"/>
      <c r="K260" s="32"/>
      <c r="L260" s="32"/>
      <c r="M260" s="5"/>
      <c r="N260" s="5"/>
      <c r="O260" s="5"/>
    </row>
    <row r="261" customFormat="false" ht="15.75" hidden="false" customHeight="true" outlineLevel="0" collapsed="false">
      <c r="A261" s="46"/>
      <c r="B261" s="16"/>
      <c r="C261" s="32" t="s">
        <v>13</v>
      </c>
      <c r="D261" s="32" t="s">
        <v>14</v>
      </c>
      <c r="E261" s="32" t="s">
        <v>15</v>
      </c>
      <c r="F261" s="32" t="s">
        <v>16</v>
      </c>
      <c r="G261" s="32" t="s">
        <v>17</v>
      </c>
      <c r="H261" s="32" t="s">
        <v>18</v>
      </c>
      <c r="I261" s="32" t="s">
        <v>19</v>
      </c>
      <c r="J261" s="32" t="s">
        <v>20</v>
      </c>
      <c r="K261" s="32" t="s">
        <v>21</v>
      </c>
      <c r="L261" s="32" t="s">
        <v>22</v>
      </c>
      <c r="M261" s="5"/>
      <c r="N261" s="5"/>
      <c r="O261" s="5"/>
    </row>
    <row r="262" customFormat="false" ht="38.85" hidden="false" customHeight="true" outlineLevel="0" collapsed="false">
      <c r="A262" s="46"/>
      <c r="B262" s="16"/>
      <c r="C262" s="33"/>
      <c r="D262" s="33"/>
      <c r="E262" s="33"/>
      <c r="F262" s="34" t="s">
        <v>23</v>
      </c>
      <c r="G262" s="32" t="s">
        <v>156</v>
      </c>
      <c r="H262" s="32" t="s">
        <v>23</v>
      </c>
      <c r="I262" s="32" t="s">
        <v>23</v>
      </c>
      <c r="J262" s="36" t="s">
        <v>23</v>
      </c>
      <c r="K262" s="32" t="s">
        <v>23</v>
      </c>
      <c r="L262" s="33"/>
      <c r="M262" s="5"/>
      <c r="N262" s="5"/>
      <c r="O262" s="5"/>
    </row>
    <row r="263" customFormat="false" ht="15.75" hidden="false" customHeight="true" outlineLevel="0" collapsed="false">
      <c r="A263" s="46"/>
      <c r="B263" s="16"/>
      <c r="C263" s="32" t="s">
        <v>63</v>
      </c>
      <c r="D263" s="32"/>
      <c r="E263" s="32"/>
      <c r="F263" s="32"/>
      <c r="G263" s="32"/>
      <c r="H263" s="32"/>
      <c r="I263" s="32"/>
      <c r="J263" s="32"/>
      <c r="K263" s="32"/>
      <c r="L263" s="32"/>
      <c r="M263" s="5"/>
      <c r="N263" s="5"/>
      <c r="O263" s="5"/>
    </row>
    <row r="264" customFormat="false" ht="15.75" hidden="false" customHeight="true" outlineLevel="0" collapsed="false">
      <c r="A264" s="46"/>
      <c r="B264" s="16"/>
      <c r="C264" s="32" t="s">
        <v>13</v>
      </c>
      <c r="D264" s="32" t="s">
        <v>14</v>
      </c>
      <c r="E264" s="32" t="s">
        <v>15</v>
      </c>
      <c r="F264" s="32" t="s">
        <v>16</v>
      </c>
      <c r="G264" s="32" t="s">
        <v>17</v>
      </c>
      <c r="H264" s="32" t="s">
        <v>18</v>
      </c>
      <c r="I264" s="32" t="s">
        <v>19</v>
      </c>
      <c r="J264" s="32" t="s">
        <v>20</v>
      </c>
      <c r="K264" s="32" t="s">
        <v>21</v>
      </c>
      <c r="L264" s="32" t="s">
        <v>22</v>
      </c>
      <c r="M264" s="5"/>
      <c r="N264" s="5"/>
      <c r="O264" s="5"/>
    </row>
    <row r="265" customFormat="false" ht="27.4" hidden="false" customHeight="true" outlineLevel="0" collapsed="false">
      <c r="A265" s="46"/>
      <c r="B265" s="16"/>
      <c r="C265" s="33"/>
      <c r="D265" s="33"/>
      <c r="E265" s="33"/>
      <c r="F265" s="34" t="s">
        <v>23</v>
      </c>
      <c r="G265" s="32" t="s">
        <v>153</v>
      </c>
      <c r="H265" s="32" t="s">
        <v>23</v>
      </c>
      <c r="I265" s="32" t="s">
        <v>23</v>
      </c>
      <c r="J265" s="36" t="s">
        <v>23</v>
      </c>
      <c r="K265" s="32" t="s">
        <v>23</v>
      </c>
      <c r="L265" s="33"/>
      <c r="M265" s="5"/>
      <c r="N265" s="5"/>
      <c r="O265" s="5"/>
    </row>
    <row r="266" customFormat="false" ht="15.75" hidden="false" customHeight="true" outlineLevel="0" collapsed="false">
      <c r="A266" s="46"/>
      <c r="B266" s="16"/>
      <c r="C266" s="32" t="s">
        <v>65</v>
      </c>
      <c r="D266" s="32"/>
      <c r="E266" s="32"/>
      <c r="F266" s="32"/>
      <c r="G266" s="32"/>
      <c r="H266" s="32"/>
      <c r="I266" s="32"/>
      <c r="J266" s="32"/>
      <c r="K266" s="32"/>
      <c r="L266" s="32"/>
      <c r="M266" s="5"/>
      <c r="N266" s="5"/>
      <c r="O266" s="5"/>
    </row>
    <row r="267" customFormat="false" ht="15.75" hidden="false" customHeight="true" outlineLevel="0" collapsed="false">
      <c r="A267" s="46"/>
      <c r="B267" s="16"/>
      <c r="C267" s="32" t="s">
        <v>13</v>
      </c>
      <c r="D267" s="32" t="s">
        <v>14</v>
      </c>
      <c r="E267" s="32" t="s">
        <v>15</v>
      </c>
      <c r="F267" s="32" t="s">
        <v>16</v>
      </c>
      <c r="G267" s="32" t="s">
        <v>17</v>
      </c>
      <c r="H267" s="32" t="s">
        <v>18</v>
      </c>
      <c r="I267" s="32" t="s">
        <v>19</v>
      </c>
      <c r="J267" s="32" t="s">
        <v>20</v>
      </c>
      <c r="K267" s="32" t="s">
        <v>21</v>
      </c>
      <c r="L267" s="32" t="s">
        <v>22</v>
      </c>
      <c r="M267" s="5"/>
      <c r="N267" s="5"/>
      <c r="O267" s="5"/>
    </row>
    <row r="268" customFormat="false" ht="27.4" hidden="false" customHeight="true" outlineLevel="0" collapsed="false">
      <c r="A268" s="46"/>
      <c r="B268" s="16"/>
      <c r="C268" s="33"/>
      <c r="D268" s="33"/>
      <c r="E268" s="33"/>
      <c r="F268" s="34" t="s">
        <v>23</v>
      </c>
      <c r="G268" s="32" t="s">
        <v>153</v>
      </c>
      <c r="H268" s="32" t="s">
        <v>23</v>
      </c>
      <c r="I268" s="32" t="s">
        <v>23</v>
      </c>
      <c r="J268" s="36" t="s">
        <v>23</v>
      </c>
      <c r="K268" s="32" t="s">
        <v>23</v>
      </c>
      <c r="L268" s="33"/>
      <c r="M268" s="5"/>
      <c r="N268" s="5"/>
      <c r="O268" s="5"/>
    </row>
    <row r="269" customFormat="false" ht="10.5" hidden="false" customHeight="true" outlineLevel="0" collapsed="false">
      <c r="A269" s="5"/>
      <c r="B269" s="30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5"/>
      <c r="O269" s="5"/>
    </row>
    <row r="270" customFormat="false" ht="16.7" hidden="false" customHeight="true" outlineLevel="0" collapsed="false">
      <c r="A270" s="43" t="s">
        <v>66</v>
      </c>
      <c r="B270" s="16" t="s">
        <v>157</v>
      </c>
      <c r="C270" s="32" t="s">
        <v>51</v>
      </c>
      <c r="D270" s="32"/>
      <c r="E270" s="32"/>
      <c r="F270" s="32"/>
      <c r="G270" s="32"/>
      <c r="H270" s="32"/>
      <c r="I270" s="32"/>
      <c r="J270" s="32"/>
      <c r="K270" s="32"/>
      <c r="L270" s="32"/>
      <c r="M270" s="5"/>
      <c r="N270" s="5"/>
      <c r="O270" s="5"/>
    </row>
    <row r="271" customFormat="false" ht="16.7" hidden="false" customHeight="true" outlineLevel="0" collapsed="false">
      <c r="A271" s="46"/>
      <c r="B271" s="16"/>
      <c r="C271" s="32" t="s">
        <v>13</v>
      </c>
      <c r="D271" s="32" t="s">
        <v>14</v>
      </c>
      <c r="E271" s="32" t="s">
        <v>15</v>
      </c>
      <c r="F271" s="32" t="s">
        <v>16</v>
      </c>
      <c r="G271" s="32" t="s">
        <v>17</v>
      </c>
      <c r="H271" s="32" t="s">
        <v>18</v>
      </c>
      <c r="I271" s="32" t="s">
        <v>19</v>
      </c>
      <c r="J271" s="32" t="s">
        <v>20</v>
      </c>
      <c r="K271" s="32" t="s">
        <v>21</v>
      </c>
      <c r="L271" s="32" t="s">
        <v>22</v>
      </c>
      <c r="M271" s="5"/>
      <c r="N271" s="5"/>
      <c r="O271" s="5"/>
    </row>
    <row r="272" customFormat="false" ht="65.25" hidden="false" customHeight="true" outlineLevel="0" collapsed="false">
      <c r="A272" s="46"/>
      <c r="B272" s="16"/>
      <c r="C272" s="33"/>
      <c r="D272" s="33"/>
      <c r="E272" s="33"/>
      <c r="F272" s="34" t="s">
        <v>23</v>
      </c>
      <c r="G272" s="32" t="s">
        <v>149</v>
      </c>
      <c r="H272" s="32" t="s">
        <v>158</v>
      </c>
      <c r="I272" s="32" t="s">
        <v>149</v>
      </c>
      <c r="J272" s="32" t="e">
        <f aca="false">WORKDAY(F138,105)</f>
        <v>#VALUE!</v>
      </c>
      <c r="K272" s="32" t="e">
        <f aca="false">IF(F272-J272&gt;0,"Sim","Não")</f>
        <v>#VALUE!</v>
      </c>
      <c r="L272" s="33"/>
      <c r="M272" s="5"/>
      <c r="N272" s="5"/>
      <c r="O272" s="5"/>
    </row>
    <row r="273" customFormat="false" ht="16.7" hidden="false" customHeight="true" outlineLevel="0" collapsed="false">
      <c r="A273" s="46"/>
      <c r="B273" s="16"/>
      <c r="C273" s="32" t="s">
        <v>55</v>
      </c>
      <c r="D273" s="32"/>
      <c r="E273" s="32"/>
      <c r="F273" s="32"/>
      <c r="G273" s="32"/>
      <c r="H273" s="32"/>
      <c r="I273" s="32"/>
      <c r="J273" s="32"/>
      <c r="K273" s="32"/>
      <c r="L273" s="32"/>
      <c r="M273" s="5"/>
      <c r="N273" s="5"/>
      <c r="O273" s="5"/>
    </row>
    <row r="274" customFormat="false" ht="16.7" hidden="false" customHeight="true" outlineLevel="0" collapsed="false">
      <c r="A274" s="46"/>
      <c r="B274" s="16"/>
      <c r="C274" s="32" t="s">
        <v>13</v>
      </c>
      <c r="D274" s="32" t="s">
        <v>14</v>
      </c>
      <c r="E274" s="32" t="s">
        <v>15</v>
      </c>
      <c r="F274" s="32" t="s">
        <v>16</v>
      </c>
      <c r="G274" s="32" t="s">
        <v>17</v>
      </c>
      <c r="H274" s="32" t="s">
        <v>18</v>
      </c>
      <c r="I274" s="32" t="s">
        <v>19</v>
      </c>
      <c r="J274" s="32" t="s">
        <v>20</v>
      </c>
      <c r="K274" s="32" t="s">
        <v>21</v>
      </c>
      <c r="L274" s="32" t="s">
        <v>22</v>
      </c>
      <c r="M274" s="5"/>
      <c r="N274" s="5"/>
      <c r="O274" s="5"/>
    </row>
    <row r="275" customFormat="false" ht="65.25" hidden="false" customHeight="true" outlineLevel="0" collapsed="false">
      <c r="A275" s="46"/>
      <c r="B275" s="16"/>
      <c r="C275" s="33"/>
      <c r="D275" s="33"/>
      <c r="E275" s="33"/>
      <c r="F275" s="34" t="s">
        <v>23</v>
      </c>
      <c r="G275" s="32" t="s">
        <v>149</v>
      </c>
      <c r="H275" s="32" t="s">
        <v>158</v>
      </c>
      <c r="I275" s="32" t="s">
        <v>149</v>
      </c>
      <c r="J275" s="32" t="e">
        <f aca="false">WORKDAY(F141,105)</f>
        <v>#VALUE!</v>
      </c>
      <c r="K275" s="32" t="e">
        <f aca="false">IF(F275-J275&gt;0,"Sim","Não")</f>
        <v>#VALUE!</v>
      </c>
      <c r="L275" s="33"/>
      <c r="M275" s="5"/>
      <c r="N275" s="5"/>
      <c r="O275" s="5"/>
    </row>
    <row r="276" customFormat="false" ht="16.7" hidden="false" customHeight="true" outlineLevel="0" collapsed="false">
      <c r="A276" s="46"/>
      <c r="B276" s="16"/>
      <c r="C276" s="32" t="s">
        <v>56</v>
      </c>
      <c r="D276" s="32"/>
      <c r="E276" s="32"/>
      <c r="F276" s="32"/>
      <c r="G276" s="32"/>
      <c r="H276" s="32"/>
      <c r="I276" s="32"/>
      <c r="J276" s="32"/>
      <c r="K276" s="32"/>
      <c r="L276" s="32"/>
      <c r="M276" s="5"/>
      <c r="N276" s="5"/>
      <c r="O276" s="5"/>
    </row>
    <row r="277" customFormat="false" ht="16.7" hidden="false" customHeight="true" outlineLevel="0" collapsed="false">
      <c r="A277" s="46"/>
      <c r="B277" s="16"/>
      <c r="C277" s="32" t="s">
        <v>13</v>
      </c>
      <c r="D277" s="32" t="s">
        <v>14</v>
      </c>
      <c r="E277" s="32" t="s">
        <v>15</v>
      </c>
      <c r="F277" s="32" t="s">
        <v>16</v>
      </c>
      <c r="G277" s="32" t="s">
        <v>17</v>
      </c>
      <c r="H277" s="32" t="s">
        <v>18</v>
      </c>
      <c r="I277" s="32" t="s">
        <v>19</v>
      </c>
      <c r="J277" s="32" t="s">
        <v>20</v>
      </c>
      <c r="K277" s="32" t="s">
        <v>21</v>
      </c>
      <c r="L277" s="32" t="s">
        <v>22</v>
      </c>
      <c r="M277" s="5"/>
      <c r="N277" s="5"/>
      <c r="O277" s="5"/>
    </row>
    <row r="278" customFormat="false" ht="65.25" hidden="false" customHeight="true" outlineLevel="0" collapsed="false">
      <c r="A278" s="46"/>
      <c r="B278" s="16"/>
      <c r="C278" s="33"/>
      <c r="D278" s="33"/>
      <c r="E278" s="33"/>
      <c r="F278" s="34" t="s">
        <v>23</v>
      </c>
      <c r="G278" s="32" t="s">
        <v>149</v>
      </c>
      <c r="H278" s="32" t="s">
        <v>158</v>
      </c>
      <c r="I278" s="32" t="s">
        <v>149</v>
      </c>
      <c r="J278" s="32" t="e">
        <f aca="false">WORKDAY(F144,105)</f>
        <v>#VALUE!</v>
      </c>
      <c r="K278" s="32" t="e">
        <f aca="false">IF(F278-J278&gt;0,"Sim","Não")</f>
        <v>#VALUE!</v>
      </c>
      <c r="L278" s="33"/>
      <c r="M278" s="5"/>
      <c r="N278" s="5"/>
      <c r="O278" s="5"/>
    </row>
    <row r="279" customFormat="false" ht="16.7" hidden="false" customHeight="true" outlineLevel="0" collapsed="false">
      <c r="A279" s="46"/>
      <c r="B279" s="16"/>
      <c r="C279" s="32" t="s">
        <v>57</v>
      </c>
      <c r="D279" s="32"/>
      <c r="E279" s="32"/>
      <c r="F279" s="32"/>
      <c r="G279" s="32"/>
      <c r="H279" s="32"/>
      <c r="I279" s="32"/>
      <c r="J279" s="32"/>
      <c r="K279" s="32"/>
      <c r="L279" s="32"/>
      <c r="M279" s="5"/>
      <c r="N279" s="5"/>
      <c r="O279" s="5"/>
    </row>
    <row r="280" customFormat="false" ht="16.7" hidden="false" customHeight="true" outlineLevel="0" collapsed="false">
      <c r="A280" s="46"/>
      <c r="B280" s="16"/>
      <c r="C280" s="32" t="s">
        <v>13</v>
      </c>
      <c r="D280" s="32" t="s">
        <v>14</v>
      </c>
      <c r="E280" s="32" t="s">
        <v>15</v>
      </c>
      <c r="F280" s="32" t="s">
        <v>16</v>
      </c>
      <c r="G280" s="32" t="s">
        <v>17</v>
      </c>
      <c r="H280" s="32" t="s">
        <v>18</v>
      </c>
      <c r="I280" s="32" t="s">
        <v>19</v>
      </c>
      <c r="J280" s="32" t="s">
        <v>20</v>
      </c>
      <c r="K280" s="32" t="s">
        <v>21</v>
      </c>
      <c r="L280" s="32" t="s">
        <v>22</v>
      </c>
      <c r="M280" s="5"/>
      <c r="N280" s="5"/>
      <c r="O280" s="5"/>
    </row>
    <row r="281" customFormat="false" ht="65.25" hidden="false" customHeight="true" outlineLevel="0" collapsed="false">
      <c r="A281" s="46"/>
      <c r="B281" s="16"/>
      <c r="C281" s="33"/>
      <c r="D281" s="33"/>
      <c r="E281" s="33"/>
      <c r="F281" s="34" t="s">
        <v>23</v>
      </c>
      <c r="G281" s="32" t="s">
        <v>149</v>
      </c>
      <c r="H281" s="32" t="s">
        <v>158</v>
      </c>
      <c r="I281" s="32" t="s">
        <v>149</v>
      </c>
      <c r="J281" s="32" t="e">
        <f aca="false">WORKDAY(F147,105)</f>
        <v>#VALUE!</v>
      </c>
      <c r="K281" s="32" t="e">
        <f aca="false">IF(F281-J281&gt;0,"Sim","Não")</f>
        <v>#VALUE!</v>
      </c>
      <c r="L281" s="33"/>
      <c r="M281" s="5"/>
      <c r="N281" s="5"/>
      <c r="O281" s="5"/>
    </row>
    <row r="282" customFormat="false" ht="16.7" hidden="false" customHeight="true" outlineLevel="0" collapsed="false">
      <c r="A282" s="46"/>
      <c r="B282" s="16"/>
      <c r="C282" s="32" t="s">
        <v>59</v>
      </c>
      <c r="D282" s="32"/>
      <c r="E282" s="32"/>
      <c r="F282" s="32"/>
      <c r="G282" s="32"/>
      <c r="H282" s="32"/>
      <c r="I282" s="32"/>
      <c r="J282" s="32"/>
      <c r="K282" s="32"/>
      <c r="L282" s="32"/>
      <c r="M282" s="5"/>
      <c r="N282" s="5"/>
      <c r="O282" s="5"/>
    </row>
    <row r="283" customFormat="false" ht="16.7" hidden="false" customHeight="true" outlineLevel="0" collapsed="false">
      <c r="A283" s="46"/>
      <c r="B283" s="16"/>
      <c r="C283" s="32" t="s">
        <v>13</v>
      </c>
      <c r="D283" s="32" t="s">
        <v>14</v>
      </c>
      <c r="E283" s="32" t="s">
        <v>15</v>
      </c>
      <c r="F283" s="32" t="s">
        <v>16</v>
      </c>
      <c r="G283" s="32" t="s">
        <v>17</v>
      </c>
      <c r="H283" s="32" t="s">
        <v>18</v>
      </c>
      <c r="I283" s="32" t="s">
        <v>19</v>
      </c>
      <c r="J283" s="32" t="s">
        <v>20</v>
      </c>
      <c r="K283" s="32" t="s">
        <v>21</v>
      </c>
      <c r="L283" s="32" t="s">
        <v>22</v>
      </c>
      <c r="M283" s="5"/>
      <c r="N283" s="5"/>
      <c r="O283" s="5"/>
    </row>
    <row r="284" customFormat="false" ht="101.45" hidden="false" customHeight="true" outlineLevel="0" collapsed="false">
      <c r="A284" s="46"/>
      <c r="B284" s="16"/>
      <c r="C284" s="33"/>
      <c r="D284" s="33"/>
      <c r="E284" s="33"/>
      <c r="F284" s="34" t="s">
        <v>23</v>
      </c>
      <c r="G284" s="32" t="s">
        <v>156</v>
      </c>
      <c r="H284" s="32" t="s">
        <v>159</v>
      </c>
      <c r="I284" s="32" t="s">
        <v>160</v>
      </c>
      <c r="J284" s="32" t="e">
        <f aca="false">WORKDAY(F150,90)</f>
        <v>#VALUE!</v>
      </c>
      <c r="K284" s="32" t="e">
        <f aca="false">IF(F284-J284&gt;0,"Sim","Não")</f>
        <v>#VALUE!</v>
      </c>
      <c r="L284" s="33"/>
      <c r="M284" s="5"/>
      <c r="N284" s="5"/>
      <c r="O284" s="5"/>
    </row>
    <row r="285" customFormat="false" ht="16.7" hidden="false" customHeight="true" outlineLevel="0" collapsed="false">
      <c r="A285" s="46"/>
      <c r="B285" s="16"/>
      <c r="C285" s="32" t="s">
        <v>63</v>
      </c>
      <c r="D285" s="32"/>
      <c r="E285" s="32"/>
      <c r="F285" s="32"/>
      <c r="G285" s="32"/>
      <c r="H285" s="32"/>
      <c r="I285" s="32"/>
      <c r="J285" s="32"/>
      <c r="K285" s="32"/>
      <c r="L285" s="32"/>
      <c r="M285" s="5"/>
      <c r="N285" s="5"/>
      <c r="O285" s="5"/>
    </row>
    <row r="286" customFormat="false" ht="16.7" hidden="false" customHeight="true" outlineLevel="0" collapsed="false">
      <c r="A286" s="46"/>
      <c r="B286" s="16"/>
      <c r="C286" s="32" t="s">
        <v>13</v>
      </c>
      <c r="D286" s="32" t="s">
        <v>14</v>
      </c>
      <c r="E286" s="32" t="s">
        <v>15</v>
      </c>
      <c r="F286" s="32" t="s">
        <v>16</v>
      </c>
      <c r="G286" s="32" t="s">
        <v>17</v>
      </c>
      <c r="H286" s="32" t="s">
        <v>18</v>
      </c>
      <c r="I286" s="32" t="s">
        <v>19</v>
      </c>
      <c r="J286" s="32" t="s">
        <v>20</v>
      </c>
      <c r="K286" s="32" t="s">
        <v>21</v>
      </c>
      <c r="L286" s="32" t="s">
        <v>22</v>
      </c>
      <c r="M286" s="5"/>
      <c r="N286" s="5"/>
      <c r="O286" s="5"/>
    </row>
    <row r="287" customFormat="false" ht="75.95" hidden="false" customHeight="true" outlineLevel="0" collapsed="false">
      <c r="A287" s="46"/>
      <c r="B287" s="16"/>
      <c r="C287" s="33"/>
      <c r="D287" s="33"/>
      <c r="E287" s="33"/>
      <c r="F287" s="34" t="s">
        <v>23</v>
      </c>
      <c r="G287" s="32" t="s">
        <v>153</v>
      </c>
      <c r="H287" s="32" t="s">
        <v>161</v>
      </c>
      <c r="I287" s="32" t="s">
        <v>153</v>
      </c>
      <c r="J287" s="32" t="e">
        <f aca="false">WORKDAY(F153,90)</f>
        <v>#VALUE!</v>
      </c>
      <c r="K287" s="32" t="e">
        <f aca="false">IF(F287-J287&gt;0,"Sim","Não")</f>
        <v>#VALUE!</v>
      </c>
      <c r="L287" s="33"/>
      <c r="M287" s="5"/>
      <c r="N287" s="5"/>
      <c r="O287" s="5"/>
    </row>
    <row r="288" customFormat="false" ht="16.7" hidden="false" customHeight="true" outlineLevel="0" collapsed="false">
      <c r="A288" s="46"/>
      <c r="B288" s="16"/>
      <c r="C288" s="32" t="s">
        <v>65</v>
      </c>
      <c r="D288" s="32"/>
      <c r="E288" s="32"/>
      <c r="F288" s="32"/>
      <c r="G288" s="32"/>
      <c r="H288" s="32"/>
      <c r="I288" s="32"/>
      <c r="J288" s="32"/>
      <c r="K288" s="32"/>
      <c r="L288" s="32"/>
      <c r="M288" s="5"/>
      <c r="N288" s="5"/>
      <c r="O288" s="5"/>
    </row>
    <row r="289" customFormat="false" ht="16.7" hidden="false" customHeight="true" outlineLevel="0" collapsed="false">
      <c r="A289" s="46"/>
      <c r="B289" s="16"/>
      <c r="C289" s="32" t="s">
        <v>13</v>
      </c>
      <c r="D289" s="32" t="s">
        <v>14</v>
      </c>
      <c r="E289" s="32" t="s">
        <v>15</v>
      </c>
      <c r="F289" s="32" t="s">
        <v>16</v>
      </c>
      <c r="G289" s="32" t="s">
        <v>17</v>
      </c>
      <c r="H289" s="32" t="s">
        <v>18</v>
      </c>
      <c r="I289" s="32" t="s">
        <v>19</v>
      </c>
      <c r="J289" s="32" t="s">
        <v>20</v>
      </c>
      <c r="K289" s="32" t="s">
        <v>21</v>
      </c>
      <c r="L289" s="32" t="s">
        <v>22</v>
      </c>
      <c r="M289" s="5"/>
      <c r="N289" s="5"/>
      <c r="O289" s="5"/>
    </row>
    <row r="290" customFormat="false" ht="75.95" hidden="false" customHeight="true" outlineLevel="0" collapsed="false">
      <c r="A290" s="46"/>
      <c r="B290" s="16"/>
      <c r="C290" s="33"/>
      <c r="D290" s="33"/>
      <c r="E290" s="33"/>
      <c r="F290" s="34" t="s">
        <v>23</v>
      </c>
      <c r="G290" s="32" t="s">
        <v>153</v>
      </c>
      <c r="H290" s="32" t="s">
        <v>161</v>
      </c>
      <c r="I290" s="32" t="s">
        <v>153</v>
      </c>
      <c r="J290" s="32" t="e">
        <f aca="false">WORKDAY(F156,90)</f>
        <v>#VALUE!</v>
      </c>
      <c r="K290" s="32" t="e">
        <f aca="false">IF(F290-J290&gt;0,"Sim","Não")</f>
        <v>#VALUE!</v>
      </c>
      <c r="L290" s="33"/>
      <c r="M290" s="5"/>
      <c r="N290" s="5"/>
      <c r="O290" s="5"/>
    </row>
    <row r="291" customFormat="false" ht="10.5" hidden="false" customHeight="true" outlineLevel="0" collapsed="false">
      <c r="A291" s="5"/>
      <c r="B291" s="30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5"/>
      <c r="O291" s="5"/>
    </row>
    <row r="292" customFormat="false" ht="10.5" hidden="false" customHeight="true" outlineLevel="0" collapsed="false">
      <c r="A292" s="5"/>
      <c r="B292" s="48" t="s">
        <v>162</v>
      </c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9"/>
      <c r="N292" s="5"/>
      <c r="O292" s="5"/>
    </row>
    <row r="293" customFormat="false" ht="10.5" hidden="false" customHeight="true" outlineLevel="0" collapsed="false">
      <c r="A293" s="5"/>
      <c r="B293" s="30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5"/>
      <c r="O293" s="5"/>
    </row>
    <row r="294" customFormat="false" ht="15.75" hidden="false" customHeight="true" outlineLevel="0" collapsed="false">
      <c r="A294" s="31" t="s">
        <v>5</v>
      </c>
      <c r="B294" s="16" t="s">
        <v>163</v>
      </c>
      <c r="C294" s="32" t="s">
        <v>13</v>
      </c>
      <c r="D294" s="32" t="s">
        <v>14</v>
      </c>
      <c r="E294" s="32" t="s">
        <v>15</v>
      </c>
      <c r="F294" s="32" t="s">
        <v>16</v>
      </c>
      <c r="G294" s="32" t="s">
        <v>17</v>
      </c>
      <c r="H294" s="32" t="s">
        <v>18</v>
      </c>
      <c r="I294" s="32" t="s">
        <v>19</v>
      </c>
      <c r="J294" s="32" t="s">
        <v>20</v>
      </c>
      <c r="K294" s="32" t="s">
        <v>21</v>
      </c>
      <c r="L294" s="32" t="s">
        <v>22</v>
      </c>
      <c r="M294" s="5"/>
      <c r="N294" s="5"/>
      <c r="O294" s="5"/>
    </row>
    <row r="295" customFormat="false" ht="41.45" hidden="false" customHeight="true" outlineLevel="0" collapsed="false">
      <c r="A295" s="5"/>
      <c r="B295" s="16"/>
      <c r="C295" s="33"/>
      <c r="D295" s="33"/>
      <c r="E295" s="33"/>
      <c r="F295" s="34" t="s">
        <v>23</v>
      </c>
      <c r="G295" s="32" t="s">
        <v>152</v>
      </c>
      <c r="H295" s="32" t="s">
        <v>164</v>
      </c>
      <c r="I295" s="32" t="s">
        <v>152</v>
      </c>
      <c r="J295" s="32" t="e">
        <f aca="false">IF(F284="-",WORKDAY(F216,15),WORKDAY(F284,15))</f>
        <v>#VALUE!</v>
      </c>
      <c r="K295" s="32" t="e">
        <f aca="false">IF(F295-J295&gt;0,"Sim","Não")</f>
        <v>#VALUE!</v>
      </c>
      <c r="L295" s="33"/>
      <c r="M295" s="5"/>
      <c r="N295" s="5"/>
      <c r="O295" s="5"/>
    </row>
    <row r="296" customFormat="false" ht="10.5" hidden="false" customHeight="true" outlineLevel="0" collapsed="false">
      <c r="A296" s="5"/>
      <c r="B296" s="30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5"/>
      <c r="O296" s="5"/>
    </row>
    <row r="297" customFormat="false" ht="15.75" hidden="false" customHeight="true" outlineLevel="0" collapsed="false">
      <c r="A297" s="43" t="s">
        <v>66</v>
      </c>
      <c r="B297" s="16" t="s">
        <v>165</v>
      </c>
      <c r="C297" s="32" t="s">
        <v>13</v>
      </c>
      <c r="D297" s="32" t="s">
        <v>14</v>
      </c>
      <c r="E297" s="32" t="s">
        <v>15</v>
      </c>
      <c r="F297" s="32" t="s">
        <v>16</v>
      </c>
      <c r="G297" s="32" t="s">
        <v>17</v>
      </c>
      <c r="H297" s="32" t="s">
        <v>18</v>
      </c>
      <c r="I297" s="32" t="s">
        <v>19</v>
      </c>
      <c r="J297" s="32" t="s">
        <v>20</v>
      </c>
      <c r="K297" s="32" t="s">
        <v>21</v>
      </c>
      <c r="L297" s="32" t="s">
        <v>22</v>
      </c>
      <c r="M297" s="5"/>
      <c r="N297" s="5"/>
      <c r="O297" s="5"/>
    </row>
    <row r="298" customFormat="false" ht="28.15" hidden="false" customHeight="true" outlineLevel="0" collapsed="false">
      <c r="A298" s="5"/>
      <c r="B298" s="16"/>
      <c r="C298" s="33"/>
      <c r="D298" s="33"/>
      <c r="E298" s="33"/>
      <c r="F298" s="34" t="s">
        <v>23</v>
      </c>
      <c r="G298" s="32" t="s">
        <v>152</v>
      </c>
      <c r="H298" s="32" t="s">
        <v>166</v>
      </c>
      <c r="I298" s="32" t="s">
        <v>152</v>
      </c>
      <c r="J298" s="32" t="e">
        <f aca="false">WORKDAY(F295,15)</f>
        <v>#VALUE!</v>
      </c>
      <c r="K298" s="32" t="e">
        <f aca="false">IF(F298-J298&gt;0,"Sim","Não")</f>
        <v>#VALUE!</v>
      </c>
      <c r="L298" s="33"/>
      <c r="M298" s="5"/>
      <c r="N298" s="5"/>
      <c r="O298" s="5"/>
    </row>
    <row r="299" customFormat="false" ht="10.5" hidden="false" customHeight="true" outlineLevel="0" collapsed="false">
      <c r="A299" s="5"/>
      <c r="B299" s="30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5"/>
      <c r="O299" s="5"/>
    </row>
    <row r="300" customFormat="false" ht="15.75" hidden="false" customHeight="true" outlineLevel="0" collapsed="false">
      <c r="A300" s="37" t="s">
        <v>25</v>
      </c>
      <c r="B300" s="16" t="s">
        <v>167</v>
      </c>
      <c r="C300" s="32" t="s">
        <v>13</v>
      </c>
      <c r="D300" s="32" t="s">
        <v>14</v>
      </c>
      <c r="E300" s="32" t="s">
        <v>15</v>
      </c>
      <c r="F300" s="32" t="s">
        <v>16</v>
      </c>
      <c r="G300" s="32" t="s">
        <v>17</v>
      </c>
      <c r="H300" s="32" t="s">
        <v>18</v>
      </c>
      <c r="I300" s="32" t="s">
        <v>19</v>
      </c>
      <c r="J300" s="32" t="s">
        <v>20</v>
      </c>
      <c r="K300" s="32" t="s">
        <v>21</v>
      </c>
      <c r="L300" s="32" t="s">
        <v>22</v>
      </c>
      <c r="M300" s="5"/>
      <c r="N300" s="5"/>
      <c r="O300" s="5"/>
    </row>
    <row r="301" customFormat="false" ht="38.85" hidden="false" customHeight="true" outlineLevel="0" collapsed="false">
      <c r="A301" s="5"/>
      <c r="B301" s="16"/>
      <c r="C301" s="33"/>
      <c r="D301" s="33"/>
      <c r="E301" s="33"/>
      <c r="F301" s="34" t="s">
        <v>23</v>
      </c>
      <c r="G301" s="32" t="s">
        <v>152</v>
      </c>
      <c r="H301" s="32" t="s">
        <v>168</v>
      </c>
      <c r="I301" s="32" t="s">
        <v>152</v>
      </c>
      <c r="J301" s="32" t="e">
        <f aca="false">IF(F284="-",WORKDAY(F216,30),WORKDAY(F284,30))</f>
        <v>#VALUE!</v>
      </c>
      <c r="K301" s="32" t="e">
        <f aca="false">IF(F301-J301&gt;0,"Sim","Não")</f>
        <v>#VALUE!</v>
      </c>
      <c r="L301" s="33"/>
      <c r="M301" s="5"/>
      <c r="N301" s="5"/>
      <c r="O301" s="5"/>
    </row>
    <row r="302" customFormat="false" ht="10.5" hidden="false" customHeight="true" outlineLevel="0" collapsed="false">
      <c r="A302" s="5"/>
      <c r="B302" s="30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5"/>
      <c r="O302" s="5"/>
    </row>
    <row r="303" customFormat="false" ht="15.75" hidden="false" customHeight="true" outlineLevel="0" collapsed="false">
      <c r="A303" s="43" t="s">
        <v>66</v>
      </c>
      <c r="B303" s="16" t="s">
        <v>169</v>
      </c>
      <c r="C303" s="32" t="s">
        <v>13</v>
      </c>
      <c r="D303" s="32" t="s">
        <v>14</v>
      </c>
      <c r="E303" s="32" t="s">
        <v>15</v>
      </c>
      <c r="F303" s="32" t="s">
        <v>16</v>
      </c>
      <c r="G303" s="32" t="s">
        <v>17</v>
      </c>
      <c r="H303" s="32" t="s">
        <v>18</v>
      </c>
      <c r="I303" s="32" t="s">
        <v>19</v>
      </c>
      <c r="J303" s="32" t="s">
        <v>20</v>
      </c>
      <c r="K303" s="32" t="s">
        <v>21</v>
      </c>
      <c r="L303" s="32" t="s">
        <v>22</v>
      </c>
      <c r="M303" s="5"/>
      <c r="N303" s="5"/>
      <c r="O303" s="5"/>
    </row>
    <row r="304" customFormat="false" ht="28.15" hidden="false" customHeight="true" outlineLevel="0" collapsed="false">
      <c r="A304" s="5"/>
      <c r="B304" s="16"/>
      <c r="C304" s="33"/>
      <c r="D304" s="33"/>
      <c r="E304" s="33"/>
      <c r="F304" s="34" t="s">
        <v>23</v>
      </c>
      <c r="G304" s="32" t="s">
        <v>152</v>
      </c>
      <c r="H304" s="32" t="s">
        <v>170</v>
      </c>
      <c r="I304" s="32" t="s">
        <v>152</v>
      </c>
      <c r="J304" s="32" t="e">
        <f aca="false">WORKDAY(F301,30)</f>
        <v>#VALUE!</v>
      </c>
      <c r="K304" s="32" t="e">
        <f aca="false">IF(F304-J304&gt;0,"Sim","Não")</f>
        <v>#VALUE!</v>
      </c>
      <c r="L304" s="33"/>
      <c r="M304" s="5"/>
      <c r="N304" s="5"/>
      <c r="O304" s="5"/>
    </row>
    <row r="305" customFormat="false" ht="10.5" hidden="false" customHeight="true" outlineLevel="0" collapsed="false">
      <c r="A305" s="5"/>
      <c r="B305" s="30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5"/>
      <c r="O305" s="5"/>
    </row>
    <row r="306" customFormat="false" ht="15.75" hidden="false" customHeight="true" outlineLevel="0" collapsed="false">
      <c r="A306" s="37" t="s">
        <v>25</v>
      </c>
      <c r="B306" s="16" t="s">
        <v>171</v>
      </c>
      <c r="C306" s="32" t="s">
        <v>13</v>
      </c>
      <c r="D306" s="32" t="s">
        <v>14</v>
      </c>
      <c r="E306" s="32" t="s">
        <v>15</v>
      </c>
      <c r="F306" s="32" t="s">
        <v>16</v>
      </c>
      <c r="G306" s="32" t="s">
        <v>17</v>
      </c>
      <c r="H306" s="32" t="s">
        <v>18</v>
      </c>
      <c r="I306" s="32" t="s">
        <v>19</v>
      </c>
      <c r="J306" s="32" t="s">
        <v>20</v>
      </c>
      <c r="K306" s="32" t="s">
        <v>21</v>
      </c>
      <c r="L306" s="32" t="s">
        <v>22</v>
      </c>
      <c r="M306" s="5"/>
      <c r="N306" s="5"/>
      <c r="O306" s="5"/>
    </row>
    <row r="307" customFormat="false" ht="112.9" hidden="false" customHeight="true" outlineLevel="0" collapsed="false">
      <c r="A307" s="5"/>
      <c r="B307" s="16"/>
      <c r="C307" s="33"/>
      <c r="D307" s="33"/>
      <c r="E307" s="33"/>
      <c r="F307" s="34" t="s">
        <v>23</v>
      </c>
      <c r="G307" s="32" t="s">
        <v>172</v>
      </c>
      <c r="H307" s="32" t="s">
        <v>23</v>
      </c>
      <c r="I307" s="32" t="s">
        <v>23</v>
      </c>
      <c r="J307" s="36" t="s">
        <v>23</v>
      </c>
      <c r="K307" s="32" t="s">
        <v>23</v>
      </c>
      <c r="L307" s="33"/>
      <c r="M307" s="5"/>
      <c r="N307" s="5"/>
      <c r="O307" s="5"/>
    </row>
    <row r="308" customFormat="false" ht="10.5" hidden="false" customHeight="true" outlineLevel="0" collapsed="false">
      <c r="A308" s="5"/>
      <c r="B308" s="30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5"/>
      <c r="O308" s="5"/>
    </row>
    <row r="309" customFormat="false" ht="15.75" hidden="false" customHeight="true" outlineLevel="0" collapsed="false">
      <c r="A309" s="31" t="s">
        <v>5</v>
      </c>
      <c r="B309" s="16" t="s">
        <v>173</v>
      </c>
      <c r="C309" s="32" t="s">
        <v>13</v>
      </c>
      <c r="D309" s="32" t="s">
        <v>14</v>
      </c>
      <c r="E309" s="32" t="s">
        <v>15</v>
      </c>
      <c r="F309" s="32" t="s">
        <v>16</v>
      </c>
      <c r="G309" s="32" t="s">
        <v>17</v>
      </c>
      <c r="H309" s="32" t="s">
        <v>18</v>
      </c>
      <c r="I309" s="32" t="s">
        <v>19</v>
      </c>
      <c r="J309" s="32" t="s">
        <v>20</v>
      </c>
      <c r="K309" s="32" t="s">
        <v>21</v>
      </c>
      <c r="L309" s="32" t="s">
        <v>22</v>
      </c>
      <c r="M309" s="5"/>
      <c r="N309" s="5"/>
      <c r="O309" s="5"/>
    </row>
    <row r="310" customFormat="false" ht="41.45" hidden="false" customHeight="true" outlineLevel="0" collapsed="false">
      <c r="A310" s="5"/>
      <c r="B310" s="16"/>
      <c r="C310" s="33"/>
      <c r="D310" s="33"/>
      <c r="E310" s="33"/>
      <c r="F310" s="34" t="s">
        <v>23</v>
      </c>
      <c r="G310" s="32" t="s">
        <v>174</v>
      </c>
      <c r="H310" s="32" t="s">
        <v>175</v>
      </c>
      <c r="I310" s="32" t="s">
        <v>176</v>
      </c>
      <c r="J310" s="32" t="str">
        <f aca="false">F307+(4*30)</f>
        <v>#VALOR!</v>
      </c>
      <c r="K310" s="32" t="str">
        <f aca="false">IF(F310-J310&gt;0,"Sim","Não")</f>
        <v>#VALOR!</v>
      </c>
      <c r="L310" s="33"/>
      <c r="M310" s="5"/>
      <c r="N310" s="5"/>
      <c r="O310" s="5"/>
    </row>
    <row r="311" customFormat="false" ht="10.5" hidden="false" customHeight="true" outlineLevel="0" collapsed="false">
      <c r="A311" s="5"/>
      <c r="B311" s="30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5"/>
      <c r="O311" s="5"/>
    </row>
    <row r="312" customFormat="false" ht="15.75" hidden="false" customHeight="true" outlineLevel="0" collapsed="false">
      <c r="A312" s="37" t="s">
        <v>25</v>
      </c>
      <c r="B312" s="16" t="s">
        <v>177</v>
      </c>
      <c r="C312" s="32" t="s">
        <v>13</v>
      </c>
      <c r="D312" s="32" t="s">
        <v>14</v>
      </c>
      <c r="E312" s="32" t="s">
        <v>15</v>
      </c>
      <c r="F312" s="32" t="s">
        <v>16</v>
      </c>
      <c r="G312" s="32" t="s">
        <v>17</v>
      </c>
      <c r="H312" s="32" t="s">
        <v>18</v>
      </c>
      <c r="I312" s="32" t="s">
        <v>19</v>
      </c>
      <c r="J312" s="32" t="s">
        <v>20</v>
      </c>
      <c r="K312" s="32" t="s">
        <v>21</v>
      </c>
      <c r="L312" s="32" t="s">
        <v>22</v>
      </c>
      <c r="M312" s="5"/>
      <c r="N312" s="5"/>
      <c r="O312" s="5"/>
    </row>
    <row r="313" customFormat="false" ht="38.85" hidden="false" customHeight="true" outlineLevel="0" collapsed="false">
      <c r="A313" s="5"/>
      <c r="B313" s="16"/>
      <c r="C313" s="33"/>
      <c r="D313" s="33"/>
      <c r="E313" s="33"/>
      <c r="F313" s="34" t="s">
        <v>23</v>
      </c>
      <c r="G313" s="32" t="s">
        <v>178</v>
      </c>
      <c r="H313" s="32" t="s">
        <v>179</v>
      </c>
      <c r="I313" s="32" t="s">
        <v>178</v>
      </c>
      <c r="J313" s="32" t="e">
        <f aca="false">WORKDAY(F310,30)</f>
        <v>#VALUE!</v>
      </c>
      <c r="K313" s="32" t="e">
        <f aca="false">IF(F313-J313&gt;0,"Sim","Não")</f>
        <v>#VALUE!</v>
      </c>
      <c r="L313" s="33"/>
      <c r="M313" s="5"/>
      <c r="N313" s="5"/>
      <c r="O313" s="5"/>
    </row>
    <row r="314" customFormat="false" ht="10.5" hidden="false" customHeight="true" outlineLevel="0" collapsed="false">
      <c r="A314" s="5"/>
      <c r="B314" s="30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/>
      <c r="O314" s="5"/>
    </row>
    <row r="315" customFormat="false" ht="15.75" hidden="false" customHeight="true" outlineLevel="0" collapsed="false">
      <c r="A315" s="37" t="s">
        <v>25</v>
      </c>
      <c r="B315" s="16" t="s">
        <v>180</v>
      </c>
      <c r="C315" s="32" t="s">
        <v>13</v>
      </c>
      <c r="D315" s="32" t="s">
        <v>14</v>
      </c>
      <c r="E315" s="32" t="s">
        <v>15</v>
      </c>
      <c r="F315" s="32" t="s">
        <v>16</v>
      </c>
      <c r="G315" s="32" t="s">
        <v>17</v>
      </c>
      <c r="H315" s="32" t="s">
        <v>18</v>
      </c>
      <c r="I315" s="32" t="s">
        <v>19</v>
      </c>
      <c r="J315" s="32" t="s">
        <v>20</v>
      </c>
      <c r="K315" s="32" t="s">
        <v>21</v>
      </c>
      <c r="L315" s="32" t="s">
        <v>22</v>
      </c>
      <c r="M315" s="5"/>
      <c r="N315" s="5"/>
      <c r="O315" s="5"/>
    </row>
    <row r="316" customFormat="false" ht="130.5" hidden="false" customHeight="true" outlineLevel="0" collapsed="false">
      <c r="A316" s="5"/>
      <c r="B316" s="16"/>
      <c r="C316" s="33"/>
      <c r="D316" s="33"/>
      <c r="E316" s="33"/>
      <c r="F316" s="34" t="s">
        <v>23</v>
      </c>
      <c r="G316" s="32" t="s">
        <v>172</v>
      </c>
      <c r="H316" s="32" t="s">
        <v>181</v>
      </c>
      <c r="I316" s="32" t="s">
        <v>182</v>
      </c>
      <c r="J316" s="32" t="str">
        <f aca="false">F128+(6*30)</f>
        <v>#VALOR!</v>
      </c>
      <c r="K316" s="32" t="str">
        <f aca="false">IF(F316-J316&gt;0,"Sim","Não")</f>
        <v>#VALOR!</v>
      </c>
      <c r="L316" s="33"/>
      <c r="M316" s="5"/>
      <c r="N316" s="5"/>
      <c r="O316" s="5"/>
    </row>
    <row r="317" customFormat="false" ht="10.5" hidden="false" customHeight="true" outlineLevel="0" collapsed="false">
      <c r="A317" s="5"/>
      <c r="B317" s="30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5"/>
      <c r="O317" s="5"/>
    </row>
    <row r="318" customFormat="false" ht="16.7" hidden="false" customHeight="true" outlineLevel="0" collapsed="false">
      <c r="A318" s="37" t="s">
        <v>25</v>
      </c>
      <c r="B318" s="16" t="s">
        <v>183</v>
      </c>
      <c r="C318" s="32" t="s">
        <v>13</v>
      </c>
      <c r="D318" s="32" t="s">
        <v>14</v>
      </c>
      <c r="E318" s="32" t="s">
        <v>15</v>
      </c>
      <c r="F318" s="32" t="s">
        <v>16</v>
      </c>
      <c r="G318" s="32" t="s">
        <v>17</v>
      </c>
      <c r="H318" s="32" t="s">
        <v>18</v>
      </c>
      <c r="I318" s="32" t="s">
        <v>19</v>
      </c>
      <c r="J318" s="32" t="s">
        <v>20</v>
      </c>
      <c r="K318" s="32" t="s">
        <v>21</v>
      </c>
      <c r="L318" s="32" t="s">
        <v>22</v>
      </c>
      <c r="M318" s="5"/>
      <c r="N318" s="5"/>
      <c r="O318" s="5"/>
    </row>
    <row r="319" customFormat="false" ht="28.15" hidden="false" customHeight="true" outlineLevel="0" collapsed="false">
      <c r="A319" s="5"/>
      <c r="B319" s="16"/>
      <c r="C319" s="33"/>
      <c r="D319" s="33"/>
      <c r="E319" s="33"/>
      <c r="F319" s="34" t="s">
        <v>23</v>
      </c>
      <c r="G319" s="32" t="s">
        <v>23</v>
      </c>
      <c r="H319" s="32" t="s">
        <v>23</v>
      </c>
      <c r="I319" s="32" t="s">
        <v>23</v>
      </c>
      <c r="J319" s="36" t="s">
        <v>23</v>
      </c>
      <c r="K319" s="32" t="s">
        <v>23</v>
      </c>
      <c r="L319" s="33"/>
      <c r="M319" s="5"/>
      <c r="N319" s="5"/>
      <c r="O319" s="5"/>
    </row>
    <row r="320" customFormat="false" ht="10.5" hidden="false" customHeight="true" outlineLevel="0" collapsed="false">
      <c r="A320" s="5"/>
      <c r="B320" s="30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5"/>
      <c r="O320" s="5"/>
    </row>
    <row r="321" customFormat="false" ht="16.7" hidden="false" customHeight="true" outlineLevel="0" collapsed="false">
      <c r="A321" s="31" t="s">
        <v>5</v>
      </c>
      <c r="B321" s="16" t="s">
        <v>184</v>
      </c>
      <c r="C321" s="32" t="s">
        <v>13</v>
      </c>
      <c r="D321" s="32" t="s">
        <v>14</v>
      </c>
      <c r="E321" s="32" t="s">
        <v>15</v>
      </c>
      <c r="F321" s="32" t="s">
        <v>16</v>
      </c>
      <c r="G321" s="32" t="s">
        <v>17</v>
      </c>
      <c r="H321" s="32" t="s">
        <v>18</v>
      </c>
      <c r="I321" s="32" t="s">
        <v>19</v>
      </c>
      <c r="J321" s="32" t="s">
        <v>20</v>
      </c>
      <c r="K321" s="32" t="s">
        <v>21</v>
      </c>
      <c r="L321" s="32" t="s">
        <v>22</v>
      </c>
      <c r="M321" s="5"/>
      <c r="N321" s="5"/>
      <c r="O321" s="5"/>
    </row>
    <row r="322" customFormat="false" ht="28.15" hidden="false" customHeight="true" outlineLevel="0" collapsed="false">
      <c r="A322" s="5"/>
      <c r="B322" s="16"/>
      <c r="C322" s="33"/>
      <c r="D322" s="33"/>
      <c r="E322" s="33"/>
      <c r="F322" s="34" t="s">
        <v>23</v>
      </c>
      <c r="G322" s="32" t="s">
        <v>185</v>
      </c>
      <c r="H322" s="32" t="s">
        <v>23</v>
      </c>
      <c r="I322" s="32" t="s">
        <v>23</v>
      </c>
      <c r="J322" s="36" t="s">
        <v>23</v>
      </c>
      <c r="K322" s="32" t="s">
        <v>23</v>
      </c>
      <c r="L322" s="33"/>
      <c r="M322" s="5"/>
      <c r="N322" s="5"/>
      <c r="O322" s="5"/>
    </row>
    <row r="323" customFormat="false" ht="10.5" hidden="false" customHeight="true" outlineLevel="0" collapsed="false">
      <c r="A323" s="5"/>
      <c r="B323" s="30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5"/>
      <c r="O323" s="5"/>
    </row>
    <row r="324" customFormat="false" ht="16.7" hidden="false" customHeight="true" outlineLevel="0" collapsed="false">
      <c r="A324" s="31" t="s">
        <v>5</v>
      </c>
      <c r="B324" s="16" t="s">
        <v>186</v>
      </c>
      <c r="C324" s="32" t="s">
        <v>13</v>
      </c>
      <c r="D324" s="32" t="s">
        <v>14</v>
      </c>
      <c r="E324" s="32" t="s">
        <v>15</v>
      </c>
      <c r="F324" s="32" t="s">
        <v>16</v>
      </c>
      <c r="G324" s="32" t="s">
        <v>17</v>
      </c>
      <c r="H324" s="32" t="s">
        <v>18</v>
      </c>
      <c r="I324" s="32" t="s">
        <v>19</v>
      </c>
      <c r="J324" s="32" t="s">
        <v>20</v>
      </c>
      <c r="K324" s="32" t="s">
        <v>21</v>
      </c>
      <c r="L324" s="32" t="s">
        <v>22</v>
      </c>
      <c r="M324" s="5"/>
      <c r="N324" s="5"/>
      <c r="O324" s="5"/>
    </row>
    <row r="325" customFormat="false" ht="39.75" hidden="false" customHeight="true" outlineLevel="0" collapsed="false">
      <c r="A325" s="5"/>
      <c r="B325" s="16"/>
      <c r="C325" s="33"/>
      <c r="D325" s="33"/>
      <c r="E325" s="33"/>
      <c r="F325" s="34" t="s">
        <v>23</v>
      </c>
      <c r="G325" s="32" t="s">
        <v>187</v>
      </c>
      <c r="H325" s="32" t="s">
        <v>23</v>
      </c>
      <c r="I325" s="32" t="s">
        <v>23</v>
      </c>
      <c r="J325" s="36" t="s">
        <v>23</v>
      </c>
      <c r="K325" s="32" t="s">
        <v>23</v>
      </c>
      <c r="L325" s="33"/>
      <c r="M325" s="5"/>
      <c r="N325" s="5"/>
      <c r="O325" s="5"/>
    </row>
    <row r="326" customFormat="false" ht="10.5" hidden="false" customHeight="true" outlineLevel="0" collapsed="false">
      <c r="A326" s="5"/>
      <c r="B326" s="30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5"/>
      <c r="O326" s="5"/>
    </row>
    <row r="327" customFormat="false" ht="12.75" hidden="false" customHeight="true" outlineLevel="0" collapsed="false">
      <c r="A327" s="37" t="s">
        <v>25</v>
      </c>
      <c r="B327" s="16" t="s">
        <v>188</v>
      </c>
      <c r="C327" s="32" t="s">
        <v>13</v>
      </c>
      <c r="D327" s="32" t="s">
        <v>14</v>
      </c>
      <c r="E327" s="32" t="s">
        <v>15</v>
      </c>
      <c r="F327" s="32" t="s">
        <v>16</v>
      </c>
      <c r="G327" s="32" t="s">
        <v>17</v>
      </c>
      <c r="H327" s="32" t="s">
        <v>18</v>
      </c>
      <c r="I327" s="32" t="s">
        <v>19</v>
      </c>
      <c r="J327" s="32" t="s">
        <v>20</v>
      </c>
      <c r="K327" s="32" t="s">
        <v>21</v>
      </c>
      <c r="L327" s="32" t="s">
        <v>22</v>
      </c>
      <c r="M327" s="5"/>
      <c r="N327" s="5"/>
      <c r="O327" s="5"/>
    </row>
    <row r="328" customFormat="false" ht="27.4" hidden="false" customHeight="true" outlineLevel="0" collapsed="false">
      <c r="A328" s="5"/>
      <c r="B328" s="16"/>
      <c r="C328" s="33"/>
      <c r="D328" s="33"/>
      <c r="E328" s="33"/>
      <c r="F328" s="34" t="s">
        <v>23</v>
      </c>
      <c r="G328" s="32" t="s">
        <v>174</v>
      </c>
      <c r="H328" s="32" t="s">
        <v>23</v>
      </c>
      <c r="I328" s="32" t="s">
        <v>23</v>
      </c>
      <c r="J328" s="36" t="s">
        <v>23</v>
      </c>
      <c r="K328" s="32" t="s">
        <v>23</v>
      </c>
      <c r="L328" s="33"/>
      <c r="M328" s="5"/>
      <c r="N328" s="5"/>
      <c r="O328" s="5"/>
    </row>
    <row r="329" customFormat="false" ht="28.15" hidden="false" customHeight="true" outlineLevel="0" collapsed="false">
      <c r="A329" s="5"/>
      <c r="B329" s="30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</row>
    <row r="330" customFormat="false" ht="27.4" hidden="false" customHeight="true" outlineLevel="0" collapsed="false">
      <c r="A330" s="4" t="s">
        <v>189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5"/>
      <c r="O330" s="5"/>
    </row>
    <row r="331" customFormat="false" ht="9.6" hidden="false" customHeight="true" outlineLevel="0" collapsed="false">
      <c r="A331" s="5"/>
      <c r="B331" s="30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</row>
    <row r="332" customFormat="false" ht="16.7" hidden="false" customHeight="true" outlineLevel="0" collapsed="false">
      <c r="A332" s="31" t="s">
        <v>5</v>
      </c>
      <c r="B332" s="16" t="s">
        <v>190</v>
      </c>
      <c r="C332" s="32" t="s">
        <v>13</v>
      </c>
      <c r="D332" s="32" t="s">
        <v>14</v>
      </c>
      <c r="E332" s="32" t="s">
        <v>15</v>
      </c>
      <c r="F332" s="32" t="s">
        <v>16</v>
      </c>
      <c r="G332" s="32" t="s">
        <v>17</v>
      </c>
      <c r="H332" s="32" t="s">
        <v>18</v>
      </c>
      <c r="I332" s="32" t="s">
        <v>19</v>
      </c>
      <c r="J332" s="32" t="s">
        <v>20</v>
      </c>
      <c r="K332" s="32" t="s">
        <v>21</v>
      </c>
      <c r="L332" s="32" t="s">
        <v>22</v>
      </c>
      <c r="M332" s="5"/>
      <c r="N332" s="5"/>
      <c r="O332" s="5"/>
    </row>
    <row r="333" customFormat="false" ht="27.4" hidden="false" customHeight="true" outlineLevel="0" collapsed="false">
      <c r="A333" s="5"/>
      <c r="B333" s="16"/>
      <c r="C333" s="33"/>
      <c r="D333" s="33"/>
      <c r="E333" s="33"/>
      <c r="F333" s="34" t="s">
        <v>23</v>
      </c>
      <c r="G333" s="32" t="s">
        <v>191</v>
      </c>
      <c r="H333" s="32" t="s">
        <v>23</v>
      </c>
      <c r="I333" s="32" t="s">
        <v>23</v>
      </c>
      <c r="J333" s="36" t="s">
        <v>23</v>
      </c>
      <c r="K333" s="32" t="s">
        <v>23</v>
      </c>
      <c r="L333" s="33"/>
      <c r="M333" s="5"/>
      <c r="N333" s="5"/>
      <c r="O333" s="5"/>
    </row>
    <row r="334" customFormat="false" ht="9.6" hidden="false" customHeight="true" outlineLevel="0" collapsed="false">
      <c r="A334" s="5"/>
      <c r="B334" s="30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5"/>
      <c r="O334" s="5"/>
    </row>
    <row r="335" customFormat="false" ht="16.7" hidden="false" customHeight="true" outlineLevel="0" collapsed="false">
      <c r="A335" s="31" t="s">
        <v>5</v>
      </c>
      <c r="B335" s="16" t="s">
        <v>192</v>
      </c>
      <c r="C335" s="32" t="s">
        <v>13</v>
      </c>
      <c r="D335" s="32" t="s">
        <v>14</v>
      </c>
      <c r="E335" s="32" t="s">
        <v>15</v>
      </c>
      <c r="F335" s="32" t="s">
        <v>16</v>
      </c>
      <c r="G335" s="32" t="s">
        <v>17</v>
      </c>
      <c r="H335" s="32" t="s">
        <v>18</v>
      </c>
      <c r="I335" s="32" t="s">
        <v>19</v>
      </c>
      <c r="J335" s="32" t="s">
        <v>20</v>
      </c>
      <c r="K335" s="32" t="s">
        <v>21</v>
      </c>
      <c r="L335" s="32" t="s">
        <v>22</v>
      </c>
      <c r="M335" s="5"/>
      <c r="N335" s="5"/>
      <c r="O335" s="5"/>
    </row>
    <row r="336" customFormat="false" ht="28.15" hidden="false" customHeight="true" outlineLevel="0" collapsed="false">
      <c r="A336" s="5"/>
      <c r="B336" s="16"/>
      <c r="C336" s="33"/>
      <c r="D336" s="33"/>
      <c r="E336" s="33"/>
      <c r="F336" s="34" t="s">
        <v>23</v>
      </c>
      <c r="G336" s="32" t="s">
        <v>191</v>
      </c>
      <c r="H336" s="32" t="s">
        <v>23</v>
      </c>
      <c r="I336" s="32" t="s">
        <v>23</v>
      </c>
      <c r="J336" s="36" t="s">
        <v>23</v>
      </c>
      <c r="K336" s="32" t="s">
        <v>23</v>
      </c>
      <c r="L336" s="33"/>
      <c r="M336" s="5"/>
      <c r="N336" s="5"/>
      <c r="O336" s="5"/>
    </row>
    <row r="337" customFormat="false" ht="10.5" hidden="false" customHeight="true" outlineLevel="0" collapsed="false">
      <c r="A337" s="21"/>
      <c r="B337" s="5"/>
      <c r="C337" s="30"/>
      <c r="D337" s="9"/>
      <c r="E337" s="9"/>
      <c r="F337" s="9"/>
      <c r="G337" s="9"/>
      <c r="H337" s="9"/>
      <c r="I337" s="9"/>
      <c r="J337" s="9"/>
      <c r="K337" s="9"/>
      <c r="L337" s="9"/>
      <c r="M337" s="5"/>
      <c r="N337" s="5"/>
      <c r="O337" s="5"/>
    </row>
    <row r="338" customFormat="false" ht="16.7" hidden="false" customHeight="true" outlineLevel="0" collapsed="false">
      <c r="A338" s="31" t="s">
        <v>5</v>
      </c>
      <c r="B338" s="16" t="s">
        <v>193</v>
      </c>
      <c r="C338" s="32" t="s">
        <v>13</v>
      </c>
      <c r="D338" s="32" t="s">
        <v>14</v>
      </c>
      <c r="E338" s="32" t="s">
        <v>15</v>
      </c>
      <c r="F338" s="32" t="s">
        <v>16</v>
      </c>
      <c r="G338" s="32" t="s">
        <v>17</v>
      </c>
      <c r="H338" s="32" t="s">
        <v>18</v>
      </c>
      <c r="I338" s="32" t="s">
        <v>19</v>
      </c>
      <c r="J338" s="32" t="s">
        <v>20</v>
      </c>
      <c r="K338" s="32" t="s">
        <v>21</v>
      </c>
      <c r="L338" s="32" t="s">
        <v>22</v>
      </c>
      <c r="M338" s="5"/>
      <c r="N338" s="5"/>
      <c r="O338" s="5"/>
    </row>
    <row r="339" customFormat="false" ht="28.15" hidden="false" customHeight="true" outlineLevel="0" collapsed="false">
      <c r="A339" s="5"/>
      <c r="B339" s="16"/>
      <c r="C339" s="33"/>
      <c r="D339" s="33"/>
      <c r="E339" s="33"/>
      <c r="F339" s="34" t="s">
        <v>23</v>
      </c>
      <c r="G339" s="32" t="s">
        <v>191</v>
      </c>
      <c r="H339" s="32" t="s">
        <v>23</v>
      </c>
      <c r="I339" s="32" t="s">
        <v>23</v>
      </c>
      <c r="J339" s="36" t="s">
        <v>23</v>
      </c>
      <c r="K339" s="32" t="s">
        <v>23</v>
      </c>
      <c r="L339" s="33"/>
      <c r="M339" s="5"/>
      <c r="N339" s="5"/>
      <c r="O339" s="5"/>
    </row>
    <row r="340" customFormat="false" ht="10.5" hidden="false" customHeight="true" outlineLevel="0" collapsed="false">
      <c r="A340" s="5"/>
      <c r="B340" s="30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</row>
    <row r="341" customFormat="false" ht="15.75" hidden="false" customHeight="true" outlineLevel="0" collapsed="false">
      <c r="A341" s="37" t="s">
        <v>25</v>
      </c>
      <c r="B341" s="40" t="s">
        <v>194</v>
      </c>
      <c r="C341" s="32" t="s">
        <v>51</v>
      </c>
      <c r="D341" s="32"/>
      <c r="E341" s="32"/>
      <c r="F341" s="32"/>
      <c r="G341" s="32"/>
      <c r="H341" s="32"/>
      <c r="I341" s="32"/>
      <c r="J341" s="32"/>
      <c r="K341" s="32"/>
      <c r="L341" s="32"/>
      <c r="M341" s="5"/>
      <c r="N341" s="5"/>
      <c r="O341" s="5"/>
    </row>
    <row r="342" customFormat="false" ht="15.75" hidden="false" customHeight="true" outlineLevel="0" collapsed="false">
      <c r="A342" s="46"/>
      <c r="B342" s="40"/>
      <c r="C342" s="32" t="s">
        <v>13</v>
      </c>
      <c r="D342" s="32" t="s">
        <v>14</v>
      </c>
      <c r="E342" s="32" t="s">
        <v>15</v>
      </c>
      <c r="F342" s="32" t="s">
        <v>16</v>
      </c>
      <c r="G342" s="32" t="s">
        <v>17</v>
      </c>
      <c r="H342" s="32" t="s">
        <v>18</v>
      </c>
      <c r="I342" s="32" t="s">
        <v>19</v>
      </c>
      <c r="J342" s="32" t="s">
        <v>20</v>
      </c>
      <c r="K342" s="32" t="s">
        <v>21</v>
      </c>
      <c r="L342" s="32" t="s">
        <v>22</v>
      </c>
      <c r="M342" s="5"/>
      <c r="N342" s="5"/>
      <c r="O342" s="5"/>
    </row>
    <row r="343" customFormat="false" ht="28.15" hidden="false" customHeight="true" outlineLevel="0" collapsed="false">
      <c r="A343" s="46"/>
      <c r="B343" s="40"/>
      <c r="C343" s="33"/>
      <c r="D343" s="33"/>
      <c r="E343" s="33"/>
      <c r="F343" s="34" t="s">
        <v>23</v>
      </c>
      <c r="G343" s="32" t="s">
        <v>195</v>
      </c>
      <c r="H343" s="32" t="s">
        <v>196</v>
      </c>
      <c r="I343" s="32" t="s">
        <v>197</v>
      </c>
      <c r="J343" s="36" t="s">
        <v>23</v>
      </c>
      <c r="K343" s="35" t="s">
        <v>23</v>
      </c>
      <c r="L343" s="33"/>
      <c r="M343" s="5"/>
      <c r="N343" s="5"/>
      <c r="O343" s="5"/>
    </row>
    <row r="344" customFormat="false" ht="15.75" hidden="false" customHeight="true" outlineLevel="0" collapsed="false">
      <c r="A344" s="46"/>
      <c r="B344" s="40"/>
      <c r="C344" s="32" t="s">
        <v>55</v>
      </c>
      <c r="D344" s="32"/>
      <c r="E344" s="32"/>
      <c r="F344" s="32"/>
      <c r="G344" s="32"/>
      <c r="H344" s="32"/>
      <c r="I344" s="32"/>
      <c r="J344" s="32"/>
      <c r="K344" s="32"/>
      <c r="L344" s="32"/>
      <c r="M344" s="5"/>
      <c r="N344" s="5"/>
      <c r="O344" s="5"/>
    </row>
    <row r="345" customFormat="false" ht="15.75" hidden="false" customHeight="true" outlineLevel="0" collapsed="false">
      <c r="A345" s="46"/>
      <c r="B345" s="40"/>
      <c r="C345" s="32" t="s">
        <v>13</v>
      </c>
      <c r="D345" s="32" t="s">
        <v>14</v>
      </c>
      <c r="E345" s="32" t="s">
        <v>15</v>
      </c>
      <c r="F345" s="32" t="s">
        <v>16</v>
      </c>
      <c r="G345" s="32" t="s">
        <v>17</v>
      </c>
      <c r="H345" s="32" t="s">
        <v>18</v>
      </c>
      <c r="I345" s="32" t="s">
        <v>19</v>
      </c>
      <c r="J345" s="32" t="s">
        <v>20</v>
      </c>
      <c r="K345" s="32" t="s">
        <v>21</v>
      </c>
      <c r="L345" s="32" t="s">
        <v>22</v>
      </c>
      <c r="M345" s="5"/>
      <c r="N345" s="5"/>
      <c r="O345" s="5"/>
    </row>
    <row r="346" customFormat="false" ht="28.15" hidden="false" customHeight="true" outlineLevel="0" collapsed="false">
      <c r="A346" s="46"/>
      <c r="B346" s="40"/>
      <c r="C346" s="33"/>
      <c r="D346" s="33"/>
      <c r="E346" s="33"/>
      <c r="F346" s="34" t="s">
        <v>23</v>
      </c>
      <c r="G346" s="32" t="s">
        <v>195</v>
      </c>
      <c r="H346" s="32" t="s">
        <v>196</v>
      </c>
      <c r="I346" s="32" t="s">
        <v>197</v>
      </c>
      <c r="J346" s="36" t="s">
        <v>23</v>
      </c>
      <c r="K346" s="35" t="s">
        <v>23</v>
      </c>
      <c r="L346" s="33"/>
      <c r="M346" s="5"/>
      <c r="N346" s="5"/>
      <c r="O346" s="5"/>
    </row>
    <row r="347" customFormat="false" ht="15.75" hidden="false" customHeight="true" outlineLevel="0" collapsed="false">
      <c r="A347" s="46"/>
      <c r="B347" s="40"/>
      <c r="C347" s="32" t="s">
        <v>56</v>
      </c>
      <c r="D347" s="32"/>
      <c r="E347" s="32"/>
      <c r="F347" s="32"/>
      <c r="G347" s="32"/>
      <c r="H347" s="32"/>
      <c r="I347" s="32"/>
      <c r="J347" s="32"/>
      <c r="K347" s="32"/>
      <c r="L347" s="32"/>
      <c r="M347" s="5"/>
      <c r="N347" s="5"/>
      <c r="O347" s="5"/>
    </row>
    <row r="348" customFormat="false" ht="15.75" hidden="false" customHeight="true" outlineLevel="0" collapsed="false">
      <c r="A348" s="46"/>
      <c r="B348" s="40"/>
      <c r="C348" s="32" t="s">
        <v>13</v>
      </c>
      <c r="D348" s="32" t="s">
        <v>14</v>
      </c>
      <c r="E348" s="32" t="s">
        <v>15</v>
      </c>
      <c r="F348" s="32" t="s">
        <v>16</v>
      </c>
      <c r="G348" s="32" t="s">
        <v>17</v>
      </c>
      <c r="H348" s="32" t="s">
        <v>18</v>
      </c>
      <c r="I348" s="32" t="s">
        <v>19</v>
      </c>
      <c r="J348" s="32" t="s">
        <v>20</v>
      </c>
      <c r="K348" s="32" t="s">
        <v>21</v>
      </c>
      <c r="L348" s="32" t="s">
        <v>22</v>
      </c>
      <c r="M348" s="5"/>
      <c r="N348" s="5"/>
      <c r="O348" s="5"/>
    </row>
    <row r="349" customFormat="false" ht="28.15" hidden="false" customHeight="true" outlineLevel="0" collapsed="false">
      <c r="A349" s="46"/>
      <c r="B349" s="40"/>
      <c r="C349" s="33"/>
      <c r="D349" s="33"/>
      <c r="E349" s="33"/>
      <c r="F349" s="34" t="s">
        <v>23</v>
      </c>
      <c r="G349" s="32" t="s">
        <v>195</v>
      </c>
      <c r="H349" s="32" t="s">
        <v>196</v>
      </c>
      <c r="I349" s="32" t="s">
        <v>197</v>
      </c>
      <c r="J349" s="36" t="s">
        <v>23</v>
      </c>
      <c r="K349" s="35" t="s">
        <v>23</v>
      </c>
      <c r="L349" s="33"/>
      <c r="M349" s="5"/>
      <c r="N349" s="5"/>
      <c r="O349" s="5"/>
    </row>
    <row r="350" customFormat="false" ht="15.75" hidden="false" customHeight="true" outlineLevel="0" collapsed="false">
      <c r="A350" s="46"/>
      <c r="B350" s="40"/>
      <c r="C350" s="32" t="s">
        <v>57</v>
      </c>
      <c r="D350" s="32"/>
      <c r="E350" s="32"/>
      <c r="F350" s="32"/>
      <c r="G350" s="32"/>
      <c r="H350" s="32"/>
      <c r="I350" s="32"/>
      <c r="J350" s="32"/>
      <c r="K350" s="32"/>
      <c r="L350" s="32"/>
      <c r="M350" s="5"/>
      <c r="N350" s="5"/>
      <c r="O350" s="5"/>
    </row>
    <row r="351" customFormat="false" ht="15.75" hidden="false" customHeight="true" outlineLevel="0" collapsed="false">
      <c r="A351" s="46"/>
      <c r="B351" s="40"/>
      <c r="C351" s="32" t="s">
        <v>13</v>
      </c>
      <c r="D351" s="32" t="s">
        <v>14</v>
      </c>
      <c r="E351" s="32" t="s">
        <v>15</v>
      </c>
      <c r="F351" s="32" t="s">
        <v>16</v>
      </c>
      <c r="G351" s="32" t="s">
        <v>17</v>
      </c>
      <c r="H351" s="32" t="s">
        <v>18</v>
      </c>
      <c r="I351" s="32" t="s">
        <v>19</v>
      </c>
      <c r="J351" s="32" t="s">
        <v>20</v>
      </c>
      <c r="K351" s="32" t="s">
        <v>21</v>
      </c>
      <c r="L351" s="32" t="s">
        <v>22</v>
      </c>
      <c r="M351" s="5"/>
      <c r="N351" s="5"/>
      <c r="O351" s="5"/>
    </row>
    <row r="352" customFormat="false" ht="28.15" hidden="false" customHeight="true" outlineLevel="0" collapsed="false">
      <c r="A352" s="46"/>
      <c r="B352" s="40"/>
      <c r="C352" s="33"/>
      <c r="D352" s="33"/>
      <c r="E352" s="33"/>
      <c r="F352" s="34" t="s">
        <v>23</v>
      </c>
      <c r="G352" s="32" t="s">
        <v>195</v>
      </c>
      <c r="H352" s="32" t="s">
        <v>196</v>
      </c>
      <c r="I352" s="32" t="s">
        <v>197</v>
      </c>
      <c r="J352" s="36" t="s">
        <v>23</v>
      </c>
      <c r="K352" s="35" t="s">
        <v>23</v>
      </c>
      <c r="L352" s="33"/>
      <c r="M352" s="5"/>
      <c r="N352" s="5"/>
      <c r="O352" s="5"/>
    </row>
    <row r="353" customFormat="false" ht="10.5" hidden="false" customHeight="true" outlineLevel="0" collapsed="false">
      <c r="A353" s="5"/>
      <c r="B353" s="30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</row>
    <row r="354" customFormat="false" ht="15.75" hidden="false" customHeight="true" outlineLevel="0" collapsed="false">
      <c r="A354" s="43" t="s">
        <v>66</v>
      </c>
      <c r="B354" s="16" t="s">
        <v>198</v>
      </c>
      <c r="C354" s="32" t="s">
        <v>51</v>
      </c>
      <c r="D354" s="32"/>
      <c r="E354" s="32"/>
      <c r="F354" s="32"/>
      <c r="G354" s="32"/>
      <c r="H354" s="32"/>
      <c r="I354" s="32"/>
      <c r="J354" s="32"/>
      <c r="K354" s="32"/>
      <c r="L354" s="32"/>
      <c r="M354" s="5"/>
      <c r="N354" s="5"/>
      <c r="O354" s="5"/>
    </row>
    <row r="355" customFormat="false" ht="15.75" hidden="false" customHeight="true" outlineLevel="0" collapsed="false">
      <c r="A355" s="46"/>
      <c r="B355" s="16"/>
      <c r="C355" s="32" t="s">
        <v>13</v>
      </c>
      <c r="D355" s="32" t="s">
        <v>14</v>
      </c>
      <c r="E355" s="32" t="s">
        <v>15</v>
      </c>
      <c r="F355" s="32" t="s">
        <v>16</v>
      </c>
      <c r="G355" s="32" t="s">
        <v>17</v>
      </c>
      <c r="H355" s="32" t="s">
        <v>18</v>
      </c>
      <c r="I355" s="32" t="s">
        <v>19</v>
      </c>
      <c r="J355" s="32" t="s">
        <v>20</v>
      </c>
      <c r="K355" s="32" t="s">
        <v>21</v>
      </c>
      <c r="L355" s="32" t="s">
        <v>22</v>
      </c>
      <c r="M355" s="5"/>
      <c r="N355" s="5"/>
      <c r="O355" s="5"/>
    </row>
    <row r="356" customFormat="false" ht="52.9" hidden="false" customHeight="true" outlineLevel="0" collapsed="false">
      <c r="A356" s="46"/>
      <c r="B356" s="16"/>
      <c r="C356" s="33"/>
      <c r="D356" s="33"/>
      <c r="E356" s="33"/>
      <c r="F356" s="34" t="s">
        <v>23</v>
      </c>
      <c r="G356" s="32" t="s">
        <v>199</v>
      </c>
      <c r="H356" s="32" t="s">
        <v>200</v>
      </c>
      <c r="I356" s="32" t="s">
        <v>201</v>
      </c>
      <c r="J356" s="32" t="e">
        <f aca="false">WORKDAY(F343,6075)</f>
        <v>#VALUE!</v>
      </c>
      <c r="K356" s="32" t="e">
        <f aca="false">IF(F356-J356&gt;0,"Sim","Não")</f>
        <v>#VALUE!</v>
      </c>
      <c r="L356" s="33"/>
      <c r="M356" s="5"/>
      <c r="N356" s="5"/>
      <c r="O356" s="5"/>
    </row>
    <row r="357" customFormat="false" ht="15.75" hidden="false" customHeight="true" outlineLevel="0" collapsed="false">
      <c r="A357" s="46"/>
      <c r="B357" s="16"/>
      <c r="C357" s="32" t="s">
        <v>55</v>
      </c>
      <c r="D357" s="32"/>
      <c r="E357" s="32"/>
      <c r="F357" s="32"/>
      <c r="G357" s="32"/>
      <c r="H357" s="32"/>
      <c r="I357" s="32"/>
      <c r="J357" s="32"/>
      <c r="K357" s="32"/>
      <c r="L357" s="32"/>
      <c r="M357" s="5"/>
      <c r="N357" s="5"/>
      <c r="O357" s="5"/>
    </row>
    <row r="358" customFormat="false" ht="15.75" hidden="false" customHeight="true" outlineLevel="0" collapsed="false">
      <c r="A358" s="46"/>
      <c r="B358" s="16"/>
      <c r="C358" s="32" t="s">
        <v>13</v>
      </c>
      <c r="D358" s="32" t="s">
        <v>14</v>
      </c>
      <c r="E358" s="32" t="s">
        <v>15</v>
      </c>
      <c r="F358" s="32" t="s">
        <v>16</v>
      </c>
      <c r="G358" s="32" t="s">
        <v>17</v>
      </c>
      <c r="H358" s="32" t="s">
        <v>18</v>
      </c>
      <c r="I358" s="32" t="s">
        <v>19</v>
      </c>
      <c r="J358" s="32" t="s">
        <v>20</v>
      </c>
      <c r="K358" s="32" t="s">
        <v>21</v>
      </c>
      <c r="L358" s="32" t="s">
        <v>22</v>
      </c>
      <c r="M358" s="5"/>
      <c r="N358" s="5"/>
      <c r="O358" s="5"/>
    </row>
    <row r="359" customFormat="false" ht="52.9" hidden="false" customHeight="true" outlineLevel="0" collapsed="false">
      <c r="A359" s="46"/>
      <c r="B359" s="16"/>
      <c r="C359" s="33"/>
      <c r="D359" s="33"/>
      <c r="E359" s="33"/>
      <c r="F359" s="34" t="s">
        <v>23</v>
      </c>
      <c r="G359" s="32" t="s">
        <v>199</v>
      </c>
      <c r="H359" s="32" t="s">
        <v>200</v>
      </c>
      <c r="I359" s="32" t="s">
        <v>201</v>
      </c>
      <c r="J359" s="32" t="e">
        <f aca="false">WORKDAY(F346,6075)</f>
        <v>#VALUE!</v>
      </c>
      <c r="K359" s="32" t="e">
        <f aca="false">IF(F359-J359&gt;0,"Sim","Não")</f>
        <v>#VALUE!</v>
      </c>
      <c r="L359" s="33"/>
      <c r="M359" s="5"/>
      <c r="N359" s="5"/>
      <c r="O359" s="5"/>
    </row>
    <row r="360" customFormat="false" ht="15.75" hidden="false" customHeight="true" outlineLevel="0" collapsed="false">
      <c r="A360" s="46"/>
      <c r="B360" s="16"/>
      <c r="C360" s="32" t="s">
        <v>56</v>
      </c>
      <c r="D360" s="32"/>
      <c r="E360" s="32"/>
      <c r="F360" s="32"/>
      <c r="G360" s="32"/>
      <c r="H360" s="32"/>
      <c r="I360" s="32"/>
      <c r="J360" s="32"/>
      <c r="K360" s="32"/>
      <c r="L360" s="32"/>
      <c r="M360" s="5"/>
      <c r="N360" s="5"/>
      <c r="O360" s="5"/>
    </row>
    <row r="361" customFormat="false" ht="15.75" hidden="false" customHeight="true" outlineLevel="0" collapsed="false">
      <c r="A361" s="46"/>
      <c r="B361" s="16"/>
      <c r="C361" s="32" t="s">
        <v>13</v>
      </c>
      <c r="D361" s="32" t="s">
        <v>14</v>
      </c>
      <c r="E361" s="32" t="s">
        <v>15</v>
      </c>
      <c r="F361" s="32" t="s">
        <v>16</v>
      </c>
      <c r="G361" s="32" t="s">
        <v>17</v>
      </c>
      <c r="H361" s="32" t="s">
        <v>18</v>
      </c>
      <c r="I361" s="32" t="s">
        <v>19</v>
      </c>
      <c r="J361" s="32" t="s">
        <v>20</v>
      </c>
      <c r="K361" s="32" t="s">
        <v>21</v>
      </c>
      <c r="L361" s="32" t="s">
        <v>22</v>
      </c>
      <c r="M361" s="5"/>
      <c r="N361" s="5"/>
      <c r="O361" s="5"/>
    </row>
    <row r="362" customFormat="false" ht="52.9" hidden="false" customHeight="true" outlineLevel="0" collapsed="false">
      <c r="A362" s="46"/>
      <c r="B362" s="16"/>
      <c r="C362" s="33"/>
      <c r="D362" s="33"/>
      <c r="E362" s="33"/>
      <c r="F362" s="34" t="s">
        <v>23</v>
      </c>
      <c r="G362" s="32" t="s">
        <v>199</v>
      </c>
      <c r="H362" s="32" t="s">
        <v>200</v>
      </c>
      <c r="I362" s="32" t="s">
        <v>201</v>
      </c>
      <c r="J362" s="32" t="e">
        <f aca="false">WORKDAY(F349,6075)</f>
        <v>#VALUE!</v>
      </c>
      <c r="K362" s="32" t="e">
        <f aca="false">IF(F362-J362&gt;0,"Sim","Não")</f>
        <v>#VALUE!</v>
      </c>
      <c r="L362" s="33"/>
      <c r="M362" s="5"/>
      <c r="N362" s="5"/>
      <c r="O362" s="5"/>
    </row>
    <row r="363" customFormat="false" ht="15.75" hidden="false" customHeight="true" outlineLevel="0" collapsed="false">
      <c r="A363" s="46"/>
      <c r="B363" s="16"/>
      <c r="C363" s="32" t="s">
        <v>57</v>
      </c>
      <c r="D363" s="32"/>
      <c r="E363" s="32"/>
      <c r="F363" s="32"/>
      <c r="G363" s="32"/>
      <c r="H363" s="32"/>
      <c r="I363" s="32"/>
      <c r="J363" s="32"/>
      <c r="K363" s="32"/>
      <c r="L363" s="32"/>
      <c r="M363" s="5"/>
      <c r="N363" s="5"/>
      <c r="O363" s="5"/>
    </row>
    <row r="364" customFormat="false" ht="15.75" hidden="false" customHeight="true" outlineLevel="0" collapsed="false">
      <c r="A364" s="46"/>
      <c r="B364" s="16"/>
      <c r="C364" s="32" t="s">
        <v>13</v>
      </c>
      <c r="D364" s="32" t="s">
        <v>14</v>
      </c>
      <c r="E364" s="32" t="s">
        <v>15</v>
      </c>
      <c r="F364" s="32" t="s">
        <v>16</v>
      </c>
      <c r="G364" s="32" t="s">
        <v>17</v>
      </c>
      <c r="H364" s="32" t="s">
        <v>18</v>
      </c>
      <c r="I364" s="32" t="s">
        <v>19</v>
      </c>
      <c r="J364" s="32" t="s">
        <v>20</v>
      </c>
      <c r="K364" s="32" t="s">
        <v>21</v>
      </c>
      <c r="L364" s="32" t="s">
        <v>22</v>
      </c>
      <c r="M364" s="5"/>
      <c r="N364" s="5"/>
      <c r="O364" s="5"/>
    </row>
    <row r="365" customFormat="false" ht="52.9" hidden="false" customHeight="true" outlineLevel="0" collapsed="false">
      <c r="A365" s="46"/>
      <c r="B365" s="16"/>
      <c r="C365" s="33"/>
      <c r="D365" s="33"/>
      <c r="E365" s="33"/>
      <c r="F365" s="34" t="s">
        <v>23</v>
      </c>
      <c r="G365" s="32" t="s">
        <v>199</v>
      </c>
      <c r="H365" s="32" t="s">
        <v>200</v>
      </c>
      <c r="I365" s="32" t="s">
        <v>201</v>
      </c>
      <c r="J365" s="32" t="e">
        <f aca="false">WORKDAY(F352,6075)</f>
        <v>#VALUE!</v>
      </c>
      <c r="K365" s="32" t="e">
        <f aca="false">IF(F365-J365&gt;0,"Sim","Não")</f>
        <v>#VALUE!</v>
      </c>
      <c r="L365" s="33"/>
      <c r="M365" s="5"/>
      <c r="N365" s="5"/>
      <c r="O365" s="5"/>
    </row>
    <row r="366" customFormat="false" ht="10.5" hidden="false" customHeight="true" outlineLevel="0" collapsed="false">
      <c r="A366" s="5"/>
      <c r="B366" s="30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</row>
    <row r="367" customFormat="false" ht="15.75" hidden="false" customHeight="true" outlineLevel="0" collapsed="false">
      <c r="A367" s="37" t="s">
        <v>25</v>
      </c>
      <c r="B367" s="16" t="s">
        <v>202</v>
      </c>
      <c r="C367" s="32" t="s">
        <v>13</v>
      </c>
      <c r="D367" s="32" t="s">
        <v>14</v>
      </c>
      <c r="E367" s="32" t="s">
        <v>15</v>
      </c>
      <c r="F367" s="32" t="s">
        <v>16</v>
      </c>
      <c r="G367" s="32" t="s">
        <v>17</v>
      </c>
      <c r="H367" s="32" t="s">
        <v>18</v>
      </c>
      <c r="I367" s="32" t="s">
        <v>19</v>
      </c>
      <c r="J367" s="32" t="s">
        <v>20</v>
      </c>
      <c r="K367" s="32" t="s">
        <v>21</v>
      </c>
      <c r="L367" s="32" t="s">
        <v>22</v>
      </c>
      <c r="M367" s="5"/>
      <c r="N367" s="5"/>
      <c r="O367" s="5"/>
    </row>
    <row r="368" customFormat="false" ht="96.2" hidden="false" customHeight="true" outlineLevel="0" collapsed="false">
      <c r="A368" s="5"/>
      <c r="B368" s="16"/>
      <c r="C368" s="33"/>
      <c r="D368" s="33"/>
      <c r="E368" s="33"/>
      <c r="F368" s="34" t="s">
        <v>23</v>
      </c>
      <c r="G368" s="32" t="s">
        <v>203</v>
      </c>
      <c r="H368" s="32" t="s">
        <v>204</v>
      </c>
      <c r="I368" s="32" t="s">
        <v>205</v>
      </c>
      <c r="J368" s="32" t="e">
        <f aca="false">WORKDAY(F333,75)</f>
        <v>#VALUE!</v>
      </c>
      <c r="K368" s="32" t="e">
        <f aca="false">IF(F368-J368&gt;0,"Sim","Não")</f>
        <v>#VALUE!</v>
      </c>
      <c r="L368" s="33"/>
      <c r="M368" s="5"/>
      <c r="N368" s="5"/>
      <c r="O368" s="5"/>
    </row>
    <row r="369" customFormat="false" ht="10.5" hidden="false" customHeight="true" outlineLevel="0" collapsed="false">
      <c r="A369" s="5"/>
      <c r="B369" s="30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5"/>
      <c r="N369" s="5"/>
      <c r="O369" s="5"/>
    </row>
    <row r="370" customFormat="false" ht="15.75" hidden="false" customHeight="true" outlineLevel="0" collapsed="false">
      <c r="A370" s="31" t="s">
        <v>5</v>
      </c>
      <c r="B370" s="16" t="s">
        <v>173</v>
      </c>
      <c r="C370" s="32" t="s">
        <v>13</v>
      </c>
      <c r="D370" s="32" t="s">
        <v>14</v>
      </c>
      <c r="E370" s="32" t="s">
        <v>15</v>
      </c>
      <c r="F370" s="32" t="s">
        <v>16</v>
      </c>
      <c r="G370" s="32" t="s">
        <v>17</v>
      </c>
      <c r="H370" s="32" t="s">
        <v>18</v>
      </c>
      <c r="I370" s="32" t="s">
        <v>19</v>
      </c>
      <c r="J370" s="32" t="s">
        <v>20</v>
      </c>
      <c r="K370" s="32" t="s">
        <v>21</v>
      </c>
      <c r="L370" s="32" t="s">
        <v>22</v>
      </c>
      <c r="M370" s="5"/>
      <c r="N370" s="5"/>
      <c r="O370" s="5"/>
    </row>
    <row r="371" customFormat="false" ht="28.15" hidden="false" customHeight="true" outlineLevel="0" collapsed="false">
      <c r="A371" s="5"/>
      <c r="B371" s="16"/>
      <c r="C371" s="33"/>
      <c r="D371" s="33"/>
      <c r="E371" s="33"/>
      <c r="F371" s="34" t="s">
        <v>23</v>
      </c>
      <c r="G371" s="32" t="s">
        <v>205</v>
      </c>
      <c r="H371" s="32" t="s">
        <v>23</v>
      </c>
      <c r="I371" s="32" t="s">
        <v>23</v>
      </c>
      <c r="J371" s="36" t="s">
        <v>23</v>
      </c>
      <c r="K371" s="35" t="s">
        <v>23</v>
      </c>
      <c r="L371" s="33"/>
      <c r="M371" s="5"/>
      <c r="N371" s="5"/>
      <c r="O371" s="5"/>
    </row>
    <row r="372" customFormat="false" ht="10.5" hidden="false" customHeight="true" outlineLevel="0" collapsed="false">
      <c r="A372" s="5"/>
      <c r="B372" s="30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5"/>
      <c r="N372" s="5"/>
      <c r="O372" s="5"/>
    </row>
    <row r="373" customFormat="false" ht="15.75" hidden="false" customHeight="true" outlineLevel="0" collapsed="false">
      <c r="A373" s="37" t="s">
        <v>25</v>
      </c>
      <c r="B373" s="16" t="s">
        <v>206</v>
      </c>
      <c r="C373" s="32" t="s">
        <v>13</v>
      </c>
      <c r="D373" s="32" t="s">
        <v>14</v>
      </c>
      <c r="E373" s="32" t="s">
        <v>15</v>
      </c>
      <c r="F373" s="32" t="s">
        <v>16</v>
      </c>
      <c r="G373" s="32" t="s">
        <v>17</v>
      </c>
      <c r="H373" s="32" t="s">
        <v>18</v>
      </c>
      <c r="I373" s="32" t="s">
        <v>19</v>
      </c>
      <c r="J373" s="32" t="s">
        <v>20</v>
      </c>
      <c r="K373" s="32" t="s">
        <v>21</v>
      </c>
      <c r="L373" s="32" t="s">
        <v>22</v>
      </c>
      <c r="M373" s="5"/>
      <c r="N373" s="5"/>
      <c r="O373" s="5"/>
    </row>
    <row r="374" customFormat="false" ht="102.4" hidden="false" customHeight="true" outlineLevel="0" collapsed="false">
      <c r="A374" s="5"/>
      <c r="B374" s="16"/>
      <c r="C374" s="33"/>
      <c r="D374" s="33"/>
      <c r="E374" s="33"/>
      <c r="F374" s="34" t="s">
        <v>23</v>
      </c>
      <c r="G374" s="32" t="s">
        <v>203</v>
      </c>
      <c r="H374" s="32" t="s">
        <v>204</v>
      </c>
      <c r="I374" s="32" t="s">
        <v>205</v>
      </c>
      <c r="J374" s="32" t="e">
        <f aca="false">WORKDAY(F339,75)</f>
        <v>#VALUE!</v>
      </c>
      <c r="K374" s="32" t="e">
        <f aca="false">IF(F374-J374&gt;0,"Sim","Não")</f>
        <v>#VALUE!</v>
      </c>
      <c r="L374" s="33"/>
      <c r="M374" s="5"/>
      <c r="N374" s="5"/>
      <c r="O374" s="5"/>
    </row>
    <row r="375" customFormat="false" ht="10.5" hidden="false" customHeight="true" outlineLevel="0" collapsed="false">
      <c r="A375" s="5"/>
      <c r="B375" s="30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5"/>
      <c r="N375" s="5"/>
      <c r="O375" s="5"/>
    </row>
    <row r="376" customFormat="false" ht="15.75" hidden="false" customHeight="true" outlineLevel="0" collapsed="false">
      <c r="A376" s="37" t="s">
        <v>25</v>
      </c>
      <c r="B376" s="16" t="s">
        <v>207</v>
      </c>
      <c r="C376" s="32" t="s">
        <v>13</v>
      </c>
      <c r="D376" s="32" t="s">
        <v>14</v>
      </c>
      <c r="E376" s="32" t="s">
        <v>15</v>
      </c>
      <c r="F376" s="32" t="s">
        <v>16</v>
      </c>
      <c r="G376" s="32" t="s">
        <v>17</v>
      </c>
      <c r="H376" s="32" t="s">
        <v>18</v>
      </c>
      <c r="I376" s="32" t="s">
        <v>19</v>
      </c>
      <c r="J376" s="32" t="s">
        <v>20</v>
      </c>
      <c r="K376" s="32" t="s">
        <v>21</v>
      </c>
      <c r="L376" s="32" t="s">
        <v>22</v>
      </c>
      <c r="M376" s="5"/>
      <c r="N376" s="5"/>
      <c r="O376" s="5"/>
    </row>
    <row r="377" customFormat="false" ht="28.15" hidden="false" customHeight="true" outlineLevel="0" collapsed="false">
      <c r="A377" s="5"/>
      <c r="B377" s="16"/>
      <c r="C377" s="33"/>
      <c r="D377" s="33"/>
      <c r="E377" s="33"/>
      <c r="F377" s="34" t="s">
        <v>23</v>
      </c>
      <c r="G377" s="32" t="s">
        <v>23</v>
      </c>
      <c r="H377" s="32" t="s">
        <v>23</v>
      </c>
      <c r="I377" s="32" t="s">
        <v>23</v>
      </c>
      <c r="J377" s="36" t="s">
        <v>23</v>
      </c>
      <c r="K377" s="32" t="s">
        <v>23</v>
      </c>
      <c r="L377" s="33"/>
      <c r="M377" s="5"/>
      <c r="N377" s="5"/>
      <c r="O377" s="5"/>
    </row>
    <row r="378" customFormat="false" ht="10.5" hidden="false" customHeight="true" outlineLevel="0" collapsed="false">
      <c r="A378" s="5"/>
      <c r="B378" s="30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5"/>
      <c r="N378" s="5"/>
      <c r="O378" s="5"/>
    </row>
    <row r="379" customFormat="false" ht="15.75" hidden="false" customHeight="true" outlineLevel="0" collapsed="false">
      <c r="A379" s="31" t="s">
        <v>5</v>
      </c>
      <c r="B379" s="16" t="s">
        <v>208</v>
      </c>
      <c r="C379" s="32" t="s">
        <v>13</v>
      </c>
      <c r="D379" s="32" t="s">
        <v>14</v>
      </c>
      <c r="E379" s="32" t="s">
        <v>15</v>
      </c>
      <c r="F379" s="32" t="s">
        <v>16</v>
      </c>
      <c r="G379" s="32" t="s">
        <v>17</v>
      </c>
      <c r="H379" s="32" t="s">
        <v>18</v>
      </c>
      <c r="I379" s="32" t="s">
        <v>19</v>
      </c>
      <c r="J379" s="32" t="s">
        <v>20</v>
      </c>
      <c r="K379" s="32" t="s">
        <v>21</v>
      </c>
      <c r="L379" s="32" t="s">
        <v>22</v>
      </c>
      <c r="M379" s="5"/>
      <c r="N379" s="5"/>
      <c r="O379" s="5"/>
    </row>
    <row r="380" customFormat="false" ht="28.15" hidden="false" customHeight="true" outlineLevel="0" collapsed="false">
      <c r="A380" s="5"/>
      <c r="B380" s="16"/>
      <c r="C380" s="33"/>
      <c r="D380" s="33"/>
      <c r="E380" s="33"/>
      <c r="F380" s="34" t="s">
        <v>23</v>
      </c>
      <c r="G380" s="32" t="s">
        <v>209</v>
      </c>
      <c r="H380" s="32" t="s">
        <v>23</v>
      </c>
      <c r="I380" s="32" t="s">
        <v>23</v>
      </c>
      <c r="J380" s="36" t="s">
        <v>23</v>
      </c>
      <c r="K380" s="32" t="s">
        <v>23</v>
      </c>
      <c r="L380" s="33"/>
      <c r="M380" s="5"/>
      <c r="N380" s="5"/>
      <c r="O380" s="5"/>
    </row>
    <row r="381" customFormat="false" ht="10.5" hidden="false" customHeight="true" outlineLevel="0" collapsed="false">
      <c r="A381" s="5"/>
      <c r="B381" s="30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5"/>
      <c r="N381" s="5"/>
      <c r="O381" s="5"/>
    </row>
    <row r="382" customFormat="false" ht="15.75" hidden="false" customHeight="true" outlineLevel="0" collapsed="false">
      <c r="A382" s="31" t="s">
        <v>5</v>
      </c>
      <c r="B382" s="16" t="s">
        <v>210</v>
      </c>
      <c r="C382" s="32" t="s">
        <v>13</v>
      </c>
      <c r="D382" s="32" t="s">
        <v>14</v>
      </c>
      <c r="E382" s="32" t="s">
        <v>15</v>
      </c>
      <c r="F382" s="32" t="s">
        <v>16</v>
      </c>
      <c r="G382" s="32" t="s">
        <v>17</v>
      </c>
      <c r="H382" s="32" t="s">
        <v>18</v>
      </c>
      <c r="I382" s="32" t="s">
        <v>19</v>
      </c>
      <c r="J382" s="32" t="s">
        <v>20</v>
      </c>
      <c r="K382" s="32" t="s">
        <v>21</v>
      </c>
      <c r="L382" s="32" t="s">
        <v>22</v>
      </c>
      <c r="M382" s="5"/>
      <c r="N382" s="5"/>
      <c r="O382" s="5"/>
    </row>
    <row r="383" customFormat="false" ht="28.15" hidden="false" customHeight="true" outlineLevel="0" collapsed="false">
      <c r="A383" s="5"/>
      <c r="B383" s="16"/>
      <c r="C383" s="33"/>
      <c r="D383" s="33"/>
      <c r="E383" s="33"/>
      <c r="F383" s="34" t="s">
        <v>23</v>
      </c>
      <c r="G383" s="32" t="s">
        <v>209</v>
      </c>
      <c r="H383" s="32" t="s">
        <v>23</v>
      </c>
      <c r="I383" s="32" t="s">
        <v>23</v>
      </c>
      <c r="J383" s="36" t="s">
        <v>23</v>
      </c>
      <c r="K383" s="32" t="s">
        <v>23</v>
      </c>
      <c r="L383" s="33"/>
      <c r="M383" s="5"/>
      <c r="N383" s="5"/>
      <c r="O383" s="5"/>
    </row>
    <row r="384" customFormat="false" ht="26.45" hidden="false" customHeight="true" outlineLevel="0" collapsed="false">
      <c r="A384" s="5"/>
      <c r="B384" s="30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</row>
    <row r="385" customFormat="false" ht="29.1" hidden="false" customHeight="true" outlineLevel="0" collapsed="false">
      <c r="A385" s="4" t="s">
        <v>211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5"/>
      <c r="O385" s="5"/>
    </row>
    <row r="386" customFormat="false" ht="10.5" hidden="false" customHeight="true" outlineLevel="0" collapsed="false">
      <c r="A386" s="5"/>
      <c r="B386" s="30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</row>
    <row r="387" customFormat="false" ht="15.75" hidden="false" customHeight="true" outlineLevel="0" collapsed="false">
      <c r="A387" s="31" t="s">
        <v>5</v>
      </c>
      <c r="B387" s="16" t="s">
        <v>212</v>
      </c>
      <c r="C387" s="32" t="s">
        <v>13</v>
      </c>
      <c r="D387" s="32" t="s">
        <v>14</v>
      </c>
      <c r="E387" s="32" t="s">
        <v>15</v>
      </c>
      <c r="F387" s="32" t="s">
        <v>16</v>
      </c>
      <c r="G387" s="32" t="s">
        <v>17</v>
      </c>
      <c r="H387" s="32" t="s">
        <v>18</v>
      </c>
      <c r="I387" s="32" t="s">
        <v>19</v>
      </c>
      <c r="J387" s="32" t="s">
        <v>20</v>
      </c>
      <c r="K387" s="32" t="s">
        <v>21</v>
      </c>
      <c r="L387" s="32" t="s">
        <v>22</v>
      </c>
      <c r="M387" s="5"/>
      <c r="N387" s="5"/>
      <c r="O387" s="5"/>
    </row>
    <row r="388" customFormat="false" ht="31.7" hidden="false" customHeight="true" outlineLevel="0" collapsed="false">
      <c r="A388" s="5"/>
      <c r="B388" s="16"/>
      <c r="C388" s="33"/>
      <c r="D388" s="33"/>
      <c r="E388" s="33"/>
      <c r="F388" s="34" t="s">
        <v>23</v>
      </c>
      <c r="G388" s="32" t="s">
        <v>213</v>
      </c>
      <c r="H388" s="32" t="s">
        <v>23</v>
      </c>
      <c r="I388" s="32" t="s">
        <v>23</v>
      </c>
      <c r="J388" s="36" t="s">
        <v>23</v>
      </c>
      <c r="K388" s="32" t="s">
        <v>23</v>
      </c>
      <c r="L388" s="33"/>
      <c r="M388" s="5"/>
      <c r="N388" s="5"/>
      <c r="O388" s="5"/>
    </row>
    <row r="389" customFormat="false" ht="10.5" hidden="false" customHeight="true" outlineLevel="0" collapsed="false">
      <c r="A389" s="5"/>
      <c r="B389" s="30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5"/>
      <c r="N389" s="5"/>
      <c r="O389" s="5"/>
    </row>
    <row r="390" customFormat="false" ht="15.75" hidden="false" customHeight="true" outlineLevel="0" collapsed="false">
      <c r="A390" s="31" t="s">
        <v>5</v>
      </c>
      <c r="B390" s="16" t="s">
        <v>214</v>
      </c>
      <c r="C390" s="32" t="s">
        <v>13</v>
      </c>
      <c r="D390" s="32" t="s">
        <v>14</v>
      </c>
      <c r="E390" s="32" t="s">
        <v>15</v>
      </c>
      <c r="F390" s="32" t="s">
        <v>16</v>
      </c>
      <c r="G390" s="32" t="s">
        <v>17</v>
      </c>
      <c r="H390" s="32" t="s">
        <v>18</v>
      </c>
      <c r="I390" s="32" t="s">
        <v>19</v>
      </c>
      <c r="J390" s="32" t="s">
        <v>20</v>
      </c>
      <c r="K390" s="32" t="s">
        <v>21</v>
      </c>
      <c r="L390" s="32" t="s">
        <v>22</v>
      </c>
      <c r="M390" s="5"/>
      <c r="N390" s="5"/>
      <c r="O390" s="5"/>
    </row>
    <row r="391" customFormat="false" ht="28.15" hidden="false" customHeight="true" outlineLevel="0" collapsed="false">
      <c r="A391" s="5"/>
      <c r="B391" s="16"/>
      <c r="C391" s="33"/>
      <c r="D391" s="33"/>
      <c r="E391" s="33"/>
      <c r="F391" s="34" t="s">
        <v>23</v>
      </c>
      <c r="G391" s="32" t="s">
        <v>213</v>
      </c>
      <c r="H391" s="32" t="s">
        <v>23</v>
      </c>
      <c r="I391" s="32" t="s">
        <v>23</v>
      </c>
      <c r="J391" s="36" t="s">
        <v>23</v>
      </c>
      <c r="K391" s="32" t="s">
        <v>23</v>
      </c>
      <c r="L391" s="33"/>
      <c r="M391" s="5"/>
      <c r="N391" s="5"/>
      <c r="O391" s="5"/>
    </row>
    <row r="392" customFormat="false" ht="10.5" hidden="false" customHeight="true" outlineLevel="0" collapsed="false">
      <c r="A392" s="21"/>
      <c r="B392" s="5"/>
      <c r="C392" s="30"/>
      <c r="D392" s="9"/>
      <c r="E392" s="9"/>
      <c r="F392" s="9"/>
      <c r="G392" s="9"/>
      <c r="H392" s="9"/>
      <c r="I392" s="9"/>
      <c r="J392" s="9"/>
      <c r="K392" s="9"/>
      <c r="L392" s="9"/>
      <c r="M392" s="5"/>
      <c r="N392" s="5"/>
      <c r="O392" s="5"/>
    </row>
    <row r="393" customFormat="false" ht="15.75" hidden="false" customHeight="true" outlineLevel="0" collapsed="false">
      <c r="A393" s="31" t="s">
        <v>5</v>
      </c>
      <c r="B393" s="16" t="s">
        <v>215</v>
      </c>
      <c r="C393" s="32" t="s">
        <v>13</v>
      </c>
      <c r="D393" s="32" t="s">
        <v>14</v>
      </c>
      <c r="E393" s="32" t="s">
        <v>15</v>
      </c>
      <c r="F393" s="32" t="s">
        <v>16</v>
      </c>
      <c r="G393" s="32" t="s">
        <v>17</v>
      </c>
      <c r="H393" s="32" t="s">
        <v>18</v>
      </c>
      <c r="I393" s="32" t="s">
        <v>19</v>
      </c>
      <c r="J393" s="32" t="s">
        <v>20</v>
      </c>
      <c r="K393" s="32" t="s">
        <v>21</v>
      </c>
      <c r="L393" s="32" t="s">
        <v>22</v>
      </c>
      <c r="M393" s="5"/>
      <c r="N393" s="5"/>
      <c r="O393" s="5"/>
    </row>
    <row r="394" customFormat="false" ht="28.15" hidden="false" customHeight="true" outlineLevel="0" collapsed="false">
      <c r="A394" s="5"/>
      <c r="B394" s="16"/>
      <c r="C394" s="33"/>
      <c r="D394" s="33"/>
      <c r="E394" s="33"/>
      <c r="F394" s="34" t="s">
        <v>23</v>
      </c>
      <c r="G394" s="32" t="s">
        <v>213</v>
      </c>
      <c r="H394" s="32" t="s">
        <v>23</v>
      </c>
      <c r="I394" s="32" t="s">
        <v>23</v>
      </c>
      <c r="J394" s="36" t="s">
        <v>23</v>
      </c>
      <c r="K394" s="32" t="s">
        <v>23</v>
      </c>
      <c r="L394" s="33"/>
      <c r="M394" s="5"/>
      <c r="N394" s="5"/>
      <c r="O394" s="5"/>
    </row>
    <row r="395" customFormat="false" ht="10.5" hidden="false" customHeight="true" outlineLevel="0" collapsed="false">
      <c r="A395" s="5"/>
      <c r="B395" s="30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</row>
    <row r="396" customFormat="false" ht="15.75" hidden="false" customHeight="true" outlineLevel="0" collapsed="false">
      <c r="A396" s="37" t="s">
        <v>25</v>
      </c>
      <c r="B396" s="40" t="s">
        <v>194</v>
      </c>
      <c r="C396" s="32" t="s">
        <v>51</v>
      </c>
      <c r="D396" s="32"/>
      <c r="E396" s="32"/>
      <c r="F396" s="32"/>
      <c r="G396" s="32"/>
      <c r="H396" s="32"/>
      <c r="I396" s="32"/>
      <c r="J396" s="32"/>
      <c r="K396" s="32"/>
      <c r="L396" s="32"/>
      <c r="M396" s="5"/>
      <c r="N396" s="5"/>
      <c r="O396" s="5"/>
    </row>
    <row r="397" customFormat="false" ht="15.75" hidden="false" customHeight="true" outlineLevel="0" collapsed="false">
      <c r="A397" s="46"/>
      <c r="B397" s="40"/>
      <c r="C397" s="32" t="s">
        <v>13</v>
      </c>
      <c r="D397" s="32" t="s">
        <v>14</v>
      </c>
      <c r="E397" s="32" t="s">
        <v>15</v>
      </c>
      <c r="F397" s="32" t="s">
        <v>16</v>
      </c>
      <c r="G397" s="32" t="s">
        <v>17</v>
      </c>
      <c r="H397" s="32" t="s">
        <v>18</v>
      </c>
      <c r="I397" s="32" t="s">
        <v>19</v>
      </c>
      <c r="J397" s="32" t="s">
        <v>20</v>
      </c>
      <c r="K397" s="32" t="s">
        <v>21</v>
      </c>
      <c r="L397" s="32" t="s">
        <v>22</v>
      </c>
      <c r="M397" s="5"/>
      <c r="N397" s="5"/>
      <c r="O397" s="5"/>
    </row>
    <row r="398" customFormat="false" ht="28.15" hidden="false" customHeight="true" outlineLevel="0" collapsed="false">
      <c r="A398" s="46"/>
      <c r="B398" s="40"/>
      <c r="C398" s="33"/>
      <c r="D398" s="33"/>
      <c r="E398" s="33"/>
      <c r="F398" s="34" t="s">
        <v>23</v>
      </c>
      <c r="G398" s="32" t="s">
        <v>197</v>
      </c>
      <c r="H398" s="32" t="s">
        <v>196</v>
      </c>
      <c r="I398" s="32" t="s">
        <v>197</v>
      </c>
      <c r="J398" s="36" t="s">
        <v>23</v>
      </c>
      <c r="K398" s="35" t="s">
        <v>23</v>
      </c>
      <c r="L398" s="33"/>
      <c r="M398" s="5"/>
      <c r="N398" s="5"/>
      <c r="O398" s="5"/>
    </row>
    <row r="399" customFormat="false" ht="15.75" hidden="false" customHeight="true" outlineLevel="0" collapsed="false">
      <c r="A399" s="46"/>
      <c r="B399" s="40"/>
      <c r="C399" s="32" t="s">
        <v>55</v>
      </c>
      <c r="D399" s="32"/>
      <c r="E399" s="32"/>
      <c r="F399" s="32"/>
      <c r="G399" s="32"/>
      <c r="H399" s="32"/>
      <c r="I399" s="32"/>
      <c r="J399" s="32"/>
      <c r="K399" s="32"/>
      <c r="L399" s="32"/>
      <c r="M399" s="5"/>
      <c r="N399" s="5"/>
      <c r="O399" s="5"/>
    </row>
    <row r="400" customFormat="false" ht="15.75" hidden="false" customHeight="true" outlineLevel="0" collapsed="false">
      <c r="A400" s="46"/>
      <c r="B400" s="40"/>
      <c r="C400" s="32" t="s">
        <v>13</v>
      </c>
      <c r="D400" s="32" t="s">
        <v>14</v>
      </c>
      <c r="E400" s="32" t="s">
        <v>15</v>
      </c>
      <c r="F400" s="32" t="s">
        <v>16</v>
      </c>
      <c r="G400" s="32" t="s">
        <v>17</v>
      </c>
      <c r="H400" s="32" t="s">
        <v>18</v>
      </c>
      <c r="I400" s="32" t="s">
        <v>19</v>
      </c>
      <c r="J400" s="32" t="s">
        <v>20</v>
      </c>
      <c r="K400" s="32" t="s">
        <v>21</v>
      </c>
      <c r="L400" s="32" t="s">
        <v>22</v>
      </c>
      <c r="M400" s="5"/>
      <c r="N400" s="5"/>
      <c r="O400" s="5"/>
    </row>
    <row r="401" customFormat="false" ht="28.15" hidden="false" customHeight="true" outlineLevel="0" collapsed="false">
      <c r="A401" s="46"/>
      <c r="B401" s="40"/>
      <c r="C401" s="33"/>
      <c r="D401" s="33"/>
      <c r="E401" s="33"/>
      <c r="F401" s="34" t="s">
        <v>23</v>
      </c>
      <c r="G401" s="32" t="s">
        <v>197</v>
      </c>
      <c r="H401" s="32" t="s">
        <v>196</v>
      </c>
      <c r="I401" s="32" t="s">
        <v>197</v>
      </c>
      <c r="J401" s="36" t="s">
        <v>23</v>
      </c>
      <c r="K401" s="35" t="s">
        <v>23</v>
      </c>
      <c r="L401" s="33"/>
      <c r="M401" s="5"/>
      <c r="N401" s="5"/>
      <c r="O401" s="5"/>
    </row>
    <row r="402" customFormat="false" ht="15.75" hidden="false" customHeight="true" outlineLevel="0" collapsed="false">
      <c r="A402" s="46"/>
      <c r="B402" s="40"/>
      <c r="C402" s="32" t="s">
        <v>56</v>
      </c>
      <c r="D402" s="32"/>
      <c r="E402" s="32"/>
      <c r="F402" s="32"/>
      <c r="G402" s="32"/>
      <c r="H402" s="32"/>
      <c r="I402" s="32"/>
      <c r="J402" s="32"/>
      <c r="K402" s="32"/>
      <c r="L402" s="32"/>
      <c r="M402" s="5"/>
      <c r="N402" s="5"/>
      <c r="O402" s="5"/>
    </row>
    <row r="403" customFormat="false" ht="15.75" hidden="false" customHeight="true" outlineLevel="0" collapsed="false">
      <c r="A403" s="46"/>
      <c r="B403" s="40"/>
      <c r="C403" s="32" t="s">
        <v>13</v>
      </c>
      <c r="D403" s="32" t="s">
        <v>14</v>
      </c>
      <c r="E403" s="32" t="s">
        <v>15</v>
      </c>
      <c r="F403" s="32" t="s">
        <v>16</v>
      </c>
      <c r="G403" s="32" t="s">
        <v>17</v>
      </c>
      <c r="H403" s="32" t="s">
        <v>18</v>
      </c>
      <c r="I403" s="32" t="s">
        <v>19</v>
      </c>
      <c r="J403" s="32" t="s">
        <v>20</v>
      </c>
      <c r="K403" s="32" t="s">
        <v>21</v>
      </c>
      <c r="L403" s="32" t="s">
        <v>22</v>
      </c>
      <c r="M403" s="5"/>
      <c r="N403" s="5"/>
      <c r="O403" s="5"/>
    </row>
    <row r="404" customFormat="false" ht="28.15" hidden="false" customHeight="true" outlineLevel="0" collapsed="false">
      <c r="A404" s="46"/>
      <c r="B404" s="40"/>
      <c r="C404" s="33"/>
      <c r="D404" s="33"/>
      <c r="E404" s="33"/>
      <c r="F404" s="34" t="s">
        <v>23</v>
      </c>
      <c r="G404" s="32" t="s">
        <v>197</v>
      </c>
      <c r="H404" s="32" t="s">
        <v>196</v>
      </c>
      <c r="I404" s="32" t="s">
        <v>197</v>
      </c>
      <c r="J404" s="36" t="s">
        <v>23</v>
      </c>
      <c r="K404" s="35" t="s">
        <v>23</v>
      </c>
      <c r="L404" s="33"/>
      <c r="M404" s="5"/>
      <c r="N404" s="5"/>
      <c r="O404" s="5"/>
    </row>
    <row r="405" customFormat="false" ht="15.75" hidden="false" customHeight="true" outlineLevel="0" collapsed="false">
      <c r="A405" s="46"/>
      <c r="B405" s="40"/>
      <c r="C405" s="32" t="s">
        <v>57</v>
      </c>
      <c r="D405" s="32"/>
      <c r="E405" s="32"/>
      <c r="F405" s="32"/>
      <c r="G405" s="32"/>
      <c r="H405" s="32"/>
      <c r="I405" s="32"/>
      <c r="J405" s="32"/>
      <c r="K405" s="32"/>
      <c r="L405" s="32"/>
      <c r="M405" s="5"/>
      <c r="N405" s="5"/>
      <c r="O405" s="5"/>
    </row>
    <row r="406" customFormat="false" ht="15.75" hidden="false" customHeight="true" outlineLevel="0" collapsed="false">
      <c r="A406" s="46"/>
      <c r="B406" s="40"/>
      <c r="C406" s="32" t="s">
        <v>13</v>
      </c>
      <c r="D406" s="32" t="s">
        <v>14</v>
      </c>
      <c r="E406" s="32" t="s">
        <v>15</v>
      </c>
      <c r="F406" s="32" t="s">
        <v>16</v>
      </c>
      <c r="G406" s="32" t="s">
        <v>17</v>
      </c>
      <c r="H406" s="32" t="s">
        <v>18</v>
      </c>
      <c r="I406" s="32" t="s">
        <v>19</v>
      </c>
      <c r="J406" s="32" t="s">
        <v>20</v>
      </c>
      <c r="K406" s="32" t="s">
        <v>21</v>
      </c>
      <c r="L406" s="32" t="s">
        <v>22</v>
      </c>
      <c r="M406" s="5"/>
      <c r="N406" s="5"/>
      <c r="O406" s="5"/>
    </row>
    <row r="407" customFormat="false" ht="28.15" hidden="false" customHeight="true" outlineLevel="0" collapsed="false">
      <c r="A407" s="46"/>
      <c r="B407" s="40"/>
      <c r="C407" s="33"/>
      <c r="D407" s="33"/>
      <c r="E407" s="33"/>
      <c r="F407" s="34" t="s">
        <v>23</v>
      </c>
      <c r="G407" s="32" t="s">
        <v>197</v>
      </c>
      <c r="H407" s="32" t="s">
        <v>196</v>
      </c>
      <c r="I407" s="32" t="s">
        <v>197</v>
      </c>
      <c r="J407" s="36" t="s">
        <v>23</v>
      </c>
      <c r="K407" s="35" t="s">
        <v>23</v>
      </c>
      <c r="L407" s="33"/>
      <c r="M407" s="5"/>
      <c r="N407" s="5"/>
      <c r="O407" s="5"/>
    </row>
    <row r="408" customFormat="false" ht="10.5" hidden="false" customHeight="true" outlineLevel="0" collapsed="false">
      <c r="A408" s="5"/>
      <c r="B408" s="30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</row>
    <row r="409" customFormat="false" ht="15.75" hidden="false" customHeight="true" outlineLevel="0" collapsed="false">
      <c r="A409" s="43" t="s">
        <v>66</v>
      </c>
      <c r="B409" s="16" t="s">
        <v>216</v>
      </c>
      <c r="C409" s="32" t="s">
        <v>51</v>
      </c>
      <c r="D409" s="32"/>
      <c r="E409" s="32"/>
      <c r="F409" s="32"/>
      <c r="G409" s="32"/>
      <c r="H409" s="32"/>
      <c r="I409" s="32"/>
      <c r="J409" s="32"/>
      <c r="K409" s="32"/>
      <c r="L409" s="32"/>
      <c r="M409" s="5"/>
      <c r="N409" s="5"/>
      <c r="O409" s="5"/>
    </row>
    <row r="410" customFormat="false" ht="15.75" hidden="false" customHeight="true" outlineLevel="0" collapsed="false">
      <c r="A410" s="46"/>
      <c r="B410" s="16"/>
      <c r="C410" s="32" t="s">
        <v>13</v>
      </c>
      <c r="D410" s="32" t="s">
        <v>14</v>
      </c>
      <c r="E410" s="32" t="s">
        <v>15</v>
      </c>
      <c r="F410" s="32" t="s">
        <v>16</v>
      </c>
      <c r="G410" s="32" t="s">
        <v>17</v>
      </c>
      <c r="H410" s="32" t="s">
        <v>18</v>
      </c>
      <c r="I410" s="32" t="s">
        <v>19</v>
      </c>
      <c r="J410" s="32" t="s">
        <v>20</v>
      </c>
      <c r="K410" s="32" t="s">
        <v>21</v>
      </c>
      <c r="L410" s="32" t="s">
        <v>22</v>
      </c>
      <c r="M410" s="5"/>
      <c r="N410" s="5"/>
      <c r="O410" s="5"/>
    </row>
    <row r="411" customFormat="false" ht="45.75" hidden="false" customHeight="true" outlineLevel="0" collapsed="false">
      <c r="A411" s="46"/>
      <c r="B411" s="16"/>
      <c r="C411" s="33"/>
      <c r="D411" s="33"/>
      <c r="E411" s="33"/>
      <c r="F411" s="34" t="s">
        <v>23</v>
      </c>
      <c r="G411" s="32" t="s">
        <v>197</v>
      </c>
      <c r="H411" s="32" t="s">
        <v>217</v>
      </c>
      <c r="I411" s="32" t="s">
        <v>197</v>
      </c>
      <c r="J411" s="32" t="e">
        <f aca="false">WORKDAY(F398,60)</f>
        <v>#VALUE!</v>
      </c>
      <c r="K411" s="32" t="e">
        <f aca="false">IF(F411-J411&gt;0,"Sim","Não")</f>
        <v>#VALUE!</v>
      </c>
      <c r="L411" s="33"/>
      <c r="M411" s="5"/>
      <c r="N411" s="5"/>
      <c r="O411" s="5"/>
    </row>
    <row r="412" customFormat="false" ht="15.75" hidden="false" customHeight="true" outlineLevel="0" collapsed="false">
      <c r="A412" s="46"/>
      <c r="B412" s="16"/>
      <c r="C412" s="32" t="s">
        <v>55</v>
      </c>
      <c r="D412" s="32"/>
      <c r="E412" s="32"/>
      <c r="F412" s="32"/>
      <c r="G412" s="32"/>
      <c r="H412" s="32"/>
      <c r="I412" s="32"/>
      <c r="J412" s="32"/>
      <c r="K412" s="32"/>
      <c r="L412" s="32"/>
      <c r="M412" s="5"/>
      <c r="N412" s="5"/>
      <c r="O412" s="5"/>
    </row>
    <row r="413" customFormat="false" ht="15.75" hidden="false" customHeight="true" outlineLevel="0" collapsed="false">
      <c r="A413" s="46"/>
      <c r="B413" s="16"/>
      <c r="C413" s="32" t="s">
        <v>13</v>
      </c>
      <c r="D413" s="32" t="s">
        <v>14</v>
      </c>
      <c r="E413" s="32" t="s">
        <v>15</v>
      </c>
      <c r="F413" s="32" t="s">
        <v>16</v>
      </c>
      <c r="G413" s="32" t="s">
        <v>17</v>
      </c>
      <c r="H413" s="32" t="s">
        <v>18</v>
      </c>
      <c r="I413" s="32" t="s">
        <v>19</v>
      </c>
      <c r="J413" s="32" t="s">
        <v>20</v>
      </c>
      <c r="K413" s="32" t="s">
        <v>21</v>
      </c>
      <c r="L413" s="32" t="s">
        <v>22</v>
      </c>
      <c r="M413" s="5"/>
      <c r="N413" s="5"/>
      <c r="O413" s="5"/>
    </row>
    <row r="414" customFormat="false" ht="45.75" hidden="false" customHeight="true" outlineLevel="0" collapsed="false">
      <c r="A414" s="46"/>
      <c r="B414" s="16"/>
      <c r="C414" s="33"/>
      <c r="D414" s="33"/>
      <c r="E414" s="33"/>
      <c r="F414" s="34" t="s">
        <v>23</v>
      </c>
      <c r="G414" s="32" t="s">
        <v>197</v>
      </c>
      <c r="H414" s="32" t="s">
        <v>217</v>
      </c>
      <c r="I414" s="32" t="s">
        <v>197</v>
      </c>
      <c r="J414" s="32" t="e">
        <f aca="false">WORKDAY(F401,60)</f>
        <v>#VALUE!</v>
      </c>
      <c r="K414" s="32" t="e">
        <f aca="false">IF(F414-J414&gt;0,"Sim","Não")</f>
        <v>#VALUE!</v>
      </c>
      <c r="L414" s="33"/>
      <c r="M414" s="5"/>
      <c r="N414" s="5"/>
      <c r="O414" s="5"/>
    </row>
    <row r="415" customFormat="false" ht="15.75" hidden="false" customHeight="true" outlineLevel="0" collapsed="false">
      <c r="A415" s="46"/>
      <c r="B415" s="16"/>
      <c r="C415" s="32" t="s">
        <v>56</v>
      </c>
      <c r="D415" s="32"/>
      <c r="E415" s="32"/>
      <c r="F415" s="32"/>
      <c r="G415" s="32"/>
      <c r="H415" s="32"/>
      <c r="I415" s="32"/>
      <c r="J415" s="32"/>
      <c r="K415" s="32"/>
      <c r="L415" s="32"/>
      <c r="M415" s="5"/>
      <c r="N415" s="5"/>
      <c r="O415" s="5"/>
    </row>
    <row r="416" customFormat="false" ht="15.75" hidden="false" customHeight="true" outlineLevel="0" collapsed="false">
      <c r="A416" s="46"/>
      <c r="B416" s="16"/>
      <c r="C416" s="32" t="s">
        <v>13</v>
      </c>
      <c r="D416" s="32" t="s">
        <v>14</v>
      </c>
      <c r="E416" s="32" t="s">
        <v>15</v>
      </c>
      <c r="F416" s="32" t="s">
        <v>16</v>
      </c>
      <c r="G416" s="32" t="s">
        <v>17</v>
      </c>
      <c r="H416" s="32" t="s">
        <v>18</v>
      </c>
      <c r="I416" s="32" t="s">
        <v>19</v>
      </c>
      <c r="J416" s="32" t="s">
        <v>20</v>
      </c>
      <c r="K416" s="32" t="s">
        <v>21</v>
      </c>
      <c r="L416" s="32" t="s">
        <v>22</v>
      </c>
      <c r="M416" s="5"/>
      <c r="N416" s="5"/>
      <c r="O416" s="5"/>
    </row>
    <row r="417" customFormat="false" ht="45.75" hidden="false" customHeight="true" outlineLevel="0" collapsed="false">
      <c r="A417" s="46"/>
      <c r="B417" s="16"/>
      <c r="C417" s="33"/>
      <c r="D417" s="33"/>
      <c r="E417" s="33"/>
      <c r="F417" s="34" t="s">
        <v>23</v>
      </c>
      <c r="G417" s="32" t="s">
        <v>197</v>
      </c>
      <c r="H417" s="32" t="s">
        <v>217</v>
      </c>
      <c r="I417" s="32" t="s">
        <v>197</v>
      </c>
      <c r="J417" s="32" t="e">
        <f aca="false">WORKDAY(F404,60)</f>
        <v>#VALUE!</v>
      </c>
      <c r="K417" s="32" t="e">
        <f aca="false">IF(F417-J417&gt;0,"Sim","Não")</f>
        <v>#VALUE!</v>
      </c>
      <c r="L417" s="33"/>
      <c r="M417" s="5"/>
      <c r="N417" s="5"/>
      <c r="O417" s="5"/>
    </row>
    <row r="418" customFormat="false" ht="15.75" hidden="false" customHeight="true" outlineLevel="0" collapsed="false">
      <c r="A418" s="46"/>
      <c r="B418" s="16"/>
      <c r="C418" s="32" t="s">
        <v>57</v>
      </c>
      <c r="D418" s="32"/>
      <c r="E418" s="32"/>
      <c r="F418" s="32"/>
      <c r="G418" s="32"/>
      <c r="H418" s="32"/>
      <c r="I418" s="32"/>
      <c r="J418" s="32"/>
      <c r="K418" s="32"/>
      <c r="L418" s="32"/>
      <c r="M418" s="5"/>
      <c r="N418" s="5"/>
      <c r="O418" s="5"/>
    </row>
    <row r="419" customFormat="false" ht="15.75" hidden="false" customHeight="true" outlineLevel="0" collapsed="false">
      <c r="A419" s="46"/>
      <c r="B419" s="16"/>
      <c r="C419" s="32" t="s">
        <v>13</v>
      </c>
      <c r="D419" s="32" t="s">
        <v>14</v>
      </c>
      <c r="E419" s="32" t="s">
        <v>15</v>
      </c>
      <c r="F419" s="32" t="s">
        <v>16</v>
      </c>
      <c r="G419" s="32" t="s">
        <v>17</v>
      </c>
      <c r="H419" s="32" t="s">
        <v>18</v>
      </c>
      <c r="I419" s="32" t="s">
        <v>19</v>
      </c>
      <c r="J419" s="32" t="s">
        <v>20</v>
      </c>
      <c r="K419" s="32" t="s">
        <v>21</v>
      </c>
      <c r="L419" s="32" t="s">
        <v>22</v>
      </c>
      <c r="M419" s="5"/>
      <c r="N419" s="5"/>
      <c r="O419" s="5"/>
    </row>
    <row r="420" customFormat="false" ht="45.75" hidden="false" customHeight="true" outlineLevel="0" collapsed="false">
      <c r="A420" s="46"/>
      <c r="B420" s="16"/>
      <c r="C420" s="33"/>
      <c r="D420" s="33"/>
      <c r="E420" s="33"/>
      <c r="F420" s="34" t="s">
        <v>23</v>
      </c>
      <c r="G420" s="32" t="s">
        <v>197</v>
      </c>
      <c r="H420" s="32" t="s">
        <v>217</v>
      </c>
      <c r="I420" s="32" t="s">
        <v>197</v>
      </c>
      <c r="J420" s="32" t="e">
        <f aca="false">WORKDAY(F407,60)</f>
        <v>#VALUE!</v>
      </c>
      <c r="K420" s="32" t="e">
        <f aca="false">IF(F420-J420&gt;0,"Sim","Não")</f>
        <v>#VALUE!</v>
      </c>
      <c r="L420" s="33"/>
      <c r="M420" s="5"/>
      <c r="N420" s="5"/>
      <c r="O420" s="5"/>
    </row>
    <row r="421" customFormat="false" ht="10.5" hidden="false" customHeight="true" outlineLevel="0" collapsed="false">
      <c r="A421" s="5"/>
      <c r="B421" s="30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</row>
    <row r="422" customFormat="false" ht="15.75" hidden="false" customHeight="true" outlineLevel="0" collapsed="false">
      <c r="A422" s="37" t="s">
        <v>25</v>
      </c>
      <c r="B422" s="16" t="s">
        <v>218</v>
      </c>
      <c r="C422" s="32" t="s">
        <v>13</v>
      </c>
      <c r="D422" s="32" t="s">
        <v>14</v>
      </c>
      <c r="E422" s="32" t="s">
        <v>15</v>
      </c>
      <c r="F422" s="32" t="s">
        <v>16</v>
      </c>
      <c r="G422" s="32" t="s">
        <v>17</v>
      </c>
      <c r="H422" s="32" t="s">
        <v>18</v>
      </c>
      <c r="I422" s="32" t="s">
        <v>19</v>
      </c>
      <c r="J422" s="32" t="s">
        <v>20</v>
      </c>
      <c r="K422" s="32" t="s">
        <v>21</v>
      </c>
      <c r="L422" s="32" t="s">
        <v>22</v>
      </c>
      <c r="M422" s="5"/>
      <c r="N422" s="5"/>
      <c r="O422" s="5"/>
    </row>
    <row r="423" customFormat="false" ht="55.5" hidden="false" customHeight="true" outlineLevel="0" collapsed="false">
      <c r="A423" s="5"/>
      <c r="B423" s="16"/>
      <c r="C423" s="33"/>
      <c r="D423" s="33"/>
      <c r="E423" s="33"/>
      <c r="F423" s="34" t="s">
        <v>23</v>
      </c>
      <c r="G423" s="32" t="s">
        <v>219</v>
      </c>
      <c r="H423" s="32" t="s">
        <v>220</v>
      </c>
      <c r="I423" s="32" t="s">
        <v>205</v>
      </c>
      <c r="J423" s="32" t="e">
        <f aca="false">WORKDAY(F388,45)</f>
        <v>#VALUE!</v>
      </c>
      <c r="K423" s="32" t="e">
        <f aca="false">IF(F423-J423&gt;0,"Sim","Não")</f>
        <v>#VALUE!</v>
      </c>
      <c r="L423" s="33"/>
      <c r="M423" s="5"/>
      <c r="N423" s="5"/>
      <c r="O423" s="5"/>
    </row>
    <row r="424" customFormat="false" ht="10.5" hidden="false" customHeight="true" outlineLevel="0" collapsed="false">
      <c r="A424" s="5"/>
      <c r="B424" s="30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5"/>
      <c r="N424" s="5"/>
      <c r="O424" s="5"/>
    </row>
    <row r="425" customFormat="false" ht="15.75" hidden="false" customHeight="true" outlineLevel="0" collapsed="false">
      <c r="A425" s="31" t="s">
        <v>5</v>
      </c>
      <c r="B425" s="16" t="s">
        <v>173</v>
      </c>
      <c r="C425" s="32" t="s">
        <v>13</v>
      </c>
      <c r="D425" s="32" t="s">
        <v>14</v>
      </c>
      <c r="E425" s="32" t="s">
        <v>15</v>
      </c>
      <c r="F425" s="32" t="s">
        <v>16</v>
      </c>
      <c r="G425" s="32" t="s">
        <v>17</v>
      </c>
      <c r="H425" s="32" t="s">
        <v>18</v>
      </c>
      <c r="I425" s="32" t="s">
        <v>19</v>
      </c>
      <c r="J425" s="32" t="s">
        <v>20</v>
      </c>
      <c r="K425" s="32" t="s">
        <v>21</v>
      </c>
      <c r="L425" s="32" t="s">
        <v>22</v>
      </c>
      <c r="M425" s="5"/>
      <c r="N425" s="5"/>
      <c r="O425" s="5"/>
    </row>
    <row r="426" customFormat="false" ht="27.4" hidden="false" customHeight="true" outlineLevel="0" collapsed="false">
      <c r="A426" s="5"/>
      <c r="B426" s="16"/>
      <c r="C426" s="33"/>
      <c r="D426" s="33"/>
      <c r="E426" s="33"/>
      <c r="F426" s="34" t="s">
        <v>23</v>
      </c>
      <c r="G426" s="32" t="s">
        <v>23</v>
      </c>
      <c r="H426" s="32" t="s">
        <v>23</v>
      </c>
      <c r="I426" s="32" t="s">
        <v>23</v>
      </c>
      <c r="J426" s="36" t="s">
        <v>23</v>
      </c>
      <c r="K426" s="35" t="s">
        <v>23</v>
      </c>
      <c r="L426" s="33"/>
      <c r="M426" s="5"/>
      <c r="N426" s="5"/>
      <c r="O426" s="5"/>
    </row>
    <row r="427" customFormat="false" ht="10.5" hidden="false" customHeight="true" outlineLevel="0" collapsed="false">
      <c r="A427" s="5"/>
      <c r="B427" s="30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5"/>
      <c r="N427" s="5"/>
      <c r="O427" s="5"/>
    </row>
    <row r="428" customFormat="false" ht="15.75" hidden="false" customHeight="true" outlineLevel="0" collapsed="false">
      <c r="A428" s="37" t="s">
        <v>25</v>
      </c>
      <c r="B428" s="16" t="s">
        <v>221</v>
      </c>
      <c r="C428" s="32" t="s">
        <v>13</v>
      </c>
      <c r="D428" s="32" t="s">
        <v>14</v>
      </c>
      <c r="E428" s="32" t="s">
        <v>15</v>
      </c>
      <c r="F428" s="32" t="s">
        <v>16</v>
      </c>
      <c r="G428" s="32" t="s">
        <v>17</v>
      </c>
      <c r="H428" s="32" t="s">
        <v>18</v>
      </c>
      <c r="I428" s="32" t="s">
        <v>19</v>
      </c>
      <c r="J428" s="32" t="s">
        <v>20</v>
      </c>
      <c r="K428" s="32" t="s">
        <v>21</v>
      </c>
      <c r="L428" s="32" t="s">
        <v>22</v>
      </c>
      <c r="M428" s="5"/>
      <c r="N428" s="5"/>
      <c r="O428" s="5"/>
    </row>
    <row r="429" customFormat="false" ht="53.85" hidden="false" customHeight="true" outlineLevel="0" collapsed="false">
      <c r="A429" s="5"/>
      <c r="B429" s="16"/>
      <c r="C429" s="33"/>
      <c r="D429" s="33"/>
      <c r="E429" s="33"/>
      <c r="F429" s="34" t="s">
        <v>23</v>
      </c>
      <c r="G429" s="32" t="s">
        <v>219</v>
      </c>
      <c r="H429" s="32" t="s">
        <v>220</v>
      </c>
      <c r="I429" s="32" t="s">
        <v>205</v>
      </c>
      <c r="J429" s="32" t="e">
        <f aca="false">WORKDAY(F388,45)</f>
        <v>#VALUE!</v>
      </c>
      <c r="K429" s="32" t="e">
        <f aca="false">IF(F429-J429&gt;0,"Sim","Não")</f>
        <v>#VALUE!</v>
      </c>
      <c r="L429" s="33"/>
      <c r="M429" s="5"/>
      <c r="N429" s="5"/>
      <c r="O429" s="5"/>
    </row>
    <row r="430" customFormat="false" ht="10.5" hidden="false" customHeight="true" outlineLevel="0" collapsed="false">
      <c r="A430" s="5"/>
      <c r="B430" s="30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5"/>
      <c r="N430" s="5"/>
      <c r="O430" s="5"/>
    </row>
    <row r="431" customFormat="false" ht="15.75" hidden="false" customHeight="true" outlineLevel="0" collapsed="false">
      <c r="A431" s="37" t="s">
        <v>25</v>
      </c>
      <c r="B431" s="16" t="s">
        <v>207</v>
      </c>
      <c r="C431" s="32" t="s">
        <v>13</v>
      </c>
      <c r="D431" s="32" t="s">
        <v>14</v>
      </c>
      <c r="E431" s="32" t="s">
        <v>15</v>
      </c>
      <c r="F431" s="32" t="s">
        <v>16</v>
      </c>
      <c r="G431" s="32" t="s">
        <v>17</v>
      </c>
      <c r="H431" s="32" t="s">
        <v>18</v>
      </c>
      <c r="I431" s="32" t="s">
        <v>19</v>
      </c>
      <c r="J431" s="32" t="s">
        <v>20</v>
      </c>
      <c r="K431" s="32" t="s">
        <v>21</v>
      </c>
      <c r="L431" s="32" t="s">
        <v>22</v>
      </c>
      <c r="M431" s="5"/>
      <c r="N431" s="5"/>
      <c r="O431" s="5"/>
    </row>
    <row r="432" customFormat="false" ht="15.75" hidden="false" customHeight="true" outlineLevel="0" collapsed="false">
      <c r="A432" s="5"/>
      <c r="B432" s="16"/>
      <c r="C432" s="33"/>
      <c r="D432" s="33"/>
      <c r="E432" s="33"/>
      <c r="F432" s="34" t="s">
        <v>23</v>
      </c>
      <c r="G432" s="32" t="s">
        <v>23</v>
      </c>
      <c r="H432" s="32" t="s">
        <v>23</v>
      </c>
      <c r="I432" s="32" t="s">
        <v>23</v>
      </c>
      <c r="J432" s="36" t="s">
        <v>23</v>
      </c>
      <c r="K432" s="32" t="s">
        <v>23</v>
      </c>
      <c r="L432" s="33"/>
      <c r="M432" s="5"/>
      <c r="N432" s="5"/>
      <c r="O432" s="5"/>
    </row>
    <row r="433" customFormat="false" ht="10.5" hidden="false" customHeight="true" outlineLevel="0" collapsed="false">
      <c r="A433" s="5"/>
      <c r="B433" s="30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5"/>
      <c r="N433" s="5"/>
      <c r="O433" s="5"/>
    </row>
    <row r="434" customFormat="false" ht="15.75" hidden="false" customHeight="true" outlineLevel="0" collapsed="false">
      <c r="A434" s="31" t="s">
        <v>5</v>
      </c>
      <c r="B434" s="16" t="s">
        <v>208</v>
      </c>
      <c r="C434" s="32" t="s">
        <v>13</v>
      </c>
      <c r="D434" s="32" t="s">
        <v>14</v>
      </c>
      <c r="E434" s="32" t="s">
        <v>15</v>
      </c>
      <c r="F434" s="32" t="s">
        <v>16</v>
      </c>
      <c r="G434" s="32" t="s">
        <v>17</v>
      </c>
      <c r="H434" s="32" t="s">
        <v>18</v>
      </c>
      <c r="I434" s="32" t="s">
        <v>19</v>
      </c>
      <c r="J434" s="32" t="s">
        <v>20</v>
      </c>
      <c r="K434" s="32" t="s">
        <v>21</v>
      </c>
      <c r="L434" s="32" t="s">
        <v>22</v>
      </c>
      <c r="M434" s="5"/>
      <c r="N434" s="5"/>
      <c r="O434" s="5"/>
    </row>
    <row r="435" customFormat="false" ht="15.75" hidden="false" customHeight="true" outlineLevel="0" collapsed="false">
      <c r="A435" s="5"/>
      <c r="B435" s="16"/>
      <c r="C435" s="33"/>
      <c r="D435" s="33"/>
      <c r="E435" s="33"/>
      <c r="F435" s="34" t="s">
        <v>23</v>
      </c>
      <c r="G435" s="32" t="s">
        <v>222</v>
      </c>
      <c r="H435" s="32" t="s">
        <v>23</v>
      </c>
      <c r="I435" s="32" t="s">
        <v>23</v>
      </c>
      <c r="J435" s="36" t="s">
        <v>23</v>
      </c>
      <c r="K435" s="32" t="s">
        <v>23</v>
      </c>
      <c r="L435" s="33"/>
      <c r="M435" s="5"/>
      <c r="N435" s="5"/>
      <c r="O435" s="5"/>
    </row>
    <row r="436" customFormat="false" ht="10.5" hidden="false" customHeight="true" outlineLevel="0" collapsed="false">
      <c r="A436" s="5"/>
      <c r="B436" s="30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5"/>
      <c r="N436" s="5"/>
      <c r="O436" s="5"/>
    </row>
    <row r="437" customFormat="false" ht="15.75" hidden="false" customHeight="true" outlineLevel="0" collapsed="false">
      <c r="A437" s="31" t="s">
        <v>5</v>
      </c>
      <c r="B437" s="16" t="s">
        <v>210</v>
      </c>
      <c r="C437" s="32" t="s">
        <v>13</v>
      </c>
      <c r="D437" s="32" t="s">
        <v>14</v>
      </c>
      <c r="E437" s="32" t="s">
        <v>15</v>
      </c>
      <c r="F437" s="32" t="s">
        <v>16</v>
      </c>
      <c r="G437" s="32" t="s">
        <v>17</v>
      </c>
      <c r="H437" s="32" t="s">
        <v>18</v>
      </c>
      <c r="I437" s="32" t="s">
        <v>19</v>
      </c>
      <c r="J437" s="32" t="s">
        <v>20</v>
      </c>
      <c r="K437" s="32" t="s">
        <v>21</v>
      </c>
      <c r="L437" s="32" t="s">
        <v>22</v>
      </c>
      <c r="M437" s="5"/>
      <c r="N437" s="5"/>
      <c r="O437" s="5"/>
    </row>
    <row r="438" customFormat="false" ht="15.75" hidden="false" customHeight="true" outlineLevel="0" collapsed="false">
      <c r="A438" s="5"/>
      <c r="B438" s="16"/>
      <c r="C438" s="33"/>
      <c r="D438" s="33"/>
      <c r="E438" s="33"/>
      <c r="F438" s="34" t="s">
        <v>23</v>
      </c>
      <c r="G438" s="32" t="s">
        <v>222</v>
      </c>
      <c r="H438" s="32" t="s">
        <v>23</v>
      </c>
      <c r="I438" s="32" t="s">
        <v>23</v>
      </c>
      <c r="J438" s="36" t="s">
        <v>23</v>
      </c>
      <c r="K438" s="32" t="s">
        <v>23</v>
      </c>
      <c r="L438" s="33"/>
      <c r="M438" s="5"/>
      <c r="N438" s="5"/>
      <c r="O438" s="5"/>
    </row>
    <row r="439" customFormat="false" ht="10.5" hidden="false" customHeight="true" outlineLevel="0" collapsed="false">
      <c r="A439" s="5"/>
      <c r="B439" s="30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</row>
    <row r="440" customFormat="false" ht="15.75" hidden="false" customHeight="true" outlineLevel="0" collapsed="false">
      <c r="A440" s="5"/>
      <c r="B440" s="30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</row>
    <row r="441" customFormat="false" ht="15.75" hidden="false" customHeight="true" outlineLevel="0" collapsed="false">
      <c r="A441" s="5"/>
      <c r="B441" s="30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</row>
    <row r="442" customFormat="false" ht="15.75" hidden="false" customHeight="true" outlineLevel="0" collapsed="false">
      <c r="A442" s="5"/>
      <c r="B442" s="30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</row>
    <row r="443" customFormat="false" ht="15.75" hidden="false" customHeight="true" outlineLevel="0" collapsed="false">
      <c r="A443" s="5"/>
      <c r="B443" s="30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</row>
    <row r="444" customFormat="false" ht="15.75" hidden="false" customHeight="true" outlineLevel="0" collapsed="false">
      <c r="A444" s="5"/>
      <c r="B444" s="30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</row>
    <row r="445" customFormat="false" ht="12.75" hidden="false" customHeight="true" outlineLevel="0" collapsed="false">
      <c r="A445" s="5"/>
      <c r="B445" s="4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customFormat="false" ht="12.75" hidden="false" customHeight="true" outlineLevel="0" collapsed="false">
      <c r="A446" s="5"/>
      <c r="B446" s="4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customFormat="false" ht="12.75" hidden="false" customHeight="true" outlineLevel="0" collapsed="false">
      <c r="A447" s="5"/>
      <c r="B447" s="4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customFormat="false" ht="12.75" hidden="false" customHeight="true" outlineLevel="0" collapsed="false">
      <c r="A448" s="5"/>
      <c r="B448" s="4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customFormat="false" ht="12.75" hidden="false" customHeight="true" outlineLevel="0" collapsed="false">
      <c r="A449" s="5"/>
      <c r="B449" s="4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customFormat="false" ht="12.75" hidden="false" customHeight="true" outlineLevel="0" collapsed="false">
      <c r="A450" s="5"/>
      <c r="B450" s="4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customFormat="false" ht="12.75" hidden="false" customHeight="true" outlineLevel="0" collapsed="false">
      <c r="A451" s="5"/>
      <c r="B451" s="4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customFormat="false" ht="12.75" hidden="false" customHeight="true" outlineLevel="0" collapsed="false">
      <c r="A452" s="5"/>
      <c r="B452" s="4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customFormat="false" ht="12.75" hidden="false" customHeight="true" outlineLevel="0" collapsed="false">
      <c r="A453" s="5"/>
      <c r="B453" s="4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customFormat="false" ht="12.75" hidden="false" customHeight="true" outlineLevel="0" collapsed="false">
      <c r="A454" s="5"/>
      <c r="B454" s="4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customFormat="false" ht="12.75" hidden="false" customHeight="true" outlineLevel="0" collapsed="false">
      <c r="A455" s="5"/>
      <c r="B455" s="4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customFormat="false" ht="12.75" hidden="false" customHeight="true" outlineLevel="0" collapsed="false">
      <c r="A456" s="5"/>
      <c r="B456" s="4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customFormat="false" ht="12.75" hidden="false" customHeight="true" outlineLevel="0" collapsed="false">
      <c r="A457" s="5"/>
      <c r="B457" s="4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customFormat="false" ht="12.75" hidden="false" customHeight="true" outlineLevel="0" collapsed="false">
      <c r="A458" s="5"/>
      <c r="B458" s="4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customFormat="false" ht="12.75" hidden="false" customHeight="true" outlineLevel="0" collapsed="false">
      <c r="A459" s="5"/>
      <c r="B459" s="4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customFormat="false" ht="12.75" hidden="false" customHeight="true" outlineLevel="0" collapsed="false">
      <c r="A460" s="5"/>
      <c r="B460" s="4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customFormat="false" ht="12.75" hidden="false" customHeight="true" outlineLevel="0" collapsed="false">
      <c r="A461" s="5"/>
      <c r="B461" s="4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customFormat="false" ht="12.75" hidden="false" customHeight="true" outlineLevel="0" collapsed="false">
      <c r="A462" s="5"/>
      <c r="B462" s="4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customFormat="false" ht="12.75" hidden="false" customHeight="true" outlineLevel="0" collapsed="false">
      <c r="A463" s="5"/>
      <c r="B463" s="4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customFormat="false" ht="12.75" hidden="false" customHeight="true" outlineLevel="0" collapsed="false">
      <c r="A464" s="5"/>
      <c r="B464" s="4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customFormat="false" ht="12.75" hidden="false" customHeight="true" outlineLevel="0" collapsed="false">
      <c r="A465" s="5"/>
      <c r="B465" s="4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customFormat="false" ht="12.75" hidden="false" customHeight="true" outlineLevel="0" collapsed="false">
      <c r="A466" s="5"/>
      <c r="B466" s="4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customFormat="false" ht="12.75" hidden="false" customHeight="true" outlineLevel="0" collapsed="false">
      <c r="A467" s="5"/>
      <c r="B467" s="4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customFormat="false" ht="12.75" hidden="false" customHeight="true" outlineLevel="0" collapsed="false">
      <c r="A468" s="5"/>
      <c r="B468" s="4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customFormat="false" ht="12.75" hidden="false" customHeight="true" outlineLevel="0" collapsed="false">
      <c r="A469" s="5"/>
      <c r="B469" s="4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customFormat="false" ht="12.75" hidden="false" customHeight="true" outlineLevel="0" collapsed="false">
      <c r="A470" s="5"/>
      <c r="B470" s="4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customFormat="false" ht="12.75" hidden="false" customHeight="true" outlineLevel="0" collapsed="false">
      <c r="A471" s="5"/>
      <c r="B471" s="4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customFormat="false" ht="12.75" hidden="false" customHeight="true" outlineLevel="0" collapsed="false">
      <c r="A472" s="5"/>
      <c r="B472" s="4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customFormat="false" ht="12.75" hidden="false" customHeight="true" outlineLevel="0" collapsed="false">
      <c r="A473" s="5"/>
      <c r="B473" s="4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customFormat="false" ht="12.75" hidden="false" customHeight="true" outlineLevel="0" collapsed="false">
      <c r="A474" s="5"/>
      <c r="B474" s="4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customFormat="false" ht="12.75" hidden="false" customHeight="true" outlineLevel="0" collapsed="false">
      <c r="A475" s="5"/>
      <c r="B475" s="4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customFormat="false" ht="12.75" hidden="false" customHeight="true" outlineLevel="0" collapsed="false">
      <c r="A476" s="5"/>
      <c r="B476" s="4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customFormat="false" ht="12.75" hidden="false" customHeight="true" outlineLevel="0" collapsed="false">
      <c r="A477" s="5"/>
      <c r="B477" s="4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</sheetData>
  <mergeCells count="170">
    <mergeCell ref="A1:E1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A15:L15"/>
    <mergeCell ref="B17:B18"/>
    <mergeCell ref="B20:B21"/>
    <mergeCell ref="B23:B24"/>
    <mergeCell ref="B26:B27"/>
    <mergeCell ref="B29:B30"/>
    <mergeCell ref="B32:B33"/>
    <mergeCell ref="B35:B36"/>
    <mergeCell ref="B38:B39"/>
    <mergeCell ref="B41:B42"/>
    <mergeCell ref="B44:B45"/>
    <mergeCell ref="B47:B48"/>
    <mergeCell ref="B50:B51"/>
    <mergeCell ref="B53:B54"/>
    <mergeCell ref="B56:B76"/>
    <mergeCell ref="C56:L56"/>
    <mergeCell ref="C59:L59"/>
    <mergeCell ref="C62:L62"/>
    <mergeCell ref="C65:L65"/>
    <mergeCell ref="C68:L68"/>
    <mergeCell ref="C71:L71"/>
    <mergeCell ref="C74:L74"/>
    <mergeCell ref="B78:B98"/>
    <mergeCell ref="C78:L78"/>
    <mergeCell ref="C81:L81"/>
    <mergeCell ref="C84:L84"/>
    <mergeCell ref="C87:L87"/>
    <mergeCell ref="C90:L90"/>
    <mergeCell ref="C93:L93"/>
    <mergeCell ref="C96:L96"/>
    <mergeCell ref="B100:B101"/>
    <mergeCell ref="B103:B104"/>
    <mergeCell ref="B106:B107"/>
    <mergeCell ref="B109:B110"/>
    <mergeCell ref="B112:B113"/>
    <mergeCell ref="B115:B116"/>
    <mergeCell ref="B118:B119"/>
    <mergeCell ref="B121:B122"/>
    <mergeCell ref="B124:B125"/>
    <mergeCell ref="B127:B128"/>
    <mergeCell ref="B130:B131"/>
    <mergeCell ref="B133:B134"/>
    <mergeCell ref="B136:B156"/>
    <mergeCell ref="C136:L136"/>
    <mergeCell ref="A137:A156"/>
    <mergeCell ref="C139:L139"/>
    <mergeCell ref="C142:L142"/>
    <mergeCell ref="C145:L145"/>
    <mergeCell ref="C148:L148"/>
    <mergeCell ref="C151:L151"/>
    <mergeCell ref="C154:L154"/>
    <mergeCell ref="B158:B159"/>
    <mergeCell ref="B161:B162"/>
    <mergeCell ref="B164:B165"/>
    <mergeCell ref="B167:B168"/>
    <mergeCell ref="B170:B171"/>
    <mergeCell ref="B173:B174"/>
    <mergeCell ref="B176:B177"/>
    <mergeCell ref="B179:B180"/>
    <mergeCell ref="B182:B183"/>
    <mergeCell ref="B185:B186"/>
    <mergeCell ref="B188:B189"/>
    <mergeCell ref="B191:B192"/>
    <mergeCell ref="B194:B195"/>
    <mergeCell ref="B197:B198"/>
    <mergeCell ref="B200:L200"/>
    <mergeCell ref="B202:B222"/>
    <mergeCell ref="C202:L202"/>
    <mergeCell ref="A203:A222"/>
    <mergeCell ref="C205:L205"/>
    <mergeCell ref="C208:L208"/>
    <mergeCell ref="C211:L211"/>
    <mergeCell ref="C214:L214"/>
    <mergeCell ref="C217:L217"/>
    <mergeCell ref="C220:L220"/>
    <mergeCell ref="B224:L224"/>
    <mergeCell ref="B226:B246"/>
    <mergeCell ref="C226:L226"/>
    <mergeCell ref="A227:A246"/>
    <mergeCell ref="C229:L229"/>
    <mergeCell ref="C232:L232"/>
    <mergeCell ref="C235:L235"/>
    <mergeCell ref="C238:L238"/>
    <mergeCell ref="C241:L241"/>
    <mergeCell ref="C244:L244"/>
    <mergeCell ref="B248:B268"/>
    <mergeCell ref="C248:L248"/>
    <mergeCell ref="A249:A268"/>
    <mergeCell ref="C251:L251"/>
    <mergeCell ref="C254:L254"/>
    <mergeCell ref="C257:L257"/>
    <mergeCell ref="C260:L260"/>
    <mergeCell ref="C263:L263"/>
    <mergeCell ref="C266:L266"/>
    <mergeCell ref="B270:B290"/>
    <mergeCell ref="C270:L270"/>
    <mergeCell ref="A271:A290"/>
    <mergeCell ref="C273:L273"/>
    <mergeCell ref="C276:L276"/>
    <mergeCell ref="C279:L279"/>
    <mergeCell ref="C282:L282"/>
    <mergeCell ref="C285:L285"/>
    <mergeCell ref="C288:L288"/>
    <mergeCell ref="B292:L292"/>
    <mergeCell ref="B294:B295"/>
    <mergeCell ref="B297:B298"/>
    <mergeCell ref="B300:B301"/>
    <mergeCell ref="B303:B304"/>
    <mergeCell ref="B306:B307"/>
    <mergeCell ref="B309:B310"/>
    <mergeCell ref="B312:B313"/>
    <mergeCell ref="B315:B316"/>
    <mergeCell ref="B318:B319"/>
    <mergeCell ref="B321:B322"/>
    <mergeCell ref="B324:B325"/>
    <mergeCell ref="B327:B328"/>
    <mergeCell ref="A330:L330"/>
    <mergeCell ref="B332:B333"/>
    <mergeCell ref="B335:B336"/>
    <mergeCell ref="B338:B339"/>
    <mergeCell ref="B341:B352"/>
    <mergeCell ref="C341:L341"/>
    <mergeCell ref="A342:A352"/>
    <mergeCell ref="C344:L344"/>
    <mergeCell ref="C347:L347"/>
    <mergeCell ref="C350:L350"/>
    <mergeCell ref="B354:B365"/>
    <mergeCell ref="C354:L354"/>
    <mergeCell ref="A355:A365"/>
    <mergeCell ref="C357:L357"/>
    <mergeCell ref="C360:L360"/>
    <mergeCell ref="C363:L363"/>
    <mergeCell ref="B367:B368"/>
    <mergeCell ref="B370:B371"/>
    <mergeCell ref="B373:B374"/>
    <mergeCell ref="B376:B377"/>
    <mergeCell ref="B379:B380"/>
    <mergeCell ref="B382:B383"/>
    <mergeCell ref="A385:L385"/>
    <mergeCell ref="B387:B388"/>
    <mergeCell ref="B390:B391"/>
    <mergeCell ref="B393:B394"/>
    <mergeCell ref="B396:B407"/>
    <mergeCell ref="C396:L396"/>
    <mergeCell ref="A397:A407"/>
    <mergeCell ref="C399:L399"/>
    <mergeCell ref="C402:L402"/>
    <mergeCell ref="C405:L405"/>
    <mergeCell ref="B409:B420"/>
    <mergeCell ref="C409:L409"/>
    <mergeCell ref="A410:A420"/>
    <mergeCell ref="C412:L412"/>
    <mergeCell ref="C415:L415"/>
    <mergeCell ref="C418:L418"/>
    <mergeCell ref="B422:B423"/>
    <mergeCell ref="B425:B426"/>
    <mergeCell ref="B428:B429"/>
    <mergeCell ref="B431:B432"/>
    <mergeCell ref="B434:B435"/>
    <mergeCell ref="B437:B438"/>
  </mergeCells>
  <printOptions headings="true" gridLines="false" gridLinesSet="true" horizontalCentered="false" verticalCentered="false"/>
  <pageMargins left="0.7875" right="0.7875" top="0.954166666666667" bottom="0.954166666666667" header="0.7875" footer="0.7875"/>
  <pageSetup paperSize="77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>&amp;C&amp;12&amp;A</oddHeader>
    <oddFooter>&amp;C&amp;12Página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2017-02-01T14:05:16Z</dcterms:created>
  <dc:creator>Jonatas Souza da Trindade - COMOC</dc:creator>
  <dc:description/>
  <dc:language>pt-BR</dc:language>
  <cp:lastModifiedBy/>
  <dcterms:modified xsi:type="dcterms:W3CDTF">2017-10-10T10:16:55Z</dcterms:modified>
  <cp:revision>153</cp:revision>
  <dc:subject/>
  <dc:title/>
</cp:coreProperties>
</file>