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\\heliosfs\forras\Koistvan\12fakt\"/>
    </mc:Choice>
  </mc:AlternateContent>
  <xr:revisionPtr revIDLastSave="0" documentId="13_ncr:1_{1C808A0C-E1B6-42FF-A4ED-84F704241461}" xr6:coauthVersionLast="36" xr6:coauthVersionMax="47" xr10:uidLastSave="{00000000-0000-0000-0000-000000000000}"/>
  <bookViews>
    <workbookView xWindow="0" yWindow="0" windowWidth="17520" windowHeight="9525" activeTab="3" xr2:uid="{7EA418A0-9BFD-4131-ACAE-C2184C30A5AC}"/>
  </bookViews>
  <sheets>
    <sheet name="elemek" sheetId="1" r:id="rId1"/>
    <sheet name="vas" sheetId="2" r:id="rId2"/>
    <sheet name="EZ diag" sheetId="4" r:id="rId3"/>
    <sheet name="izotópok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3" l="1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79" i="3"/>
  <c r="H80" i="3"/>
  <c r="H81" i="3"/>
  <c r="H82" i="3"/>
  <c r="H83" i="3"/>
  <c r="H84" i="3"/>
  <c r="H85" i="3"/>
  <c r="H86" i="3"/>
  <c r="H87" i="3"/>
  <c r="H88" i="3"/>
  <c r="H89" i="3"/>
  <c r="H90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" i="3"/>
  <c r="H5" i="3" s="1"/>
  <c r="H4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T2" i="3"/>
  <c r="H300" i="3" l="1"/>
  <c r="H395" i="3" s="1"/>
  <c r="H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Q2" i="3"/>
  <c r="P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2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" i="1"/>
  <c r="B9" i="2"/>
  <c r="B8" i="2"/>
  <c r="B10" i="2" s="1"/>
  <c r="B7" i="2"/>
  <c r="B6" i="2"/>
  <c r="B5" i="2"/>
  <c r="B4" i="2"/>
  <c r="C19" i="2" s="1"/>
  <c r="H482" i="3" l="1"/>
  <c r="H774" i="3"/>
  <c r="B14" i="2"/>
  <c r="B18" i="2"/>
  <c r="C18" i="2"/>
  <c r="B19" i="2"/>
</calcChain>
</file>

<file path=xl/sharedStrings.xml><?xml version="1.0" encoding="utf-8"?>
<sst xmlns="http://schemas.openxmlformats.org/spreadsheetml/2006/main" count="402" uniqueCount="314">
  <si>
    <t>Elem</t>
  </si>
  <si>
    <t>Vegyjel</t>
  </si>
  <si>
    <t>Rendszám</t>
  </si>
  <si>
    <t>Atomtömeg</t>
  </si>
  <si>
    <t>Sűrűség</t>
  </si>
  <si>
    <t>Olvadáspont</t>
  </si>
  <si>
    <t>Forráspont</t>
  </si>
  <si>
    <t>Izotópok száma</t>
  </si>
  <si>
    <t>Felfedező</t>
  </si>
  <si>
    <t>Felfedezés éve</t>
  </si>
  <si>
    <t>Ac</t>
  </si>
  <si>
    <t>Debierne</t>
  </si>
  <si>
    <t>Al</t>
  </si>
  <si>
    <t>Wöhler</t>
  </si>
  <si>
    <t>Am</t>
  </si>
  <si>
    <t>Seaborg et al.</t>
  </si>
  <si>
    <t>Sb</t>
  </si>
  <si>
    <t>Early historic times</t>
  </si>
  <si>
    <t>-</t>
  </si>
  <si>
    <t>Au</t>
  </si>
  <si>
    <t>Ar</t>
  </si>
  <si>
    <t>Rayleigh and Ramsay</t>
  </si>
  <si>
    <t>As</t>
  </si>
  <si>
    <t>Albertus Magnus</t>
  </si>
  <si>
    <t>1250?</t>
  </si>
  <si>
    <t>At</t>
  </si>
  <si>
    <t>Corson et al.</t>
  </si>
  <si>
    <t>Ba</t>
  </si>
  <si>
    <t>Davy</t>
  </si>
  <si>
    <t>Be</t>
  </si>
  <si>
    <t>Vauquelin</t>
  </si>
  <si>
    <t>Bk</t>
  </si>
  <si>
    <t>Bi</t>
  </si>
  <si>
    <t>Geoffroy</t>
  </si>
  <si>
    <t>B</t>
  </si>
  <si>
    <t>Gay-Lussac and</t>
  </si>
  <si>
    <t>Thénard; Davy</t>
  </si>
  <si>
    <t>Bh</t>
  </si>
  <si>
    <t>Armbruster and Münzenberg</t>
  </si>
  <si>
    <t>Br</t>
  </si>
  <si>
    <t>Balard</t>
  </si>
  <si>
    <t>Ce</t>
  </si>
  <si>
    <t>Berzelius and</t>
  </si>
  <si>
    <t>Hisinger; Klaproth</t>
  </si>
  <si>
    <t>Cs</t>
  </si>
  <si>
    <t>Bunsen and Kirchoff</t>
  </si>
  <si>
    <t>Zn</t>
  </si>
  <si>
    <t>Zr</t>
  </si>
  <si>
    <t>Klaproth</t>
  </si>
  <si>
    <t>Dy</t>
  </si>
  <si>
    <t>Boisbaudran</t>
  </si>
  <si>
    <t>Db</t>
  </si>
  <si>
    <t>Ghiorso et al,</t>
  </si>
  <si>
    <t>Es</t>
  </si>
  <si>
    <t>Er</t>
  </si>
  <si>
    <t>Mosander</t>
  </si>
  <si>
    <t>Eu</t>
  </si>
  <si>
    <t>Demarcay</t>
  </si>
  <si>
    <t>Ag</t>
  </si>
  <si>
    <t>Fm</t>
  </si>
  <si>
    <t>F</t>
  </si>
  <si>
    <t>Moissan</t>
  </si>
  <si>
    <t>P</t>
  </si>
  <si>
    <t>Brand</t>
  </si>
  <si>
    <t>Fr</t>
  </si>
  <si>
    <t>Perey</t>
  </si>
  <si>
    <t>Gd</t>
  </si>
  <si>
    <t>Marignac</t>
  </si>
  <si>
    <t>Ga</t>
  </si>
  <si>
    <t>Ge</t>
  </si>
  <si>
    <t>Winkler</t>
  </si>
  <si>
    <t>Hf</t>
  </si>
  <si>
    <t>Coster and von Hevesy</t>
  </si>
  <si>
    <t>Hs</t>
  </si>
  <si>
    <t>He</t>
  </si>
  <si>
    <t>Janssen</t>
  </si>
  <si>
    <t>H</t>
  </si>
  <si>
    <t>Cavendish</t>
  </si>
  <si>
    <t>Hg</t>
  </si>
  <si>
    <t>Ho</t>
  </si>
  <si>
    <t>Delafontaine and Soret</t>
  </si>
  <si>
    <t>In</t>
  </si>
  <si>
    <t>Reich and Richter</t>
  </si>
  <si>
    <t>Ir</t>
  </si>
  <si>
    <t>Tennant</t>
  </si>
  <si>
    <t>Yb</t>
  </si>
  <si>
    <t>Y</t>
  </si>
  <si>
    <t>Gadolin</t>
  </si>
  <si>
    <t>I</t>
  </si>
  <si>
    <t>Cortois</t>
  </si>
  <si>
    <t>Cd</t>
  </si>
  <si>
    <t>Stromeyer</t>
  </si>
  <si>
    <t>Ca</t>
  </si>
  <si>
    <t>Cf</t>
  </si>
  <si>
    <t>K</t>
  </si>
  <si>
    <t>S</t>
  </si>
  <si>
    <t>Cl</t>
  </si>
  <si>
    <t>Scheele</t>
  </si>
  <si>
    <t>Co</t>
  </si>
  <si>
    <t>Brandt</t>
  </si>
  <si>
    <t>c,1735</t>
  </si>
  <si>
    <t>Kr</t>
  </si>
  <si>
    <t>Ramsay and Travers</t>
  </si>
  <si>
    <t>Cr</t>
  </si>
  <si>
    <t>Cm</t>
  </si>
  <si>
    <t>Seaborg et al,</t>
  </si>
  <si>
    <t>La</t>
  </si>
  <si>
    <t>Lr</t>
  </si>
  <si>
    <t>Li</t>
  </si>
  <si>
    <t>Arfvedson</t>
  </si>
  <si>
    <t>Lu</t>
  </si>
  <si>
    <t>Urbain</t>
  </si>
  <si>
    <t>Mg</t>
  </si>
  <si>
    <t>Black</t>
  </si>
  <si>
    <t>Mn</t>
  </si>
  <si>
    <t>Gahn, Scheele, and</t>
  </si>
  <si>
    <t>Bergman</t>
  </si>
  <si>
    <t>Mt</t>
  </si>
  <si>
    <t>GSI, Darmstadt, West Germany</t>
  </si>
  <si>
    <t>Md</t>
  </si>
  <si>
    <t>Mo</t>
  </si>
  <si>
    <t>Na</t>
  </si>
  <si>
    <t>Nd</t>
  </si>
  <si>
    <t>von Welsbach</t>
  </si>
  <si>
    <t>Ne</t>
  </si>
  <si>
    <t>Np</t>
  </si>
  <si>
    <t>McMillan and Abelson</t>
  </si>
  <si>
    <t>Ni</t>
  </si>
  <si>
    <t>Cronstedt</t>
  </si>
  <si>
    <t>Nb</t>
  </si>
  <si>
    <t>Hatchett</t>
  </si>
  <si>
    <t>N</t>
  </si>
  <si>
    <t>Rutherford</t>
  </si>
  <si>
    <t>No</t>
  </si>
  <si>
    <t>Pb</t>
  </si>
  <si>
    <t>Sn</t>
  </si>
  <si>
    <t>O</t>
  </si>
  <si>
    <t>Priestley</t>
  </si>
  <si>
    <t>Os</t>
  </si>
  <si>
    <t>Pd</t>
  </si>
  <si>
    <t>Wollaston</t>
  </si>
  <si>
    <t>Pt</t>
  </si>
  <si>
    <t>Ulloa</t>
  </si>
  <si>
    <t>Pu</t>
  </si>
  <si>
    <t>Po</t>
  </si>
  <si>
    <t>Curie</t>
  </si>
  <si>
    <t>Pr</t>
  </si>
  <si>
    <t>von Weisbach</t>
  </si>
  <si>
    <t>Pm</t>
  </si>
  <si>
    <t>Marinsky et al,</t>
  </si>
  <si>
    <t>Pa</t>
  </si>
  <si>
    <t>Hahn and Meitner</t>
  </si>
  <si>
    <t>Ra</t>
  </si>
  <si>
    <t>Marie and Pierre Curie</t>
  </si>
  <si>
    <t>Rn</t>
  </si>
  <si>
    <t>Dorn</t>
  </si>
  <si>
    <t>Re</t>
  </si>
  <si>
    <t>Noddack, Berg, and Tacke</t>
  </si>
  <si>
    <t>Cu</t>
  </si>
  <si>
    <t>Rh</t>
  </si>
  <si>
    <t>Rb</t>
  </si>
  <si>
    <t>Ru</t>
  </si>
  <si>
    <t>Klaus</t>
  </si>
  <si>
    <t>Rf</t>
  </si>
  <si>
    <t>Sg</t>
  </si>
  <si>
    <t>Sr</t>
  </si>
  <si>
    <t>Sm</t>
  </si>
  <si>
    <t>Se</t>
  </si>
  <si>
    <t>Berzelius</t>
  </si>
  <si>
    <t>C</t>
  </si>
  <si>
    <t>Si</t>
  </si>
  <si>
    <t>Sc</t>
  </si>
  <si>
    <t>Nilson</t>
  </si>
  <si>
    <t>Tl</t>
  </si>
  <si>
    <t>Crookes</t>
  </si>
  <si>
    <t>Ta</t>
  </si>
  <si>
    <t>Ekeberg</t>
  </si>
  <si>
    <t>Tc</t>
  </si>
  <si>
    <t>Perrier and Segré</t>
  </si>
  <si>
    <t>Te</t>
  </si>
  <si>
    <t>von Reichenstein</t>
  </si>
  <si>
    <t>Tb</t>
  </si>
  <si>
    <t>Ti</t>
  </si>
  <si>
    <t>Gregor</t>
  </si>
  <si>
    <t>Th</t>
  </si>
  <si>
    <t>Tm</t>
  </si>
  <si>
    <t>Cleve</t>
  </si>
  <si>
    <t>U</t>
  </si>
  <si>
    <t>Peligot</t>
  </si>
  <si>
    <t>V</t>
  </si>
  <si>
    <t>del Rio</t>
  </si>
  <si>
    <t>Fe</t>
  </si>
  <si>
    <t>W</t>
  </si>
  <si>
    <t>J, and F, d'Elhuyar</t>
  </si>
  <si>
    <t>Xe</t>
  </si>
  <si>
    <t>Vas</t>
  </si>
  <si>
    <t>Aktínium</t>
  </si>
  <si>
    <t>Alumínium</t>
  </si>
  <si>
    <t>Amerícium</t>
  </si>
  <si>
    <t>Antimon</t>
  </si>
  <si>
    <t>Arany</t>
  </si>
  <si>
    <t>Argon</t>
  </si>
  <si>
    <t>Arzén</t>
  </si>
  <si>
    <t>Asztácium</t>
  </si>
  <si>
    <t>Bárium</t>
  </si>
  <si>
    <t>Berillium</t>
  </si>
  <si>
    <t>Berkélium</t>
  </si>
  <si>
    <t>Bizmut</t>
  </si>
  <si>
    <t>Bór</t>
  </si>
  <si>
    <t>Bórium</t>
  </si>
  <si>
    <t>Bróm</t>
  </si>
  <si>
    <t>Cérium</t>
  </si>
  <si>
    <t>Cézium</t>
  </si>
  <si>
    <t>Cink</t>
  </si>
  <si>
    <t>Cirkónium</t>
  </si>
  <si>
    <t>Diszprózium</t>
  </si>
  <si>
    <t>Dubnium</t>
  </si>
  <si>
    <t>Einsteinium</t>
  </si>
  <si>
    <t>Erbium</t>
  </si>
  <si>
    <t>Európium</t>
  </si>
  <si>
    <t>Ezüst</t>
  </si>
  <si>
    <t>Fermium</t>
  </si>
  <si>
    <t>Fluor</t>
  </si>
  <si>
    <t>Foszfor</t>
  </si>
  <si>
    <t>Francium</t>
  </si>
  <si>
    <t>Gadolínium</t>
  </si>
  <si>
    <t>Gallium</t>
  </si>
  <si>
    <t>Germánium</t>
  </si>
  <si>
    <t>Hafnium</t>
  </si>
  <si>
    <t>Hassium</t>
  </si>
  <si>
    <t>Hélium</t>
  </si>
  <si>
    <t>Hidrogén</t>
  </si>
  <si>
    <t>Higany</t>
  </si>
  <si>
    <t>Holmium</t>
  </si>
  <si>
    <t>Indium</t>
  </si>
  <si>
    <t>Irídium</t>
  </si>
  <si>
    <t>Itterbium</t>
  </si>
  <si>
    <t>Ittrium</t>
  </si>
  <si>
    <t>Jód</t>
  </si>
  <si>
    <t>Kadmium</t>
  </si>
  <si>
    <t>Kalcium</t>
  </si>
  <si>
    <t>Kalifornium</t>
  </si>
  <si>
    <t>Kálium</t>
  </si>
  <si>
    <t>Kén</t>
  </si>
  <si>
    <t>Klór</t>
  </si>
  <si>
    <t>Kobalt</t>
  </si>
  <si>
    <t>Kripton</t>
  </si>
  <si>
    <t>Króm</t>
  </si>
  <si>
    <t>Kűrium</t>
  </si>
  <si>
    <t>Lantán</t>
  </si>
  <si>
    <t>Laurencium</t>
  </si>
  <si>
    <t>Lítium</t>
  </si>
  <si>
    <t>Lutécium</t>
  </si>
  <si>
    <t>Magnézium</t>
  </si>
  <si>
    <t>Mangán</t>
  </si>
  <si>
    <t>Meitnerium</t>
  </si>
  <si>
    <t>Mendelévium</t>
  </si>
  <si>
    <t>Molibdén</t>
  </si>
  <si>
    <t>Nátrium</t>
  </si>
  <si>
    <t>Neodímium</t>
  </si>
  <si>
    <t>Neon</t>
  </si>
  <si>
    <t>Neptúnium</t>
  </si>
  <si>
    <t>Nikkel</t>
  </si>
  <si>
    <t>Nióbium</t>
  </si>
  <si>
    <t>Nitrogén</t>
  </si>
  <si>
    <t>Nobélium</t>
  </si>
  <si>
    <t>Ólom</t>
  </si>
  <si>
    <t>Ón</t>
  </si>
  <si>
    <t>Oxigén</t>
  </si>
  <si>
    <t>Ozmium</t>
  </si>
  <si>
    <t>Palládium</t>
  </si>
  <si>
    <t>Platina</t>
  </si>
  <si>
    <t>Plutónium</t>
  </si>
  <si>
    <t>Polónium</t>
  </si>
  <si>
    <t>Prazeodímium</t>
  </si>
  <si>
    <t>Prométium</t>
  </si>
  <si>
    <t>Protaktínium</t>
  </si>
  <si>
    <t>Rádium</t>
  </si>
  <si>
    <t>Radon</t>
  </si>
  <si>
    <t>Rénium</t>
  </si>
  <si>
    <t>Réz</t>
  </si>
  <si>
    <t>Ródium</t>
  </si>
  <si>
    <t>Rubídium</t>
  </si>
  <si>
    <t>Ruténium</t>
  </si>
  <si>
    <t>Rutherfordium</t>
  </si>
  <si>
    <t>Seaborgium</t>
  </si>
  <si>
    <t>Stroncium</t>
  </si>
  <si>
    <t>Szamárium</t>
  </si>
  <si>
    <t>Szelén</t>
  </si>
  <si>
    <t>Szén</t>
  </si>
  <si>
    <t>Szilícium</t>
  </si>
  <si>
    <t>Szkandium</t>
  </si>
  <si>
    <t>Tallium</t>
  </si>
  <si>
    <t>Tantál</t>
  </si>
  <si>
    <t>Technécium</t>
  </si>
  <si>
    <t>Tellúr</t>
  </si>
  <si>
    <t>Terbium</t>
  </si>
  <si>
    <t>Titán</t>
  </si>
  <si>
    <t>Tórium</t>
  </si>
  <si>
    <t>Túlium</t>
  </si>
  <si>
    <t>Uránium</t>
  </si>
  <si>
    <t>Vanádium</t>
  </si>
  <si>
    <t>Volfrám</t>
  </si>
  <si>
    <t>Xenon</t>
  </si>
  <si>
    <t>Felfedezők</t>
  </si>
  <si>
    <t>Halmazállapot 15-30 fokon</t>
  </si>
  <si>
    <t>ssz</t>
  </si>
  <si>
    <t>Z</t>
  </si>
  <si>
    <t>E</t>
  </si>
  <si>
    <t>A</t>
  </si>
  <si>
    <t>E1</t>
  </si>
  <si>
    <t>vegyjel</t>
  </si>
  <si>
    <t>Legnagyobb</t>
  </si>
  <si>
    <t>Legkisebb tömegszámú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</si>
</sst>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 °C&quot;"/>
    <numFmt numFmtId="165" formatCode="General&quot; g/cm³&quot;"/>
    <numFmt numFmtId="166" formatCode="0.000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indent="3"/>
    </xf>
    <xf numFmtId="165" fontId="0" fillId="0" borderId="0" xfId="0" applyNumberFormat="1" applyAlignment="1">
      <alignment horizontal="right" indent="3"/>
    </xf>
    <xf numFmtId="165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right" indent="3"/>
    </xf>
    <xf numFmtId="165" fontId="0" fillId="0" borderId="1" xfId="0" applyNumberFormat="1" applyBorder="1" applyAlignment="1">
      <alignment horizontal="right" indent="3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izotópok!$F$1</c:f>
              <c:strCache>
                <c:ptCount val="1"/>
                <c:pt idx="0">
                  <c:v>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izotópok!$D$2:$D$990</c:f>
              <c:numCache>
                <c:formatCode>General</c:formatCode>
                <c:ptCount val="989"/>
                <c:pt idx="0">
                  <c:v>26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24</c:v>
                </c:pt>
                <c:pt idx="8">
                  <c:v>28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24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22</c:v>
                </c:pt>
                <c:pt idx="17">
                  <c:v>23</c:v>
                </c:pt>
                <c:pt idx="18">
                  <c:v>30</c:v>
                </c:pt>
                <c:pt idx="19">
                  <c:v>22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38</c:v>
                </c:pt>
                <c:pt idx="24">
                  <c:v>32</c:v>
                </c:pt>
                <c:pt idx="25">
                  <c:v>22</c:v>
                </c:pt>
                <c:pt idx="26">
                  <c:v>34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39</c:v>
                </c:pt>
                <c:pt idx="31">
                  <c:v>38</c:v>
                </c:pt>
                <c:pt idx="32">
                  <c:v>36</c:v>
                </c:pt>
                <c:pt idx="33">
                  <c:v>36</c:v>
                </c:pt>
                <c:pt idx="34">
                  <c:v>32</c:v>
                </c:pt>
                <c:pt idx="35">
                  <c:v>38</c:v>
                </c:pt>
                <c:pt idx="36">
                  <c:v>33</c:v>
                </c:pt>
                <c:pt idx="37">
                  <c:v>36</c:v>
                </c:pt>
                <c:pt idx="38">
                  <c:v>34</c:v>
                </c:pt>
                <c:pt idx="39">
                  <c:v>37</c:v>
                </c:pt>
                <c:pt idx="40">
                  <c:v>40</c:v>
                </c:pt>
                <c:pt idx="41">
                  <c:v>36</c:v>
                </c:pt>
                <c:pt idx="42">
                  <c:v>35</c:v>
                </c:pt>
                <c:pt idx="43">
                  <c:v>35</c:v>
                </c:pt>
                <c:pt idx="44">
                  <c:v>40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42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20</c:v>
                </c:pt>
                <c:pt idx="53">
                  <c:v>18</c:v>
                </c:pt>
                <c:pt idx="54">
                  <c:v>21</c:v>
                </c:pt>
                <c:pt idx="55">
                  <c:v>42</c:v>
                </c:pt>
                <c:pt idx="56">
                  <c:v>44</c:v>
                </c:pt>
                <c:pt idx="57">
                  <c:v>20</c:v>
                </c:pt>
                <c:pt idx="58">
                  <c:v>44</c:v>
                </c:pt>
                <c:pt idx="59">
                  <c:v>44</c:v>
                </c:pt>
                <c:pt idx="60">
                  <c:v>16</c:v>
                </c:pt>
                <c:pt idx="61">
                  <c:v>18</c:v>
                </c:pt>
                <c:pt idx="62">
                  <c:v>44</c:v>
                </c:pt>
                <c:pt idx="63">
                  <c:v>44</c:v>
                </c:pt>
                <c:pt idx="64">
                  <c:v>19</c:v>
                </c:pt>
                <c:pt idx="65">
                  <c:v>19</c:v>
                </c:pt>
                <c:pt idx="66">
                  <c:v>46</c:v>
                </c:pt>
                <c:pt idx="67">
                  <c:v>17</c:v>
                </c:pt>
                <c:pt idx="68">
                  <c:v>45</c:v>
                </c:pt>
                <c:pt idx="69">
                  <c:v>16</c:v>
                </c:pt>
                <c:pt idx="70">
                  <c:v>46</c:v>
                </c:pt>
                <c:pt idx="71">
                  <c:v>46</c:v>
                </c:pt>
                <c:pt idx="72">
                  <c:v>17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14</c:v>
                </c:pt>
                <c:pt idx="77">
                  <c:v>47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48</c:v>
                </c:pt>
                <c:pt idx="84">
                  <c:v>48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52</c:v>
                </c:pt>
                <c:pt idx="96">
                  <c:v>51</c:v>
                </c:pt>
                <c:pt idx="97">
                  <c:v>52</c:v>
                </c:pt>
                <c:pt idx="98">
                  <c:v>52</c:v>
                </c:pt>
                <c:pt idx="99">
                  <c:v>54</c:v>
                </c:pt>
                <c:pt idx="100">
                  <c:v>53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56</c:v>
                </c:pt>
                <c:pt idx="106">
                  <c:v>55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13</c:v>
                </c:pt>
                <c:pt idx="112">
                  <c:v>58</c:v>
                </c:pt>
                <c:pt idx="113">
                  <c:v>57</c:v>
                </c:pt>
                <c:pt idx="114">
                  <c:v>12</c:v>
                </c:pt>
                <c:pt idx="115">
                  <c:v>59</c:v>
                </c:pt>
                <c:pt idx="116">
                  <c:v>60</c:v>
                </c:pt>
                <c:pt idx="117">
                  <c:v>12</c:v>
                </c:pt>
                <c:pt idx="118">
                  <c:v>12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65</c:v>
                </c:pt>
                <c:pt idx="123">
                  <c:v>11</c:v>
                </c:pt>
                <c:pt idx="124">
                  <c:v>66</c:v>
                </c:pt>
                <c:pt idx="125">
                  <c:v>66</c:v>
                </c:pt>
                <c:pt idx="126">
                  <c:v>10</c:v>
                </c:pt>
                <c:pt idx="127">
                  <c:v>10</c:v>
                </c:pt>
                <c:pt idx="128">
                  <c:v>8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6</c:v>
                </c:pt>
                <c:pt idx="137">
                  <c:v>2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34</c:v>
                </c:pt>
                <c:pt idx="147">
                  <c:v>36</c:v>
                </c:pt>
                <c:pt idx="148">
                  <c:v>38</c:v>
                </c:pt>
                <c:pt idx="149">
                  <c:v>46</c:v>
                </c:pt>
                <c:pt idx="150">
                  <c:v>44</c:v>
                </c:pt>
                <c:pt idx="151">
                  <c:v>18</c:v>
                </c:pt>
                <c:pt idx="152">
                  <c:v>50</c:v>
                </c:pt>
                <c:pt idx="153">
                  <c:v>60</c:v>
                </c:pt>
                <c:pt idx="154">
                  <c:v>62</c:v>
                </c:pt>
                <c:pt idx="155">
                  <c:v>62</c:v>
                </c:pt>
                <c:pt idx="156">
                  <c:v>64</c:v>
                </c:pt>
                <c:pt idx="157">
                  <c:v>64</c:v>
                </c:pt>
                <c:pt idx="158">
                  <c:v>68</c:v>
                </c:pt>
                <c:pt idx="159">
                  <c:v>67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71</c:v>
                </c:pt>
                <c:pt idx="170">
                  <c:v>73</c:v>
                </c:pt>
                <c:pt idx="171">
                  <c:v>75</c:v>
                </c:pt>
                <c:pt idx="172">
                  <c:v>77</c:v>
                </c:pt>
                <c:pt idx="173">
                  <c:v>78</c:v>
                </c:pt>
                <c:pt idx="174">
                  <c:v>77</c:v>
                </c:pt>
                <c:pt idx="175">
                  <c:v>78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81</c:v>
                </c:pt>
                <c:pt idx="184">
                  <c:v>80</c:v>
                </c:pt>
                <c:pt idx="185">
                  <c:v>81</c:v>
                </c:pt>
                <c:pt idx="186">
                  <c:v>20</c:v>
                </c:pt>
                <c:pt idx="187">
                  <c:v>74</c:v>
                </c:pt>
                <c:pt idx="188">
                  <c:v>74</c:v>
                </c:pt>
                <c:pt idx="189">
                  <c:v>82</c:v>
                </c:pt>
                <c:pt idx="190">
                  <c:v>82</c:v>
                </c:pt>
                <c:pt idx="191">
                  <c:v>54</c:v>
                </c:pt>
                <c:pt idx="192">
                  <c:v>82</c:v>
                </c:pt>
                <c:pt idx="193">
                  <c:v>52</c:v>
                </c:pt>
                <c:pt idx="194">
                  <c:v>48</c:v>
                </c:pt>
                <c:pt idx="195">
                  <c:v>54</c:v>
                </c:pt>
                <c:pt idx="196">
                  <c:v>28</c:v>
                </c:pt>
                <c:pt idx="197">
                  <c:v>74</c:v>
                </c:pt>
                <c:pt idx="198">
                  <c:v>26</c:v>
                </c:pt>
                <c:pt idx="199">
                  <c:v>56</c:v>
                </c:pt>
                <c:pt idx="200">
                  <c:v>46</c:v>
                </c:pt>
                <c:pt idx="201">
                  <c:v>42</c:v>
                </c:pt>
                <c:pt idx="202">
                  <c:v>82</c:v>
                </c:pt>
                <c:pt idx="203">
                  <c:v>50</c:v>
                </c:pt>
                <c:pt idx="204">
                  <c:v>44</c:v>
                </c:pt>
                <c:pt idx="205">
                  <c:v>76</c:v>
                </c:pt>
                <c:pt idx="206">
                  <c:v>78</c:v>
                </c:pt>
                <c:pt idx="207">
                  <c:v>64</c:v>
                </c:pt>
                <c:pt idx="208">
                  <c:v>62</c:v>
                </c:pt>
                <c:pt idx="209">
                  <c:v>76</c:v>
                </c:pt>
                <c:pt idx="210">
                  <c:v>30</c:v>
                </c:pt>
                <c:pt idx="211">
                  <c:v>34</c:v>
                </c:pt>
                <c:pt idx="212">
                  <c:v>74</c:v>
                </c:pt>
                <c:pt idx="213">
                  <c:v>30</c:v>
                </c:pt>
                <c:pt idx="214">
                  <c:v>76</c:v>
                </c:pt>
                <c:pt idx="215">
                  <c:v>60</c:v>
                </c:pt>
                <c:pt idx="216">
                  <c:v>58</c:v>
                </c:pt>
                <c:pt idx="217">
                  <c:v>72</c:v>
                </c:pt>
                <c:pt idx="218">
                  <c:v>80</c:v>
                </c:pt>
                <c:pt idx="219">
                  <c:v>62</c:v>
                </c:pt>
                <c:pt idx="220">
                  <c:v>60</c:v>
                </c:pt>
                <c:pt idx="221">
                  <c:v>24</c:v>
                </c:pt>
                <c:pt idx="222">
                  <c:v>72</c:v>
                </c:pt>
                <c:pt idx="223">
                  <c:v>72</c:v>
                </c:pt>
                <c:pt idx="224">
                  <c:v>66</c:v>
                </c:pt>
                <c:pt idx="225">
                  <c:v>63</c:v>
                </c:pt>
                <c:pt idx="226">
                  <c:v>72</c:v>
                </c:pt>
                <c:pt idx="227">
                  <c:v>48</c:v>
                </c:pt>
                <c:pt idx="228">
                  <c:v>68</c:v>
                </c:pt>
                <c:pt idx="229">
                  <c:v>58</c:v>
                </c:pt>
                <c:pt idx="230">
                  <c:v>72</c:v>
                </c:pt>
                <c:pt idx="231">
                  <c:v>20</c:v>
                </c:pt>
                <c:pt idx="232">
                  <c:v>70</c:v>
                </c:pt>
                <c:pt idx="233">
                  <c:v>40</c:v>
                </c:pt>
                <c:pt idx="234">
                  <c:v>50</c:v>
                </c:pt>
                <c:pt idx="235">
                  <c:v>66</c:v>
                </c:pt>
                <c:pt idx="236">
                  <c:v>58</c:v>
                </c:pt>
                <c:pt idx="237">
                  <c:v>48</c:v>
                </c:pt>
                <c:pt idx="238">
                  <c:v>52</c:v>
                </c:pt>
                <c:pt idx="239">
                  <c:v>60</c:v>
                </c:pt>
                <c:pt idx="240">
                  <c:v>78</c:v>
                </c:pt>
                <c:pt idx="241">
                  <c:v>73</c:v>
                </c:pt>
                <c:pt idx="242">
                  <c:v>66</c:v>
                </c:pt>
                <c:pt idx="243">
                  <c:v>66</c:v>
                </c:pt>
                <c:pt idx="244">
                  <c:v>76</c:v>
                </c:pt>
                <c:pt idx="245">
                  <c:v>76</c:v>
                </c:pt>
                <c:pt idx="246">
                  <c:v>62</c:v>
                </c:pt>
                <c:pt idx="247">
                  <c:v>66</c:v>
                </c:pt>
                <c:pt idx="248">
                  <c:v>68</c:v>
                </c:pt>
                <c:pt idx="249">
                  <c:v>70</c:v>
                </c:pt>
                <c:pt idx="250">
                  <c:v>42</c:v>
                </c:pt>
                <c:pt idx="251">
                  <c:v>52</c:v>
                </c:pt>
                <c:pt idx="252">
                  <c:v>54</c:v>
                </c:pt>
                <c:pt idx="253">
                  <c:v>36</c:v>
                </c:pt>
                <c:pt idx="254">
                  <c:v>54</c:v>
                </c:pt>
                <c:pt idx="255">
                  <c:v>32</c:v>
                </c:pt>
                <c:pt idx="256">
                  <c:v>56</c:v>
                </c:pt>
                <c:pt idx="257">
                  <c:v>34</c:v>
                </c:pt>
                <c:pt idx="258">
                  <c:v>20</c:v>
                </c:pt>
                <c:pt idx="259">
                  <c:v>48</c:v>
                </c:pt>
                <c:pt idx="260">
                  <c:v>83</c:v>
                </c:pt>
                <c:pt idx="261">
                  <c:v>40</c:v>
                </c:pt>
                <c:pt idx="262">
                  <c:v>52</c:v>
                </c:pt>
                <c:pt idx="263">
                  <c:v>60</c:v>
                </c:pt>
                <c:pt idx="264">
                  <c:v>42</c:v>
                </c:pt>
                <c:pt idx="265">
                  <c:v>63</c:v>
                </c:pt>
                <c:pt idx="266">
                  <c:v>74</c:v>
                </c:pt>
                <c:pt idx="267">
                  <c:v>23</c:v>
                </c:pt>
                <c:pt idx="268">
                  <c:v>72</c:v>
                </c:pt>
                <c:pt idx="269">
                  <c:v>48</c:v>
                </c:pt>
                <c:pt idx="270">
                  <c:v>62</c:v>
                </c:pt>
                <c:pt idx="271">
                  <c:v>60</c:v>
                </c:pt>
                <c:pt idx="272">
                  <c:v>76</c:v>
                </c:pt>
                <c:pt idx="273">
                  <c:v>49</c:v>
                </c:pt>
                <c:pt idx="274">
                  <c:v>64</c:v>
                </c:pt>
                <c:pt idx="275">
                  <c:v>76</c:v>
                </c:pt>
                <c:pt idx="276">
                  <c:v>78</c:v>
                </c:pt>
                <c:pt idx="277">
                  <c:v>62</c:v>
                </c:pt>
                <c:pt idx="278">
                  <c:v>57</c:v>
                </c:pt>
                <c:pt idx="279">
                  <c:v>37</c:v>
                </c:pt>
                <c:pt idx="280">
                  <c:v>75</c:v>
                </c:pt>
                <c:pt idx="281">
                  <c:v>71</c:v>
                </c:pt>
                <c:pt idx="282">
                  <c:v>90</c:v>
                </c:pt>
                <c:pt idx="283">
                  <c:v>92</c:v>
                </c:pt>
                <c:pt idx="284">
                  <c:v>19</c:v>
                </c:pt>
                <c:pt idx="285">
                  <c:v>92</c:v>
                </c:pt>
                <c:pt idx="286">
                  <c:v>62</c:v>
                </c:pt>
                <c:pt idx="287">
                  <c:v>94</c:v>
                </c:pt>
                <c:pt idx="288">
                  <c:v>41</c:v>
                </c:pt>
                <c:pt idx="289">
                  <c:v>92</c:v>
                </c:pt>
                <c:pt idx="290">
                  <c:v>82</c:v>
                </c:pt>
                <c:pt idx="291">
                  <c:v>53</c:v>
                </c:pt>
                <c:pt idx="292">
                  <c:v>96</c:v>
                </c:pt>
                <c:pt idx="293">
                  <c:v>72</c:v>
                </c:pt>
                <c:pt idx="294">
                  <c:v>46</c:v>
                </c:pt>
                <c:pt idx="295">
                  <c:v>43</c:v>
                </c:pt>
                <c:pt idx="296">
                  <c:v>43</c:v>
                </c:pt>
                <c:pt idx="297">
                  <c:v>25</c:v>
                </c:pt>
                <c:pt idx="298">
                  <c:v>26</c:v>
                </c:pt>
                <c:pt idx="299">
                  <c:v>83</c:v>
                </c:pt>
                <c:pt idx="300">
                  <c:v>93</c:v>
                </c:pt>
                <c:pt idx="301">
                  <c:v>64</c:v>
                </c:pt>
                <c:pt idx="302">
                  <c:v>40</c:v>
                </c:pt>
                <c:pt idx="303">
                  <c:v>4</c:v>
                </c:pt>
                <c:pt idx="304">
                  <c:v>66</c:v>
                </c:pt>
                <c:pt idx="305">
                  <c:v>55</c:v>
                </c:pt>
                <c:pt idx="306">
                  <c:v>13</c:v>
                </c:pt>
                <c:pt idx="307">
                  <c:v>94</c:v>
                </c:pt>
                <c:pt idx="308">
                  <c:v>83</c:v>
                </c:pt>
                <c:pt idx="309">
                  <c:v>96</c:v>
                </c:pt>
                <c:pt idx="310">
                  <c:v>17</c:v>
                </c:pt>
                <c:pt idx="311">
                  <c:v>34</c:v>
                </c:pt>
                <c:pt idx="312">
                  <c:v>92</c:v>
                </c:pt>
                <c:pt idx="313">
                  <c:v>50</c:v>
                </c:pt>
                <c:pt idx="314">
                  <c:v>36</c:v>
                </c:pt>
                <c:pt idx="315">
                  <c:v>43</c:v>
                </c:pt>
                <c:pt idx="316">
                  <c:v>75</c:v>
                </c:pt>
                <c:pt idx="317">
                  <c:v>92</c:v>
                </c:pt>
                <c:pt idx="318">
                  <c:v>93</c:v>
                </c:pt>
                <c:pt idx="319">
                  <c:v>20</c:v>
                </c:pt>
                <c:pt idx="320">
                  <c:v>28</c:v>
                </c:pt>
                <c:pt idx="321">
                  <c:v>90</c:v>
                </c:pt>
                <c:pt idx="322">
                  <c:v>57</c:v>
                </c:pt>
                <c:pt idx="323">
                  <c:v>82</c:v>
                </c:pt>
                <c:pt idx="324">
                  <c:v>91</c:v>
                </c:pt>
                <c:pt idx="325">
                  <c:v>94</c:v>
                </c:pt>
                <c:pt idx="326">
                  <c:v>41</c:v>
                </c:pt>
                <c:pt idx="327">
                  <c:v>96</c:v>
                </c:pt>
                <c:pt idx="328">
                  <c:v>96</c:v>
                </c:pt>
                <c:pt idx="329">
                  <c:v>95</c:v>
                </c:pt>
                <c:pt idx="330">
                  <c:v>90</c:v>
                </c:pt>
                <c:pt idx="331">
                  <c:v>94</c:v>
                </c:pt>
                <c:pt idx="332">
                  <c:v>6</c:v>
                </c:pt>
                <c:pt idx="333">
                  <c:v>96</c:v>
                </c:pt>
                <c:pt idx="334">
                  <c:v>67</c:v>
                </c:pt>
                <c:pt idx="335">
                  <c:v>42</c:v>
                </c:pt>
                <c:pt idx="336">
                  <c:v>88</c:v>
                </c:pt>
                <c:pt idx="337">
                  <c:v>97</c:v>
                </c:pt>
                <c:pt idx="338">
                  <c:v>67</c:v>
                </c:pt>
                <c:pt idx="339">
                  <c:v>98</c:v>
                </c:pt>
                <c:pt idx="340">
                  <c:v>41</c:v>
                </c:pt>
                <c:pt idx="341">
                  <c:v>80</c:v>
                </c:pt>
                <c:pt idx="342">
                  <c:v>47</c:v>
                </c:pt>
                <c:pt idx="343">
                  <c:v>95</c:v>
                </c:pt>
                <c:pt idx="344">
                  <c:v>98</c:v>
                </c:pt>
                <c:pt idx="345">
                  <c:v>97</c:v>
                </c:pt>
                <c:pt idx="346">
                  <c:v>18</c:v>
                </c:pt>
                <c:pt idx="347">
                  <c:v>77</c:v>
                </c:pt>
                <c:pt idx="348">
                  <c:v>65</c:v>
                </c:pt>
                <c:pt idx="349">
                  <c:v>95</c:v>
                </c:pt>
                <c:pt idx="350">
                  <c:v>14</c:v>
                </c:pt>
                <c:pt idx="351">
                  <c:v>84</c:v>
                </c:pt>
                <c:pt idx="352">
                  <c:v>28</c:v>
                </c:pt>
                <c:pt idx="353">
                  <c:v>62</c:v>
                </c:pt>
                <c:pt idx="354">
                  <c:v>94</c:v>
                </c:pt>
                <c:pt idx="355">
                  <c:v>64</c:v>
                </c:pt>
                <c:pt idx="356">
                  <c:v>65</c:v>
                </c:pt>
                <c:pt idx="357">
                  <c:v>92</c:v>
                </c:pt>
                <c:pt idx="358">
                  <c:v>22</c:v>
                </c:pt>
                <c:pt idx="359">
                  <c:v>78</c:v>
                </c:pt>
                <c:pt idx="360">
                  <c:v>50</c:v>
                </c:pt>
                <c:pt idx="361">
                  <c:v>63</c:v>
                </c:pt>
                <c:pt idx="362">
                  <c:v>18</c:v>
                </c:pt>
                <c:pt idx="363">
                  <c:v>83</c:v>
                </c:pt>
                <c:pt idx="364">
                  <c:v>72</c:v>
                </c:pt>
                <c:pt idx="365">
                  <c:v>55</c:v>
                </c:pt>
                <c:pt idx="366">
                  <c:v>96</c:v>
                </c:pt>
                <c:pt idx="367">
                  <c:v>38</c:v>
                </c:pt>
                <c:pt idx="368">
                  <c:v>82</c:v>
                </c:pt>
                <c:pt idx="369">
                  <c:v>89</c:v>
                </c:pt>
                <c:pt idx="370">
                  <c:v>96</c:v>
                </c:pt>
                <c:pt idx="371">
                  <c:v>61</c:v>
                </c:pt>
                <c:pt idx="372">
                  <c:v>41</c:v>
                </c:pt>
                <c:pt idx="373">
                  <c:v>94</c:v>
                </c:pt>
                <c:pt idx="374">
                  <c:v>48</c:v>
                </c:pt>
                <c:pt idx="375">
                  <c:v>63</c:v>
                </c:pt>
                <c:pt idx="376">
                  <c:v>98</c:v>
                </c:pt>
                <c:pt idx="377">
                  <c:v>1</c:v>
                </c:pt>
                <c:pt idx="378">
                  <c:v>36</c:v>
                </c:pt>
                <c:pt idx="379">
                  <c:v>56</c:v>
                </c:pt>
                <c:pt idx="380">
                  <c:v>63</c:v>
                </c:pt>
                <c:pt idx="381">
                  <c:v>76</c:v>
                </c:pt>
                <c:pt idx="382">
                  <c:v>88</c:v>
                </c:pt>
                <c:pt idx="383">
                  <c:v>61</c:v>
                </c:pt>
                <c:pt idx="384">
                  <c:v>27</c:v>
                </c:pt>
                <c:pt idx="385">
                  <c:v>63</c:v>
                </c:pt>
                <c:pt idx="386">
                  <c:v>81</c:v>
                </c:pt>
                <c:pt idx="387">
                  <c:v>71</c:v>
                </c:pt>
                <c:pt idx="388">
                  <c:v>45</c:v>
                </c:pt>
                <c:pt idx="389">
                  <c:v>45</c:v>
                </c:pt>
                <c:pt idx="390">
                  <c:v>84</c:v>
                </c:pt>
                <c:pt idx="391">
                  <c:v>94</c:v>
                </c:pt>
                <c:pt idx="392">
                  <c:v>51</c:v>
                </c:pt>
                <c:pt idx="393">
                  <c:v>26</c:v>
                </c:pt>
                <c:pt idx="394">
                  <c:v>98</c:v>
                </c:pt>
                <c:pt idx="395">
                  <c:v>61</c:v>
                </c:pt>
                <c:pt idx="396">
                  <c:v>11</c:v>
                </c:pt>
                <c:pt idx="397">
                  <c:v>55</c:v>
                </c:pt>
                <c:pt idx="398">
                  <c:v>69</c:v>
                </c:pt>
                <c:pt idx="399">
                  <c:v>90</c:v>
                </c:pt>
                <c:pt idx="400">
                  <c:v>72</c:v>
                </c:pt>
                <c:pt idx="401">
                  <c:v>73</c:v>
                </c:pt>
                <c:pt idx="402">
                  <c:v>71</c:v>
                </c:pt>
                <c:pt idx="403">
                  <c:v>99</c:v>
                </c:pt>
                <c:pt idx="404">
                  <c:v>48</c:v>
                </c:pt>
                <c:pt idx="405">
                  <c:v>93</c:v>
                </c:pt>
                <c:pt idx="406">
                  <c:v>44</c:v>
                </c:pt>
                <c:pt idx="407">
                  <c:v>61</c:v>
                </c:pt>
                <c:pt idx="408">
                  <c:v>62</c:v>
                </c:pt>
                <c:pt idx="409">
                  <c:v>98</c:v>
                </c:pt>
                <c:pt idx="410">
                  <c:v>97</c:v>
                </c:pt>
                <c:pt idx="411">
                  <c:v>23</c:v>
                </c:pt>
                <c:pt idx="412">
                  <c:v>25</c:v>
                </c:pt>
                <c:pt idx="413">
                  <c:v>50</c:v>
                </c:pt>
                <c:pt idx="414">
                  <c:v>58</c:v>
                </c:pt>
                <c:pt idx="415">
                  <c:v>99</c:v>
                </c:pt>
                <c:pt idx="416">
                  <c:v>27</c:v>
                </c:pt>
                <c:pt idx="417">
                  <c:v>32</c:v>
                </c:pt>
                <c:pt idx="418">
                  <c:v>61</c:v>
                </c:pt>
                <c:pt idx="419">
                  <c:v>47</c:v>
                </c:pt>
                <c:pt idx="420">
                  <c:v>30</c:v>
                </c:pt>
                <c:pt idx="421">
                  <c:v>64</c:v>
                </c:pt>
                <c:pt idx="422">
                  <c:v>45</c:v>
                </c:pt>
                <c:pt idx="423">
                  <c:v>79</c:v>
                </c:pt>
                <c:pt idx="424">
                  <c:v>77</c:v>
                </c:pt>
                <c:pt idx="425">
                  <c:v>75</c:v>
                </c:pt>
                <c:pt idx="426">
                  <c:v>96</c:v>
                </c:pt>
                <c:pt idx="427">
                  <c:v>20</c:v>
                </c:pt>
                <c:pt idx="428">
                  <c:v>71</c:v>
                </c:pt>
                <c:pt idx="429">
                  <c:v>52</c:v>
                </c:pt>
                <c:pt idx="430">
                  <c:v>66</c:v>
                </c:pt>
                <c:pt idx="431">
                  <c:v>71</c:v>
                </c:pt>
                <c:pt idx="432">
                  <c:v>84</c:v>
                </c:pt>
                <c:pt idx="433">
                  <c:v>58</c:v>
                </c:pt>
                <c:pt idx="434">
                  <c:v>50</c:v>
                </c:pt>
                <c:pt idx="435">
                  <c:v>69</c:v>
                </c:pt>
                <c:pt idx="436">
                  <c:v>64</c:v>
                </c:pt>
                <c:pt idx="437">
                  <c:v>74</c:v>
                </c:pt>
                <c:pt idx="438">
                  <c:v>34</c:v>
                </c:pt>
                <c:pt idx="439">
                  <c:v>52</c:v>
                </c:pt>
                <c:pt idx="440">
                  <c:v>50</c:v>
                </c:pt>
                <c:pt idx="441">
                  <c:v>73</c:v>
                </c:pt>
                <c:pt idx="442">
                  <c:v>52</c:v>
                </c:pt>
                <c:pt idx="443">
                  <c:v>39</c:v>
                </c:pt>
                <c:pt idx="444">
                  <c:v>100</c:v>
                </c:pt>
                <c:pt idx="445">
                  <c:v>76</c:v>
                </c:pt>
                <c:pt idx="446">
                  <c:v>69</c:v>
                </c:pt>
                <c:pt idx="447">
                  <c:v>63</c:v>
                </c:pt>
                <c:pt idx="448">
                  <c:v>43</c:v>
                </c:pt>
                <c:pt idx="449">
                  <c:v>16</c:v>
                </c:pt>
                <c:pt idx="450">
                  <c:v>37</c:v>
                </c:pt>
                <c:pt idx="451">
                  <c:v>21</c:v>
                </c:pt>
                <c:pt idx="452">
                  <c:v>40</c:v>
                </c:pt>
                <c:pt idx="453">
                  <c:v>33</c:v>
                </c:pt>
                <c:pt idx="454">
                  <c:v>27</c:v>
                </c:pt>
                <c:pt idx="455">
                  <c:v>74</c:v>
                </c:pt>
                <c:pt idx="456">
                  <c:v>77</c:v>
                </c:pt>
                <c:pt idx="457">
                  <c:v>65</c:v>
                </c:pt>
                <c:pt idx="458">
                  <c:v>27</c:v>
                </c:pt>
                <c:pt idx="459">
                  <c:v>75</c:v>
                </c:pt>
                <c:pt idx="460">
                  <c:v>72</c:v>
                </c:pt>
                <c:pt idx="461">
                  <c:v>74</c:v>
                </c:pt>
                <c:pt idx="462">
                  <c:v>38</c:v>
                </c:pt>
                <c:pt idx="463">
                  <c:v>40</c:v>
                </c:pt>
                <c:pt idx="464">
                  <c:v>43</c:v>
                </c:pt>
                <c:pt idx="465">
                  <c:v>41</c:v>
                </c:pt>
                <c:pt idx="466">
                  <c:v>98</c:v>
                </c:pt>
                <c:pt idx="467">
                  <c:v>51</c:v>
                </c:pt>
                <c:pt idx="468">
                  <c:v>53</c:v>
                </c:pt>
                <c:pt idx="469">
                  <c:v>39</c:v>
                </c:pt>
                <c:pt idx="470">
                  <c:v>52</c:v>
                </c:pt>
                <c:pt idx="471">
                  <c:v>63</c:v>
                </c:pt>
                <c:pt idx="472">
                  <c:v>4</c:v>
                </c:pt>
                <c:pt idx="473">
                  <c:v>101</c:v>
                </c:pt>
                <c:pt idx="474">
                  <c:v>38</c:v>
                </c:pt>
                <c:pt idx="475">
                  <c:v>49</c:v>
                </c:pt>
                <c:pt idx="476">
                  <c:v>64</c:v>
                </c:pt>
                <c:pt idx="477">
                  <c:v>80</c:v>
                </c:pt>
                <c:pt idx="478">
                  <c:v>94</c:v>
                </c:pt>
                <c:pt idx="479">
                  <c:v>48</c:v>
                </c:pt>
                <c:pt idx="480">
                  <c:v>26</c:v>
                </c:pt>
                <c:pt idx="481">
                  <c:v>72</c:v>
                </c:pt>
                <c:pt idx="482">
                  <c:v>61</c:v>
                </c:pt>
                <c:pt idx="483">
                  <c:v>47</c:v>
                </c:pt>
                <c:pt idx="484">
                  <c:v>99</c:v>
                </c:pt>
                <c:pt idx="485">
                  <c:v>44</c:v>
                </c:pt>
                <c:pt idx="486">
                  <c:v>54</c:v>
                </c:pt>
                <c:pt idx="487">
                  <c:v>75</c:v>
                </c:pt>
                <c:pt idx="488">
                  <c:v>41</c:v>
                </c:pt>
                <c:pt idx="489">
                  <c:v>18</c:v>
                </c:pt>
                <c:pt idx="490">
                  <c:v>52</c:v>
                </c:pt>
                <c:pt idx="491">
                  <c:v>37</c:v>
                </c:pt>
                <c:pt idx="492">
                  <c:v>96</c:v>
                </c:pt>
                <c:pt idx="493">
                  <c:v>58</c:v>
                </c:pt>
                <c:pt idx="494">
                  <c:v>70</c:v>
                </c:pt>
                <c:pt idx="495">
                  <c:v>101</c:v>
                </c:pt>
                <c:pt idx="496">
                  <c:v>24</c:v>
                </c:pt>
                <c:pt idx="497">
                  <c:v>96</c:v>
                </c:pt>
                <c:pt idx="498">
                  <c:v>91</c:v>
                </c:pt>
                <c:pt idx="499">
                  <c:v>38</c:v>
                </c:pt>
                <c:pt idx="500">
                  <c:v>15</c:v>
                </c:pt>
                <c:pt idx="501">
                  <c:v>72</c:v>
                </c:pt>
                <c:pt idx="502">
                  <c:v>90</c:v>
                </c:pt>
                <c:pt idx="503">
                  <c:v>63</c:v>
                </c:pt>
                <c:pt idx="504">
                  <c:v>74</c:v>
                </c:pt>
                <c:pt idx="505">
                  <c:v>92</c:v>
                </c:pt>
                <c:pt idx="506">
                  <c:v>99</c:v>
                </c:pt>
                <c:pt idx="507">
                  <c:v>52</c:v>
                </c:pt>
                <c:pt idx="508">
                  <c:v>90</c:v>
                </c:pt>
                <c:pt idx="509">
                  <c:v>37</c:v>
                </c:pt>
                <c:pt idx="510">
                  <c:v>98</c:v>
                </c:pt>
                <c:pt idx="511">
                  <c:v>33</c:v>
                </c:pt>
                <c:pt idx="512">
                  <c:v>91</c:v>
                </c:pt>
                <c:pt idx="513">
                  <c:v>46</c:v>
                </c:pt>
                <c:pt idx="514">
                  <c:v>45</c:v>
                </c:pt>
                <c:pt idx="515">
                  <c:v>23</c:v>
                </c:pt>
                <c:pt idx="516">
                  <c:v>76</c:v>
                </c:pt>
                <c:pt idx="517">
                  <c:v>83</c:v>
                </c:pt>
                <c:pt idx="518">
                  <c:v>63</c:v>
                </c:pt>
                <c:pt idx="519">
                  <c:v>88</c:v>
                </c:pt>
                <c:pt idx="520">
                  <c:v>15</c:v>
                </c:pt>
                <c:pt idx="521">
                  <c:v>50</c:v>
                </c:pt>
                <c:pt idx="522">
                  <c:v>59</c:v>
                </c:pt>
                <c:pt idx="523">
                  <c:v>77</c:v>
                </c:pt>
                <c:pt idx="524">
                  <c:v>55</c:v>
                </c:pt>
                <c:pt idx="525">
                  <c:v>53</c:v>
                </c:pt>
                <c:pt idx="526">
                  <c:v>56</c:v>
                </c:pt>
                <c:pt idx="527">
                  <c:v>51</c:v>
                </c:pt>
                <c:pt idx="528">
                  <c:v>81</c:v>
                </c:pt>
                <c:pt idx="529">
                  <c:v>54</c:v>
                </c:pt>
                <c:pt idx="530">
                  <c:v>77</c:v>
                </c:pt>
                <c:pt idx="531">
                  <c:v>56</c:v>
                </c:pt>
                <c:pt idx="532">
                  <c:v>88</c:v>
                </c:pt>
                <c:pt idx="533">
                  <c:v>32</c:v>
                </c:pt>
                <c:pt idx="534">
                  <c:v>60</c:v>
                </c:pt>
                <c:pt idx="535">
                  <c:v>94</c:v>
                </c:pt>
                <c:pt idx="536">
                  <c:v>77</c:v>
                </c:pt>
                <c:pt idx="537">
                  <c:v>78</c:v>
                </c:pt>
                <c:pt idx="538">
                  <c:v>41</c:v>
                </c:pt>
                <c:pt idx="539">
                  <c:v>89</c:v>
                </c:pt>
                <c:pt idx="540">
                  <c:v>55</c:v>
                </c:pt>
                <c:pt idx="541">
                  <c:v>50</c:v>
                </c:pt>
                <c:pt idx="542">
                  <c:v>68</c:v>
                </c:pt>
                <c:pt idx="543">
                  <c:v>64</c:v>
                </c:pt>
                <c:pt idx="544">
                  <c:v>69</c:v>
                </c:pt>
                <c:pt idx="545">
                  <c:v>54</c:v>
                </c:pt>
                <c:pt idx="546">
                  <c:v>84</c:v>
                </c:pt>
                <c:pt idx="547">
                  <c:v>34</c:v>
                </c:pt>
                <c:pt idx="548">
                  <c:v>47</c:v>
                </c:pt>
                <c:pt idx="549">
                  <c:v>71</c:v>
                </c:pt>
                <c:pt idx="550">
                  <c:v>53</c:v>
                </c:pt>
                <c:pt idx="551">
                  <c:v>99</c:v>
                </c:pt>
                <c:pt idx="552">
                  <c:v>47</c:v>
                </c:pt>
                <c:pt idx="553">
                  <c:v>65</c:v>
                </c:pt>
                <c:pt idx="554">
                  <c:v>92</c:v>
                </c:pt>
                <c:pt idx="555">
                  <c:v>71</c:v>
                </c:pt>
                <c:pt idx="556">
                  <c:v>71</c:v>
                </c:pt>
                <c:pt idx="557">
                  <c:v>55</c:v>
                </c:pt>
                <c:pt idx="558">
                  <c:v>83</c:v>
                </c:pt>
                <c:pt idx="559">
                  <c:v>79</c:v>
                </c:pt>
                <c:pt idx="560">
                  <c:v>28</c:v>
                </c:pt>
                <c:pt idx="561">
                  <c:v>52</c:v>
                </c:pt>
                <c:pt idx="562">
                  <c:v>63</c:v>
                </c:pt>
                <c:pt idx="563">
                  <c:v>51</c:v>
                </c:pt>
                <c:pt idx="564">
                  <c:v>25</c:v>
                </c:pt>
                <c:pt idx="565">
                  <c:v>61</c:v>
                </c:pt>
                <c:pt idx="566">
                  <c:v>65</c:v>
                </c:pt>
                <c:pt idx="567">
                  <c:v>65</c:v>
                </c:pt>
                <c:pt idx="568">
                  <c:v>54</c:v>
                </c:pt>
                <c:pt idx="569">
                  <c:v>73</c:v>
                </c:pt>
                <c:pt idx="570">
                  <c:v>83</c:v>
                </c:pt>
                <c:pt idx="571">
                  <c:v>97</c:v>
                </c:pt>
                <c:pt idx="572">
                  <c:v>52</c:v>
                </c:pt>
                <c:pt idx="573">
                  <c:v>63</c:v>
                </c:pt>
                <c:pt idx="574">
                  <c:v>20</c:v>
                </c:pt>
                <c:pt idx="575">
                  <c:v>93</c:v>
                </c:pt>
                <c:pt idx="576">
                  <c:v>45</c:v>
                </c:pt>
                <c:pt idx="577">
                  <c:v>78</c:v>
                </c:pt>
                <c:pt idx="578">
                  <c:v>43</c:v>
                </c:pt>
                <c:pt idx="579">
                  <c:v>92</c:v>
                </c:pt>
                <c:pt idx="580">
                  <c:v>70</c:v>
                </c:pt>
                <c:pt idx="581">
                  <c:v>53</c:v>
                </c:pt>
                <c:pt idx="582">
                  <c:v>78</c:v>
                </c:pt>
                <c:pt idx="583">
                  <c:v>51</c:v>
                </c:pt>
                <c:pt idx="584">
                  <c:v>86</c:v>
                </c:pt>
                <c:pt idx="585">
                  <c:v>75</c:v>
                </c:pt>
                <c:pt idx="586">
                  <c:v>88</c:v>
                </c:pt>
                <c:pt idx="587">
                  <c:v>46</c:v>
                </c:pt>
                <c:pt idx="588">
                  <c:v>41</c:v>
                </c:pt>
                <c:pt idx="589">
                  <c:v>66</c:v>
                </c:pt>
                <c:pt idx="590">
                  <c:v>60</c:v>
                </c:pt>
                <c:pt idx="591">
                  <c:v>21</c:v>
                </c:pt>
                <c:pt idx="592">
                  <c:v>39</c:v>
                </c:pt>
                <c:pt idx="593">
                  <c:v>40</c:v>
                </c:pt>
                <c:pt idx="594">
                  <c:v>31</c:v>
                </c:pt>
                <c:pt idx="595">
                  <c:v>52</c:v>
                </c:pt>
                <c:pt idx="596">
                  <c:v>58</c:v>
                </c:pt>
                <c:pt idx="597">
                  <c:v>79</c:v>
                </c:pt>
                <c:pt idx="598">
                  <c:v>81</c:v>
                </c:pt>
                <c:pt idx="599">
                  <c:v>100</c:v>
                </c:pt>
                <c:pt idx="600">
                  <c:v>78</c:v>
                </c:pt>
                <c:pt idx="601">
                  <c:v>49</c:v>
                </c:pt>
                <c:pt idx="602">
                  <c:v>44</c:v>
                </c:pt>
                <c:pt idx="603">
                  <c:v>42</c:v>
                </c:pt>
                <c:pt idx="604">
                  <c:v>51</c:v>
                </c:pt>
                <c:pt idx="605">
                  <c:v>33</c:v>
                </c:pt>
                <c:pt idx="606">
                  <c:v>79</c:v>
                </c:pt>
                <c:pt idx="607">
                  <c:v>80</c:v>
                </c:pt>
                <c:pt idx="608">
                  <c:v>39</c:v>
                </c:pt>
                <c:pt idx="609">
                  <c:v>75</c:v>
                </c:pt>
                <c:pt idx="610">
                  <c:v>69</c:v>
                </c:pt>
                <c:pt idx="611">
                  <c:v>29</c:v>
                </c:pt>
                <c:pt idx="612">
                  <c:v>21</c:v>
                </c:pt>
                <c:pt idx="613">
                  <c:v>56</c:v>
                </c:pt>
                <c:pt idx="614">
                  <c:v>35</c:v>
                </c:pt>
                <c:pt idx="615">
                  <c:v>70</c:v>
                </c:pt>
                <c:pt idx="616">
                  <c:v>73</c:v>
                </c:pt>
                <c:pt idx="617">
                  <c:v>93</c:v>
                </c:pt>
                <c:pt idx="618">
                  <c:v>65</c:v>
                </c:pt>
                <c:pt idx="619">
                  <c:v>28</c:v>
                </c:pt>
                <c:pt idx="620">
                  <c:v>94</c:v>
                </c:pt>
                <c:pt idx="621">
                  <c:v>79</c:v>
                </c:pt>
                <c:pt idx="622">
                  <c:v>48</c:v>
                </c:pt>
                <c:pt idx="623">
                  <c:v>61</c:v>
                </c:pt>
                <c:pt idx="624">
                  <c:v>54</c:v>
                </c:pt>
                <c:pt idx="625">
                  <c:v>82</c:v>
                </c:pt>
                <c:pt idx="626">
                  <c:v>93</c:v>
                </c:pt>
                <c:pt idx="627">
                  <c:v>95</c:v>
                </c:pt>
                <c:pt idx="628">
                  <c:v>68</c:v>
                </c:pt>
                <c:pt idx="629">
                  <c:v>71</c:v>
                </c:pt>
                <c:pt idx="630">
                  <c:v>30</c:v>
                </c:pt>
                <c:pt idx="631">
                  <c:v>62</c:v>
                </c:pt>
                <c:pt idx="632">
                  <c:v>78</c:v>
                </c:pt>
                <c:pt idx="633">
                  <c:v>21</c:v>
                </c:pt>
                <c:pt idx="634">
                  <c:v>97</c:v>
                </c:pt>
                <c:pt idx="635">
                  <c:v>80</c:v>
                </c:pt>
                <c:pt idx="636">
                  <c:v>77</c:v>
                </c:pt>
                <c:pt idx="637">
                  <c:v>57</c:v>
                </c:pt>
                <c:pt idx="638">
                  <c:v>99</c:v>
                </c:pt>
                <c:pt idx="639">
                  <c:v>32</c:v>
                </c:pt>
                <c:pt idx="640">
                  <c:v>56</c:v>
                </c:pt>
                <c:pt idx="641">
                  <c:v>33</c:v>
                </c:pt>
                <c:pt idx="642">
                  <c:v>51</c:v>
                </c:pt>
                <c:pt idx="643">
                  <c:v>64</c:v>
                </c:pt>
                <c:pt idx="644">
                  <c:v>79</c:v>
                </c:pt>
                <c:pt idx="645">
                  <c:v>91</c:v>
                </c:pt>
                <c:pt idx="646">
                  <c:v>98</c:v>
                </c:pt>
                <c:pt idx="647">
                  <c:v>28</c:v>
                </c:pt>
                <c:pt idx="648">
                  <c:v>45</c:v>
                </c:pt>
                <c:pt idx="649">
                  <c:v>35</c:v>
                </c:pt>
                <c:pt idx="650">
                  <c:v>36</c:v>
                </c:pt>
                <c:pt idx="651">
                  <c:v>58</c:v>
                </c:pt>
                <c:pt idx="652">
                  <c:v>71</c:v>
                </c:pt>
                <c:pt idx="653">
                  <c:v>58</c:v>
                </c:pt>
                <c:pt idx="654">
                  <c:v>99</c:v>
                </c:pt>
                <c:pt idx="655">
                  <c:v>38</c:v>
                </c:pt>
                <c:pt idx="656">
                  <c:v>55</c:v>
                </c:pt>
                <c:pt idx="657">
                  <c:v>105</c:v>
                </c:pt>
                <c:pt idx="658">
                  <c:v>91</c:v>
                </c:pt>
                <c:pt idx="659">
                  <c:v>76</c:v>
                </c:pt>
                <c:pt idx="660">
                  <c:v>69</c:v>
                </c:pt>
                <c:pt idx="661">
                  <c:v>52</c:v>
                </c:pt>
                <c:pt idx="662">
                  <c:v>89</c:v>
                </c:pt>
                <c:pt idx="663">
                  <c:v>68</c:v>
                </c:pt>
                <c:pt idx="664">
                  <c:v>61</c:v>
                </c:pt>
                <c:pt idx="665">
                  <c:v>56</c:v>
                </c:pt>
                <c:pt idx="666">
                  <c:v>50</c:v>
                </c:pt>
                <c:pt idx="667">
                  <c:v>67</c:v>
                </c:pt>
                <c:pt idx="668">
                  <c:v>33</c:v>
                </c:pt>
                <c:pt idx="669">
                  <c:v>81</c:v>
                </c:pt>
                <c:pt idx="670">
                  <c:v>33</c:v>
                </c:pt>
                <c:pt idx="671">
                  <c:v>90</c:v>
                </c:pt>
                <c:pt idx="672">
                  <c:v>100</c:v>
                </c:pt>
                <c:pt idx="673">
                  <c:v>65</c:v>
                </c:pt>
                <c:pt idx="674">
                  <c:v>75</c:v>
                </c:pt>
                <c:pt idx="675">
                  <c:v>80</c:v>
                </c:pt>
                <c:pt idx="676">
                  <c:v>74</c:v>
                </c:pt>
                <c:pt idx="677">
                  <c:v>97</c:v>
                </c:pt>
                <c:pt idx="678">
                  <c:v>72</c:v>
                </c:pt>
                <c:pt idx="679">
                  <c:v>41</c:v>
                </c:pt>
                <c:pt idx="680">
                  <c:v>65</c:v>
                </c:pt>
                <c:pt idx="681">
                  <c:v>93</c:v>
                </c:pt>
                <c:pt idx="682">
                  <c:v>19</c:v>
                </c:pt>
                <c:pt idx="683">
                  <c:v>76</c:v>
                </c:pt>
                <c:pt idx="684">
                  <c:v>91</c:v>
                </c:pt>
                <c:pt idx="685">
                  <c:v>24</c:v>
                </c:pt>
                <c:pt idx="686">
                  <c:v>65</c:v>
                </c:pt>
                <c:pt idx="687">
                  <c:v>82</c:v>
                </c:pt>
                <c:pt idx="688">
                  <c:v>46</c:v>
                </c:pt>
                <c:pt idx="689">
                  <c:v>12</c:v>
                </c:pt>
                <c:pt idx="690">
                  <c:v>45</c:v>
                </c:pt>
                <c:pt idx="691">
                  <c:v>53</c:v>
                </c:pt>
                <c:pt idx="692">
                  <c:v>54</c:v>
                </c:pt>
                <c:pt idx="693">
                  <c:v>100</c:v>
                </c:pt>
                <c:pt idx="694">
                  <c:v>43</c:v>
                </c:pt>
                <c:pt idx="695">
                  <c:v>75</c:v>
                </c:pt>
                <c:pt idx="696">
                  <c:v>78</c:v>
                </c:pt>
                <c:pt idx="697">
                  <c:v>57</c:v>
                </c:pt>
                <c:pt idx="698">
                  <c:v>77</c:v>
                </c:pt>
                <c:pt idx="699">
                  <c:v>59</c:v>
                </c:pt>
                <c:pt idx="700">
                  <c:v>79</c:v>
                </c:pt>
                <c:pt idx="701">
                  <c:v>64</c:v>
                </c:pt>
                <c:pt idx="702">
                  <c:v>58</c:v>
                </c:pt>
                <c:pt idx="703">
                  <c:v>79</c:v>
                </c:pt>
                <c:pt idx="704">
                  <c:v>65</c:v>
                </c:pt>
                <c:pt idx="705">
                  <c:v>27</c:v>
                </c:pt>
                <c:pt idx="706">
                  <c:v>65</c:v>
                </c:pt>
                <c:pt idx="707">
                  <c:v>75</c:v>
                </c:pt>
                <c:pt idx="708">
                  <c:v>54</c:v>
                </c:pt>
                <c:pt idx="709">
                  <c:v>40</c:v>
                </c:pt>
                <c:pt idx="710">
                  <c:v>77</c:v>
                </c:pt>
                <c:pt idx="711">
                  <c:v>40</c:v>
                </c:pt>
                <c:pt idx="712">
                  <c:v>35</c:v>
                </c:pt>
                <c:pt idx="713">
                  <c:v>52</c:v>
                </c:pt>
                <c:pt idx="714">
                  <c:v>95</c:v>
                </c:pt>
                <c:pt idx="715">
                  <c:v>72</c:v>
                </c:pt>
                <c:pt idx="716">
                  <c:v>63</c:v>
                </c:pt>
                <c:pt idx="717">
                  <c:v>11</c:v>
                </c:pt>
                <c:pt idx="718">
                  <c:v>36</c:v>
                </c:pt>
                <c:pt idx="719">
                  <c:v>39</c:v>
                </c:pt>
                <c:pt idx="720">
                  <c:v>86</c:v>
                </c:pt>
                <c:pt idx="721">
                  <c:v>41</c:v>
                </c:pt>
                <c:pt idx="722">
                  <c:v>77</c:v>
                </c:pt>
                <c:pt idx="723">
                  <c:v>92</c:v>
                </c:pt>
                <c:pt idx="724">
                  <c:v>31</c:v>
                </c:pt>
                <c:pt idx="725">
                  <c:v>30</c:v>
                </c:pt>
                <c:pt idx="726">
                  <c:v>46</c:v>
                </c:pt>
                <c:pt idx="727">
                  <c:v>39</c:v>
                </c:pt>
                <c:pt idx="728">
                  <c:v>53</c:v>
                </c:pt>
                <c:pt idx="729">
                  <c:v>76</c:v>
                </c:pt>
                <c:pt idx="730">
                  <c:v>76</c:v>
                </c:pt>
                <c:pt idx="731">
                  <c:v>63</c:v>
                </c:pt>
                <c:pt idx="732">
                  <c:v>29</c:v>
                </c:pt>
                <c:pt idx="733">
                  <c:v>75</c:v>
                </c:pt>
                <c:pt idx="734">
                  <c:v>78</c:v>
                </c:pt>
                <c:pt idx="735">
                  <c:v>53</c:v>
                </c:pt>
                <c:pt idx="736">
                  <c:v>19</c:v>
                </c:pt>
                <c:pt idx="737">
                  <c:v>72</c:v>
                </c:pt>
                <c:pt idx="738">
                  <c:v>95</c:v>
                </c:pt>
                <c:pt idx="739">
                  <c:v>80</c:v>
                </c:pt>
                <c:pt idx="740">
                  <c:v>83</c:v>
                </c:pt>
                <c:pt idx="741">
                  <c:v>32</c:v>
                </c:pt>
                <c:pt idx="742">
                  <c:v>83</c:v>
                </c:pt>
                <c:pt idx="743">
                  <c:v>78</c:v>
                </c:pt>
                <c:pt idx="744">
                  <c:v>82</c:v>
                </c:pt>
                <c:pt idx="745">
                  <c:v>80</c:v>
                </c:pt>
                <c:pt idx="746">
                  <c:v>73</c:v>
                </c:pt>
                <c:pt idx="747">
                  <c:v>94</c:v>
                </c:pt>
                <c:pt idx="748">
                  <c:v>77</c:v>
                </c:pt>
                <c:pt idx="749">
                  <c:v>68</c:v>
                </c:pt>
                <c:pt idx="750">
                  <c:v>39</c:v>
                </c:pt>
                <c:pt idx="751">
                  <c:v>95</c:v>
                </c:pt>
                <c:pt idx="752">
                  <c:v>103</c:v>
                </c:pt>
                <c:pt idx="753">
                  <c:v>65</c:v>
                </c:pt>
                <c:pt idx="754">
                  <c:v>76</c:v>
                </c:pt>
                <c:pt idx="755">
                  <c:v>66</c:v>
                </c:pt>
                <c:pt idx="756">
                  <c:v>38</c:v>
                </c:pt>
                <c:pt idx="757">
                  <c:v>79</c:v>
                </c:pt>
                <c:pt idx="758">
                  <c:v>31</c:v>
                </c:pt>
                <c:pt idx="759">
                  <c:v>62</c:v>
                </c:pt>
                <c:pt idx="760">
                  <c:v>52</c:v>
                </c:pt>
                <c:pt idx="761">
                  <c:v>82</c:v>
                </c:pt>
                <c:pt idx="762">
                  <c:v>63</c:v>
                </c:pt>
                <c:pt idx="763">
                  <c:v>30</c:v>
                </c:pt>
                <c:pt idx="764">
                  <c:v>54</c:v>
                </c:pt>
                <c:pt idx="765">
                  <c:v>27</c:v>
                </c:pt>
                <c:pt idx="766">
                  <c:v>51</c:v>
                </c:pt>
                <c:pt idx="767">
                  <c:v>58</c:v>
                </c:pt>
                <c:pt idx="768">
                  <c:v>94</c:v>
                </c:pt>
                <c:pt idx="769">
                  <c:v>73</c:v>
                </c:pt>
                <c:pt idx="770">
                  <c:v>99</c:v>
                </c:pt>
                <c:pt idx="771">
                  <c:v>46</c:v>
                </c:pt>
                <c:pt idx="772">
                  <c:v>26</c:v>
                </c:pt>
                <c:pt idx="773">
                  <c:v>69</c:v>
                </c:pt>
                <c:pt idx="774">
                  <c:v>73</c:v>
                </c:pt>
                <c:pt idx="775">
                  <c:v>66</c:v>
                </c:pt>
                <c:pt idx="776">
                  <c:v>85</c:v>
                </c:pt>
                <c:pt idx="777">
                  <c:v>73</c:v>
                </c:pt>
                <c:pt idx="778">
                  <c:v>69</c:v>
                </c:pt>
                <c:pt idx="779">
                  <c:v>99</c:v>
                </c:pt>
                <c:pt idx="780">
                  <c:v>68</c:v>
                </c:pt>
                <c:pt idx="781">
                  <c:v>81</c:v>
                </c:pt>
                <c:pt idx="782">
                  <c:v>85</c:v>
                </c:pt>
                <c:pt idx="783">
                  <c:v>34</c:v>
                </c:pt>
                <c:pt idx="784">
                  <c:v>42</c:v>
                </c:pt>
                <c:pt idx="785">
                  <c:v>91</c:v>
                </c:pt>
                <c:pt idx="786">
                  <c:v>53</c:v>
                </c:pt>
                <c:pt idx="787">
                  <c:v>48</c:v>
                </c:pt>
                <c:pt idx="788">
                  <c:v>37</c:v>
                </c:pt>
                <c:pt idx="789">
                  <c:v>66</c:v>
                </c:pt>
                <c:pt idx="790">
                  <c:v>55</c:v>
                </c:pt>
                <c:pt idx="791">
                  <c:v>89</c:v>
                </c:pt>
                <c:pt idx="792">
                  <c:v>43</c:v>
                </c:pt>
                <c:pt idx="793">
                  <c:v>59</c:v>
                </c:pt>
                <c:pt idx="794">
                  <c:v>76</c:v>
                </c:pt>
                <c:pt idx="795">
                  <c:v>84</c:v>
                </c:pt>
                <c:pt idx="796">
                  <c:v>42</c:v>
                </c:pt>
                <c:pt idx="797">
                  <c:v>101</c:v>
                </c:pt>
                <c:pt idx="798">
                  <c:v>46</c:v>
                </c:pt>
                <c:pt idx="799">
                  <c:v>60</c:v>
                </c:pt>
                <c:pt idx="800">
                  <c:v>72</c:v>
                </c:pt>
                <c:pt idx="801">
                  <c:v>85</c:v>
                </c:pt>
                <c:pt idx="802">
                  <c:v>47</c:v>
                </c:pt>
                <c:pt idx="803">
                  <c:v>65</c:v>
                </c:pt>
                <c:pt idx="804">
                  <c:v>81</c:v>
                </c:pt>
                <c:pt idx="805">
                  <c:v>100</c:v>
                </c:pt>
                <c:pt idx="806">
                  <c:v>60</c:v>
                </c:pt>
                <c:pt idx="807">
                  <c:v>67</c:v>
                </c:pt>
                <c:pt idx="808">
                  <c:v>51</c:v>
                </c:pt>
                <c:pt idx="809">
                  <c:v>94</c:v>
                </c:pt>
                <c:pt idx="810">
                  <c:v>79</c:v>
                </c:pt>
                <c:pt idx="811">
                  <c:v>49</c:v>
                </c:pt>
                <c:pt idx="812">
                  <c:v>58</c:v>
                </c:pt>
                <c:pt idx="813">
                  <c:v>43</c:v>
                </c:pt>
                <c:pt idx="814">
                  <c:v>39</c:v>
                </c:pt>
                <c:pt idx="815">
                  <c:v>31</c:v>
                </c:pt>
                <c:pt idx="816">
                  <c:v>80</c:v>
                </c:pt>
                <c:pt idx="817">
                  <c:v>57</c:v>
                </c:pt>
                <c:pt idx="818">
                  <c:v>45</c:v>
                </c:pt>
                <c:pt idx="819">
                  <c:v>105</c:v>
                </c:pt>
                <c:pt idx="820">
                  <c:v>71</c:v>
                </c:pt>
                <c:pt idx="821">
                  <c:v>37</c:v>
                </c:pt>
                <c:pt idx="822">
                  <c:v>97</c:v>
                </c:pt>
                <c:pt idx="823">
                  <c:v>49</c:v>
                </c:pt>
                <c:pt idx="824">
                  <c:v>36</c:v>
                </c:pt>
                <c:pt idx="825">
                  <c:v>44</c:v>
                </c:pt>
                <c:pt idx="826">
                  <c:v>35</c:v>
                </c:pt>
                <c:pt idx="827">
                  <c:v>59</c:v>
                </c:pt>
                <c:pt idx="828">
                  <c:v>51</c:v>
                </c:pt>
                <c:pt idx="829">
                  <c:v>97</c:v>
                </c:pt>
                <c:pt idx="830">
                  <c:v>49</c:v>
                </c:pt>
                <c:pt idx="831">
                  <c:v>72</c:v>
                </c:pt>
                <c:pt idx="832">
                  <c:v>65</c:v>
                </c:pt>
                <c:pt idx="833">
                  <c:v>50</c:v>
                </c:pt>
                <c:pt idx="834">
                  <c:v>21</c:v>
                </c:pt>
                <c:pt idx="835">
                  <c:v>30</c:v>
                </c:pt>
                <c:pt idx="836">
                  <c:v>57</c:v>
                </c:pt>
                <c:pt idx="837">
                  <c:v>57</c:v>
                </c:pt>
                <c:pt idx="838">
                  <c:v>21</c:v>
                </c:pt>
                <c:pt idx="839">
                  <c:v>77</c:v>
                </c:pt>
                <c:pt idx="840">
                  <c:v>80</c:v>
                </c:pt>
                <c:pt idx="841">
                  <c:v>71</c:v>
                </c:pt>
                <c:pt idx="842">
                  <c:v>103</c:v>
                </c:pt>
                <c:pt idx="843">
                  <c:v>82</c:v>
                </c:pt>
                <c:pt idx="844">
                  <c:v>39</c:v>
                </c:pt>
                <c:pt idx="845">
                  <c:v>84</c:v>
                </c:pt>
                <c:pt idx="846">
                  <c:v>58</c:v>
                </c:pt>
                <c:pt idx="847">
                  <c:v>65</c:v>
                </c:pt>
                <c:pt idx="848">
                  <c:v>48</c:v>
                </c:pt>
                <c:pt idx="849">
                  <c:v>29</c:v>
                </c:pt>
                <c:pt idx="850">
                  <c:v>82</c:v>
                </c:pt>
                <c:pt idx="851">
                  <c:v>100</c:v>
                </c:pt>
                <c:pt idx="852">
                  <c:v>97</c:v>
                </c:pt>
                <c:pt idx="853">
                  <c:v>68</c:v>
                </c:pt>
                <c:pt idx="854">
                  <c:v>75</c:v>
                </c:pt>
                <c:pt idx="855">
                  <c:v>39</c:v>
                </c:pt>
                <c:pt idx="856">
                  <c:v>79</c:v>
                </c:pt>
                <c:pt idx="857">
                  <c:v>73</c:v>
                </c:pt>
                <c:pt idx="858">
                  <c:v>47</c:v>
                </c:pt>
                <c:pt idx="859">
                  <c:v>98</c:v>
                </c:pt>
                <c:pt idx="860">
                  <c:v>77</c:v>
                </c:pt>
                <c:pt idx="861">
                  <c:v>77</c:v>
                </c:pt>
                <c:pt idx="862">
                  <c:v>22</c:v>
                </c:pt>
                <c:pt idx="863">
                  <c:v>67</c:v>
                </c:pt>
                <c:pt idx="864">
                  <c:v>103</c:v>
                </c:pt>
                <c:pt idx="865">
                  <c:v>62</c:v>
                </c:pt>
                <c:pt idx="866">
                  <c:v>96</c:v>
                </c:pt>
                <c:pt idx="867">
                  <c:v>81</c:v>
                </c:pt>
                <c:pt idx="868">
                  <c:v>36</c:v>
                </c:pt>
                <c:pt idx="869">
                  <c:v>16</c:v>
                </c:pt>
                <c:pt idx="870">
                  <c:v>38</c:v>
                </c:pt>
                <c:pt idx="871">
                  <c:v>51</c:v>
                </c:pt>
                <c:pt idx="872">
                  <c:v>89</c:v>
                </c:pt>
                <c:pt idx="873">
                  <c:v>43</c:v>
                </c:pt>
                <c:pt idx="874">
                  <c:v>39</c:v>
                </c:pt>
                <c:pt idx="875">
                  <c:v>61</c:v>
                </c:pt>
                <c:pt idx="876">
                  <c:v>38</c:v>
                </c:pt>
                <c:pt idx="877">
                  <c:v>100</c:v>
                </c:pt>
                <c:pt idx="878">
                  <c:v>14</c:v>
                </c:pt>
                <c:pt idx="879">
                  <c:v>25</c:v>
                </c:pt>
                <c:pt idx="880">
                  <c:v>28</c:v>
                </c:pt>
                <c:pt idx="881">
                  <c:v>77</c:v>
                </c:pt>
                <c:pt idx="882">
                  <c:v>74</c:v>
                </c:pt>
                <c:pt idx="883">
                  <c:v>48</c:v>
                </c:pt>
                <c:pt idx="884">
                  <c:v>52</c:v>
                </c:pt>
                <c:pt idx="885">
                  <c:v>60</c:v>
                </c:pt>
                <c:pt idx="886">
                  <c:v>67</c:v>
                </c:pt>
                <c:pt idx="887">
                  <c:v>86</c:v>
                </c:pt>
                <c:pt idx="888">
                  <c:v>82</c:v>
                </c:pt>
                <c:pt idx="889">
                  <c:v>96</c:v>
                </c:pt>
                <c:pt idx="890">
                  <c:v>35</c:v>
                </c:pt>
                <c:pt idx="891">
                  <c:v>66</c:v>
                </c:pt>
                <c:pt idx="892">
                  <c:v>73</c:v>
                </c:pt>
                <c:pt idx="893">
                  <c:v>78</c:v>
                </c:pt>
                <c:pt idx="894">
                  <c:v>66</c:v>
                </c:pt>
                <c:pt idx="895">
                  <c:v>53</c:v>
                </c:pt>
                <c:pt idx="896">
                  <c:v>68</c:v>
                </c:pt>
                <c:pt idx="897">
                  <c:v>32</c:v>
                </c:pt>
                <c:pt idx="898">
                  <c:v>56</c:v>
                </c:pt>
                <c:pt idx="899">
                  <c:v>62</c:v>
                </c:pt>
                <c:pt idx="900">
                  <c:v>74</c:v>
                </c:pt>
                <c:pt idx="901">
                  <c:v>45</c:v>
                </c:pt>
                <c:pt idx="902">
                  <c:v>56</c:v>
                </c:pt>
                <c:pt idx="903">
                  <c:v>59</c:v>
                </c:pt>
                <c:pt idx="904">
                  <c:v>53</c:v>
                </c:pt>
                <c:pt idx="905">
                  <c:v>50</c:v>
                </c:pt>
                <c:pt idx="906">
                  <c:v>54</c:v>
                </c:pt>
                <c:pt idx="907">
                  <c:v>78</c:v>
                </c:pt>
                <c:pt idx="908">
                  <c:v>95</c:v>
                </c:pt>
                <c:pt idx="909">
                  <c:v>41</c:v>
                </c:pt>
                <c:pt idx="910">
                  <c:v>76</c:v>
                </c:pt>
                <c:pt idx="911">
                  <c:v>49</c:v>
                </c:pt>
                <c:pt idx="912">
                  <c:v>77</c:v>
                </c:pt>
                <c:pt idx="913">
                  <c:v>70</c:v>
                </c:pt>
                <c:pt idx="914">
                  <c:v>81</c:v>
                </c:pt>
                <c:pt idx="915">
                  <c:v>81</c:v>
                </c:pt>
                <c:pt idx="916">
                  <c:v>36</c:v>
                </c:pt>
                <c:pt idx="917">
                  <c:v>9</c:v>
                </c:pt>
                <c:pt idx="918">
                  <c:v>18</c:v>
                </c:pt>
                <c:pt idx="919">
                  <c:v>69</c:v>
                </c:pt>
                <c:pt idx="920">
                  <c:v>91</c:v>
                </c:pt>
                <c:pt idx="921">
                  <c:v>83</c:v>
                </c:pt>
                <c:pt idx="922">
                  <c:v>85</c:v>
                </c:pt>
                <c:pt idx="923">
                  <c:v>86</c:v>
                </c:pt>
                <c:pt idx="924">
                  <c:v>38</c:v>
                </c:pt>
                <c:pt idx="925">
                  <c:v>76</c:v>
                </c:pt>
                <c:pt idx="926">
                  <c:v>84</c:v>
                </c:pt>
                <c:pt idx="927">
                  <c:v>60</c:v>
                </c:pt>
                <c:pt idx="928">
                  <c:v>83</c:v>
                </c:pt>
                <c:pt idx="929">
                  <c:v>99</c:v>
                </c:pt>
                <c:pt idx="930">
                  <c:v>65</c:v>
                </c:pt>
                <c:pt idx="931">
                  <c:v>40</c:v>
                </c:pt>
                <c:pt idx="932">
                  <c:v>56</c:v>
                </c:pt>
                <c:pt idx="933">
                  <c:v>49</c:v>
                </c:pt>
                <c:pt idx="934">
                  <c:v>27</c:v>
                </c:pt>
                <c:pt idx="935">
                  <c:v>44</c:v>
                </c:pt>
                <c:pt idx="936">
                  <c:v>95</c:v>
                </c:pt>
                <c:pt idx="937">
                  <c:v>85</c:v>
                </c:pt>
                <c:pt idx="938">
                  <c:v>58</c:v>
                </c:pt>
                <c:pt idx="939">
                  <c:v>35</c:v>
                </c:pt>
                <c:pt idx="940">
                  <c:v>63</c:v>
                </c:pt>
                <c:pt idx="941">
                  <c:v>101</c:v>
                </c:pt>
                <c:pt idx="942">
                  <c:v>78</c:v>
                </c:pt>
                <c:pt idx="943">
                  <c:v>88</c:v>
                </c:pt>
                <c:pt idx="944">
                  <c:v>57</c:v>
                </c:pt>
                <c:pt idx="945">
                  <c:v>33</c:v>
                </c:pt>
                <c:pt idx="946">
                  <c:v>82</c:v>
                </c:pt>
                <c:pt idx="947">
                  <c:v>32</c:v>
                </c:pt>
                <c:pt idx="948">
                  <c:v>98</c:v>
                </c:pt>
                <c:pt idx="949">
                  <c:v>81</c:v>
                </c:pt>
                <c:pt idx="950">
                  <c:v>77</c:v>
                </c:pt>
                <c:pt idx="951">
                  <c:v>53</c:v>
                </c:pt>
                <c:pt idx="952">
                  <c:v>56</c:v>
                </c:pt>
                <c:pt idx="953">
                  <c:v>32</c:v>
                </c:pt>
                <c:pt idx="954">
                  <c:v>53</c:v>
                </c:pt>
                <c:pt idx="955">
                  <c:v>105</c:v>
                </c:pt>
                <c:pt idx="956">
                  <c:v>101</c:v>
                </c:pt>
                <c:pt idx="957">
                  <c:v>59</c:v>
                </c:pt>
                <c:pt idx="958">
                  <c:v>36</c:v>
                </c:pt>
                <c:pt idx="959">
                  <c:v>70</c:v>
                </c:pt>
                <c:pt idx="960">
                  <c:v>68</c:v>
                </c:pt>
                <c:pt idx="961">
                  <c:v>36</c:v>
                </c:pt>
                <c:pt idx="962">
                  <c:v>70</c:v>
                </c:pt>
                <c:pt idx="963">
                  <c:v>95</c:v>
                </c:pt>
                <c:pt idx="964">
                  <c:v>62</c:v>
                </c:pt>
                <c:pt idx="965">
                  <c:v>41</c:v>
                </c:pt>
                <c:pt idx="966">
                  <c:v>78</c:v>
                </c:pt>
                <c:pt idx="967">
                  <c:v>81</c:v>
                </c:pt>
                <c:pt idx="968">
                  <c:v>52</c:v>
                </c:pt>
                <c:pt idx="969">
                  <c:v>47</c:v>
                </c:pt>
                <c:pt idx="970">
                  <c:v>49</c:v>
                </c:pt>
                <c:pt idx="971">
                  <c:v>73</c:v>
                </c:pt>
                <c:pt idx="972">
                  <c:v>31</c:v>
                </c:pt>
                <c:pt idx="973">
                  <c:v>38</c:v>
                </c:pt>
                <c:pt idx="974">
                  <c:v>77</c:v>
                </c:pt>
                <c:pt idx="975">
                  <c:v>67</c:v>
                </c:pt>
                <c:pt idx="976">
                  <c:v>82</c:v>
                </c:pt>
                <c:pt idx="977">
                  <c:v>41</c:v>
                </c:pt>
                <c:pt idx="978">
                  <c:v>47</c:v>
                </c:pt>
                <c:pt idx="979">
                  <c:v>96</c:v>
                </c:pt>
                <c:pt idx="980">
                  <c:v>72</c:v>
                </c:pt>
                <c:pt idx="981">
                  <c:v>89</c:v>
                </c:pt>
                <c:pt idx="982">
                  <c:v>52</c:v>
                </c:pt>
                <c:pt idx="983">
                  <c:v>93</c:v>
                </c:pt>
                <c:pt idx="984">
                  <c:v>72</c:v>
                </c:pt>
                <c:pt idx="985">
                  <c:v>83</c:v>
                </c:pt>
                <c:pt idx="986">
                  <c:v>51</c:v>
                </c:pt>
                <c:pt idx="987">
                  <c:v>65</c:v>
                </c:pt>
                <c:pt idx="988">
                  <c:v>105</c:v>
                </c:pt>
              </c:numCache>
            </c:numRef>
          </c:xVal>
          <c:yVal>
            <c:numRef>
              <c:f>izotópok!$F$2:$F$990</c:f>
              <c:numCache>
                <c:formatCode>General</c:formatCode>
                <c:ptCount val="989"/>
                <c:pt idx="0">
                  <c:v>9.1535670000000007</c:v>
                </c:pt>
                <c:pt idx="1">
                  <c:v>9.1478769999999994</c:v>
                </c:pt>
                <c:pt idx="2">
                  <c:v>9.1458619999999993</c:v>
                </c:pt>
                <c:pt idx="3">
                  <c:v>9.1429379999999991</c:v>
                </c:pt>
                <c:pt idx="4">
                  <c:v>9.1370369999999994</c:v>
                </c:pt>
                <c:pt idx="5">
                  <c:v>9.1271190000000004</c:v>
                </c:pt>
                <c:pt idx="6">
                  <c:v>9.1260460000000005</c:v>
                </c:pt>
                <c:pt idx="7">
                  <c:v>9.1256330000000005</c:v>
                </c:pt>
                <c:pt idx="8">
                  <c:v>9.1241289999999999</c:v>
                </c:pt>
                <c:pt idx="9">
                  <c:v>9.1206110000000002</c:v>
                </c:pt>
                <c:pt idx="10">
                  <c:v>9.1197540000000004</c:v>
                </c:pt>
                <c:pt idx="11">
                  <c:v>9.1152580000000007</c:v>
                </c:pt>
                <c:pt idx="12">
                  <c:v>9.1144350000000003</c:v>
                </c:pt>
                <c:pt idx="13">
                  <c:v>9.1122720000000008</c:v>
                </c:pt>
                <c:pt idx="14">
                  <c:v>9.1061540000000001</c:v>
                </c:pt>
                <c:pt idx="15">
                  <c:v>9.1008449999999996</c:v>
                </c:pt>
                <c:pt idx="16">
                  <c:v>9.0998610000000006</c:v>
                </c:pt>
                <c:pt idx="17">
                  <c:v>9.0948840000000004</c:v>
                </c:pt>
                <c:pt idx="18">
                  <c:v>9.0844679999999993</c:v>
                </c:pt>
                <c:pt idx="19">
                  <c:v>9.0814880000000002</c:v>
                </c:pt>
                <c:pt idx="20">
                  <c:v>9.0794650000000008</c:v>
                </c:pt>
                <c:pt idx="21">
                  <c:v>9.0793719999999993</c:v>
                </c:pt>
                <c:pt idx="22">
                  <c:v>9.0760780000000008</c:v>
                </c:pt>
                <c:pt idx="23">
                  <c:v>9.0704379999999993</c:v>
                </c:pt>
                <c:pt idx="24">
                  <c:v>9.0635220000000007</c:v>
                </c:pt>
                <c:pt idx="25">
                  <c:v>9.0623229999999992</c:v>
                </c:pt>
                <c:pt idx="26">
                  <c:v>9.0614849999999993</c:v>
                </c:pt>
                <c:pt idx="27">
                  <c:v>9.0592179999999995</c:v>
                </c:pt>
                <c:pt idx="28">
                  <c:v>9.0588420000000003</c:v>
                </c:pt>
                <c:pt idx="29">
                  <c:v>9.0576310000000007</c:v>
                </c:pt>
                <c:pt idx="30">
                  <c:v>9.0567430000000009</c:v>
                </c:pt>
                <c:pt idx="31">
                  <c:v>9.0541599999999995</c:v>
                </c:pt>
                <c:pt idx="32">
                  <c:v>9.0541260000000001</c:v>
                </c:pt>
                <c:pt idx="33">
                  <c:v>9.0526490000000006</c:v>
                </c:pt>
                <c:pt idx="34">
                  <c:v>9.0480060000000009</c:v>
                </c:pt>
                <c:pt idx="35">
                  <c:v>9.0469639999999991</c:v>
                </c:pt>
                <c:pt idx="36">
                  <c:v>9.0450929999999996</c:v>
                </c:pt>
                <c:pt idx="37">
                  <c:v>9.0449839999999995</c:v>
                </c:pt>
                <c:pt idx="38">
                  <c:v>9.0401530000000001</c:v>
                </c:pt>
                <c:pt idx="39">
                  <c:v>9.037998</c:v>
                </c:pt>
                <c:pt idx="40">
                  <c:v>9.0371559999999995</c:v>
                </c:pt>
                <c:pt idx="41">
                  <c:v>9.0349660000000007</c:v>
                </c:pt>
                <c:pt idx="42">
                  <c:v>9.0342199999999995</c:v>
                </c:pt>
                <c:pt idx="43">
                  <c:v>9.0339790000000004</c:v>
                </c:pt>
                <c:pt idx="44">
                  <c:v>9.0327830000000002</c:v>
                </c:pt>
                <c:pt idx="45">
                  <c:v>9.0305319999999991</c:v>
                </c:pt>
                <c:pt idx="46">
                  <c:v>9.027336</c:v>
                </c:pt>
                <c:pt idx="47">
                  <c:v>9.0137929999999997</c:v>
                </c:pt>
                <c:pt idx="48">
                  <c:v>9.0118559999999999</c:v>
                </c:pt>
                <c:pt idx="49">
                  <c:v>9.0090509999999995</c:v>
                </c:pt>
                <c:pt idx="50">
                  <c:v>8.9962289999999996</c:v>
                </c:pt>
                <c:pt idx="51">
                  <c:v>8.9945640000000004</c:v>
                </c:pt>
                <c:pt idx="52">
                  <c:v>8.9891159999999992</c:v>
                </c:pt>
                <c:pt idx="53">
                  <c:v>8.9848700000000008</c:v>
                </c:pt>
                <c:pt idx="54">
                  <c:v>8.9839450000000003</c:v>
                </c:pt>
                <c:pt idx="55">
                  <c:v>8.9738059999999997</c:v>
                </c:pt>
                <c:pt idx="56">
                  <c:v>8.9715720000000001</c:v>
                </c:pt>
                <c:pt idx="57">
                  <c:v>8.9645510000000002</c:v>
                </c:pt>
                <c:pt idx="58">
                  <c:v>8.9635169999999995</c:v>
                </c:pt>
                <c:pt idx="59">
                  <c:v>8.9563480000000002</c:v>
                </c:pt>
                <c:pt idx="60">
                  <c:v>8.9516749999999998</c:v>
                </c:pt>
                <c:pt idx="61">
                  <c:v>8.9473249999999993</c:v>
                </c:pt>
                <c:pt idx="62">
                  <c:v>8.9448369999999997</c:v>
                </c:pt>
                <c:pt idx="63">
                  <c:v>8.9421169999999996</c:v>
                </c:pt>
                <c:pt idx="64">
                  <c:v>8.9386229999999998</c:v>
                </c:pt>
                <c:pt idx="65">
                  <c:v>8.9381740000000001</c:v>
                </c:pt>
                <c:pt idx="66">
                  <c:v>8.930847</c:v>
                </c:pt>
                <c:pt idx="67">
                  <c:v>8.9297599999999999</c:v>
                </c:pt>
                <c:pt idx="68">
                  <c:v>8.92591</c:v>
                </c:pt>
                <c:pt idx="69">
                  <c:v>8.9231079999999992</c:v>
                </c:pt>
                <c:pt idx="70">
                  <c:v>8.9194600000000008</c:v>
                </c:pt>
                <c:pt idx="71">
                  <c:v>8.9133560000000003</c:v>
                </c:pt>
                <c:pt idx="72">
                  <c:v>8.9002850000000002</c:v>
                </c:pt>
                <c:pt idx="73">
                  <c:v>8.9002529999999993</c:v>
                </c:pt>
                <c:pt idx="74">
                  <c:v>8.8975139999999993</c:v>
                </c:pt>
                <c:pt idx="75">
                  <c:v>8.8927180000000003</c:v>
                </c:pt>
                <c:pt idx="76">
                  <c:v>8.8857610000000005</c:v>
                </c:pt>
                <c:pt idx="77">
                  <c:v>8.8853000000000009</c:v>
                </c:pt>
                <c:pt idx="78">
                  <c:v>8.8843180000000004</c:v>
                </c:pt>
                <c:pt idx="79">
                  <c:v>8.8769639999999992</c:v>
                </c:pt>
                <c:pt idx="80">
                  <c:v>8.8597439999999992</c:v>
                </c:pt>
                <c:pt idx="81">
                  <c:v>8.8389349999999993</c:v>
                </c:pt>
                <c:pt idx="82">
                  <c:v>8.8263269999999991</c:v>
                </c:pt>
                <c:pt idx="83">
                  <c:v>8.880077</c:v>
                </c:pt>
                <c:pt idx="84">
                  <c:v>8.8754449999999991</c:v>
                </c:pt>
                <c:pt idx="85">
                  <c:v>8.8657219999999999</c:v>
                </c:pt>
                <c:pt idx="86">
                  <c:v>8.8622119999999995</c:v>
                </c:pt>
                <c:pt idx="87">
                  <c:v>8.8603620000000003</c:v>
                </c:pt>
                <c:pt idx="88">
                  <c:v>8.8542489999999994</c:v>
                </c:pt>
                <c:pt idx="89">
                  <c:v>8.8480729999999994</c:v>
                </c:pt>
                <c:pt idx="90">
                  <c:v>8.8439770000000006</c:v>
                </c:pt>
                <c:pt idx="91">
                  <c:v>8.8305369999999996</c:v>
                </c:pt>
                <c:pt idx="92">
                  <c:v>8.828201</c:v>
                </c:pt>
                <c:pt idx="93">
                  <c:v>8.8117830000000001</c:v>
                </c:pt>
                <c:pt idx="94">
                  <c:v>8.8116059999999994</c:v>
                </c:pt>
                <c:pt idx="95">
                  <c:v>8.8013639999999995</c:v>
                </c:pt>
                <c:pt idx="96">
                  <c:v>8.7967270000000006</c:v>
                </c:pt>
                <c:pt idx="97">
                  <c:v>8.7861259999999994</c:v>
                </c:pt>
                <c:pt idx="98">
                  <c:v>8.7835049999999999</c:v>
                </c:pt>
                <c:pt idx="99">
                  <c:v>8.7733589999999992</c:v>
                </c:pt>
                <c:pt idx="100">
                  <c:v>8.7719810000000003</c:v>
                </c:pt>
                <c:pt idx="101">
                  <c:v>8.7627249999999997</c:v>
                </c:pt>
                <c:pt idx="102">
                  <c:v>8.7589039999999994</c:v>
                </c:pt>
                <c:pt idx="103">
                  <c:v>8.7476950000000002</c:v>
                </c:pt>
                <c:pt idx="104">
                  <c:v>8.7462529999999994</c:v>
                </c:pt>
                <c:pt idx="105">
                  <c:v>8.7351329999999994</c:v>
                </c:pt>
                <c:pt idx="106">
                  <c:v>8.7335150000000006</c:v>
                </c:pt>
                <c:pt idx="107">
                  <c:v>8.7249079999999992</c:v>
                </c:pt>
                <c:pt idx="108">
                  <c:v>8.7220720000000007</c:v>
                </c:pt>
                <c:pt idx="109">
                  <c:v>8.7116279999999993</c:v>
                </c:pt>
                <c:pt idx="110">
                  <c:v>8.7109039999999993</c:v>
                </c:pt>
                <c:pt idx="111">
                  <c:v>8.7082420000000003</c:v>
                </c:pt>
                <c:pt idx="112">
                  <c:v>8.7004940000000008</c:v>
                </c:pt>
                <c:pt idx="113">
                  <c:v>8.6988920000000007</c:v>
                </c:pt>
                <c:pt idx="114">
                  <c:v>8.6949810000000003</c:v>
                </c:pt>
                <c:pt idx="115">
                  <c:v>8.6814049999999998</c:v>
                </c:pt>
                <c:pt idx="116">
                  <c:v>8.6766459999999999</c:v>
                </c:pt>
                <c:pt idx="117">
                  <c:v>8.6519110000000001</c:v>
                </c:pt>
                <c:pt idx="118">
                  <c:v>8.5990470000000006</c:v>
                </c:pt>
                <c:pt idx="119">
                  <c:v>8.5363419999999994</c:v>
                </c:pt>
                <c:pt idx="120">
                  <c:v>8.5224779999999996</c:v>
                </c:pt>
                <c:pt idx="121">
                  <c:v>8.5187749999999998</c:v>
                </c:pt>
                <c:pt idx="122">
                  <c:v>8.50868</c:v>
                </c:pt>
                <c:pt idx="123">
                  <c:v>8.4856750000000005</c:v>
                </c:pt>
                <c:pt idx="124">
                  <c:v>8.4786070000000002</c:v>
                </c:pt>
                <c:pt idx="125">
                  <c:v>8.4736039999999999</c:v>
                </c:pt>
                <c:pt idx="126">
                  <c:v>8.4360870000000006</c:v>
                </c:pt>
                <c:pt idx="127">
                  <c:v>8.4234220000000004</c:v>
                </c:pt>
                <c:pt idx="128">
                  <c:v>8.3673900000000003</c:v>
                </c:pt>
                <c:pt idx="129">
                  <c:v>8.3442799999999995</c:v>
                </c:pt>
                <c:pt idx="130">
                  <c:v>8.1496119999999994</c:v>
                </c:pt>
                <c:pt idx="131">
                  <c:v>8.1189040000000006</c:v>
                </c:pt>
                <c:pt idx="132">
                  <c:v>8.114744</c:v>
                </c:pt>
                <c:pt idx="133">
                  <c:v>8.0713270000000001</c:v>
                </c:pt>
                <c:pt idx="134">
                  <c:v>8.0645939999999996</c:v>
                </c:pt>
                <c:pt idx="135">
                  <c:v>7.8668269999999998</c:v>
                </c:pt>
                <c:pt idx="136">
                  <c:v>7.8309430000000004</c:v>
                </c:pt>
                <c:pt idx="137">
                  <c:v>7.465077</c:v>
                </c:pt>
                <c:pt idx="138">
                  <c:v>7.2833370000000004</c:v>
                </c:pt>
                <c:pt idx="139">
                  <c:v>6.8662570000000001</c:v>
                </c:pt>
                <c:pt idx="140">
                  <c:v>6.8104829999999996</c:v>
                </c:pt>
                <c:pt idx="141">
                  <c:v>5.9415990000000001</c:v>
                </c:pt>
                <c:pt idx="142">
                  <c:v>5.7235269999999998</c:v>
                </c:pt>
                <c:pt idx="143">
                  <c:v>3.0943269999999998</c:v>
                </c:pt>
                <c:pt idx="144">
                  <c:v>1.5033270000000001</c:v>
                </c:pt>
                <c:pt idx="145">
                  <c:v>0.78232699999999999</c:v>
                </c:pt>
                <c:pt idx="146">
                  <c:v>9.0433260000000004</c:v>
                </c:pt>
                <c:pt idx="147">
                  <c:v>9.0395319999999995</c:v>
                </c:pt>
                <c:pt idx="148">
                  <c:v>9.0313750000000006</c:v>
                </c:pt>
                <c:pt idx="149">
                  <c:v>8.9333369999999999</c:v>
                </c:pt>
                <c:pt idx="150">
                  <c:v>8.9183369999999993</c:v>
                </c:pt>
                <c:pt idx="151">
                  <c:v>8.9111049999999992</c:v>
                </c:pt>
                <c:pt idx="152">
                  <c:v>8.8085900000000006</c:v>
                </c:pt>
                <c:pt idx="153">
                  <c:v>8.658792</c:v>
                </c:pt>
                <c:pt idx="154">
                  <c:v>8.5850430000000006</c:v>
                </c:pt>
                <c:pt idx="155">
                  <c:v>8.5632269999999995</c:v>
                </c:pt>
                <c:pt idx="156">
                  <c:v>8.5499849999999995</c:v>
                </c:pt>
                <c:pt idx="157">
                  <c:v>8.5363410000000002</c:v>
                </c:pt>
                <c:pt idx="158">
                  <c:v>8.4734619999999996</c:v>
                </c:pt>
                <c:pt idx="159">
                  <c:v>8.4646889999999999</c:v>
                </c:pt>
                <c:pt idx="160">
                  <c:v>8.4624819999999996</c:v>
                </c:pt>
                <c:pt idx="161">
                  <c:v>8.4503500000000003</c:v>
                </c:pt>
                <c:pt idx="162">
                  <c:v>8.4463080000000001</c:v>
                </c:pt>
                <c:pt idx="163">
                  <c:v>8.4339309999999994</c:v>
                </c:pt>
                <c:pt idx="164">
                  <c:v>8.4287919999999996</c:v>
                </c:pt>
                <c:pt idx="165">
                  <c:v>8.4181819999999998</c:v>
                </c:pt>
                <c:pt idx="166">
                  <c:v>8.4158639999999991</c:v>
                </c:pt>
                <c:pt idx="167">
                  <c:v>8.4040230000000005</c:v>
                </c:pt>
                <c:pt idx="168">
                  <c:v>8.3986239999999999</c:v>
                </c:pt>
                <c:pt idx="169">
                  <c:v>8.3865890000000007</c:v>
                </c:pt>
                <c:pt idx="170">
                  <c:v>8.3389609999999994</c:v>
                </c:pt>
                <c:pt idx="171">
                  <c:v>8.3082039999999999</c:v>
                </c:pt>
                <c:pt idx="172">
                  <c:v>8.2635079999999999</c:v>
                </c:pt>
                <c:pt idx="173">
                  <c:v>8.2505190000000006</c:v>
                </c:pt>
                <c:pt idx="174">
                  <c:v>8.2502589999999998</c:v>
                </c:pt>
                <c:pt idx="175">
                  <c:v>8.2395160000000001</c:v>
                </c:pt>
                <c:pt idx="176">
                  <c:v>8.2378959999999992</c:v>
                </c:pt>
                <c:pt idx="177">
                  <c:v>8.2294040000000006</c:v>
                </c:pt>
                <c:pt idx="178">
                  <c:v>8.2276629999999997</c:v>
                </c:pt>
                <c:pt idx="179">
                  <c:v>8.2198049999999991</c:v>
                </c:pt>
                <c:pt idx="180">
                  <c:v>8.2188479999999995</c:v>
                </c:pt>
                <c:pt idx="181">
                  <c:v>8.2089560000000006</c:v>
                </c:pt>
                <c:pt idx="182">
                  <c:v>8.2067029999999992</c:v>
                </c:pt>
                <c:pt idx="183">
                  <c:v>8.1982300000000006</c:v>
                </c:pt>
                <c:pt idx="184">
                  <c:v>8.1923580000000005</c:v>
                </c:pt>
                <c:pt idx="185">
                  <c:v>8.1875260000000001</c:v>
                </c:pt>
                <c:pt idx="186">
                  <c:v>8.9424849999999996</c:v>
                </c:pt>
                <c:pt idx="187">
                  <c:v>8.3197369999999999</c:v>
                </c:pt>
                <c:pt idx="188">
                  <c:v>8.3364239999999992</c:v>
                </c:pt>
                <c:pt idx="189">
                  <c:v>8.1758880000000005</c:v>
                </c:pt>
                <c:pt idx="190">
                  <c:v>8.1867909999999995</c:v>
                </c:pt>
                <c:pt idx="191">
                  <c:v>8.7790099999999995</c:v>
                </c:pt>
                <c:pt idx="192">
                  <c:v>8.1797909999999998</c:v>
                </c:pt>
                <c:pt idx="193">
                  <c:v>8.8163689999999999</c:v>
                </c:pt>
                <c:pt idx="194">
                  <c:v>8.8933269999999993</c:v>
                </c:pt>
                <c:pt idx="195">
                  <c:v>8.7289729999999999</c:v>
                </c:pt>
                <c:pt idx="196">
                  <c:v>9.1097359999999998</c:v>
                </c:pt>
                <c:pt idx="197">
                  <c:v>8.3246990000000007</c:v>
                </c:pt>
                <c:pt idx="198">
                  <c:v>9.1130399999999998</c:v>
                </c:pt>
                <c:pt idx="199">
                  <c:v>8.7412880000000008</c:v>
                </c:pt>
                <c:pt idx="200">
                  <c:v>8.8744999999999994</c:v>
                </c:pt>
                <c:pt idx="201">
                  <c:v>9.0148600000000005</c:v>
                </c:pt>
                <c:pt idx="202">
                  <c:v>8.1944140000000001</c:v>
                </c:pt>
                <c:pt idx="203">
                  <c:v>8.8629440000000006</c:v>
                </c:pt>
                <c:pt idx="204">
                  <c:v>8.9679110000000009</c:v>
                </c:pt>
                <c:pt idx="205">
                  <c:v>8.2582020000000007</c:v>
                </c:pt>
                <c:pt idx="206">
                  <c:v>8.2223780000000009</c:v>
                </c:pt>
                <c:pt idx="207">
                  <c:v>8.4960090000000008</c:v>
                </c:pt>
                <c:pt idx="208">
                  <c:v>8.6405770000000004</c:v>
                </c:pt>
                <c:pt idx="209">
                  <c:v>8.2750450000000004</c:v>
                </c:pt>
                <c:pt idx="210">
                  <c:v>9.1026340000000001</c:v>
                </c:pt>
                <c:pt idx="211">
                  <c:v>9.0471749999999993</c:v>
                </c:pt>
                <c:pt idx="212">
                  <c:v>8.2998729999999998</c:v>
                </c:pt>
                <c:pt idx="213">
                  <c:v>9.0651089999999996</c:v>
                </c:pt>
                <c:pt idx="214">
                  <c:v>8.2901380000000007</c:v>
                </c:pt>
                <c:pt idx="215">
                  <c:v>8.5943880000000004</c:v>
                </c:pt>
                <c:pt idx="216">
                  <c:v>8.6666659999999993</c:v>
                </c:pt>
                <c:pt idx="217">
                  <c:v>8.3532930000000007</c:v>
                </c:pt>
                <c:pt idx="218">
                  <c:v>8.2337100000000003</c:v>
                </c:pt>
                <c:pt idx="219">
                  <c:v>8.5418570000000003</c:v>
                </c:pt>
                <c:pt idx="220">
                  <c:v>8.6256489999999992</c:v>
                </c:pt>
                <c:pt idx="221">
                  <c:v>9.0765170000000008</c:v>
                </c:pt>
                <c:pt idx="222">
                  <c:v>8.3659579999999991</c:v>
                </c:pt>
                <c:pt idx="223">
                  <c:v>8.370139</c:v>
                </c:pt>
                <c:pt idx="224">
                  <c:v>8.5234430000000003</c:v>
                </c:pt>
                <c:pt idx="225">
                  <c:v>8.5508930000000003</c:v>
                </c:pt>
                <c:pt idx="226">
                  <c:v>8.3479299999999999</c:v>
                </c:pt>
                <c:pt idx="227">
                  <c:v>8.8977350000000008</c:v>
                </c:pt>
                <c:pt idx="228">
                  <c:v>8.4249449999999992</c:v>
                </c:pt>
                <c:pt idx="229">
                  <c:v>8.7058780000000002</c:v>
                </c:pt>
                <c:pt idx="230">
                  <c:v>8.3814270000000004</c:v>
                </c:pt>
                <c:pt idx="231">
                  <c:v>9.0090470000000007</c:v>
                </c:pt>
                <c:pt idx="232">
                  <c:v>8.3752709999999997</c:v>
                </c:pt>
                <c:pt idx="233">
                  <c:v>8.9996980000000004</c:v>
                </c:pt>
                <c:pt idx="234">
                  <c:v>8.7829139999999999</c:v>
                </c:pt>
                <c:pt idx="235">
                  <c:v>8.4922339999999998</c:v>
                </c:pt>
                <c:pt idx="236">
                  <c:v>8.707122</c:v>
                </c:pt>
                <c:pt idx="237">
                  <c:v>8.8609849999999994</c:v>
                </c:pt>
                <c:pt idx="238">
                  <c:v>8.7963020000000007</c:v>
                </c:pt>
                <c:pt idx="239">
                  <c:v>8.6329630000000002</c:v>
                </c:pt>
                <c:pt idx="240">
                  <c:v>8.2603530000000003</c:v>
                </c:pt>
                <c:pt idx="241">
                  <c:v>8.3427670000000003</c:v>
                </c:pt>
                <c:pt idx="242">
                  <c:v>8.4940669999999994</c:v>
                </c:pt>
                <c:pt idx="243">
                  <c:v>8.5068160000000006</c:v>
                </c:pt>
                <c:pt idx="244">
                  <c:v>8.2775990000000004</c:v>
                </c:pt>
                <c:pt idx="245">
                  <c:v>8.2917459999999998</c:v>
                </c:pt>
                <c:pt idx="246">
                  <c:v>8.5890579999999996</c:v>
                </c:pt>
                <c:pt idx="247">
                  <c:v>8.5169730000000001</c:v>
                </c:pt>
                <c:pt idx="248">
                  <c:v>8.4808520000000005</c:v>
                </c:pt>
                <c:pt idx="249">
                  <c:v>8.4378449999999994</c:v>
                </c:pt>
                <c:pt idx="250">
                  <c:v>8.9704259999999998</c:v>
                </c:pt>
                <c:pt idx="251">
                  <c:v>8.7432610000000004</c:v>
                </c:pt>
                <c:pt idx="252">
                  <c:v>8.7782640000000001</c:v>
                </c:pt>
                <c:pt idx="253">
                  <c:v>9.0223490000000002</c:v>
                </c:pt>
                <c:pt idx="254">
                  <c:v>8.7068049999999992</c:v>
                </c:pt>
                <c:pt idx="255">
                  <c:v>9.034656</c:v>
                </c:pt>
                <c:pt idx="256">
                  <c:v>8.7425739999999994</c:v>
                </c:pt>
                <c:pt idx="257">
                  <c:v>9.0175959999999993</c:v>
                </c:pt>
                <c:pt idx="258">
                  <c:v>8.9924520000000001</c:v>
                </c:pt>
                <c:pt idx="259">
                  <c:v>8.8361459999999994</c:v>
                </c:pt>
                <c:pt idx="260">
                  <c:v>8.1586890000000007</c:v>
                </c:pt>
                <c:pt idx="261">
                  <c:v>8.9613589999999999</c:v>
                </c:pt>
                <c:pt idx="262">
                  <c:v>8.7665780000000009</c:v>
                </c:pt>
                <c:pt idx="263">
                  <c:v>8.5625940000000007</c:v>
                </c:pt>
                <c:pt idx="264">
                  <c:v>8.9331669999999992</c:v>
                </c:pt>
                <c:pt idx="265">
                  <c:v>8.5657589999999999</c:v>
                </c:pt>
                <c:pt idx="266">
                  <c:v>8.3471270000000004</c:v>
                </c:pt>
                <c:pt idx="267">
                  <c:v>9.0557590000000001</c:v>
                </c:pt>
                <c:pt idx="268">
                  <c:v>8.3922869999999996</c:v>
                </c:pt>
                <c:pt idx="269">
                  <c:v>8.8593720000000005</c:v>
                </c:pt>
                <c:pt idx="270">
                  <c:v>8.6074230000000007</c:v>
                </c:pt>
                <c:pt idx="271">
                  <c:v>8.6529469999999993</c:v>
                </c:pt>
                <c:pt idx="272">
                  <c:v>8.3025079999999996</c:v>
                </c:pt>
                <c:pt idx="273">
                  <c:v>8.8499099999999995</c:v>
                </c:pt>
                <c:pt idx="274">
                  <c:v>8.5628679999999999</c:v>
                </c:pt>
                <c:pt idx="275">
                  <c:v>8.3118499999999997</c:v>
                </c:pt>
                <c:pt idx="276">
                  <c:v>8.2677639999999997</c:v>
                </c:pt>
                <c:pt idx="277">
                  <c:v>8.6105929999999997</c:v>
                </c:pt>
                <c:pt idx="278">
                  <c:v>8.6983200000000007</c:v>
                </c:pt>
                <c:pt idx="279">
                  <c:v>9.0437180000000001</c:v>
                </c:pt>
                <c:pt idx="280">
                  <c:v>8.2917319999999997</c:v>
                </c:pt>
                <c:pt idx="281">
                  <c:v>8.3746650000000002</c:v>
                </c:pt>
                <c:pt idx="282">
                  <c:v>7.918533</c:v>
                </c:pt>
                <c:pt idx="283">
                  <c:v>7.8725509999999996</c:v>
                </c:pt>
                <c:pt idx="284">
                  <c:v>8.9097069999999992</c:v>
                </c:pt>
                <c:pt idx="285">
                  <c:v>7.8971980000000004</c:v>
                </c:pt>
                <c:pt idx="286">
                  <c:v>8.6261360000000007</c:v>
                </c:pt>
                <c:pt idx="287">
                  <c:v>7.8262210000000003</c:v>
                </c:pt>
                <c:pt idx="288">
                  <c:v>9.01098</c:v>
                </c:pt>
                <c:pt idx="289">
                  <c:v>7.89147</c:v>
                </c:pt>
                <c:pt idx="290">
                  <c:v>8.1872790000000002</c:v>
                </c:pt>
                <c:pt idx="291">
                  <c:v>8.7573969999999992</c:v>
                </c:pt>
                <c:pt idx="292">
                  <c:v>7.8060080000000003</c:v>
                </c:pt>
                <c:pt idx="293">
                  <c:v>8.3243989999999997</c:v>
                </c:pt>
                <c:pt idx="294">
                  <c:v>8.8971970000000002</c:v>
                </c:pt>
                <c:pt idx="295">
                  <c:v>8.9705030000000008</c:v>
                </c:pt>
                <c:pt idx="296">
                  <c:v>8.953246</c:v>
                </c:pt>
                <c:pt idx="297">
                  <c:v>9.1031750000000002</c:v>
                </c:pt>
                <c:pt idx="298">
                  <c:v>9.0948609999999999</c:v>
                </c:pt>
                <c:pt idx="299">
                  <c:v>8.1404730000000001</c:v>
                </c:pt>
                <c:pt idx="300">
                  <c:v>7.8819889999999999</c:v>
                </c:pt>
                <c:pt idx="301">
                  <c:v>8.576454</c:v>
                </c:pt>
                <c:pt idx="302">
                  <c:v>9.0080690000000008</c:v>
                </c:pt>
                <c:pt idx="303">
                  <c:v>6.810657</c:v>
                </c:pt>
                <c:pt idx="304">
                  <c:v>8.5284569999999995</c:v>
                </c:pt>
                <c:pt idx="305">
                  <c:v>8.7200819999999997</c:v>
                </c:pt>
                <c:pt idx="306">
                  <c:v>8.5409539999999993</c:v>
                </c:pt>
                <c:pt idx="307">
                  <c:v>7.845218</c:v>
                </c:pt>
                <c:pt idx="308">
                  <c:v>8.1620489999999997</c:v>
                </c:pt>
                <c:pt idx="309">
                  <c:v>7.7995859999999997</c:v>
                </c:pt>
                <c:pt idx="310">
                  <c:v>8.8913799999999998</c:v>
                </c:pt>
                <c:pt idx="311">
                  <c:v>9.0323100000000007</c:v>
                </c:pt>
                <c:pt idx="312">
                  <c:v>7.9083079999999999</c:v>
                </c:pt>
                <c:pt idx="313">
                  <c:v>8.7540259999999996</c:v>
                </c:pt>
                <c:pt idx="314">
                  <c:v>9.0305129999999991</c:v>
                </c:pt>
                <c:pt idx="315">
                  <c:v>8.953379</c:v>
                </c:pt>
                <c:pt idx="316">
                  <c:v>8.2959580000000006</c:v>
                </c:pt>
                <c:pt idx="317">
                  <c:v>7.9128730000000003</c:v>
                </c:pt>
                <c:pt idx="318">
                  <c:v>7.8875140000000004</c:v>
                </c:pt>
                <c:pt idx="319">
                  <c:v>8.9283470000000005</c:v>
                </c:pt>
                <c:pt idx="320">
                  <c:v>9.107863</c:v>
                </c:pt>
                <c:pt idx="321">
                  <c:v>7.9371359999999997</c:v>
                </c:pt>
                <c:pt idx="322">
                  <c:v>8.7071009999999998</c:v>
                </c:pt>
                <c:pt idx="323">
                  <c:v>8.1997140000000002</c:v>
                </c:pt>
                <c:pt idx="324">
                  <c:v>7.9266269999999999</c:v>
                </c:pt>
                <c:pt idx="325">
                  <c:v>7.8680219999999998</c:v>
                </c:pt>
                <c:pt idx="326">
                  <c:v>8.9900990000000007</c:v>
                </c:pt>
                <c:pt idx="327">
                  <c:v>7.8223289999999999</c:v>
                </c:pt>
                <c:pt idx="328">
                  <c:v>7.7793710000000003</c:v>
                </c:pt>
                <c:pt idx="329">
                  <c:v>7.8360349999999999</c:v>
                </c:pt>
                <c:pt idx="330">
                  <c:v>7.9421270000000002</c:v>
                </c:pt>
                <c:pt idx="331">
                  <c:v>7.8624650000000003</c:v>
                </c:pt>
                <c:pt idx="332">
                  <c:v>7.85562</c:v>
                </c:pt>
                <c:pt idx="333">
                  <c:v>7.8167809999999998</c:v>
                </c:pt>
                <c:pt idx="334">
                  <c:v>8.4785909999999998</c:v>
                </c:pt>
                <c:pt idx="335">
                  <c:v>9.0046929999999996</c:v>
                </c:pt>
                <c:pt idx="336">
                  <c:v>7.9665970000000002</c:v>
                </c:pt>
                <c:pt idx="337">
                  <c:v>7.8061819999999997</c:v>
                </c:pt>
                <c:pt idx="338">
                  <c:v>8.4512730000000005</c:v>
                </c:pt>
                <c:pt idx="339">
                  <c:v>7.7759689999999999</c:v>
                </c:pt>
                <c:pt idx="340">
                  <c:v>9.0233270000000001</c:v>
                </c:pt>
                <c:pt idx="341">
                  <c:v>8.2372709999999998</c:v>
                </c:pt>
                <c:pt idx="342">
                  <c:v>8.8814390000000003</c:v>
                </c:pt>
                <c:pt idx="343">
                  <c:v>7.8516760000000003</c:v>
                </c:pt>
                <c:pt idx="344">
                  <c:v>7.7913050000000004</c:v>
                </c:pt>
                <c:pt idx="345">
                  <c:v>7.7968109999999999</c:v>
                </c:pt>
                <c:pt idx="346">
                  <c:v>8.923686</c:v>
                </c:pt>
                <c:pt idx="347">
                  <c:v>8.2518750000000001</c:v>
                </c:pt>
                <c:pt idx="348">
                  <c:v>8.5110550000000007</c:v>
                </c:pt>
                <c:pt idx="349">
                  <c:v>7.8419129999999999</c:v>
                </c:pt>
                <c:pt idx="350">
                  <c:v>8.8238559999999993</c:v>
                </c:pt>
                <c:pt idx="351">
                  <c:v>8.1496329999999997</c:v>
                </c:pt>
                <c:pt idx="352">
                  <c:v>9.1112099999999998</c:v>
                </c:pt>
                <c:pt idx="353">
                  <c:v>8.5652509999999999</c:v>
                </c:pt>
                <c:pt idx="354">
                  <c:v>7.8773580000000001</c:v>
                </c:pt>
                <c:pt idx="355">
                  <c:v>8.5867059999999995</c:v>
                </c:pt>
                <c:pt idx="356">
                  <c:v>8.5220959999999994</c:v>
                </c:pt>
                <c:pt idx="357">
                  <c:v>7.9221430000000002</c:v>
                </c:pt>
                <c:pt idx="358">
                  <c:v>8.9247019999999999</c:v>
                </c:pt>
                <c:pt idx="359">
                  <c:v>8.2499649999999995</c:v>
                </c:pt>
                <c:pt idx="360">
                  <c:v>8.8084989999999994</c:v>
                </c:pt>
                <c:pt idx="361">
                  <c:v>8.5699740000000002</c:v>
                </c:pt>
                <c:pt idx="362">
                  <c:v>8.8909230000000008</c:v>
                </c:pt>
                <c:pt idx="363">
                  <c:v>8.1682089999999992</c:v>
                </c:pt>
                <c:pt idx="364">
                  <c:v>8.5114533494381952</c:v>
                </c:pt>
                <c:pt idx="365">
                  <c:v>8.7030469999999998</c:v>
                </c:pt>
                <c:pt idx="366">
                  <c:v>7.836004</c:v>
                </c:pt>
                <c:pt idx="367">
                  <c:v>9.0262390000000003</c:v>
                </c:pt>
                <c:pt idx="368">
                  <c:v>8.1414620000000006</c:v>
                </c:pt>
                <c:pt idx="369">
                  <c:v>7.9574470000000002</c:v>
                </c:pt>
                <c:pt idx="370">
                  <c:v>7.8317629999999996</c:v>
                </c:pt>
                <c:pt idx="371">
                  <c:v>8.6318380000000001</c:v>
                </c:pt>
                <c:pt idx="372">
                  <c:v>8.5114533494381952</c:v>
                </c:pt>
                <c:pt idx="373">
                  <c:v>7.8515899999999998</c:v>
                </c:pt>
                <c:pt idx="374">
                  <c:v>8.5114533494381952</c:v>
                </c:pt>
                <c:pt idx="375">
                  <c:v>8.5508970000000009</c:v>
                </c:pt>
                <c:pt idx="376">
                  <c:v>7.7866400000000002</c:v>
                </c:pt>
                <c:pt idx="377">
                  <c:v>3.0879940000000001</c:v>
                </c:pt>
                <c:pt idx="378">
                  <c:v>9.0299189999999996</c:v>
                </c:pt>
                <c:pt idx="379">
                  <c:v>8.7296239999999994</c:v>
                </c:pt>
                <c:pt idx="380">
                  <c:v>8.5372000000000003</c:v>
                </c:pt>
                <c:pt idx="381">
                  <c:v>8.2385079999999995</c:v>
                </c:pt>
                <c:pt idx="382">
                  <c:v>7.9443900000000003</c:v>
                </c:pt>
                <c:pt idx="383">
                  <c:v>8.6155740000000005</c:v>
                </c:pt>
                <c:pt idx="384">
                  <c:v>9.0988109999999995</c:v>
                </c:pt>
                <c:pt idx="385">
                  <c:v>8.5347109999999997</c:v>
                </c:pt>
                <c:pt idx="386">
                  <c:v>8.190671</c:v>
                </c:pt>
                <c:pt idx="387">
                  <c:v>8.3907260000000008</c:v>
                </c:pt>
                <c:pt idx="388">
                  <c:v>8.9367529999999995</c:v>
                </c:pt>
                <c:pt idx="389">
                  <c:v>8.9206800000000008</c:v>
                </c:pt>
                <c:pt idx="390">
                  <c:v>8.1553149999999999</c:v>
                </c:pt>
                <c:pt idx="391">
                  <c:v>7.8895359999999997</c:v>
                </c:pt>
                <c:pt idx="392">
                  <c:v>8.7773669999999999</c:v>
                </c:pt>
                <c:pt idx="393">
                  <c:v>9.1164070000000006</c:v>
                </c:pt>
                <c:pt idx="394">
                  <c:v>7.7696050000000003</c:v>
                </c:pt>
                <c:pt idx="395">
                  <c:v>8.6090680000000006</c:v>
                </c:pt>
                <c:pt idx="396">
                  <c:v>8.3068910000000002</c:v>
                </c:pt>
                <c:pt idx="397">
                  <c:v>8.7197680000000002</c:v>
                </c:pt>
                <c:pt idx="398">
                  <c:v>8.4176199999999994</c:v>
                </c:pt>
                <c:pt idx="399">
                  <c:v>7.9539059999999999</c:v>
                </c:pt>
                <c:pt idx="400">
                  <c:v>8.3992520000000006</c:v>
                </c:pt>
                <c:pt idx="401">
                  <c:v>8.352703</c:v>
                </c:pt>
                <c:pt idx="402">
                  <c:v>8.4001470000000005</c:v>
                </c:pt>
                <c:pt idx="403">
                  <c:v>7.764621</c:v>
                </c:pt>
                <c:pt idx="404">
                  <c:v>8.8833269999999995</c:v>
                </c:pt>
                <c:pt idx="405">
                  <c:v>7.8966690000000002</c:v>
                </c:pt>
                <c:pt idx="406">
                  <c:v>8.8856859999999998</c:v>
                </c:pt>
                <c:pt idx="407">
                  <c:v>8.6367510000000003</c:v>
                </c:pt>
                <c:pt idx="408">
                  <c:v>8.6275899999999996</c:v>
                </c:pt>
                <c:pt idx="409">
                  <c:v>7.800198</c:v>
                </c:pt>
                <c:pt idx="410">
                  <c:v>7.7908049999999998</c:v>
                </c:pt>
                <c:pt idx="411">
                  <c:v>9.0500399999999992</c:v>
                </c:pt>
                <c:pt idx="412">
                  <c:v>9.1001309999999993</c:v>
                </c:pt>
                <c:pt idx="413">
                  <c:v>8.5114533494381952</c:v>
                </c:pt>
                <c:pt idx="414">
                  <c:v>8.629918</c:v>
                </c:pt>
                <c:pt idx="415">
                  <c:v>7.7485239999999997</c:v>
                </c:pt>
                <c:pt idx="416">
                  <c:v>9.1124539999999996</c:v>
                </c:pt>
                <c:pt idx="417">
                  <c:v>9.0563269999999996</c:v>
                </c:pt>
                <c:pt idx="418">
                  <c:v>8.6515090000000008</c:v>
                </c:pt>
                <c:pt idx="419">
                  <c:v>8.8653549999999992</c:v>
                </c:pt>
                <c:pt idx="420">
                  <c:v>9.0853520000000003</c:v>
                </c:pt>
                <c:pt idx="421">
                  <c:v>8.5477310000000006</c:v>
                </c:pt>
                <c:pt idx="422">
                  <c:v>8.5114533494381952</c:v>
                </c:pt>
                <c:pt idx="423">
                  <c:v>8.238353</c:v>
                </c:pt>
                <c:pt idx="424">
                  <c:v>8.2380250000000004</c:v>
                </c:pt>
                <c:pt idx="425">
                  <c:v>8.31067</c:v>
                </c:pt>
                <c:pt idx="426">
                  <c:v>7.8448599999999997</c:v>
                </c:pt>
                <c:pt idx="427">
                  <c:v>8.9782609999999998</c:v>
                </c:pt>
                <c:pt idx="428">
                  <c:v>8.3618290000000002</c:v>
                </c:pt>
                <c:pt idx="429">
                  <c:v>8.8007489999999997</c:v>
                </c:pt>
                <c:pt idx="430">
                  <c:v>8.5063779999999998</c:v>
                </c:pt>
                <c:pt idx="431">
                  <c:v>8.5114533494381952</c:v>
                </c:pt>
                <c:pt idx="432">
                  <c:v>8.1472949999999997</c:v>
                </c:pt>
                <c:pt idx="433">
                  <c:v>8.6968809999999994</c:v>
                </c:pt>
                <c:pt idx="434">
                  <c:v>8.7853110000000001</c:v>
                </c:pt>
                <c:pt idx="435">
                  <c:v>8.4230959999999993</c:v>
                </c:pt>
                <c:pt idx="436">
                  <c:v>8.5626850000000001</c:v>
                </c:pt>
                <c:pt idx="437">
                  <c:v>8.3379239999999992</c:v>
                </c:pt>
                <c:pt idx="438">
                  <c:v>9.0335809999999999</c:v>
                </c:pt>
                <c:pt idx="439">
                  <c:v>8.5114533494381952</c:v>
                </c:pt>
                <c:pt idx="440">
                  <c:v>8.8530350000000002</c:v>
                </c:pt>
                <c:pt idx="441">
                  <c:v>8.3264560000000003</c:v>
                </c:pt>
                <c:pt idx="442">
                  <c:v>8.7657589999999992</c:v>
                </c:pt>
                <c:pt idx="443">
                  <c:v>9.0292720000000006</c:v>
                </c:pt>
                <c:pt idx="444">
                  <c:v>7.7266190000000003</c:v>
                </c:pt>
                <c:pt idx="445">
                  <c:v>8.3027300000000004</c:v>
                </c:pt>
                <c:pt idx="446">
                  <c:v>8.4363159999999997</c:v>
                </c:pt>
                <c:pt idx="447">
                  <c:v>8.5843950000000007</c:v>
                </c:pt>
                <c:pt idx="448">
                  <c:v>8.5114533494381952</c:v>
                </c:pt>
                <c:pt idx="449">
                  <c:v>8.8955099999999998</c:v>
                </c:pt>
                <c:pt idx="450">
                  <c:v>9.0240379999999991</c:v>
                </c:pt>
                <c:pt idx="451">
                  <c:v>8.9790910000000004</c:v>
                </c:pt>
                <c:pt idx="452">
                  <c:v>9.0215890000000005</c:v>
                </c:pt>
                <c:pt idx="453">
                  <c:v>9.0433409999999999</c:v>
                </c:pt>
                <c:pt idx="454">
                  <c:v>9.0720310000000008</c:v>
                </c:pt>
                <c:pt idx="455">
                  <c:v>8.305866</c:v>
                </c:pt>
                <c:pt idx="456">
                  <c:v>8.5114533494381952</c:v>
                </c:pt>
                <c:pt idx="457">
                  <c:v>8.4953459999999996</c:v>
                </c:pt>
                <c:pt idx="458">
                  <c:v>9.1031530000000007</c:v>
                </c:pt>
                <c:pt idx="459">
                  <c:v>8.3216610000000006</c:v>
                </c:pt>
                <c:pt idx="460">
                  <c:v>8.3826649999999994</c:v>
                </c:pt>
                <c:pt idx="461">
                  <c:v>8.2770030000000006</c:v>
                </c:pt>
                <c:pt idx="462">
                  <c:v>9.0254799999999999</c:v>
                </c:pt>
                <c:pt idx="463">
                  <c:v>8.9729890000000001</c:v>
                </c:pt>
                <c:pt idx="464">
                  <c:v>8.9763590000000004</c:v>
                </c:pt>
                <c:pt idx="465">
                  <c:v>8.5114533494381952</c:v>
                </c:pt>
                <c:pt idx="466">
                  <c:v>7.7510870000000001</c:v>
                </c:pt>
                <c:pt idx="467">
                  <c:v>8.7779430000000005</c:v>
                </c:pt>
                <c:pt idx="468">
                  <c:v>8.782019</c:v>
                </c:pt>
                <c:pt idx="469">
                  <c:v>9.0201740000000008</c:v>
                </c:pt>
                <c:pt idx="470">
                  <c:v>8.5114533494381952</c:v>
                </c:pt>
                <c:pt idx="471">
                  <c:v>8.5868819999999992</c:v>
                </c:pt>
                <c:pt idx="472">
                  <c:v>5.8184699999999996</c:v>
                </c:pt>
                <c:pt idx="473">
                  <c:v>7.715948</c:v>
                </c:pt>
                <c:pt idx="474">
                  <c:v>9.0399689999999993</c:v>
                </c:pt>
                <c:pt idx="475">
                  <c:v>8.8466079999999998</c:v>
                </c:pt>
                <c:pt idx="476">
                  <c:v>8.5925119999999993</c:v>
                </c:pt>
                <c:pt idx="477">
                  <c:v>8.1958059999999993</c:v>
                </c:pt>
                <c:pt idx="478">
                  <c:v>7.8810599999999997</c:v>
                </c:pt>
                <c:pt idx="479">
                  <c:v>8.8357539999999997</c:v>
                </c:pt>
                <c:pt idx="480">
                  <c:v>9.0995159999999995</c:v>
                </c:pt>
                <c:pt idx="481">
                  <c:v>8.3332719999999991</c:v>
                </c:pt>
                <c:pt idx="482">
                  <c:v>8.5898000000000003</c:v>
                </c:pt>
                <c:pt idx="483">
                  <c:v>8.9005469999999995</c:v>
                </c:pt>
                <c:pt idx="484">
                  <c:v>7.7415669999999999</c:v>
                </c:pt>
                <c:pt idx="485">
                  <c:v>8.9184999999999999</c:v>
                </c:pt>
                <c:pt idx="486">
                  <c:v>8.7667680000000008</c:v>
                </c:pt>
                <c:pt idx="487">
                  <c:v>8.5114533494381952</c:v>
                </c:pt>
                <c:pt idx="488">
                  <c:v>8.9848210000000002</c:v>
                </c:pt>
                <c:pt idx="489">
                  <c:v>8.9077520000000003</c:v>
                </c:pt>
                <c:pt idx="490">
                  <c:v>8.7449530000000006</c:v>
                </c:pt>
                <c:pt idx="491">
                  <c:v>9.0207320000000006</c:v>
                </c:pt>
                <c:pt idx="492">
                  <c:v>7.8484920000000002</c:v>
                </c:pt>
                <c:pt idx="493">
                  <c:v>8.6772860000000005</c:v>
                </c:pt>
                <c:pt idx="494">
                  <c:v>8.4285460000000008</c:v>
                </c:pt>
                <c:pt idx="495">
                  <c:v>7.699789</c:v>
                </c:pt>
                <c:pt idx="496">
                  <c:v>9.0801269999999992</c:v>
                </c:pt>
                <c:pt idx="497">
                  <c:v>7.8558050000000001</c:v>
                </c:pt>
                <c:pt idx="498">
                  <c:v>7.9104260000000002</c:v>
                </c:pt>
                <c:pt idx="499">
                  <c:v>8.9982539999999993</c:v>
                </c:pt>
                <c:pt idx="500">
                  <c:v>8.869434</c:v>
                </c:pt>
                <c:pt idx="501">
                  <c:v>8.5114533494381952</c:v>
                </c:pt>
                <c:pt idx="502">
                  <c:v>7.8977630000000003</c:v>
                </c:pt>
                <c:pt idx="503">
                  <c:v>8.5988790000000002</c:v>
                </c:pt>
                <c:pt idx="504">
                  <c:v>8.3545630000000006</c:v>
                </c:pt>
                <c:pt idx="505">
                  <c:v>7.9338709999999999</c:v>
                </c:pt>
                <c:pt idx="506">
                  <c:v>7.7590190000000003</c:v>
                </c:pt>
                <c:pt idx="507">
                  <c:v>8.5114533494381952</c:v>
                </c:pt>
                <c:pt idx="508">
                  <c:v>7.9576440000000002</c:v>
                </c:pt>
                <c:pt idx="509">
                  <c:v>9.0335020000000004</c:v>
                </c:pt>
                <c:pt idx="510">
                  <c:v>7.7578849999999999</c:v>
                </c:pt>
                <c:pt idx="511">
                  <c:v>9.0288950000000003</c:v>
                </c:pt>
                <c:pt idx="512">
                  <c:v>7.9314359999999997</c:v>
                </c:pt>
                <c:pt idx="513">
                  <c:v>8.9206380000000003</c:v>
                </c:pt>
                <c:pt idx="514">
                  <c:v>8.9357109999999995</c:v>
                </c:pt>
                <c:pt idx="515">
                  <c:v>8.9978899999999999</c:v>
                </c:pt>
                <c:pt idx="516">
                  <c:v>8.26187</c:v>
                </c:pt>
                <c:pt idx="517">
                  <c:v>8.1740689999999994</c:v>
                </c:pt>
                <c:pt idx="518">
                  <c:v>8.5206420000000005</c:v>
                </c:pt>
                <c:pt idx="519">
                  <c:v>7.9735760000000004</c:v>
                </c:pt>
                <c:pt idx="520">
                  <c:v>8.8308649999999993</c:v>
                </c:pt>
                <c:pt idx="521">
                  <c:v>8.5114533494381952</c:v>
                </c:pt>
                <c:pt idx="522">
                  <c:v>8.6522579999999998</c:v>
                </c:pt>
                <c:pt idx="523">
                  <c:v>8.2747829999999993</c:v>
                </c:pt>
                <c:pt idx="524">
                  <c:v>8.7061709999999994</c:v>
                </c:pt>
                <c:pt idx="525">
                  <c:v>8.7690260000000002</c:v>
                </c:pt>
                <c:pt idx="526">
                  <c:v>8.6661199999999994</c:v>
                </c:pt>
                <c:pt idx="527">
                  <c:v>8.7570420000000002</c:v>
                </c:pt>
                <c:pt idx="528">
                  <c:v>8.1999560000000002</c:v>
                </c:pt>
                <c:pt idx="529">
                  <c:v>8.5114533494381952</c:v>
                </c:pt>
                <c:pt idx="530">
                  <c:v>8.2647549999999992</c:v>
                </c:pt>
                <c:pt idx="531">
                  <c:v>8.7330369999999995</c:v>
                </c:pt>
                <c:pt idx="532">
                  <c:v>7.9940420000000003</c:v>
                </c:pt>
                <c:pt idx="533">
                  <c:v>9.0559429999999992</c:v>
                </c:pt>
                <c:pt idx="534">
                  <c:v>8.6029730000000004</c:v>
                </c:pt>
                <c:pt idx="535">
                  <c:v>7.8054940000000004</c:v>
                </c:pt>
                <c:pt idx="536">
                  <c:v>8.5114533494381952</c:v>
                </c:pt>
                <c:pt idx="537">
                  <c:v>8.2725139999999993</c:v>
                </c:pt>
                <c:pt idx="538">
                  <c:v>8.5114533494381952</c:v>
                </c:pt>
                <c:pt idx="539">
                  <c:v>7.9751589999999997</c:v>
                </c:pt>
                <c:pt idx="540">
                  <c:v>8.7435410000000005</c:v>
                </c:pt>
                <c:pt idx="541">
                  <c:v>8.7585149999999992</c:v>
                </c:pt>
                <c:pt idx="542">
                  <c:v>8.4318519999999992</c:v>
                </c:pt>
                <c:pt idx="543">
                  <c:v>8.5755759999999999</c:v>
                </c:pt>
                <c:pt idx="544">
                  <c:v>8.4458660000000005</c:v>
                </c:pt>
                <c:pt idx="545">
                  <c:v>8.5114533494381952</c:v>
                </c:pt>
                <c:pt idx="546">
                  <c:v>8.1595899999999997</c:v>
                </c:pt>
                <c:pt idx="547">
                  <c:v>9.0143000000000004</c:v>
                </c:pt>
                <c:pt idx="548">
                  <c:v>8.8906390000000002</c:v>
                </c:pt>
                <c:pt idx="549">
                  <c:v>8.4095320000000005</c:v>
                </c:pt>
                <c:pt idx="550">
                  <c:v>8.738842</c:v>
                </c:pt>
                <c:pt idx="551">
                  <c:v>7.7234680000000004</c:v>
                </c:pt>
                <c:pt idx="552">
                  <c:v>8.8661110000000001</c:v>
                </c:pt>
                <c:pt idx="553">
                  <c:v>8.4903829999999996</c:v>
                </c:pt>
                <c:pt idx="554">
                  <c:v>7.8798000000000004</c:v>
                </c:pt>
                <c:pt idx="555">
                  <c:v>8.4012170000000008</c:v>
                </c:pt>
                <c:pt idx="556">
                  <c:v>8.5114533494381952</c:v>
                </c:pt>
                <c:pt idx="557">
                  <c:v>8.7315989999999992</c:v>
                </c:pt>
                <c:pt idx="558">
                  <c:v>8.1685510000000008</c:v>
                </c:pt>
                <c:pt idx="559">
                  <c:v>8.2302049999999998</c:v>
                </c:pt>
                <c:pt idx="560">
                  <c:v>9.0338989999999999</c:v>
                </c:pt>
                <c:pt idx="561">
                  <c:v>8.8147260000000003</c:v>
                </c:pt>
                <c:pt idx="562">
                  <c:v>8.6092449999999996</c:v>
                </c:pt>
                <c:pt idx="563">
                  <c:v>8.8081940000000003</c:v>
                </c:pt>
                <c:pt idx="564">
                  <c:v>9.0464310000000001</c:v>
                </c:pt>
                <c:pt idx="565">
                  <c:v>8.5114533494381952</c:v>
                </c:pt>
                <c:pt idx="566">
                  <c:v>8.5206669999999995</c:v>
                </c:pt>
                <c:pt idx="567">
                  <c:v>8.5310310000000005</c:v>
                </c:pt>
                <c:pt idx="568">
                  <c:v>8.730302</c:v>
                </c:pt>
                <c:pt idx="569">
                  <c:v>8.3188469999999999</c:v>
                </c:pt>
                <c:pt idx="570">
                  <c:v>8.5114533494381952</c:v>
                </c:pt>
                <c:pt idx="571">
                  <c:v>7.8190200000000001</c:v>
                </c:pt>
                <c:pt idx="572">
                  <c:v>8.8017730000000007</c:v>
                </c:pt>
                <c:pt idx="573">
                  <c:v>8.5995600000000003</c:v>
                </c:pt>
                <c:pt idx="574">
                  <c:v>8.9721810000000009</c:v>
                </c:pt>
                <c:pt idx="575">
                  <c:v>7.9005710000000002</c:v>
                </c:pt>
                <c:pt idx="576">
                  <c:v>8.5114533494381952</c:v>
                </c:pt>
                <c:pt idx="577">
                  <c:v>8.5114533494381952</c:v>
                </c:pt>
                <c:pt idx="578">
                  <c:v>8.9652550000000009</c:v>
                </c:pt>
                <c:pt idx="579">
                  <c:v>7.9249770000000002</c:v>
                </c:pt>
                <c:pt idx="580">
                  <c:v>8.3839020000000009</c:v>
                </c:pt>
                <c:pt idx="581">
                  <c:v>8.7758839999999996</c:v>
                </c:pt>
                <c:pt idx="582">
                  <c:v>8.5114533494381952</c:v>
                </c:pt>
                <c:pt idx="583">
                  <c:v>8.7540049999999994</c:v>
                </c:pt>
                <c:pt idx="584">
                  <c:v>7.997573</c:v>
                </c:pt>
                <c:pt idx="585">
                  <c:v>8.5114533494381952</c:v>
                </c:pt>
                <c:pt idx="586">
                  <c:v>7.9872769999999997</c:v>
                </c:pt>
                <c:pt idx="587">
                  <c:v>8.9235869999999995</c:v>
                </c:pt>
                <c:pt idx="588">
                  <c:v>8.5114533494381952</c:v>
                </c:pt>
                <c:pt idx="589">
                  <c:v>8.4483759999999997</c:v>
                </c:pt>
                <c:pt idx="590">
                  <c:v>8.6731130000000007</c:v>
                </c:pt>
                <c:pt idx="591">
                  <c:v>9.014564</c:v>
                </c:pt>
                <c:pt idx="592">
                  <c:v>9.0255650000000003</c:v>
                </c:pt>
                <c:pt idx="593">
                  <c:v>9.0249120000000005</c:v>
                </c:pt>
                <c:pt idx="594">
                  <c:v>9.0695320000000006</c:v>
                </c:pt>
                <c:pt idx="595">
                  <c:v>8.7166460000000008</c:v>
                </c:pt>
                <c:pt idx="596">
                  <c:v>8.7044320000000006</c:v>
                </c:pt>
                <c:pt idx="597">
                  <c:v>8.2175340000000006</c:v>
                </c:pt>
                <c:pt idx="598">
                  <c:v>8.2065610000000007</c:v>
                </c:pt>
                <c:pt idx="599">
                  <c:v>7.7576910000000003</c:v>
                </c:pt>
                <c:pt idx="600">
                  <c:v>8.2582280000000008</c:v>
                </c:pt>
                <c:pt idx="601">
                  <c:v>8.8676879999999993</c:v>
                </c:pt>
                <c:pt idx="602">
                  <c:v>8.9590800000000002</c:v>
                </c:pt>
                <c:pt idx="603">
                  <c:v>8.9396690000000003</c:v>
                </c:pt>
                <c:pt idx="604">
                  <c:v>8.7953460000000003</c:v>
                </c:pt>
                <c:pt idx="605">
                  <c:v>9.0275809999999996</c:v>
                </c:pt>
                <c:pt idx="606">
                  <c:v>8.2207319999999999</c:v>
                </c:pt>
                <c:pt idx="607">
                  <c:v>8.2263579999999994</c:v>
                </c:pt>
                <c:pt idx="608">
                  <c:v>9.0322940000000003</c:v>
                </c:pt>
                <c:pt idx="609">
                  <c:v>8.3210529999999991</c:v>
                </c:pt>
                <c:pt idx="610">
                  <c:v>8.4049320000000005</c:v>
                </c:pt>
                <c:pt idx="611">
                  <c:v>9.0760860000000001</c:v>
                </c:pt>
                <c:pt idx="612">
                  <c:v>8.9246269999999992</c:v>
                </c:pt>
                <c:pt idx="613">
                  <c:v>8.7385230000000007</c:v>
                </c:pt>
                <c:pt idx="614">
                  <c:v>9.0224309999999992</c:v>
                </c:pt>
                <c:pt idx="615">
                  <c:v>8.4423399999999997</c:v>
                </c:pt>
                <c:pt idx="616">
                  <c:v>8.3635529999999996</c:v>
                </c:pt>
                <c:pt idx="617">
                  <c:v>7.8649990000000001</c:v>
                </c:pt>
                <c:pt idx="618">
                  <c:v>8.537471</c:v>
                </c:pt>
                <c:pt idx="619">
                  <c:v>9.0714229999999993</c:v>
                </c:pt>
                <c:pt idx="620">
                  <c:v>7.7919749999999999</c:v>
                </c:pt>
                <c:pt idx="621">
                  <c:v>8.5114533494381952</c:v>
                </c:pt>
                <c:pt idx="622">
                  <c:v>8.5114533494381952</c:v>
                </c:pt>
                <c:pt idx="623">
                  <c:v>8.5818709999999996</c:v>
                </c:pt>
                <c:pt idx="624">
                  <c:v>8.5114533494381952</c:v>
                </c:pt>
                <c:pt idx="625">
                  <c:v>8.1934310000000004</c:v>
                </c:pt>
                <c:pt idx="626">
                  <c:v>7.871931</c:v>
                </c:pt>
                <c:pt idx="627">
                  <c:v>7.8566940000000001</c:v>
                </c:pt>
                <c:pt idx="628">
                  <c:v>8.3997519999999994</c:v>
                </c:pt>
                <c:pt idx="629">
                  <c:v>8.4084450000000004</c:v>
                </c:pt>
                <c:pt idx="630">
                  <c:v>9.0175909999999995</c:v>
                </c:pt>
                <c:pt idx="631">
                  <c:v>8.5456140000000005</c:v>
                </c:pt>
                <c:pt idx="632">
                  <c:v>8.1832089999999997</c:v>
                </c:pt>
                <c:pt idx="633">
                  <c:v>8.9983269999999997</c:v>
                </c:pt>
                <c:pt idx="634">
                  <c:v>7.8112870000000001</c:v>
                </c:pt>
                <c:pt idx="635">
                  <c:v>8.2293990000000008</c:v>
                </c:pt>
                <c:pt idx="636">
                  <c:v>8.2751999999999999</c:v>
                </c:pt>
                <c:pt idx="637">
                  <c:v>8.6736199999999997</c:v>
                </c:pt>
                <c:pt idx="638">
                  <c:v>8.5114533494381952</c:v>
                </c:pt>
                <c:pt idx="639">
                  <c:v>9.0437999999999992</c:v>
                </c:pt>
                <c:pt idx="640">
                  <c:v>8.5114533494381952</c:v>
                </c:pt>
                <c:pt idx="641">
                  <c:v>9.0312830000000002</c:v>
                </c:pt>
                <c:pt idx="642">
                  <c:v>8.8232350000000004</c:v>
                </c:pt>
                <c:pt idx="643">
                  <c:v>8.5840010000000007</c:v>
                </c:pt>
                <c:pt idx="644">
                  <c:v>8.2376260000000006</c:v>
                </c:pt>
                <c:pt idx="645">
                  <c:v>7.9407690000000004</c:v>
                </c:pt>
                <c:pt idx="646">
                  <c:v>7.8107920000000002</c:v>
                </c:pt>
                <c:pt idx="647">
                  <c:v>9.0552220000000005</c:v>
                </c:pt>
                <c:pt idx="648">
                  <c:v>8.9079560000000004</c:v>
                </c:pt>
                <c:pt idx="649">
                  <c:v>9.0164069999999992</c:v>
                </c:pt>
                <c:pt idx="650">
                  <c:v>9.0136439999999993</c:v>
                </c:pt>
                <c:pt idx="651">
                  <c:v>8.6963270000000001</c:v>
                </c:pt>
                <c:pt idx="652">
                  <c:v>8.4149779999999996</c:v>
                </c:pt>
                <c:pt idx="653">
                  <c:v>8.6420410000000007</c:v>
                </c:pt>
                <c:pt idx="654">
                  <c:v>7.7744669999999996</c:v>
                </c:pt>
                <c:pt idx="655">
                  <c:v>8.9965679999999999</c:v>
                </c:pt>
                <c:pt idx="656">
                  <c:v>8.7496220000000005</c:v>
                </c:pt>
                <c:pt idx="657">
                  <c:v>7.6351329999999997</c:v>
                </c:pt>
                <c:pt idx="658">
                  <c:v>7.9163790000000001</c:v>
                </c:pt>
                <c:pt idx="659">
                  <c:v>8.2443480000000005</c:v>
                </c:pt>
                <c:pt idx="660">
                  <c:v>8.4527579999999993</c:v>
                </c:pt>
                <c:pt idx="661">
                  <c:v>8.7203920000000004</c:v>
                </c:pt>
                <c:pt idx="662">
                  <c:v>7.9637609999999999</c:v>
                </c:pt>
                <c:pt idx="663">
                  <c:v>8.4841899999999999</c:v>
                </c:pt>
                <c:pt idx="664">
                  <c:v>8.5573870000000003</c:v>
                </c:pt>
                <c:pt idx="665">
                  <c:v>8.5114533494381952</c:v>
                </c:pt>
                <c:pt idx="666">
                  <c:v>8.5114533494381952</c:v>
                </c:pt>
                <c:pt idx="667">
                  <c:v>8.5114533494381952</c:v>
                </c:pt>
                <c:pt idx="668">
                  <c:v>9.0225050000000007</c:v>
                </c:pt>
                <c:pt idx="669">
                  <c:v>8.2065669999999997</c:v>
                </c:pt>
                <c:pt idx="670">
                  <c:v>9.0189660000000007</c:v>
                </c:pt>
                <c:pt idx="671">
                  <c:v>7.9249320000000001</c:v>
                </c:pt>
                <c:pt idx="672">
                  <c:v>7.7664980000000003</c:v>
                </c:pt>
                <c:pt idx="673">
                  <c:v>8.5114533494381952</c:v>
                </c:pt>
                <c:pt idx="674">
                  <c:v>8.2722689999999997</c:v>
                </c:pt>
                <c:pt idx="675">
                  <c:v>8.5114533494381952</c:v>
                </c:pt>
                <c:pt idx="676">
                  <c:v>8.2847220000000004</c:v>
                </c:pt>
                <c:pt idx="677">
                  <c:v>8.5114533494381952</c:v>
                </c:pt>
                <c:pt idx="678">
                  <c:v>8.3916170000000001</c:v>
                </c:pt>
                <c:pt idx="679">
                  <c:v>8.9630360000000007</c:v>
                </c:pt>
                <c:pt idx="680">
                  <c:v>8.5269119999999994</c:v>
                </c:pt>
                <c:pt idx="681">
                  <c:v>8.5114533494381952</c:v>
                </c:pt>
                <c:pt idx="682">
                  <c:v>8.9223269999999992</c:v>
                </c:pt>
                <c:pt idx="683">
                  <c:v>8.3164320000000007</c:v>
                </c:pt>
                <c:pt idx="684">
                  <c:v>7.9444679999999996</c:v>
                </c:pt>
                <c:pt idx="685">
                  <c:v>8.9633900000000004</c:v>
                </c:pt>
                <c:pt idx="686">
                  <c:v>8.5114533494381952</c:v>
                </c:pt>
                <c:pt idx="687">
                  <c:v>8.2025419999999993</c:v>
                </c:pt>
                <c:pt idx="688">
                  <c:v>8.8421850000000006</c:v>
                </c:pt>
                <c:pt idx="689">
                  <c:v>8.6077060000000003</c:v>
                </c:pt>
                <c:pt idx="690">
                  <c:v>8.9271670000000007</c:v>
                </c:pt>
                <c:pt idx="691">
                  <c:v>8.7170939999999995</c:v>
                </c:pt>
                <c:pt idx="692">
                  <c:v>8.7709589999999995</c:v>
                </c:pt>
                <c:pt idx="693">
                  <c:v>7.7427039999999998</c:v>
                </c:pt>
                <c:pt idx="694">
                  <c:v>8.5114533494381952</c:v>
                </c:pt>
                <c:pt idx="695">
                  <c:v>8.3282939999999996</c:v>
                </c:pt>
                <c:pt idx="696">
                  <c:v>8.2257560000000005</c:v>
                </c:pt>
                <c:pt idx="697">
                  <c:v>8.7131790000000002</c:v>
                </c:pt>
                <c:pt idx="698">
                  <c:v>8.5114533494381952</c:v>
                </c:pt>
                <c:pt idx="699">
                  <c:v>8.6614170000000001</c:v>
                </c:pt>
                <c:pt idx="700">
                  <c:v>8.2028770000000009</c:v>
                </c:pt>
                <c:pt idx="701">
                  <c:v>8.5025759999999995</c:v>
                </c:pt>
                <c:pt idx="702">
                  <c:v>8.6981789999999997</c:v>
                </c:pt>
                <c:pt idx="703">
                  <c:v>8.2443530000000003</c:v>
                </c:pt>
                <c:pt idx="704">
                  <c:v>8.5456920000000007</c:v>
                </c:pt>
                <c:pt idx="705">
                  <c:v>9.0536469999999998</c:v>
                </c:pt>
                <c:pt idx="706">
                  <c:v>8.5365909999999996</c:v>
                </c:pt>
                <c:pt idx="707">
                  <c:v>8.2788599999999999</c:v>
                </c:pt>
                <c:pt idx="708">
                  <c:v>8.7688640000000007</c:v>
                </c:pt>
                <c:pt idx="709">
                  <c:v>8.9264510000000001</c:v>
                </c:pt>
                <c:pt idx="710">
                  <c:v>8.2819350000000007</c:v>
                </c:pt>
                <c:pt idx="711">
                  <c:v>8.9759790000000006</c:v>
                </c:pt>
                <c:pt idx="712">
                  <c:v>8.9961830000000003</c:v>
                </c:pt>
                <c:pt idx="713">
                  <c:v>8.5114533494381952</c:v>
                </c:pt>
                <c:pt idx="714">
                  <c:v>8.5114533494381952</c:v>
                </c:pt>
                <c:pt idx="715">
                  <c:v>8.4022100000000002</c:v>
                </c:pt>
                <c:pt idx="716">
                  <c:v>8.5137920000000005</c:v>
                </c:pt>
                <c:pt idx="717">
                  <c:v>8.4220819999999996</c:v>
                </c:pt>
                <c:pt idx="718">
                  <c:v>8.9794060000000009</c:v>
                </c:pt>
                <c:pt idx="719">
                  <c:v>8.9932339999999993</c:v>
                </c:pt>
                <c:pt idx="720">
                  <c:v>8.1128250000000008</c:v>
                </c:pt>
                <c:pt idx="721">
                  <c:v>8.9897270000000002</c:v>
                </c:pt>
                <c:pt idx="722">
                  <c:v>8.2893819999999998</c:v>
                </c:pt>
                <c:pt idx="723">
                  <c:v>7.8516820000000003</c:v>
                </c:pt>
                <c:pt idx="724">
                  <c:v>9.0239580000000004</c:v>
                </c:pt>
                <c:pt idx="725">
                  <c:v>9.0565359999999995</c:v>
                </c:pt>
                <c:pt idx="726">
                  <c:v>8.8750610000000005</c:v>
                </c:pt>
                <c:pt idx="727">
                  <c:v>8.5114533494381952</c:v>
                </c:pt>
                <c:pt idx="728">
                  <c:v>8.7863109999999995</c:v>
                </c:pt>
                <c:pt idx="729">
                  <c:v>8.5114533494381952</c:v>
                </c:pt>
                <c:pt idx="730">
                  <c:v>8.3099070000000008</c:v>
                </c:pt>
                <c:pt idx="731">
                  <c:v>8.5114533494381952</c:v>
                </c:pt>
                <c:pt idx="732">
                  <c:v>9.0935810000000004</c:v>
                </c:pt>
                <c:pt idx="733">
                  <c:v>8.5114533494381952</c:v>
                </c:pt>
                <c:pt idx="734">
                  <c:v>8.2043420000000005</c:v>
                </c:pt>
                <c:pt idx="735">
                  <c:v>8.7400350000000007</c:v>
                </c:pt>
                <c:pt idx="736">
                  <c:v>8.9051749999999998</c:v>
                </c:pt>
                <c:pt idx="737">
                  <c:v>8.3954799999999992</c:v>
                </c:pt>
                <c:pt idx="738">
                  <c:v>7.8646659999999997</c:v>
                </c:pt>
                <c:pt idx="739">
                  <c:v>8.2314830000000008</c:v>
                </c:pt>
                <c:pt idx="740">
                  <c:v>8.1774360000000001</c:v>
                </c:pt>
                <c:pt idx="741">
                  <c:v>8.9961850000000005</c:v>
                </c:pt>
                <c:pt idx="742">
                  <c:v>8.1726510000000001</c:v>
                </c:pt>
                <c:pt idx="743">
                  <c:v>8.2643590000000007</c:v>
                </c:pt>
                <c:pt idx="744">
                  <c:v>8.1069279999999999</c:v>
                </c:pt>
                <c:pt idx="745">
                  <c:v>8.5114533494381952</c:v>
                </c:pt>
                <c:pt idx="746">
                  <c:v>8.3708130000000001</c:v>
                </c:pt>
                <c:pt idx="747">
                  <c:v>7.813752</c:v>
                </c:pt>
                <c:pt idx="748">
                  <c:v>8.2837130000000005</c:v>
                </c:pt>
                <c:pt idx="749">
                  <c:v>8.4624059999999997</c:v>
                </c:pt>
                <c:pt idx="750">
                  <c:v>8.9769509999999997</c:v>
                </c:pt>
                <c:pt idx="751">
                  <c:v>7.825914</c:v>
                </c:pt>
                <c:pt idx="752">
                  <c:v>8.5114533494381952</c:v>
                </c:pt>
                <c:pt idx="753">
                  <c:v>8.5114533494381952</c:v>
                </c:pt>
                <c:pt idx="754">
                  <c:v>8.5114533494381952</c:v>
                </c:pt>
                <c:pt idx="755">
                  <c:v>8.5175210000000003</c:v>
                </c:pt>
                <c:pt idx="756">
                  <c:v>8.9905030000000004</c:v>
                </c:pt>
                <c:pt idx="757">
                  <c:v>8.5114533494381952</c:v>
                </c:pt>
                <c:pt idx="758">
                  <c:v>9.0368429999999993</c:v>
                </c:pt>
                <c:pt idx="759">
                  <c:v>8.5160070000000001</c:v>
                </c:pt>
                <c:pt idx="760">
                  <c:v>8.5114533494381952</c:v>
                </c:pt>
                <c:pt idx="761">
                  <c:v>8.1969890000000003</c:v>
                </c:pt>
                <c:pt idx="762">
                  <c:v>8.5114533494381952</c:v>
                </c:pt>
                <c:pt idx="763">
                  <c:v>9.057957</c:v>
                </c:pt>
                <c:pt idx="764">
                  <c:v>8.7114530000000006</c:v>
                </c:pt>
                <c:pt idx="765">
                  <c:v>8.5114533494381952</c:v>
                </c:pt>
                <c:pt idx="766">
                  <c:v>8.7323430000000002</c:v>
                </c:pt>
                <c:pt idx="767">
                  <c:v>8.5114533494381952</c:v>
                </c:pt>
                <c:pt idx="768">
                  <c:v>7.898892</c:v>
                </c:pt>
                <c:pt idx="769">
                  <c:v>8.3041540000000005</c:v>
                </c:pt>
                <c:pt idx="770">
                  <c:v>7.7784069999999996</c:v>
                </c:pt>
                <c:pt idx="771">
                  <c:v>8.9171490000000002</c:v>
                </c:pt>
                <c:pt idx="772">
                  <c:v>9.0007889999999993</c:v>
                </c:pt>
                <c:pt idx="773">
                  <c:v>8.3965239999999994</c:v>
                </c:pt>
                <c:pt idx="774">
                  <c:v>8.5114533494381952</c:v>
                </c:pt>
                <c:pt idx="775">
                  <c:v>8.5135439999999996</c:v>
                </c:pt>
                <c:pt idx="776">
                  <c:v>8.1283370000000001</c:v>
                </c:pt>
                <c:pt idx="777">
                  <c:v>8.3632019999999994</c:v>
                </c:pt>
                <c:pt idx="778">
                  <c:v>8.4441830000000007</c:v>
                </c:pt>
                <c:pt idx="779">
                  <c:v>7.7307420000000002</c:v>
                </c:pt>
                <c:pt idx="780">
                  <c:v>8.4089010000000002</c:v>
                </c:pt>
                <c:pt idx="781">
                  <c:v>8.2123329999999992</c:v>
                </c:pt>
                <c:pt idx="782">
                  <c:v>8.1265269999999994</c:v>
                </c:pt>
                <c:pt idx="783">
                  <c:v>9.0058209999999992</c:v>
                </c:pt>
                <c:pt idx="784">
                  <c:v>8.5114533494381952</c:v>
                </c:pt>
                <c:pt idx="785">
                  <c:v>7.89893</c:v>
                </c:pt>
                <c:pt idx="786">
                  <c:v>8.6919939999999993</c:v>
                </c:pt>
                <c:pt idx="787">
                  <c:v>8.884271</c:v>
                </c:pt>
                <c:pt idx="788">
                  <c:v>8.9996080000000003</c:v>
                </c:pt>
                <c:pt idx="789">
                  <c:v>8.5232880000000009</c:v>
                </c:pt>
                <c:pt idx="790">
                  <c:v>8.7503829999999994</c:v>
                </c:pt>
                <c:pt idx="791">
                  <c:v>7.944591</c:v>
                </c:pt>
                <c:pt idx="792">
                  <c:v>8.5114533494381952</c:v>
                </c:pt>
                <c:pt idx="793">
                  <c:v>8.620514</c:v>
                </c:pt>
                <c:pt idx="794">
                  <c:v>8.5114533494381952</c:v>
                </c:pt>
                <c:pt idx="795">
                  <c:v>8.1541580000000007</c:v>
                </c:pt>
                <c:pt idx="796">
                  <c:v>8.9620719999999992</c:v>
                </c:pt>
                <c:pt idx="797">
                  <c:v>7.7250399999999999</c:v>
                </c:pt>
                <c:pt idx="798">
                  <c:v>8.8445889999999991</c:v>
                </c:pt>
                <c:pt idx="799">
                  <c:v>8.6595289999999991</c:v>
                </c:pt>
                <c:pt idx="800">
                  <c:v>8.5114533494381952</c:v>
                </c:pt>
                <c:pt idx="801">
                  <c:v>8.1329539999999998</c:v>
                </c:pt>
                <c:pt idx="802">
                  <c:v>8.8415309999999998</c:v>
                </c:pt>
                <c:pt idx="803">
                  <c:v>8.5114533494381952</c:v>
                </c:pt>
                <c:pt idx="804">
                  <c:v>8.2101659999999992</c:v>
                </c:pt>
                <c:pt idx="805">
                  <c:v>7.7685899999999997</c:v>
                </c:pt>
                <c:pt idx="806">
                  <c:v>8.6656610000000001</c:v>
                </c:pt>
                <c:pt idx="807">
                  <c:v>8.4858770000000003</c:v>
                </c:pt>
                <c:pt idx="808">
                  <c:v>8.8149630000000005</c:v>
                </c:pt>
                <c:pt idx="809">
                  <c:v>7.8336480000000002</c:v>
                </c:pt>
                <c:pt idx="810">
                  <c:v>8.2420360000000006</c:v>
                </c:pt>
                <c:pt idx="811">
                  <c:v>8.8574640000000002</c:v>
                </c:pt>
                <c:pt idx="812">
                  <c:v>8.6907709999999998</c:v>
                </c:pt>
                <c:pt idx="813">
                  <c:v>8.966583</c:v>
                </c:pt>
                <c:pt idx="814">
                  <c:v>8.9868799999999993</c:v>
                </c:pt>
                <c:pt idx="815">
                  <c:v>9.0261119999999995</c:v>
                </c:pt>
                <c:pt idx="816">
                  <c:v>8.2380510000000005</c:v>
                </c:pt>
                <c:pt idx="817">
                  <c:v>8.7057210000000005</c:v>
                </c:pt>
                <c:pt idx="818">
                  <c:v>8.5114533494381952</c:v>
                </c:pt>
                <c:pt idx="819">
                  <c:v>7.644361</c:v>
                </c:pt>
                <c:pt idx="820">
                  <c:v>8.3454280000000001</c:v>
                </c:pt>
                <c:pt idx="821">
                  <c:v>9.0028710000000007</c:v>
                </c:pt>
                <c:pt idx="822">
                  <c:v>7.8298009999999998</c:v>
                </c:pt>
                <c:pt idx="823">
                  <c:v>8.5114533494381952</c:v>
                </c:pt>
                <c:pt idx="824">
                  <c:v>8.5114533494381952</c:v>
                </c:pt>
                <c:pt idx="825">
                  <c:v>8.8896890000000006</c:v>
                </c:pt>
                <c:pt idx="826">
                  <c:v>9.018872</c:v>
                </c:pt>
                <c:pt idx="827">
                  <c:v>8.6815650000000009</c:v>
                </c:pt>
                <c:pt idx="828">
                  <c:v>8.7273580000000006</c:v>
                </c:pt>
                <c:pt idx="829">
                  <c:v>7.8224910000000003</c:v>
                </c:pt>
                <c:pt idx="830">
                  <c:v>8.8648050000000005</c:v>
                </c:pt>
                <c:pt idx="831">
                  <c:v>8.2968709999999994</c:v>
                </c:pt>
                <c:pt idx="832">
                  <c:v>8.5511660000000003</c:v>
                </c:pt>
                <c:pt idx="833">
                  <c:v>8.8517270000000003</c:v>
                </c:pt>
                <c:pt idx="834">
                  <c:v>8.5114533494381952</c:v>
                </c:pt>
                <c:pt idx="835">
                  <c:v>9.0173699999999997</c:v>
                </c:pt>
                <c:pt idx="836">
                  <c:v>8.6595399999999998</c:v>
                </c:pt>
                <c:pt idx="837">
                  <c:v>8.7141090000000005</c:v>
                </c:pt>
                <c:pt idx="838">
                  <c:v>8.9129070000000006</c:v>
                </c:pt>
                <c:pt idx="839">
                  <c:v>8.2333259999999999</c:v>
                </c:pt>
                <c:pt idx="840">
                  <c:v>8.5114533494381952</c:v>
                </c:pt>
                <c:pt idx="841">
                  <c:v>8.5114533494381952</c:v>
                </c:pt>
                <c:pt idx="842">
                  <c:v>7.6815559999999996</c:v>
                </c:pt>
                <c:pt idx="843">
                  <c:v>8.5114533494381952</c:v>
                </c:pt>
                <c:pt idx="844">
                  <c:v>8.9932079999999992</c:v>
                </c:pt>
                <c:pt idx="845">
                  <c:v>8.1611999999999991</c:v>
                </c:pt>
                <c:pt idx="846">
                  <c:v>8.6961309999999994</c:v>
                </c:pt>
                <c:pt idx="847">
                  <c:v>8.5453939999999999</c:v>
                </c:pt>
                <c:pt idx="848">
                  <c:v>8.80884</c:v>
                </c:pt>
                <c:pt idx="849">
                  <c:v>9.0874520000000008</c:v>
                </c:pt>
                <c:pt idx="850">
                  <c:v>8.1556069999999998</c:v>
                </c:pt>
                <c:pt idx="851">
                  <c:v>7.7528079999999999</c:v>
                </c:pt>
                <c:pt idx="852">
                  <c:v>7.7795230000000002</c:v>
                </c:pt>
                <c:pt idx="853">
                  <c:v>8.4763520000000003</c:v>
                </c:pt>
                <c:pt idx="854">
                  <c:v>8.2574330000000007</c:v>
                </c:pt>
                <c:pt idx="855">
                  <c:v>8.5114533494381952</c:v>
                </c:pt>
                <c:pt idx="856">
                  <c:v>8.2483430000000002</c:v>
                </c:pt>
                <c:pt idx="857">
                  <c:v>8.3742180000000008</c:v>
                </c:pt>
                <c:pt idx="858">
                  <c:v>8.8447560000000003</c:v>
                </c:pt>
                <c:pt idx="859">
                  <c:v>7.803566</c:v>
                </c:pt>
                <c:pt idx="860">
                  <c:v>8.2865990000000007</c:v>
                </c:pt>
                <c:pt idx="861">
                  <c:v>8.5114533494381952</c:v>
                </c:pt>
                <c:pt idx="862">
                  <c:v>8.9381210000000006</c:v>
                </c:pt>
                <c:pt idx="863">
                  <c:v>8.4443040000000007</c:v>
                </c:pt>
                <c:pt idx="864">
                  <c:v>8.5114533494381952</c:v>
                </c:pt>
                <c:pt idx="865">
                  <c:v>8.5114533494381952</c:v>
                </c:pt>
                <c:pt idx="866">
                  <c:v>7.8571429999999998</c:v>
                </c:pt>
                <c:pt idx="867">
                  <c:v>8.2151899999999998</c:v>
                </c:pt>
                <c:pt idx="868">
                  <c:v>8.9769179999999995</c:v>
                </c:pt>
                <c:pt idx="869">
                  <c:v>8.7781959999999994</c:v>
                </c:pt>
                <c:pt idx="870">
                  <c:v>8.5114533494381952</c:v>
                </c:pt>
                <c:pt idx="871">
                  <c:v>8.8289770000000001</c:v>
                </c:pt>
                <c:pt idx="872">
                  <c:v>7.9809929999999998</c:v>
                </c:pt>
                <c:pt idx="873">
                  <c:v>8.9702739999999999</c:v>
                </c:pt>
                <c:pt idx="874">
                  <c:v>8.5114533494381952</c:v>
                </c:pt>
                <c:pt idx="875">
                  <c:v>8.5620139999999996</c:v>
                </c:pt>
                <c:pt idx="876">
                  <c:v>8.9720669999999991</c:v>
                </c:pt>
                <c:pt idx="877">
                  <c:v>7.7373979999999998</c:v>
                </c:pt>
                <c:pt idx="878">
                  <c:v>8.8116179999999993</c:v>
                </c:pt>
                <c:pt idx="879">
                  <c:v>9.0875719999999998</c:v>
                </c:pt>
                <c:pt idx="880">
                  <c:v>9.0732669999999995</c:v>
                </c:pt>
                <c:pt idx="881">
                  <c:v>8.5114533494381952</c:v>
                </c:pt>
                <c:pt idx="882">
                  <c:v>8.3590549999999997</c:v>
                </c:pt>
                <c:pt idx="883">
                  <c:v>8.5114533494381952</c:v>
                </c:pt>
                <c:pt idx="884">
                  <c:v>8.8064140000000002</c:v>
                </c:pt>
                <c:pt idx="885">
                  <c:v>8.6684760000000001</c:v>
                </c:pt>
                <c:pt idx="886">
                  <c:v>8.4887370000000004</c:v>
                </c:pt>
                <c:pt idx="887">
                  <c:v>8.117032</c:v>
                </c:pt>
                <c:pt idx="888">
                  <c:v>8.2028929999999995</c:v>
                </c:pt>
                <c:pt idx="889">
                  <c:v>7.8637639999999998</c:v>
                </c:pt>
                <c:pt idx="890">
                  <c:v>9.0232430000000008</c:v>
                </c:pt>
                <c:pt idx="891">
                  <c:v>8.5326699999999995</c:v>
                </c:pt>
                <c:pt idx="892">
                  <c:v>8.3550749999999994</c:v>
                </c:pt>
                <c:pt idx="893">
                  <c:v>8.2676379999999998</c:v>
                </c:pt>
                <c:pt idx="894">
                  <c:v>8.4568910000000006</c:v>
                </c:pt>
                <c:pt idx="895">
                  <c:v>8.7205700000000004</c:v>
                </c:pt>
                <c:pt idx="896">
                  <c:v>8.4846190000000004</c:v>
                </c:pt>
                <c:pt idx="897">
                  <c:v>9.0049639999999993</c:v>
                </c:pt>
                <c:pt idx="898">
                  <c:v>8.7307459999999999</c:v>
                </c:pt>
                <c:pt idx="899">
                  <c:v>8.5114533494381952</c:v>
                </c:pt>
                <c:pt idx="900">
                  <c:v>8.3521180000000008</c:v>
                </c:pt>
                <c:pt idx="901">
                  <c:v>8.8847609999999992</c:v>
                </c:pt>
                <c:pt idx="902">
                  <c:v>8.5114533494381952</c:v>
                </c:pt>
                <c:pt idx="903">
                  <c:v>8.6710879999999992</c:v>
                </c:pt>
                <c:pt idx="904">
                  <c:v>8.7844429999999996</c:v>
                </c:pt>
                <c:pt idx="905">
                  <c:v>8.7287999999999997</c:v>
                </c:pt>
                <c:pt idx="906">
                  <c:v>8.7644090000000006</c:v>
                </c:pt>
                <c:pt idx="907">
                  <c:v>8.2748969999999993</c:v>
                </c:pt>
                <c:pt idx="908">
                  <c:v>7.8186739999999997</c:v>
                </c:pt>
                <c:pt idx="909">
                  <c:v>8.9775069999999992</c:v>
                </c:pt>
                <c:pt idx="910">
                  <c:v>8.5114533494381952</c:v>
                </c:pt>
                <c:pt idx="911">
                  <c:v>8.8288489999999999</c:v>
                </c:pt>
                <c:pt idx="912">
                  <c:v>8.5114533494381952</c:v>
                </c:pt>
                <c:pt idx="913">
                  <c:v>8.3594010000000001</c:v>
                </c:pt>
                <c:pt idx="914">
                  <c:v>8.5114533494381952</c:v>
                </c:pt>
                <c:pt idx="915">
                  <c:v>8.2116179999999996</c:v>
                </c:pt>
                <c:pt idx="916">
                  <c:v>8.5114533494381952</c:v>
                </c:pt>
                <c:pt idx="917">
                  <c:v>8.0227889999999995</c:v>
                </c:pt>
                <c:pt idx="918">
                  <c:v>8.8778520000000007</c:v>
                </c:pt>
                <c:pt idx="919">
                  <c:v>8.4562050000000006</c:v>
                </c:pt>
                <c:pt idx="920">
                  <c:v>7.8481480000000001</c:v>
                </c:pt>
                <c:pt idx="921">
                  <c:v>8.1778750000000002</c:v>
                </c:pt>
                <c:pt idx="922">
                  <c:v>8.1353030000000004</c:v>
                </c:pt>
                <c:pt idx="923">
                  <c:v>7.9713269999999996</c:v>
                </c:pt>
                <c:pt idx="924">
                  <c:v>8.950177</c:v>
                </c:pt>
                <c:pt idx="925">
                  <c:v>8.3119350000000001</c:v>
                </c:pt>
                <c:pt idx="926">
                  <c:v>8.1567369999999997</c:v>
                </c:pt>
                <c:pt idx="927">
                  <c:v>8.5705290000000005</c:v>
                </c:pt>
                <c:pt idx="928">
                  <c:v>8.1739660000000001</c:v>
                </c:pt>
                <c:pt idx="929">
                  <c:v>7.7854640000000002</c:v>
                </c:pt>
                <c:pt idx="930">
                  <c:v>8.5526339999999994</c:v>
                </c:pt>
                <c:pt idx="931">
                  <c:v>8.9833730000000003</c:v>
                </c:pt>
                <c:pt idx="932">
                  <c:v>8.7274390000000004</c:v>
                </c:pt>
                <c:pt idx="933">
                  <c:v>8.5114533494381952</c:v>
                </c:pt>
                <c:pt idx="934">
                  <c:v>9.102449</c:v>
                </c:pt>
                <c:pt idx="935">
                  <c:v>8.9497490000000006</c:v>
                </c:pt>
                <c:pt idx="936">
                  <c:v>7.8678819999999998</c:v>
                </c:pt>
                <c:pt idx="937">
                  <c:v>8.1313759999999995</c:v>
                </c:pt>
                <c:pt idx="938">
                  <c:v>8.5114533494381952</c:v>
                </c:pt>
                <c:pt idx="939">
                  <c:v>8.9931809999999999</c:v>
                </c:pt>
                <c:pt idx="940">
                  <c:v>8.5114533494381952</c:v>
                </c:pt>
                <c:pt idx="941">
                  <c:v>7.7098599999999999</c:v>
                </c:pt>
                <c:pt idx="942">
                  <c:v>8.5114533494381952</c:v>
                </c:pt>
                <c:pt idx="943">
                  <c:v>7.9212490000000004</c:v>
                </c:pt>
                <c:pt idx="944">
                  <c:v>8.6349540000000005</c:v>
                </c:pt>
                <c:pt idx="945">
                  <c:v>9.0048790000000007</c:v>
                </c:pt>
                <c:pt idx="946">
                  <c:v>8.1981110000000008</c:v>
                </c:pt>
                <c:pt idx="947">
                  <c:v>8.9926349999999999</c:v>
                </c:pt>
                <c:pt idx="948">
                  <c:v>7.7387389999999998</c:v>
                </c:pt>
                <c:pt idx="949">
                  <c:v>8.5114533494381952</c:v>
                </c:pt>
                <c:pt idx="950">
                  <c:v>8.2194400000000005</c:v>
                </c:pt>
                <c:pt idx="951">
                  <c:v>8.5114533494381952</c:v>
                </c:pt>
                <c:pt idx="952">
                  <c:v>8.6822169999999996</c:v>
                </c:pt>
                <c:pt idx="953">
                  <c:v>9.0294129999999999</c:v>
                </c:pt>
                <c:pt idx="954">
                  <c:v>8.769577</c:v>
                </c:pt>
                <c:pt idx="955">
                  <c:v>8.5114533494381952</c:v>
                </c:pt>
                <c:pt idx="956">
                  <c:v>7.7290619999999999</c:v>
                </c:pt>
                <c:pt idx="957">
                  <c:v>8.6784590000000001</c:v>
                </c:pt>
                <c:pt idx="958">
                  <c:v>8.9990220000000001</c:v>
                </c:pt>
                <c:pt idx="959">
                  <c:v>8.4434190000000005</c:v>
                </c:pt>
                <c:pt idx="960">
                  <c:v>8.4711680000000005</c:v>
                </c:pt>
                <c:pt idx="961">
                  <c:v>8.9826180000000004</c:v>
                </c:pt>
                <c:pt idx="962">
                  <c:v>8.3505299999999991</c:v>
                </c:pt>
                <c:pt idx="963">
                  <c:v>7.8748300000000002</c:v>
                </c:pt>
                <c:pt idx="964">
                  <c:v>8.6276159999999997</c:v>
                </c:pt>
                <c:pt idx="965">
                  <c:v>8.9538639999999994</c:v>
                </c:pt>
                <c:pt idx="966">
                  <c:v>8.2695980000000002</c:v>
                </c:pt>
                <c:pt idx="967">
                  <c:v>8.2157119999999999</c:v>
                </c:pt>
                <c:pt idx="968">
                  <c:v>8.5114533494381952</c:v>
                </c:pt>
                <c:pt idx="969">
                  <c:v>8.8897019999999998</c:v>
                </c:pt>
                <c:pt idx="970">
                  <c:v>8.5114533494381952</c:v>
                </c:pt>
                <c:pt idx="971">
                  <c:v>8.368684</c:v>
                </c:pt>
                <c:pt idx="972">
                  <c:v>9.0578880000000002</c:v>
                </c:pt>
                <c:pt idx="973">
                  <c:v>8.5114533494381952</c:v>
                </c:pt>
                <c:pt idx="974">
                  <c:v>8.5114533494381952</c:v>
                </c:pt>
                <c:pt idx="975">
                  <c:v>8.4783709999999992</c:v>
                </c:pt>
                <c:pt idx="976">
                  <c:v>8.5114533494381952</c:v>
                </c:pt>
                <c:pt idx="977">
                  <c:v>8.5114533494381952</c:v>
                </c:pt>
                <c:pt idx="978">
                  <c:v>8.8945410000000003</c:v>
                </c:pt>
                <c:pt idx="979">
                  <c:v>7.787191</c:v>
                </c:pt>
                <c:pt idx="980">
                  <c:v>8.3078850000000006</c:v>
                </c:pt>
                <c:pt idx="981">
                  <c:v>7.9370479999999999</c:v>
                </c:pt>
                <c:pt idx="982">
                  <c:v>8.7986520000000006</c:v>
                </c:pt>
                <c:pt idx="983">
                  <c:v>7.8533480000000004</c:v>
                </c:pt>
                <c:pt idx="984">
                  <c:v>8.5114533494381952</c:v>
                </c:pt>
                <c:pt idx="985">
                  <c:v>8.1096170000000001</c:v>
                </c:pt>
                <c:pt idx="986">
                  <c:v>8.8164829999999998</c:v>
                </c:pt>
                <c:pt idx="987">
                  <c:v>8.5479489999999991</c:v>
                </c:pt>
                <c:pt idx="988">
                  <c:v>8.5114533494381952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6-4E8C-B945-C12A321BD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57535"/>
        <c:axId val="1023658975"/>
      </c:scatterChart>
      <c:valAx>
        <c:axId val="10236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3658975"/>
        <c:crosses val="autoZero"/>
        <c:crossBetween val="midCat"/>
      </c:valAx>
      <c:valAx>
        <c:axId val="10236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365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D931EB-0398-4CD6-9463-931156A460E9}">
  <sheetPr/>
  <sheetViews>
    <sheetView zoomScale="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89196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F859EAE-D890-EFB4-CC87-0A6AD4BC27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1F14-4F3A-45BF-873C-FC1B8B7AE818}">
  <dimension ref="A1:K113"/>
  <sheetViews>
    <sheetView workbookViewId="0">
      <pane ySplit="1" topLeftCell="A96" activePane="bottomLeft" state="frozen"/>
      <selection pane="bottomLeft" activeCell="G9" sqref="G9"/>
    </sheetView>
  </sheetViews>
  <sheetFormatPr defaultRowHeight="14.25"/>
  <cols>
    <col min="1" max="1" width="12.375" bestFit="1" customWidth="1"/>
    <col min="2" max="2" width="8.75" style="1"/>
    <col min="3" max="3" width="9.5" style="1" bestFit="1" customWidth="1"/>
    <col min="4" max="4" width="15.625" style="3" customWidth="1"/>
    <col min="5" max="5" width="18.875" style="4" bestFit="1" customWidth="1"/>
    <col min="6" max="6" width="11.375" style="2" bestFit="1" customWidth="1"/>
    <col min="7" max="7" width="9.875" style="2" bestFit="1" customWidth="1"/>
    <col min="8" max="8" width="13.75" style="1" bestFit="1" customWidth="1"/>
    <col min="9" max="9" width="26.125" style="1" hidden="1" customWidth="1"/>
    <col min="10" max="10" width="15.125" style="1" bestFit="1" customWidth="1"/>
    <col min="11" max="11" width="26.5" bestFit="1" customWidth="1"/>
  </cols>
  <sheetData>
    <row r="1" spans="1:11" ht="1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6" t="s">
        <v>7</v>
      </c>
      <c r="I1" s="6" t="s">
        <v>8</v>
      </c>
      <c r="J1" s="6" t="s">
        <v>9</v>
      </c>
      <c r="K1" s="6" t="s">
        <v>304</v>
      </c>
    </row>
    <row r="2" spans="1:11">
      <c r="A2" s="10" t="s">
        <v>196</v>
      </c>
      <c r="B2" s="11" t="s">
        <v>10</v>
      </c>
      <c r="C2" s="11">
        <v>89</v>
      </c>
      <c r="D2" s="12">
        <v>227</v>
      </c>
      <c r="E2" s="13">
        <v>10</v>
      </c>
      <c r="F2" s="14">
        <v>1050</v>
      </c>
      <c r="G2" s="14">
        <v>3198</v>
      </c>
      <c r="H2" s="11">
        <v>11</v>
      </c>
      <c r="I2" s="11" t="s">
        <v>11</v>
      </c>
      <c r="J2" s="11">
        <v>1899</v>
      </c>
      <c r="K2" s="10" t="str">
        <f>IF(ISBLANK(I3),I2&amp;" "&amp;J3,I2)</f>
        <v>Debierne</v>
      </c>
    </row>
    <row r="3" spans="1:11">
      <c r="A3" s="10" t="s">
        <v>197</v>
      </c>
      <c r="B3" s="11" t="s">
        <v>12</v>
      </c>
      <c r="C3" s="11">
        <v>13</v>
      </c>
      <c r="D3" s="12">
        <v>26.981999999999999</v>
      </c>
      <c r="E3" s="13">
        <v>2.7</v>
      </c>
      <c r="F3" s="14">
        <v>660.47</v>
      </c>
      <c r="G3" s="14">
        <v>2519</v>
      </c>
      <c r="H3" s="11">
        <v>8</v>
      </c>
      <c r="I3" s="11" t="s">
        <v>13</v>
      </c>
      <c r="J3" s="11">
        <v>1827</v>
      </c>
      <c r="K3" s="10" t="str">
        <f t="shared" ref="K3:K66" si="0">IF(ISBLANK(I4),I3&amp;" "&amp;J4,I3)</f>
        <v>Wöhler</v>
      </c>
    </row>
    <row r="4" spans="1:11">
      <c r="A4" s="10" t="s">
        <v>198</v>
      </c>
      <c r="B4" s="11" t="s">
        <v>14</v>
      </c>
      <c r="C4" s="11">
        <v>95</v>
      </c>
      <c r="D4" s="12">
        <v>243</v>
      </c>
      <c r="E4" s="13">
        <v>12</v>
      </c>
      <c r="F4" s="14">
        <v>1176</v>
      </c>
      <c r="G4" s="14">
        <v>2607</v>
      </c>
      <c r="H4" s="11">
        <v>133</v>
      </c>
      <c r="I4" s="11" t="s">
        <v>15</v>
      </c>
      <c r="J4" s="11">
        <v>1944</v>
      </c>
      <c r="K4" s="10" t="str">
        <f t="shared" si="0"/>
        <v>Seaborg et al.</v>
      </c>
    </row>
    <row r="5" spans="1:11">
      <c r="A5" s="10" t="s">
        <v>199</v>
      </c>
      <c r="B5" s="11" t="s">
        <v>16</v>
      </c>
      <c r="C5" s="11">
        <v>51</v>
      </c>
      <c r="D5" s="12">
        <v>121.76</v>
      </c>
      <c r="E5" s="13">
        <v>6.6970000000000001</v>
      </c>
      <c r="F5" s="14">
        <v>630.78</v>
      </c>
      <c r="G5" s="14">
        <v>1587</v>
      </c>
      <c r="H5" s="11">
        <v>29</v>
      </c>
      <c r="I5" s="11" t="s">
        <v>17</v>
      </c>
      <c r="J5" s="11" t="s">
        <v>18</v>
      </c>
      <c r="K5" s="10" t="str">
        <f t="shared" si="0"/>
        <v>Early historic times</v>
      </c>
    </row>
    <row r="6" spans="1:11">
      <c r="A6" s="10" t="s">
        <v>200</v>
      </c>
      <c r="B6" s="11" t="s">
        <v>19</v>
      </c>
      <c r="C6" s="11">
        <v>79</v>
      </c>
      <c r="D6" s="12">
        <v>196.97</v>
      </c>
      <c r="E6" s="13">
        <v>19.3</v>
      </c>
      <c r="F6" s="14">
        <v>1064.33</v>
      </c>
      <c r="G6" s="14">
        <v>2856</v>
      </c>
      <c r="H6" s="11">
        <v>21</v>
      </c>
      <c r="I6" s="11" t="s">
        <v>18</v>
      </c>
      <c r="J6" s="11" t="s">
        <v>18</v>
      </c>
      <c r="K6" s="10" t="str">
        <f t="shared" si="0"/>
        <v>-</v>
      </c>
    </row>
    <row r="7" spans="1:11">
      <c r="A7" s="10" t="s">
        <v>201</v>
      </c>
      <c r="B7" s="11" t="s">
        <v>20</v>
      </c>
      <c r="C7" s="11">
        <v>18</v>
      </c>
      <c r="D7" s="12">
        <v>39.950000000000003</v>
      </c>
      <c r="E7" s="13">
        <v>1.784E-3</v>
      </c>
      <c r="F7" s="14">
        <v>-189.2</v>
      </c>
      <c r="G7" s="14">
        <v>-185.7</v>
      </c>
      <c r="H7" s="11">
        <v>8</v>
      </c>
      <c r="I7" s="11" t="s">
        <v>21</v>
      </c>
      <c r="J7" s="11">
        <v>1894</v>
      </c>
      <c r="K7" s="10" t="str">
        <f t="shared" si="0"/>
        <v>Rayleigh and Ramsay</v>
      </c>
    </row>
    <row r="8" spans="1:11">
      <c r="A8" s="10" t="s">
        <v>202</v>
      </c>
      <c r="B8" s="11" t="s">
        <v>22</v>
      </c>
      <c r="C8" s="11">
        <v>33</v>
      </c>
      <c r="D8" s="12">
        <v>74.921999999999997</v>
      </c>
      <c r="E8" s="13">
        <v>5.7270000000000003</v>
      </c>
      <c r="F8" s="14">
        <v>817</v>
      </c>
      <c r="G8" s="14">
        <v>614</v>
      </c>
      <c r="H8" s="11">
        <v>14</v>
      </c>
      <c r="I8" s="11" t="s">
        <v>23</v>
      </c>
      <c r="J8" s="11" t="s">
        <v>24</v>
      </c>
      <c r="K8" s="10" t="str">
        <f t="shared" si="0"/>
        <v>Albertus Magnus</v>
      </c>
    </row>
    <row r="9" spans="1:11">
      <c r="A9" s="10" t="s">
        <v>203</v>
      </c>
      <c r="B9" s="11" t="s">
        <v>25</v>
      </c>
      <c r="C9" s="11">
        <v>85</v>
      </c>
      <c r="D9" s="12">
        <v>210</v>
      </c>
      <c r="E9" s="13">
        <v>8.93</v>
      </c>
      <c r="F9" s="14">
        <v>302</v>
      </c>
      <c r="G9" s="14">
        <v>337</v>
      </c>
      <c r="H9" s="11">
        <v>21</v>
      </c>
      <c r="I9" s="11" t="s">
        <v>26</v>
      </c>
      <c r="J9" s="11">
        <v>1940</v>
      </c>
      <c r="K9" s="10" t="str">
        <f t="shared" si="0"/>
        <v>Corson et al.</v>
      </c>
    </row>
    <row r="10" spans="1:11">
      <c r="A10" s="10" t="s">
        <v>204</v>
      </c>
      <c r="B10" s="11" t="s">
        <v>27</v>
      </c>
      <c r="C10" s="11">
        <v>56</v>
      </c>
      <c r="D10" s="12">
        <v>137.33000000000001</v>
      </c>
      <c r="E10" s="13">
        <v>3.51</v>
      </c>
      <c r="F10" s="14">
        <v>727</v>
      </c>
      <c r="G10" s="14">
        <v>1897</v>
      </c>
      <c r="H10" s="11">
        <v>25</v>
      </c>
      <c r="I10" s="11" t="s">
        <v>28</v>
      </c>
      <c r="J10" s="11">
        <v>1808</v>
      </c>
      <c r="K10" s="10" t="str">
        <f t="shared" si="0"/>
        <v>Davy</v>
      </c>
    </row>
    <row r="11" spans="1:11">
      <c r="A11" s="10" t="s">
        <v>205</v>
      </c>
      <c r="B11" s="11" t="s">
        <v>29</v>
      </c>
      <c r="C11" s="11">
        <v>4</v>
      </c>
      <c r="D11" s="12">
        <v>9.0122</v>
      </c>
      <c r="E11" s="13">
        <v>1.85</v>
      </c>
      <c r="F11" s="14">
        <v>1287</v>
      </c>
      <c r="G11" s="14">
        <v>2469</v>
      </c>
      <c r="H11" s="11">
        <v>6</v>
      </c>
      <c r="I11" s="11" t="s">
        <v>30</v>
      </c>
      <c r="J11" s="11">
        <v>1798</v>
      </c>
      <c r="K11" s="10" t="str">
        <f t="shared" si="0"/>
        <v>Vauquelin</v>
      </c>
    </row>
    <row r="12" spans="1:11">
      <c r="A12" s="10" t="s">
        <v>206</v>
      </c>
      <c r="B12" s="11" t="s">
        <v>31</v>
      </c>
      <c r="C12" s="11">
        <v>97</v>
      </c>
      <c r="D12" s="12">
        <v>247</v>
      </c>
      <c r="E12" s="13">
        <v>14.78</v>
      </c>
      <c r="F12" s="14">
        <v>986</v>
      </c>
      <c r="G12" s="14">
        <v>2627</v>
      </c>
      <c r="H12" s="11">
        <v>83</v>
      </c>
      <c r="I12" s="11" t="s">
        <v>15</v>
      </c>
      <c r="J12" s="11">
        <v>1949</v>
      </c>
      <c r="K12" s="10" t="str">
        <f t="shared" si="0"/>
        <v>Seaborg et al.</v>
      </c>
    </row>
    <row r="13" spans="1:11">
      <c r="A13" s="10" t="s">
        <v>207</v>
      </c>
      <c r="B13" s="11" t="s">
        <v>32</v>
      </c>
      <c r="C13" s="11">
        <v>83</v>
      </c>
      <c r="D13" s="12">
        <v>208.98</v>
      </c>
      <c r="E13" s="13">
        <v>9.7799999999999994</v>
      </c>
      <c r="F13" s="14">
        <v>271.7</v>
      </c>
      <c r="G13" s="14">
        <v>1564</v>
      </c>
      <c r="H13" s="11">
        <v>19</v>
      </c>
      <c r="I13" s="11" t="s">
        <v>33</v>
      </c>
      <c r="J13" s="11">
        <v>1753</v>
      </c>
      <c r="K13" s="10" t="str">
        <f t="shared" si="0"/>
        <v>Geoffroy</v>
      </c>
    </row>
    <row r="14" spans="1:11">
      <c r="A14" s="10" t="s">
        <v>208</v>
      </c>
      <c r="B14" s="11" t="s">
        <v>34</v>
      </c>
      <c r="C14" s="11">
        <v>5</v>
      </c>
      <c r="D14" s="12">
        <v>10.81</v>
      </c>
      <c r="E14" s="13">
        <v>2.34</v>
      </c>
      <c r="F14" s="14">
        <v>2076</v>
      </c>
      <c r="G14" s="14">
        <v>3927</v>
      </c>
      <c r="H14" s="11">
        <v>6</v>
      </c>
      <c r="I14" s="11" t="s">
        <v>35</v>
      </c>
      <c r="J14" s="11">
        <v>1808</v>
      </c>
      <c r="K14" s="10" t="str">
        <f t="shared" si="0"/>
        <v>Gay-Lussac and</v>
      </c>
    </row>
    <row r="15" spans="1:11" hidden="1">
      <c r="A15" s="10"/>
      <c r="B15" s="11"/>
      <c r="C15" s="11"/>
      <c r="D15" s="12"/>
      <c r="E15" s="13"/>
      <c r="F15" s="14"/>
      <c r="G15" s="14"/>
      <c r="H15" s="11"/>
      <c r="I15" s="11" t="s">
        <v>36</v>
      </c>
      <c r="J15" s="11"/>
      <c r="K15" s="10" t="str">
        <f t="shared" si="0"/>
        <v>Thénard; Davy</v>
      </c>
    </row>
    <row r="16" spans="1:11">
      <c r="A16" s="10" t="s">
        <v>209</v>
      </c>
      <c r="B16" s="11" t="s">
        <v>37</v>
      </c>
      <c r="C16" s="11">
        <v>107</v>
      </c>
      <c r="D16" s="12">
        <v>270</v>
      </c>
      <c r="E16" s="13">
        <v>26.5</v>
      </c>
      <c r="F16" s="14" t="s">
        <v>18</v>
      </c>
      <c r="G16" s="14" t="s">
        <v>18</v>
      </c>
      <c r="H16" s="11" t="s">
        <v>18</v>
      </c>
      <c r="I16" s="11" t="s">
        <v>38</v>
      </c>
      <c r="J16" s="11">
        <v>1981</v>
      </c>
      <c r="K16" s="10" t="str">
        <f t="shared" si="0"/>
        <v>Armbruster and Münzenberg</v>
      </c>
    </row>
    <row r="17" spans="1:11">
      <c r="A17" s="10" t="s">
        <v>210</v>
      </c>
      <c r="B17" s="11" t="s">
        <v>39</v>
      </c>
      <c r="C17" s="11">
        <v>35</v>
      </c>
      <c r="D17" s="12">
        <v>79.903999999999996</v>
      </c>
      <c r="E17" s="13">
        <v>3.1027999999999998</v>
      </c>
      <c r="F17" s="14">
        <v>-7.2</v>
      </c>
      <c r="G17" s="14">
        <v>59</v>
      </c>
      <c r="H17" s="11">
        <v>19</v>
      </c>
      <c r="I17" s="11" t="s">
        <v>40</v>
      </c>
      <c r="J17" s="11">
        <v>1826</v>
      </c>
      <c r="K17" s="10" t="str">
        <f t="shared" si="0"/>
        <v>Balard</v>
      </c>
    </row>
    <row r="18" spans="1:11">
      <c r="A18" s="10" t="s">
        <v>211</v>
      </c>
      <c r="B18" s="11" t="s">
        <v>41</v>
      </c>
      <c r="C18" s="11">
        <v>58</v>
      </c>
      <c r="D18" s="12">
        <v>140.12</v>
      </c>
      <c r="E18" s="13">
        <v>6.77</v>
      </c>
      <c r="F18" s="14">
        <v>795</v>
      </c>
      <c r="G18" s="14">
        <v>3443</v>
      </c>
      <c r="H18" s="11">
        <v>19</v>
      </c>
      <c r="I18" s="11" t="s">
        <v>42</v>
      </c>
      <c r="J18" s="11">
        <v>1803</v>
      </c>
      <c r="K18" s="10" t="str">
        <f t="shared" si="0"/>
        <v>Berzelius and Hisinger; Klaproth</v>
      </c>
    </row>
    <row r="19" spans="1:11" hidden="1">
      <c r="A19" s="10"/>
      <c r="B19" s="11"/>
      <c r="C19" s="11"/>
      <c r="D19" s="12"/>
      <c r="E19" s="13"/>
      <c r="F19" s="14"/>
      <c r="G19" s="14"/>
      <c r="H19" s="11"/>
      <c r="I19" s="11"/>
      <c r="J19" s="11" t="s">
        <v>43</v>
      </c>
      <c r="K19" s="10">
        <f t="shared" si="0"/>
        <v>0</v>
      </c>
    </row>
    <row r="20" spans="1:11">
      <c r="A20" s="10" t="s">
        <v>212</v>
      </c>
      <c r="B20" s="11" t="s">
        <v>44</v>
      </c>
      <c r="C20" s="11">
        <v>55</v>
      </c>
      <c r="D20" s="12">
        <v>132.91</v>
      </c>
      <c r="E20" s="13">
        <v>1.93</v>
      </c>
      <c r="F20" s="14">
        <v>28.59</v>
      </c>
      <c r="G20" s="14">
        <v>671</v>
      </c>
      <c r="H20" s="11">
        <v>22</v>
      </c>
      <c r="I20" s="11" t="s">
        <v>45</v>
      </c>
      <c r="J20" s="11">
        <v>1860</v>
      </c>
      <c r="K20" s="10" t="str">
        <f t="shared" si="0"/>
        <v>Bunsen and Kirchoff</v>
      </c>
    </row>
    <row r="21" spans="1:11">
      <c r="A21" s="10" t="s">
        <v>213</v>
      </c>
      <c r="B21" s="11" t="s">
        <v>46</v>
      </c>
      <c r="C21" s="11">
        <v>30</v>
      </c>
      <c r="D21" s="12">
        <v>65.38</v>
      </c>
      <c r="E21" s="13">
        <v>7.14</v>
      </c>
      <c r="F21" s="14">
        <v>419.88</v>
      </c>
      <c r="G21" s="14">
        <v>907</v>
      </c>
      <c r="H21" s="11">
        <v>15</v>
      </c>
      <c r="I21" s="11" t="s">
        <v>18</v>
      </c>
      <c r="J21" s="11" t="s">
        <v>18</v>
      </c>
      <c r="K21" s="10" t="str">
        <f t="shared" si="0"/>
        <v>-</v>
      </c>
    </row>
    <row r="22" spans="1:11">
      <c r="A22" s="10" t="s">
        <v>214</v>
      </c>
      <c r="B22" s="11" t="s">
        <v>47</v>
      </c>
      <c r="C22" s="11">
        <v>40</v>
      </c>
      <c r="D22" s="12">
        <v>91.224000000000004</v>
      </c>
      <c r="E22" s="13">
        <v>6.52</v>
      </c>
      <c r="F22" s="14">
        <v>1855</v>
      </c>
      <c r="G22" s="14">
        <v>4409</v>
      </c>
      <c r="H22" s="11">
        <v>20</v>
      </c>
      <c r="I22" s="11" t="s">
        <v>48</v>
      </c>
      <c r="J22" s="11">
        <v>1789</v>
      </c>
      <c r="K22" s="10" t="str">
        <f t="shared" si="0"/>
        <v>Klaproth</v>
      </c>
    </row>
    <row r="23" spans="1:11">
      <c r="A23" s="10" t="s">
        <v>215</v>
      </c>
      <c r="B23" s="11" t="s">
        <v>49</v>
      </c>
      <c r="C23" s="11">
        <v>66</v>
      </c>
      <c r="D23" s="12">
        <v>162.5</v>
      </c>
      <c r="E23" s="13">
        <v>8.5399999999999991</v>
      </c>
      <c r="F23" s="14">
        <v>1407</v>
      </c>
      <c r="G23" s="14">
        <v>2567</v>
      </c>
      <c r="H23" s="11">
        <v>21</v>
      </c>
      <c r="I23" s="11" t="s">
        <v>50</v>
      </c>
      <c r="J23" s="11">
        <v>1886</v>
      </c>
      <c r="K23" s="10" t="str">
        <f t="shared" si="0"/>
        <v>Boisbaudran</v>
      </c>
    </row>
    <row r="24" spans="1:11">
      <c r="A24" s="10" t="s">
        <v>216</v>
      </c>
      <c r="B24" s="11" t="s">
        <v>51</v>
      </c>
      <c r="C24" s="11">
        <v>105</v>
      </c>
      <c r="D24" s="12">
        <v>268</v>
      </c>
      <c r="E24" s="13">
        <v>-21.6</v>
      </c>
      <c r="F24" s="14" t="s">
        <v>18</v>
      </c>
      <c r="G24" s="14" t="s">
        <v>18</v>
      </c>
      <c r="H24" s="11" t="s">
        <v>18</v>
      </c>
      <c r="I24" s="11" t="s">
        <v>52</v>
      </c>
      <c r="J24" s="11">
        <v>1970</v>
      </c>
      <c r="K24" s="10" t="str">
        <f t="shared" si="0"/>
        <v>Ghiorso et al,</v>
      </c>
    </row>
    <row r="25" spans="1:11">
      <c r="A25" s="10" t="s">
        <v>217</v>
      </c>
      <c r="B25" s="11" t="s">
        <v>53</v>
      </c>
      <c r="C25" s="11">
        <v>99</v>
      </c>
      <c r="D25" s="12">
        <v>252</v>
      </c>
      <c r="E25" s="13">
        <v>8.84</v>
      </c>
      <c r="F25" s="14">
        <v>860</v>
      </c>
      <c r="G25" s="14">
        <v>-1542</v>
      </c>
      <c r="H25" s="11">
        <v>123</v>
      </c>
      <c r="I25" s="11" t="s">
        <v>52</v>
      </c>
      <c r="J25" s="11">
        <v>1952</v>
      </c>
      <c r="K25" s="10" t="str">
        <f t="shared" si="0"/>
        <v>Ghiorso et al,</v>
      </c>
    </row>
    <row r="26" spans="1:11">
      <c r="A26" s="10" t="s">
        <v>218</v>
      </c>
      <c r="B26" s="11" t="s">
        <v>54</v>
      </c>
      <c r="C26" s="11">
        <v>68</v>
      </c>
      <c r="D26" s="12">
        <v>167.26</v>
      </c>
      <c r="E26" s="13">
        <v>9.0660000000000007</v>
      </c>
      <c r="F26" s="14">
        <v>1529</v>
      </c>
      <c r="G26" s="14">
        <v>2868</v>
      </c>
      <c r="H26" s="11">
        <v>16</v>
      </c>
      <c r="I26" s="11" t="s">
        <v>55</v>
      </c>
      <c r="J26" s="11">
        <v>1843</v>
      </c>
      <c r="K26" s="10" t="str">
        <f t="shared" si="0"/>
        <v>Mosander</v>
      </c>
    </row>
    <row r="27" spans="1:11">
      <c r="A27" s="10" t="s">
        <v>219</v>
      </c>
      <c r="B27" s="11" t="s">
        <v>56</v>
      </c>
      <c r="C27" s="11">
        <v>63</v>
      </c>
      <c r="D27" s="12">
        <v>151.96</v>
      </c>
      <c r="E27" s="13">
        <v>5.2439999999999998</v>
      </c>
      <c r="F27" s="14">
        <v>826</v>
      </c>
      <c r="G27" s="14">
        <v>1529</v>
      </c>
      <c r="H27" s="11">
        <v>21</v>
      </c>
      <c r="I27" s="11" t="s">
        <v>57</v>
      </c>
      <c r="J27" s="11">
        <v>1896</v>
      </c>
      <c r="K27" s="10" t="str">
        <f t="shared" si="0"/>
        <v>Demarcay</v>
      </c>
    </row>
    <row r="28" spans="1:11">
      <c r="A28" s="10" t="s">
        <v>220</v>
      </c>
      <c r="B28" s="11" t="s">
        <v>58</v>
      </c>
      <c r="C28" s="11">
        <v>47</v>
      </c>
      <c r="D28" s="12">
        <v>107.87</v>
      </c>
      <c r="E28" s="13">
        <v>10.49</v>
      </c>
      <c r="F28" s="14">
        <v>961.93</v>
      </c>
      <c r="G28" s="14">
        <v>2162</v>
      </c>
      <c r="H28" s="11">
        <v>27</v>
      </c>
      <c r="I28" s="11" t="s">
        <v>18</v>
      </c>
      <c r="J28" s="11" t="s">
        <v>18</v>
      </c>
      <c r="K28" s="10" t="str">
        <f t="shared" si="0"/>
        <v>-</v>
      </c>
    </row>
    <row r="29" spans="1:11">
      <c r="A29" s="10" t="s">
        <v>221</v>
      </c>
      <c r="B29" s="11" t="s">
        <v>59</v>
      </c>
      <c r="C29" s="11">
        <v>100</v>
      </c>
      <c r="D29" s="12">
        <v>257</v>
      </c>
      <c r="E29" s="13">
        <v>9.6999999999999993</v>
      </c>
      <c r="F29" s="14">
        <v>852</v>
      </c>
      <c r="G29" s="14" t="s">
        <v>18</v>
      </c>
      <c r="H29" s="11">
        <v>103</v>
      </c>
      <c r="I29" s="11" t="s">
        <v>52</v>
      </c>
      <c r="J29" s="11">
        <v>1953</v>
      </c>
      <c r="K29" s="10" t="str">
        <f t="shared" si="0"/>
        <v>Ghiorso et al,</v>
      </c>
    </row>
    <row r="30" spans="1:11">
      <c r="A30" s="10" t="s">
        <v>222</v>
      </c>
      <c r="B30" s="11" t="s">
        <v>60</v>
      </c>
      <c r="C30" s="11">
        <v>9</v>
      </c>
      <c r="D30" s="12">
        <v>18.998000000000001</v>
      </c>
      <c r="E30" s="13">
        <v>1.696E-3</v>
      </c>
      <c r="F30" s="14">
        <v>-219.47</v>
      </c>
      <c r="G30" s="14">
        <v>-187.97</v>
      </c>
      <c r="H30" s="11">
        <v>6</v>
      </c>
      <c r="I30" s="11" t="s">
        <v>61</v>
      </c>
      <c r="J30" s="11">
        <v>1886</v>
      </c>
      <c r="K30" s="10" t="str">
        <f t="shared" si="0"/>
        <v>Moissan</v>
      </c>
    </row>
    <row r="31" spans="1:11">
      <c r="A31" s="10" t="s">
        <v>223</v>
      </c>
      <c r="B31" s="11" t="s">
        <v>62</v>
      </c>
      <c r="C31" s="11">
        <v>15</v>
      </c>
      <c r="D31" s="12">
        <v>30.974</v>
      </c>
      <c r="E31" s="13">
        <v>1.823</v>
      </c>
      <c r="F31" s="14">
        <v>44.3</v>
      </c>
      <c r="G31" s="14">
        <v>277</v>
      </c>
      <c r="H31" s="11">
        <v>7</v>
      </c>
      <c r="I31" s="11" t="s">
        <v>63</v>
      </c>
      <c r="J31" s="11">
        <v>1669</v>
      </c>
      <c r="K31" s="10" t="str">
        <f t="shared" si="0"/>
        <v>Brand</v>
      </c>
    </row>
    <row r="32" spans="1:11">
      <c r="A32" s="10" t="s">
        <v>224</v>
      </c>
      <c r="B32" s="11" t="s">
        <v>64</v>
      </c>
      <c r="C32" s="11">
        <v>87</v>
      </c>
      <c r="D32" s="12">
        <v>223</v>
      </c>
      <c r="E32" s="13">
        <v>-2.48</v>
      </c>
      <c r="F32" s="14">
        <v>8</v>
      </c>
      <c r="G32" s="14">
        <v>617</v>
      </c>
      <c r="H32" s="11">
        <v>21</v>
      </c>
      <c r="I32" s="11" t="s">
        <v>65</v>
      </c>
      <c r="J32" s="11">
        <v>1938</v>
      </c>
      <c r="K32" s="10" t="str">
        <f t="shared" si="0"/>
        <v>Perey</v>
      </c>
    </row>
    <row r="33" spans="1:11">
      <c r="A33" s="10" t="s">
        <v>225</v>
      </c>
      <c r="B33" s="11" t="s">
        <v>66</v>
      </c>
      <c r="C33" s="11">
        <v>64</v>
      </c>
      <c r="D33" s="12">
        <v>157.25</v>
      </c>
      <c r="E33" s="13">
        <v>7.9</v>
      </c>
      <c r="F33" s="14">
        <v>1312</v>
      </c>
      <c r="G33" s="14">
        <v>3273</v>
      </c>
      <c r="H33" s="11">
        <v>17</v>
      </c>
      <c r="I33" s="11" t="s">
        <v>67</v>
      </c>
      <c r="J33" s="11">
        <v>1880</v>
      </c>
      <c r="K33" s="10" t="str">
        <f t="shared" si="0"/>
        <v>Marignac</v>
      </c>
    </row>
    <row r="34" spans="1:11">
      <c r="A34" s="10" t="s">
        <v>226</v>
      </c>
      <c r="B34" s="11" t="s">
        <v>68</v>
      </c>
      <c r="C34" s="11">
        <v>31</v>
      </c>
      <c r="D34" s="12">
        <v>69.722999999999999</v>
      </c>
      <c r="E34" s="13">
        <v>5.91</v>
      </c>
      <c r="F34" s="14">
        <v>29.9146</v>
      </c>
      <c r="G34" s="14">
        <v>2400</v>
      </c>
      <c r="H34" s="11">
        <v>14</v>
      </c>
      <c r="I34" s="11" t="s">
        <v>50</v>
      </c>
      <c r="J34" s="11">
        <v>1875</v>
      </c>
      <c r="K34" s="10" t="str">
        <f t="shared" si="0"/>
        <v>Boisbaudran</v>
      </c>
    </row>
    <row r="35" spans="1:11">
      <c r="A35" s="10" t="s">
        <v>227</v>
      </c>
      <c r="B35" s="11" t="s">
        <v>69</v>
      </c>
      <c r="C35" s="11">
        <v>32</v>
      </c>
      <c r="D35" s="12">
        <v>72.63</v>
      </c>
      <c r="E35" s="13">
        <v>5.3230000000000004</v>
      </c>
      <c r="F35" s="14">
        <v>938.4</v>
      </c>
      <c r="G35" s="14">
        <v>2833</v>
      </c>
      <c r="H35" s="11">
        <v>17</v>
      </c>
      <c r="I35" s="11" t="s">
        <v>70</v>
      </c>
      <c r="J35" s="11">
        <v>1886</v>
      </c>
      <c r="K35" s="10" t="str">
        <f t="shared" si="0"/>
        <v>Winkler</v>
      </c>
    </row>
    <row r="36" spans="1:11">
      <c r="A36" s="10" t="s">
        <v>228</v>
      </c>
      <c r="B36" s="11" t="s">
        <v>71</v>
      </c>
      <c r="C36" s="11">
        <v>72</v>
      </c>
      <c r="D36" s="12">
        <v>178.49</v>
      </c>
      <c r="E36" s="13">
        <v>13.31</v>
      </c>
      <c r="F36" s="14">
        <v>2233</v>
      </c>
      <c r="G36" s="14">
        <v>4603</v>
      </c>
      <c r="H36" s="11">
        <v>17</v>
      </c>
      <c r="I36" s="11" t="s">
        <v>72</v>
      </c>
      <c r="J36" s="11">
        <v>1923</v>
      </c>
      <c r="K36" s="10" t="str">
        <f t="shared" si="0"/>
        <v>Coster and von Hevesy</v>
      </c>
    </row>
    <row r="37" spans="1:11">
      <c r="A37" s="10" t="s">
        <v>229</v>
      </c>
      <c r="B37" s="11" t="s">
        <v>73</v>
      </c>
      <c r="C37" s="11">
        <v>108</v>
      </c>
      <c r="D37" s="12">
        <v>269</v>
      </c>
      <c r="E37" s="13">
        <v>28</v>
      </c>
      <c r="F37" s="14" t="s">
        <v>18</v>
      </c>
      <c r="G37" s="14" t="s">
        <v>18</v>
      </c>
      <c r="H37" s="11" t="s">
        <v>18</v>
      </c>
      <c r="I37" s="11" t="s">
        <v>38</v>
      </c>
      <c r="J37" s="11">
        <v>1983</v>
      </c>
      <c r="K37" s="10" t="str">
        <f t="shared" si="0"/>
        <v>Armbruster and Münzenberg</v>
      </c>
    </row>
    <row r="38" spans="1:11">
      <c r="A38" s="10" t="s">
        <v>230</v>
      </c>
      <c r="B38" s="11" t="s">
        <v>74</v>
      </c>
      <c r="C38" s="11">
        <v>2</v>
      </c>
      <c r="D38" s="12">
        <v>4.0026000000000002</v>
      </c>
      <c r="E38" s="13">
        <v>1.785E-4</v>
      </c>
      <c r="F38" s="14">
        <v>-272.2</v>
      </c>
      <c r="G38" s="14">
        <v>-268.77999999999997</v>
      </c>
      <c r="H38" s="11">
        <v>5</v>
      </c>
      <c r="I38" s="11" t="s">
        <v>75</v>
      </c>
      <c r="J38" s="11">
        <v>1868</v>
      </c>
      <c r="K38" s="10" t="str">
        <f t="shared" si="0"/>
        <v>Janssen</v>
      </c>
    </row>
    <row r="39" spans="1:11">
      <c r="A39" s="10" t="s">
        <v>231</v>
      </c>
      <c r="B39" s="11" t="s">
        <v>76</v>
      </c>
      <c r="C39" s="11">
        <v>1</v>
      </c>
      <c r="D39" s="12">
        <v>1.008</v>
      </c>
      <c r="E39" s="13">
        <v>8.988E-5</v>
      </c>
      <c r="F39" s="14">
        <v>-258.99</v>
      </c>
      <c r="G39" s="14">
        <v>-252.72</v>
      </c>
      <c r="H39" s="11">
        <v>3</v>
      </c>
      <c r="I39" s="11" t="s">
        <v>77</v>
      </c>
      <c r="J39" s="11">
        <v>1766</v>
      </c>
      <c r="K39" s="10" t="str">
        <f t="shared" si="0"/>
        <v>Cavendish</v>
      </c>
    </row>
    <row r="40" spans="1:11">
      <c r="A40" s="10" t="s">
        <v>232</v>
      </c>
      <c r="B40" s="11" t="s">
        <v>78</v>
      </c>
      <c r="C40" s="11">
        <v>80</v>
      </c>
      <c r="D40" s="12">
        <v>200.59</v>
      </c>
      <c r="E40" s="13">
        <v>13.534000000000001</v>
      </c>
      <c r="F40" s="14">
        <v>-38.57</v>
      </c>
      <c r="G40" s="14">
        <v>356.88</v>
      </c>
      <c r="H40" s="11">
        <v>26</v>
      </c>
      <c r="I40" s="11" t="s">
        <v>18</v>
      </c>
      <c r="J40" s="11" t="s">
        <v>18</v>
      </c>
      <c r="K40" s="10" t="str">
        <f t="shared" si="0"/>
        <v>-</v>
      </c>
    </row>
    <row r="41" spans="1:11">
      <c r="A41" s="10" t="s">
        <v>233</v>
      </c>
      <c r="B41" s="11" t="s">
        <v>79</v>
      </c>
      <c r="C41" s="11">
        <v>67</v>
      </c>
      <c r="D41" s="12">
        <v>164.93</v>
      </c>
      <c r="E41" s="13">
        <v>8.7899999999999991</v>
      </c>
      <c r="F41" s="14">
        <v>1461</v>
      </c>
      <c r="G41" s="14">
        <v>2720</v>
      </c>
      <c r="H41" s="11">
        <v>29</v>
      </c>
      <c r="I41" s="11" t="s">
        <v>80</v>
      </c>
      <c r="J41" s="11">
        <v>1878</v>
      </c>
      <c r="K41" s="10" t="str">
        <f t="shared" si="0"/>
        <v>Delafontaine and Soret</v>
      </c>
    </row>
    <row r="42" spans="1:11">
      <c r="A42" s="10" t="s">
        <v>234</v>
      </c>
      <c r="B42" s="11" t="s">
        <v>81</v>
      </c>
      <c r="C42" s="11">
        <v>49</v>
      </c>
      <c r="D42" s="12">
        <v>114.82</v>
      </c>
      <c r="E42" s="13">
        <v>7.31</v>
      </c>
      <c r="F42" s="14">
        <v>156.75</v>
      </c>
      <c r="G42" s="14">
        <v>2072</v>
      </c>
      <c r="H42" s="11">
        <v>34</v>
      </c>
      <c r="I42" s="11" t="s">
        <v>82</v>
      </c>
      <c r="J42" s="11">
        <v>1863</v>
      </c>
      <c r="K42" s="10" t="str">
        <f t="shared" si="0"/>
        <v>Reich and Richter</v>
      </c>
    </row>
    <row r="43" spans="1:11">
      <c r="A43" s="10" t="s">
        <v>235</v>
      </c>
      <c r="B43" s="11" t="s">
        <v>83</v>
      </c>
      <c r="C43" s="11">
        <v>77</v>
      </c>
      <c r="D43" s="12">
        <v>192.22</v>
      </c>
      <c r="E43" s="13">
        <v>22.56</v>
      </c>
      <c r="F43" s="14">
        <v>2446</v>
      </c>
      <c r="G43" s="14">
        <v>4428</v>
      </c>
      <c r="H43" s="11">
        <v>25</v>
      </c>
      <c r="I43" s="11" t="s">
        <v>84</v>
      </c>
      <c r="J43" s="11">
        <v>1803</v>
      </c>
      <c r="K43" s="10" t="str">
        <f t="shared" si="0"/>
        <v>Tennant</v>
      </c>
    </row>
    <row r="44" spans="1:11">
      <c r="A44" s="10" t="s">
        <v>236</v>
      </c>
      <c r="B44" s="11" t="s">
        <v>85</v>
      </c>
      <c r="C44" s="11">
        <v>70</v>
      </c>
      <c r="D44" s="12">
        <v>173.05</v>
      </c>
      <c r="E44" s="13">
        <v>6.9</v>
      </c>
      <c r="F44" s="14">
        <v>824</v>
      </c>
      <c r="G44" s="14">
        <v>1196</v>
      </c>
      <c r="H44" s="11">
        <v>16</v>
      </c>
      <c r="I44" s="11" t="s">
        <v>67</v>
      </c>
      <c r="J44" s="11">
        <v>1878</v>
      </c>
      <c r="K44" s="10" t="str">
        <f t="shared" si="0"/>
        <v>Marignac</v>
      </c>
    </row>
    <row r="45" spans="1:11">
      <c r="A45" s="10" t="s">
        <v>237</v>
      </c>
      <c r="B45" s="11" t="s">
        <v>86</v>
      </c>
      <c r="C45" s="11">
        <v>39</v>
      </c>
      <c r="D45" s="12">
        <v>88.906000000000006</v>
      </c>
      <c r="E45" s="13">
        <v>4.4720000000000004</v>
      </c>
      <c r="F45" s="14">
        <v>1526</v>
      </c>
      <c r="G45" s="14">
        <v>3336</v>
      </c>
      <c r="H45" s="11">
        <v>21</v>
      </c>
      <c r="I45" s="11" t="s">
        <v>87</v>
      </c>
      <c r="J45" s="11">
        <v>1794</v>
      </c>
      <c r="K45" s="10" t="str">
        <f t="shared" si="0"/>
        <v>Gadolin</v>
      </c>
    </row>
    <row r="46" spans="1:11">
      <c r="A46" s="10" t="s">
        <v>238</v>
      </c>
      <c r="B46" s="11" t="s">
        <v>88</v>
      </c>
      <c r="C46" s="11">
        <v>53</v>
      </c>
      <c r="D46" s="12">
        <v>126.9</v>
      </c>
      <c r="E46" s="13">
        <v>4.9329999999999998</v>
      </c>
      <c r="F46" s="14">
        <v>113.85</v>
      </c>
      <c r="G46" s="14">
        <v>184.4</v>
      </c>
      <c r="H46" s="11">
        <v>24</v>
      </c>
      <c r="I46" s="11" t="s">
        <v>89</v>
      </c>
      <c r="J46" s="11">
        <v>1811</v>
      </c>
      <c r="K46" s="10" t="str">
        <f t="shared" si="0"/>
        <v>Cortois</v>
      </c>
    </row>
    <row r="47" spans="1:11">
      <c r="A47" s="10" t="s">
        <v>239</v>
      </c>
      <c r="B47" s="11" t="s">
        <v>90</v>
      </c>
      <c r="C47" s="11">
        <v>48</v>
      </c>
      <c r="D47" s="12">
        <v>112.41</v>
      </c>
      <c r="E47" s="13">
        <v>8.65</v>
      </c>
      <c r="F47" s="14">
        <v>321.22000000000003</v>
      </c>
      <c r="G47" s="14">
        <v>767</v>
      </c>
      <c r="H47" s="11">
        <v>22</v>
      </c>
      <c r="I47" s="11" t="s">
        <v>91</v>
      </c>
      <c r="J47" s="11">
        <v>1817</v>
      </c>
      <c r="K47" s="10" t="str">
        <f t="shared" si="0"/>
        <v>Stromeyer</v>
      </c>
    </row>
    <row r="48" spans="1:11">
      <c r="A48" s="10" t="s">
        <v>240</v>
      </c>
      <c r="B48" s="11" t="s">
        <v>92</v>
      </c>
      <c r="C48" s="11">
        <v>20</v>
      </c>
      <c r="D48" s="12">
        <v>40.078000000000003</v>
      </c>
      <c r="E48" s="13">
        <v>1.55</v>
      </c>
      <c r="F48" s="14">
        <v>842</v>
      </c>
      <c r="G48" s="14">
        <v>1484</v>
      </c>
      <c r="H48" s="11">
        <v>14</v>
      </c>
      <c r="I48" s="11" t="s">
        <v>28</v>
      </c>
      <c r="J48" s="11">
        <v>1808</v>
      </c>
      <c r="K48" s="10" t="str">
        <f t="shared" si="0"/>
        <v>Davy</v>
      </c>
    </row>
    <row r="49" spans="1:11">
      <c r="A49" s="10" t="s">
        <v>241</v>
      </c>
      <c r="B49" s="11" t="s">
        <v>93</v>
      </c>
      <c r="C49" s="11">
        <v>98</v>
      </c>
      <c r="D49" s="12">
        <v>251</v>
      </c>
      <c r="E49" s="13">
        <v>15.1</v>
      </c>
      <c r="F49" s="14">
        <v>900</v>
      </c>
      <c r="G49" s="14">
        <v>1470</v>
      </c>
      <c r="H49" s="11">
        <v>123</v>
      </c>
      <c r="I49" s="11" t="s">
        <v>15</v>
      </c>
      <c r="J49" s="11">
        <v>1950</v>
      </c>
      <c r="K49" s="10" t="str">
        <f t="shared" si="0"/>
        <v>Seaborg et al.</v>
      </c>
    </row>
    <row r="50" spans="1:11">
      <c r="A50" s="10" t="s">
        <v>242</v>
      </c>
      <c r="B50" s="11" t="s">
        <v>94</v>
      </c>
      <c r="C50" s="11">
        <v>19</v>
      </c>
      <c r="D50" s="12">
        <v>39.097999999999999</v>
      </c>
      <c r="E50" s="13">
        <v>0.89</v>
      </c>
      <c r="F50" s="14">
        <v>63.53</v>
      </c>
      <c r="G50" s="14">
        <v>759</v>
      </c>
      <c r="H50" s="11">
        <v>10</v>
      </c>
      <c r="I50" s="11" t="s">
        <v>28</v>
      </c>
      <c r="J50" s="11">
        <v>1807</v>
      </c>
      <c r="K50" s="10" t="str">
        <f t="shared" si="0"/>
        <v>Davy</v>
      </c>
    </row>
    <row r="51" spans="1:11">
      <c r="A51" s="10" t="s">
        <v>243</v>
      </c>
      <c r="B51" s="11" t="s">
        <v>95</v>
      </c>
      <c r="C51" s="11">
        <v>16</v>
      </c>
      <c r="D51" s="12">
        <v>32.06</v>
      </c>
      <c r="E51" s="13">
        <v>2.0699999999999998</v>
      </c>
      <c r="F51" s="14">
        <v>115.36</v>
      </c>
      <c r="G51" s="14">
        <v>444.87</v>
      </c>
      <c r="H51" s="11">
        <v>10</v>
      </c>
      <c r="I51" s="11" t="s">
        <v>18</v>
      </c>
      <c r="J51" s="11" t="s">
        <v>18</v>
      </c>
      <c r="K51" s="10" t="str">
        <f t="shared" si="0"/>
        <v>-</v>
      </c>
    </row>
    <row r="52" spans="1:11">
      <c r="A52" s="10" t="s">
        <v>244</v>
      </c>
      <c r="B52" s="11" t="s">
        <v>96</v>
      </c>
      <c r="C52" s="11">
        <v>17</v>
      </c>
      <c r="D52" s="12">
        <v>35.450000000000003</v>
      </c>
      <c r="E52" s="13">
        <v>3.2000000000000002E-3</v>
      </c>
      <c r="F52" s="14">
        <v>-101.4</v>
      </c>
      <c r="G52" s="14">
        <v>-33.89</v>
      </c>
      <c r="H52" s="11">
        <v>11</v>
      </c>
      <c r="I52" s="11" t="s">
        <v>97</v>
      </c>
      <c r="J52" s="11">
        <v>1774</v>
      </c>
      <c r="K52" s="10" t="str">
        <f t="shared" si="0"/>
        <v>Scheele</v>
      </c>
    </row>
    <row r="53" spans="1:11">
      <c r="A53" s="10" t="s">
        <v>245</v>
      </c>
      <c r="B53" s="11" t="s">
        <v>98</v>
      </c>
      <c r="C53" s="11">
        <v>27</v>
      </c>
      <c r="D53" s="12">
        <v>58.933</v>
      </c>
      <c r="E53" s="13">
        <v>8.9</v>
      </c>
      <c r="F53" s="14">
        <v>1495</v>
      </c>
      <c r="G53" s="14">
        <v>2927</v>
      </c>
      <c r="H53" s="11">
        <v>14</v>
      </c>
      <c r="I53" s="11" t="s">
        <v>99</v>
      </c>
      <c r="J53" s="11" t="s">
        <v>100</v>
      </c>
      <c r="K53" s="10" t="str">
        <f t="shared" si="0"/>
        <v>Brandt</v>
      </c>
    </row>
    <row r="54" spans="1:11">
      <c r="A54" s="10" t="s">
        <v>246</v>
      </c>
      <c r="B54" s="11" t="s">
        <v>101</v>
      </c>
      <c r="C54" s="11">
        <v>36</v>
      </c>
      <c r="D54" s="12">
        <v>83.798000000000002</v>
      </c>
      <c r="E54" s="13">
        <v>3.7490000000000002E-3</v>
      </c>
      <c r="F54" s="14">
        <v>-157.21</v>
      </c>
      <c r="G54" s="14">
        <v>-153.07</v>
      </c>
      <c r="H54" s="11">
        <v>23</v>
      </c>
      <c r="I54" s="11" t="s">
        <v>102</v>
      </c>
      <c r="J54" s="11">
        <v>1898</v>
      </c>
      <c r="K54" s="10" t="str">
        <f t="shared" si="0"/>
        <v>Ramsay and Travers</v>
      </c>
    </row>
    <row r="55" spans="1:11">
      <c r="A55" s="10" t="s">
        <v>247</v>
      </c>
      <c r="B55" s="11" t="s">
        <v>103</v>
      </c>
      <c r="C55" s="11">
        <v>24</v>
      </c>
      <c r="D55" s="12">
        <v>51.996000000000002</v>
      </c>
      <c r="E55" s="13">
        <v>7.15</v>
      </c>
      <c r="F55" s="14">
        <v>1907</v>
      </c>
      <c r="G55" s="14">
        <v>2671</v>
      </c>
      <c r="H55" s="11">
        <v>9</v>
      </c>
      <c r="I55" s="11" t="s">
        <v>30</v>
      </c>
      <c r="J55" s="11">
        <v>1797</v>
      </c>
      <c r="K55" s="10" t="str">
        <f t="shared" si="0"/>
        <v>Vauquelin</v>
      </c>
    </row>
    <row r="56" spans="1:11">
      <c r="A56" s="10" t="s">
        <v>248</v>
      </c>
      <c r="B56" s="11" t="s">
        <v>104</v>
      </c>
      <c r="C56" s="11">
        <v>96</v>
      </c>
      <c r="D56" s="12">
        <v>247</v>
      </c>
      <c r="E56" s="13">
        <v>13.51</v>
      </c>
      <c r="F56" s="14">
        <v>1340</v>
      </c>
      <c r="G56" s="14">
        <v>3110</v>
      </c>
      <c r="H56" s="11">
        <v>133</v>
      </c>
      <c r="I56" s="11" t="s">
        <v>105</v>
      </c>
      <c r="J56" s="11">
        <v>1944</v>
      </c>
      <c r="K56" s="10" t="str">
        <f t="shared" si="0"/>
        <v>Seaborg et al,</v>
      </c>
    </row>
    <row r="57" spans="1:11">
      <c r="A57" s="10" t="s">
        <v>249</v>
      </c>
      <c r="B57" s="11" t="s">
        <v>106</v>
      </c>
      <c r="C57" s="11">
        <v>57</v>
      </c>
      <c r="D57" s="12">
        <v>138.91</v>
      </c>
      <c r="E57" s="13">
        <v>6.1619999999999999</v>
      </c>
      <c r="F57" s="14">
        <v>920</v>
      </c>
      <c r="G57" s="14">
        <v>3464</v>
      </c>
      <c r="H57" s="11">
        <v>19</v>
      </c>
      <c r="I57" s="11" t="s">
        <v>55</v>
      </c>
      <c r="J57" s="11">
        <v>1839</v>
      </c>
      <c r="K57" s="10" t="str">
        <f t="shared" si="0"/>
        <v>Mosander</v>
      </c>
    </row>
    <row r="58" spans="1:11">
      <c r="A58" s="10" t="s">
        <v>250</v>
      </c>
      <c r="B58" s="11" t="s">
        <v>107</v>
      </c>
      <c r="C58" s="11">
        <v>103</v>
      </c>
      <c r="D58" s="12">
        <v>266</v>
      </c>
      <c r="E58" s="13">
        <v>-14.4</v>
      </c>
      <c r="F58" s="14">
        <v>-2173</v>
      </c>
      <c r="G58" s="14" t="s">
        <v>18</v>
      </c>
      <c r="H58" s="11">
        <v>203</v>
      </c>
      <c r="I58" s="11" t="s">
        <v>52</v>
      </c>
      <c r="J58" s="11">
        <v>1961</v>
      </c>
      <c r="K58" s="10" t="str">
        <f t="shared" si="0"/>
        <v>Ghiorso et al,</v>
      </c>
    </row>
    <row r="59" spans="1:11">
      <c r="A59" s="10" t="s">
        <v>251</v>
      </c>
      <c r="B59" s="11" t="s">
        <v>108</v>
      </c>
      <c r="C59" s="11">
        <v>3</v>
      </c>
      <c r="D59" s="12">
        <v>6.94</v>
      </c>
      <c r="E59" s="13">
        <v>0.53400000000000003</v>
      </c>
      <c r="F59" s="14">
        <v>180.69</v>
      </c>
      <c r="G59" s="14">
        <v>1287</v>
      </c>
      <c r="H59" s="11">
        <v>5</v>
      </c>
      <c r="I59" s="11" t="s">
        <v>109</v>
      </c>
      <c r="J59" s="11">
        <v>1817</v>
      </c>
      <c r="K59" s="10" t="str">
        <f t="shared" si="0"/>
        <v>Arfvedson</v>
      </c>
    </row>
    <row r="60" spans="1:11">
      <c r="A60" s="10" t="s">
        <v>252</v>
      </c>
      <c r="B60" s="11" t="s">
        <v>110</v>
      </c>
      <c r="C60" s="11">
        <v>71</v>
      </c>
      <c r="D60" s="12">
        <v>174.97</v>
      </c>
      <c r="E60" s="13">
        <v>9.8409999999999993</v>
      </c>
      <c r="F60" s="14">
        <v>1652</v>
      </c>
      <c r="G60" s="14">
        <v>3402</v>
      </c>
      <c r="H60" s="11">
        <v>22</v>
      </c>
      <c r="I60" s="11" t="s">
        <v>111</v>
      </c>
      <c r="J60" s="11">
        <v>1907</v>
      </c>
      <c r="K60" s="10" t="str">
        <f t="shared" si="0"/>
        <v>Urbain</v>
      </c>
    </row>
    <row r="61" spans="1:11">
      <c r="A61" s="10" t="s">
        <v>253</v>
      </c>
      <c r="B61" s="11" t="s">
        <v>112</v>
      </c>
      <c r="C61" s="11">
        <v>12</v>
      </c>
      <c r="D61" s="12">
        <v>24.305</v>
      </c>
      <c r="E61" s="13">
        <v>1.738</v>
      </c>
      <c r="F61" s="14">
        <v>650</v>
      </c>
      <c r="G61" s="14">
        <v>1090</v>
      </c>
      <c r="H61" s="11">
        <v>8</v>
      </c>
      <c r="I61" s="11" t="s">
        <v>113</v>
      </c>
      <c r="J61" s="11">
        <v>1755</v>
      </c>
      <c r="K61" s="10" t="str">
        <f t="shared" si="0"/>
        <v>Black</v>
      </c>
    </row>
    <row r="62" spans="1:11">
      <c r="A62" s="10" t="s">
        <v>254</v>
      </c>
      <c r="B62" s="11" t="s">
        <v>114</v>
      </c>
      <c r="C62" s="11">
        <v>25</v>
      </c>
      <c r="D62" s="12">
        <v>54.938000000000002</v>
      </c>
      <c r="E62" s="13">
        <v>7.21</v>
      </c>
      <c r="F62" s="14">
        <v>1246</v>
      </c>
      <c r="G62" s="14">
        <v>2061</v>
      </c>
      <c r="H62" s="11">
        <v>11</v>
      </c>
      <c r="I62" s="11" t="s">
        <v>115</v>
      </c>
      <c r="J62" s="11">
        <v>1774</v>
      </c>
      <c r="K62" s="10" t="str">
        <f t="shared" si="0"/>
        <v>Gahn, Scheele, and Bergman</v>
      </c>
    </row>
    <row r="63" spans="1:11" hidden="1">
      <c r="A63" s="10"/>
      <c r="B63" s="11"/>
      <c r="C63" s="11"/>
      <c r="D63" s="12"/>
      <c r="E63" s="13"/>
      <c r="F63" s="14"/>
      <c r="G63" s="14"/>
      <c r="H63" s="11"/>
      <c r="I63" s="11"/>
      <c r="J63" s="11" t="s">
        <v>116</v>
      </c>
      <c r="K63" s="10">
        <f t="shared" si="0"/>
        <v>0</v>
      </c>
    </row>
    <row r="64" spans="1:11">
      <c r="A64" s="10" t="s">
        <v>255</v>
      </c>
      <c r="B64" s="11" t="s">
        <v>117</v>
      </c>
      <c r="C64" s="11">
        <v>109</v>
      </c>
      <c r="D64" s="12">
        <v>278</v>
      </c>
      <c r="E64" s="13">
        <v>27.5</v>
      </c>
      <c r="F64" s="14" t="s">
        <v>18</v>
      </c>
      <c r="G64" s="14" t="s">
        <v>18</v>
      </c>
      <c r="H64" s="11" t="s">
        <v>18</v>
      </c>
      <c r="I64" s="11" t="s">
        <v>118</v>
      </c>
      <c r="J64" s="11">
        <v>1982</v>
      </c>
      <c r="K64" s="10" t="str">
        <f t="shared" si="0"/>
        <v>GSI, Darmstadt, West Germany</v>
      </c>
    </row>
    <row r="65" spans="1:11">
      <c r="A65" s="10" t="s">
        <v>256</v>
      </c>
      <c r="B65" s="11" t="s">
        <v>119</v>
      </c>
      <c r="C65" s="11">
        <v>101</v>
      </c>
      <c r="D65" s="12">
        <v>258</v>
      </c>
      <c r="E65" s="13">
        <v>-10.3</v>
      </c>
      <c r="F65" s="14">
        <v>-1373</v>
      </c>
      <c r="G65" s="14" t="s">
        <v>18</v>
      </c>
      <c r="H65" s="11">
        <v>33</v>
      </c>
      <c r="I65" s="11" t="s">
        <v>52</v>
      </c>
      <c r="J65" s="11">
        <v>1955</v>
      </c>
      <c r="K65" s="10" t="str">
        <f t="shared" si="0"/>
        <v>Ghiorso et al,</v>
      </c>
    </row>
    <row r="66" spans="1:11">
      <c r="A66" s="10" t="s">
        <v>257</v>
      </c>
      <c r="B66" s="11" t="s">
        <v>120</v>
      </c>
      <c r="C66" s="11">
        <v>42</v>
      </c>
      <c r="D66" s="12">
        <v>95.95</v>
      </c>
      <c r="E66" s="13">
        <v>10.28</v>
      </c>
      <c r="F66" s="14">
        <v>2623</v>
      </c>
      <c r="G66" s="14">
        <v>4639</v>
      </c>
      <c r="H66" s="11">
        <v>20</v>
      </c>
      <c r="I66" s="11" t="s">
        <v>97</v>
      </c>
      <c r="J66" s="11">
        <v>1778</v>
      </c>
      <c r="K66" s="10" t="str">
        <f t="shared" si="0"/>
        <v>Scheele</v>
      </c>
    </row>
    <row r="67" spans="1:11">
      <c r="A67" s="10" t="s">
        <v>258</v>
      </c>
      <c r="B67" s="11" t="s">
        <v>121</v>
      </c>
      <c r="C67" s="11">
        <v>11</v>
      </c>
      <c r="D67" s="12">
        <v>22.99</v>
      </c>
      <c r="E67" s="13">
        <v>0.96799999999999997</v>
      </c>
      <c r="F67" s="14">
        <v>97.87</v>
      </c>
      <c r="G67" s="14">
        <v>883</v>
      </c>
      <c r="H67" s="11">
        <v>7</v>
      </c>
      <c r="I67" s="11" t="s">
        <v>28</v>
      </c>
      <c r="J67" s="11">
        <v>1807</v>
      </c>
      <c r="K67" s="10" t="str">
        <f t="shared" ref="K67:K113" si="1">IF(ISBLANK(I68),I67&amp;" "&amp;J68,I67)</f>
        <v>Davy</v>
      </c>
    </row>
    <row r="68" spans="1:11">
      <c r="A68" s="10" t="s">
        <v>259</v>
      </c>
      <c r="B68" s="11" t="s">
        <v>122</v>
      </c>
      <c r="C68" s="11">
        <v>60</v>
      </c>
      <c r="D68" s="12">
        <v>144.24</v>
      </c>
      <c r="E68" s="13">
        <v>7.01</v>
      </c>
      <c r="F68" s="14">
        <v>1024</v>
      </c>
      <c r="G68" s="14">
        <v>3074</v>
      </c>
      <c r="H68" s="11">
        <v>16</v>
      </c>
      <c r="I68" s="11" t="s">
        <v>123</v>
      </c>
      <c r="J68" s="11">
        <v>1885</v>
      </c>
      <c r="K68" s="10" t="str">
        <f t="shared" si="1"/>
        <v>von Welsbach</v>
      </c>
    </row>
    <row r="69" spans="1:11">
      <c r="A69" s="10" t="s">
        <v>260</v>
      </c>
      <c r="B69" s="11" t="s">
        <v>124</v>
      </c>
      <c r="C69" s="11">
        <v>10</v>
      </c>
      <c r="D69" s="12">
        <v>20.18</v>
      </c>
      <c r="E69" s="13">
        <v>9.0019999999999998E-4</v>
      </c>
      <c r="F69" s="14">
        <v>-248.44</v>
      </c>
      <c r="G69" s="14">
        <v>-245.93</v>
      </c>
      <c r="H69" s="11">
        <v>8</v>
      </c>
      <c r="I69" s="11" t="s">
        <v>102</v>
      </c>
      <c r="J69" s="11">
        <v>1898</v>
      </c>
      <c r="K69" s="10" t="str">
        <f t="shared" si="1"/>
        <v>Ramsay and Travers</v>
      </c>
    </row>
    <row r="70" spans="1:11">
      <c r="A70" s="10" t="s">
        <v>261</v>
      </c>
      <c r="B70" s="11" t="s">
        <v>125</v>
      </c>
      <c r="C70" s="11">
        <v>93</v>
      </c>
      <c r="D70" s="12">
        <v>237</v>
      </c>
      <c r="E70" s="13">
        <v>20.45</v>
      </c>
      <c r="F70" s="14">
        <v>644</v>
      </c>
      <c r="G70" s="14">
        <v>4000</v>
      </c>
      <c r="H70" s="11">
        <v>153</v>
      </c>
      <c r="I70" s="11" t="s">
        <v>126</v>
      </c>
      <c r="J70" s="11">
        <v>1940</v>
      </c>
      <c r="K70" s="10" t="str">
        <f t="shared" si="1"/>
        <v>McMillan and Abelson</v>
      </c>
    </row>
    <row r="71" spans="1:11">
      <c r="A71" s="10" t="s">
        <v>262</v>
      </c>
      <c r="B71" s="11" t="s">
        <v>127</v>
      </c>
      <c r="C71" s="11">
        <v>28</v>
      </c>
      <c r="D71" s="12">
        <v>58.692999999999998</v>
      </c>
      <c r="E71" s="13">
        <v>8.9079999999999995</v>
      </c>
      <c r="F71" s="14">
        <v>1455</v>
      </c>
      <c r="G71" s="14">
        <v>2913</v>
      </c>
      <c r="H71" s="11">
        <v>11</v>
      </c>
      <c r="I71" s="11" t="s">
        <v>128</v>
      </c>
      <c r="J71" s="11">
        <v>1751</v>
      </c>
      <c r="K71" s="10" t="str">
        <f t="shared" si="1"/>
        <v>Cronstedt</v>
      </c>
    </row>
    <row r="72" spans="1:11">
      <c r="A72" s="10" t="s">
        <v>263</v>
      </c>
      <c r="B72" s="11" t="s">
        <v>129</v>
      </c>
      <c r="C72" s="11">
        <v>41</v>
      </c>
      <c r="D72" s="12">
        <v>92.906000000000006</v>
      </c>
      <c r="E72" s="13">
        <v>8.57</v>
      </c>
      <c r="F72" s="14">
        <v>2477</v>
      </c>
      <c r="G72" s="14">
        <v>4744</v>
      </c>
      <c r="H72" s="11">
        <v>24</v>
      </c>
      <c r="I72" s="11" t="s">
        <v>130</v>
      </c>
      <c r="J72" s="11">
        <v>1801</v>
      </c>
      <c r="K72" s="10" t="str">
        <f t="shared" si="1"/>
        <v>Hatchett</v>
      </c>
    </row>
    <row r="73" spans="1:11">
      <c r="A73" s="10" t="s">
        <v>264</v>
      </c>
      <c r="B73" s="11" t="s">
        <v>131</v>
      </c>
      <c r="C73" s="11">
        <v>7</v>
      </c>
      <c r="D73" s="12">
        <v>14.007</v>
      </c>
      <c r="E73" s="13">
        <v>1.2505999999999999E-3</v>
      </c>
      <c r="F73" s="14">
        <v>-209.85</v>
      </c>
      <c r="G73" s="14">
        <v>-195.64</v>
      </c>
      <c r="H73" s="11">
        <v>8</v>
      </c>
      <c r="I73" s="11" t="s">
        <v>132</v>
      </c>
      <c r="J73" s="11">
        <v>1772</v>
      </c>
      <c r="K73" s="10" t="str">
        <f t="shared" si="1"/>
        <v>Rutherford</v>
      </c>
    </row>
    <row r="74" spans="1:11">
      <c r="A74" s="10" t="s">
        <v>265</v>
      </c>
      <c r="B74" s="11" t="s">
        <v>133</v>
      </c>
      <c r="C74" s="11">
        <v>102</v>
      </c>
      <c r="D74" s="12">
        <v>259</v>
      </c>
      <c r="E74" s="13">
        <v>-9.9</v>
      </c>
      <c r="F74" s="14">
        <v>-1373</v>
      </c>
      <c r="G74" s="14" t="s">
        <v>18</v>
      </c>
      <c r="H74" s="11">
        <v>73</v>
      </c>
      <c r="I74" s="11" t="s">
        <v>52</v>
      </c>
      <c r="J74" s="11">
        <v>1957</v>
      </c>
      <c r="K74" s="10" t="str">
        <f t="shared" si="1"/>
        <v>Ghiorso et al,</v>
      </c>
    </row>
    <row r="75" spans="1:11">
      <c r="A75" s="10" t="s">
        <v>266</v>
      </c>
      <c r="B75" s="11" t="s">
        <v>134</v>
      </c>
      <c r="C75" s="11">
        <v>82</v>
      </c>
      <c r="D75" s="12">
        <v>207.2</v>
      </c>
      <c r="E75" s="13">
        <v>11.34</v>
      </c>
      <c r="F75" s="14">
        <v>327.61</v>
      </c>
      <c r="G75" s="14">
        <v>1749</v>
      </c>
      <c r="H75" s="11">
        <v>29</v>
      </c>
      <c r="I75" s="11" t="s">
        <v>18</v>
      </c>
      <c r="J75" s="11" t="s">
        <v>18</v>
      </c>
      <c r="K75" s="10" t="str">
        <f t="shared" si="1"/>
        <v>-</v>
      </c>
    </row>
    <row r="76" spans="1:11">
      <c r="A76" s="10" t="s">
        <v>267</v>
      </c>
      <c r="B76" s="11" t="s">
        <v>135</v>
      </c>
      <c r="C76" s="11">
        <v>50</v>
      </c>
      <c r="D76" s="12">
        <v>118.71</v>
      </c>
      <c r="E76" s="13">
        <v>7.2649999999999997</v>
      </c>
      <c r="F76" s="14">
        <v>232.08</v>
      </c>
      <c r="G76" s="14">
        <v>2602</v>
      </c>
      <c r="H76" s="11">
        <v>28</v>
      </c>
      <c r="I76" s="11" t="s">
        <v>18</v>
      </c>
      <c r="J76" s="11" t="s">
        <v>18</v>
      </c>
      <c r="K76" s="10" t="str">
        <f t="shared" si="1"/>
        <v>-</v>
      </c>
    </row>
    <row r="77" spans="1:11">
      <c r="A77" s="10" t="s">
        <v>268</v>
      </c>
      <c r="B77" s="11" t="s">
        <v>136</v>
      </c>
      <c r="C77" s="11">
        <v>8</v>
      </c>
      <c r="D77" s="12">
        <v>15.999000000000001</v>
      </c>
      <c r="E77" s="13">
        <v>1.4289999999999999E-3</v>
      </c>
      <c r="F77" s="14">
        <v>-218.64</v>
      </c>
      <c r="G77" s="14">
        <v>-182.8</v>
      </c>
      <c r="H77" s="11">
        <v>8</v>
      </c>
      <c r="I77" s="11" t="s">
        <v>137</v>
      </c>
      <c r="J77" s="11">
        <v>1774</v>
      </c>
      <c r="K77" s="10" t="str">
        <f t="shared" si="1"/>
        <v>Priestley</v>
      </c>
    </row>
    <row r="78" spans="1:11">
      <c r="A78" s="10" t="s">
        <v>269</v>
      </c>
      <c r="B78" s="11" t="s">
        <v>138</v>
      </c>
      <c r="C78" s="11">
        <v>76</v>
      </c>
      <c r="D78" s="12">
        <v>190.23</v>
      </c>
      <c r="E78" s="13">
        <v>22.59</v>
      </c>
      <c r="F78" s="14">
        <v>3033</v>
      </c>
      <c r="G78" s="14">
        <v>5012</v>
      </c>
      <c r="H78" s="11">
        <v>19</v>
      </c>
      <c r="I78" s="11" t="s">
        <v>84</v>
      </c>
      <c r="J78" s="11">
        <v>1803</v>
      </c>
      <c r="K78" s="10" t="str">
        <f t="shared" si="1"/>
        <v>Tennant</v>
      </c>
    </row>
    <row r="79" spans="1:11">
      <c r="A79" s="10" t="s">
        <v>270</v>
      </c>
      <c r="B79" s="11" t="s">
        <v>139</v>
      </c>
      <c r="C79" s="11">
        <v>46</v>
      </c>
      <c r="D79" s="12">
        <v>106.42</v>
      </c>
      <c r="E79" s="13">
        <v>12.023</v>
      </c>
      <c r="F79" s="14">
        <v>1555.05</v>
      </c>
      <c r="G79" s="14">
        <v>2963</v>
      </c>
      <c r="H79" s="11">
        <v>21</v>
      </c>
      <c r="I79" s="11" t="s">
        <v>140</v>
      </c>
      <c r="J79" s="11">
        <v>1803</v>
      </c>
      <c r="K79" s="10" t="str">
        <f t="shared" si="1"/>
        <v>Wollaston</v>
      </c>
    </row>
    <row r="80" spans="1:11">
      <c r="A80" s="10" t="s">
        <v>271</v>
      </c>
      <c r="B80" s="11" t="s">
        <v>141</v>
      </c>
      <c r="C80" s="11">
        <v>78</v>
      </c>
      <c r="D80" s="12">
        <v>195.08</v>
      </c>
      <c r="E80" s="13">
        <v>21.45</v>
      </c>
      <c r="F80" s="14">
        <v>1768.4</v>
      </c>
      <c r="G80" s="14">
        <v>3825</v>
      </c>
      <c r="H80" s="11">
        <v>32</v>
      </c>
      <c r="I80" s="11" t="s">
        <v>142</v>
      </c>
      <c r="J80" s="11">
        <v>1735</v>
      </c>
      <c r="K80" s="10" t="str">
        <f t="shared" si="1"/>
        <v>Ulloa</v>
      </c>
    </row>
    <row r="81" spans="1:11">
      <c r="A81" s="10" t="s">
        <v>272</v>
      </c>
      <c r="B81" s="11" t="s">
        <v>143</v>
      </c>
      <c r="C81" s="11">
        <v>94</v>
      </c>
      <c r="D81" s="12">
        <v>244</v>
      </c>
      <c r="E81" s="13">
        <v>19.850000000000001</v>
      </c>
      <c r="F81" s="14">
        <v>639.5</v>
      </c>
      <c r="G81" s="14">
        <v>3228</v>
      </c>
      <c r="H81" s="11">
        <v>163</v>
      </c>
      <c r="I81" s="11" t="s">
        <v>105</v>
      </c>
      <c r="J81" s="11">
        <v>1940</v>
      </c>
      <c r="K81" s="10" t="str">
        <f t="shared" si="1"/>
        <v>Seaborg et al,</v>
      </c>
    </row>
    <row r="82" spans="1:11">
      <c r="A82" s="10" t="s">
        <v>273</v>
      </c>
      <c r="B82" s="11" t="s">
        <v>144</v>
      </c>
      <c r="C82" s="11">
        <v>84</v>
      </c>
      <c r="D82" s="12">
        <v>209</v>
      </c>
      <c r="E82" s="13">
        <v>9.1959999999999997</v>
      </c>
      <c r="F82" s="14">
        <v>254</v>
      </c>
      <c r="G82" s="14">
        <v>962</v>
      </c>
      <c r="H82" s="11">
        <v>34</v>
      </c>
      <c r="I82" s="11" t="s">
        <v>145</v>
      </c>
      <c r="J82" s="11">
        <v>1898</v>
      </c>
      <c r="K82" s="10" t="str">
        <f t="shared" si="1"/>
        <v>Curie</v>
      </c>
    </row>
    <row r="83" spans="1:11">
      <c r="A83" s="10" t="s">
        <v>274</v>
      </c>
      <c r="B83" s="11" t="s">
        <v>146</v>
      </c>
      <c r="C83" s="11">
        <v>59</v>
      </c>
      <c r="D83" s="12">
        <v>140.91</v>
      </c>
      <c r="E83" s="13">
        <v>6.77</v>
      </c>
      <c r="F83" s="14">
        <v>935</v>
      </c>
      <c r="G83" s="14">
        <v>3520</v>
      </c>
      <c r="H83" s="11">
        <v>15</v>
      </c>
      <c r="I83" s="11" t="s">
        <v>147</v>
      </c>
      <c r="J83" s="11">
        <v>1885</v>
      </c>
      <c r="K83" s="10" t="str">
        <f t="shared" si="1"/>
        <v>von Weisbach</v>
      </c>
    </row>
    <row r="84" spans="1:11">
      <c r="A84" s="10" t="s">
        <v>275</v>
      </c>
      <c r="B84" s="11" t="s">
        <v>148</v>
      </c>
      <c r="C84" s="11">
        <v>61</v>
      </c>
      <c r="D84" s="12">
        <v>145</v>
      </c>
      <c r="E84" s="13">
        <v>7.26</v>
      </c>
      <c r="F84" s="14">
        <v>1042</v>
      </c>
      <c r="G84" s="14">
        <v>3000</v>
      </c>
      <c r="H84" s="11">
        <v>14</v>
      </c>
      <c r="I84" s="11" t="s">
        <v>149</v>
      </c>
      <c r="J84" s="11">
        <v>1945</v>
      </c>
      <c r="K84" s="10" t="str">
        <f t="shared" si="1"/>
        <v>Marinsky et al,</v>
      </c>
    </row>
    <row r="85" spans="1:11">
      <c r="A85" s="10" t="s">
        <v>276</v>
      </c>
      <c r="B85" s="11" t="s">
        <v>150</v>
      </c>
      <c r="C85" s="11">
        <v>91</v>
      </c>
      <c r="D85" s="12">
        <v>231.04</v>
      </c>
      <c r="E85" s="13">
        <v>15.37</v>
      </c>
      <c r="F85" s="14">
        <v>1568</v>
      </c>
      <c r="G85" s="14">
        <v>4027</v>
      </c>
      <c r="H85" s="11">
        <v>14</v>
      </c>
      <c r="I85" s="11" t="s">
        <v>151</v>
      </c>
      <c r="J85" s="11">
        <v>1917</v>
      </c>
      <c r="K85" s="10" t="str">
        <f t="shared" si="1"/>
        <v>Hahn and Meitner</v>
      </c>
    </row>
    <row r="86" spans="1:11">
      <c r="A86" s="10" t="s">
        <v>277</v>
      </c>
      <c r="B86" s="11" t="s">
        <v>152</v>
      </c>
      <c r="C86" s="11">
        <v>88</v>
      </c>
      <c r="D86" s="12">
        <v>226</v>
      </c>
      <c r="E86" s="13">
        <v>5.5</v>
      </c>
      <c r="F86" s="14">
        <v>700</v>
      </c>
      <c r="G86" s="14">
        <v>1737</v>
      </c>
      <c r="H86" s="11">
        <v>15</v>
      </c>
      <c r="I86" s="11" t="s">
        <v>153</v>
      </c>
      <c r="J86" s="11">
        <v>1898</v>
      </c>
      <c r="K86" s="10" t="str">
        <f t="shared" si="1"/>
        <v>Marie and Pierre Curie</v>
      </c>
    </row>
    <row r="87" spans="1:11">
      <c r="A87" s="10" t="s">
        <v>278</v>
      </c>
      <c r="B87" s="11" t="s">
        <v>154</v>
      </c>
      <c r="C87" s="11">
        <v>86</v>
      </c>
      <c r="D87" s="12">
        <v>222</v>
      </c>
      <c r="E87" s="13">
        <v>9.7300000000000008E-3</v>
      </c>
      <c r="F87" s="14">
        <v>-71</v>
      </c>
      <c r="G87" s="14">
        <v>-61.7</v>
      </c>
      <c r="H87" s="11">
        <v>20</v>
      </c>
      <c r="I87" s="11" t="s">
        <v>155</v>
      </c>
      <c r="J87" s="11">
        <v>1900</v>
      </c>
      <c r="K87" s="10" t="str">
        <f t="shared" si="1"/>
        <v>Dorn</v>
      </c>
    </row>
    <row r="88" spans="1:11">
      <c r="A88" s="10" t="s">
        <v>279</v>
      </c>
      <c r="B88" s="11" t="s">
        <v>156</v>
      </c>
      <c r="C88" s="11">
        <v>75</v>
      </c>
      <c r="D88" s="12">
        <v>186.21</v>
      </c>
      <c r="E88" s="13">
        <v>21.02</v>
      </c>
      <c r="F88" s="14">
        <v>3186</v>
      </c>
      <c r="G88" s="14">
        <v>5596</v>
      </c>
      <c r="H88" s="11">
        <v>21</v>
      </c>
      <c r="I88" s="11" t="s">
        <v>157</v>
      </c>
      <c r="J88" s="11">
        <v>1925</v>
      </c>
      <c r="K88" s="10" t="str">
        <f t="shared" si="1"/>
        <v>Noddack, Berg, and Tacke</v>
      </c>
    </row>
    <row r="89" spans="1:11">
      <c r="A89" s="10" t="s">
        <v>280</v>
      </c>
      <c r="B89" s="11" t="s">
        <v>158</v>
      </c>
      <c r="C89" s="11">
        <v>29</v>
      </c>
      <c r="D89" s="12">
        <v>63.545999999999999</v>
      </c>
      <c r="E89" s="13">
        <v>8.9600000000000009</v>
      </c>
      <c r="F89" s="14">
        <v>1084.77</v>
      </c>
      <c r="G89" s="14">
        <v>2562</v>
      </c>
      <c r="H89" s="11">
        <v>11</v>
      </c>
      <c r="I89" s="11" t="s">
        <v>18</v>
      </c>
      <c r="J89" s="11" t="s">
        <v>18</v>
      </c>
      <c r="K89" s="10" t="str">
        <f t="shared" si="1"/>
        <v>-</v>
      </c>
    </row>
    <row r="90" spans="1:11">
      <c r="A90" s="10" t="s">
        <v>281</v>
      </c>
      <c r="B90" s="11" t="s">
        <v>159</v>
      </c>
      <c r="C90" s="11">
        <v>45</v>
      </c>
      <c r="D90" s="12">
        <v>102.91</v>
      </c>
      <c r="E90" s="13">
        <v>12.41</v>
      </c>
      <c r="F90" s="14">
        <v>1964</v>
      </c>
      <c r="G90" s="14">
        <v>3695</v>
      </c>
      <c r="H90" s="11">
        <v>20</v>
      </c>
      <c r="I90" s="11" t="s">
        <v>140</v>
      </c>
      <c r="J90" s="11">
        <v>1803</v>
      </c>
      <c r="K90" s="10" t="str">
        <f t="shared" si="1"/>
        <v>Wollaston</v>
      </c>
    </row>
    <row r="91" spans="1:11">
      <c r="A91" s="10" t="s">
        <v>282</v>
      </c>
      <c r="B91" s="11" t="s">
        <v>160</v>
      </c>
      <c r="C91" s="11">
        <v>37</v>
      </c>
      <c r="D91" s="12">
        <v>85.468000000000004</v>
      </c>
      <c r="E91" s="13">
        <v>1.532</v>
      </c>
      <c r="F91" s="14">
        <v>39.46</v>
      </c>
      <c r="G91" s="14">
        <v>688</v>
      </c>
      <c r="H91" s="11">
        <v>20</v>
      </c>
      <c r="I91" s="11" t="s">
        <v>45</v>
      </c>
      <c r="J91" s="11">
        <v>1861</v>
      </c>
      <c r="K91" s="10" t="str">
        <f t="shared" si="1"/>
        <v>Bunsen and Kirchoff</v>
      </c>
    </row>
    <row r="92" spans="1:11">
      <c r="A92" s="10" t="s">
        <v>283</v>
      </c>
      <c r="B92" s="11" t="s">
        <v>161</v>
      </c>
      <c r="C92" s="11">
        <v>44</v>
      </c>
      <c r="D92" s="12">
        <v>101.07</v>
      </c>
      <c r="E92" s="13">
        <v>12.45</v>
      </c>
      <c r="F92" s="14">
        <v>2334</v>
      </c>
      <c r="G92" s="14">
        <v>4150</v>
      </c>
      <c r="H92" s="11">
        <v>16</v>
      </c>
      <c r="I92" s="11" t="s">
        <v>162</v>
      </c>
      <c r="J92" s="11">
        <v>1844</v>
      </c>
      <c r="K92" s="10" t="str">
        <f t="shared" si="1"/>
        <v>Klaus</v>
      </c>
    </row>
    <row r="93" spans="1:11">
      <c r="A93" s="10" t="s">
        <v>284</v>
      </c>
      <c r="B93" s="11" t="s">
        <v>163</v>
      </c>
      <c r="C93" s="11">
        <v>104</v>
      </c>
      <c r="D93" s="12">
        <v>267</v>
      </c>
      <c r="E93" s="13">
        <v>-17</v>
      </c>
      <c r="F93" s="14">
        <v>-2673</v>
      </c>
      <c r="G93" s="14">
        <v>-6073</v>
      </c>
      <c r="H93" s="11" t="s">
        <v>18</v>
      </c>
      <c r="I93" s="11" t="s">
        <v>52</v>
      </c>
      <c r="J93" s="11">
        <v>1969</v>
      </c>
      <c r="K93" s="10" t="str">
        <f t="shared" si="1"/>
        <v>Ghiorso et al,</v>
      </c>
    </row>
    <row r="94" spans="1:11">
      <c r="A94" s="10" t="s">
        <v>285</v>
      </c>
      <c r="B94" s="11" t="s">
        <v>164</v>
      </c>
      <c r="C94" s="11">
        <v>106</v>
      </c>
      <c r="D94" s="12">
        <v>269</v>
      </c>
      <c r="E94" s="13">
        <v>23.5</v>
      </c>
      <c r="F94" s="14" t="s">
        <v>18</v>
      </c>
      <c r="G94" s="14" t="s">
        <v>18</v>
      </c>
      <c r="H94" s="11" t="s">
        <v>18</v>
      </c>
      <c r="I94" s="11" t="s">
        <v>52</v>
      </c>
      <c r="J94" s="11">
        <v>1974</v>
      </c>
      <c r="K94" s="10" t="str">
        <f t="shared" si="1"/>
        <v>Ghiorso et al,</v>
      </c>
    </row>
    <row r="95" spans="1:11">
      <c r="A95" s="10" t="s">
        <v>286</v>
      </c>
      <c r="B95" s="11" t="s">
        <v>165</v>
      </c>
      <c r="C95" s="11">
        <v>38</v>
      </c>
      <c r="D95" s="12">
        <v>87.62</v>
      </c>
      <c r="E95" s="13">
        <v>2.64</v>
      </c>
      <c r="F95" s="14">
        <v>777</v>
      </c>
      <c r="G95" s="14">
        <v>1382</v>
      </c>
      <c r="H95" s="11">
        <v>18</v>
      </c>
      <c r="I95" s="11" t="s">
        <v>28</v>
      </c>
      <c r="J95" s="11">
        <v>1808</v>
      </c>
      <c r="K95" s="10" t="str">
        <f t="shared" si="1"/>
        <v>Davy</v>
      </c>
    </row>
    <row r="96" spans="1:11">
      <c r="A96" s="10" t="s">
        <v>287</v>
      </c>
      <c r="B96" s="11" t="s">
        <v>166</v>
      </c>
      <c r="C96" s="11">
        <v>62</v>
      </c>
      <c r="D96" s="12">
        <v>150.36000000000001</v>
      </c>
      <c r="E96" s="13">
        <v>7.52</v>
      </c>
      <c r="F96" s="14">
        <v>1072</v>
      </c>
      <c r="G96" s="14">
        <v>1794</v>
      </c>
      <c r="H96" s="11">
        <v>17</v>
      </c>
      <c r="I96" s="11" t="s">
        <v>50</v>
      </c>
      <c r="J96" s="11">
        <v>1879</v>
      </c>
      <c r="K96" s="10" t="str">
        <f t="shared" si="1"/>
        <v>Boisbaudran</v>
      </c>
    </row>
    <row r="97" spans="1:11">
      <c r="A97" s="10" t="s">
        <v>288</v>
      </c>
      <c r="B97" s="11" t="s">
        <v>167</v>
      </c>
      <c r="C97" s="11">
        <v>34</v>
      </c>
      <c r="D97" s="12">
        <v>78.971000000000004</v>
      </c>
      <c r="E97" s="13">
        <v>4.8099999999999996</v>
      </c>
      <c r="F97" s="14">
        <v>180</v>
      </c>
      <c r="G97" s="14">
        <v>685</v>
      </c>
      <c r="H97" s="11">
        <v>20</v>
      </c>
      <c r="I97" s="11" t="s">
        <v>168</v>
      </c>
      <c r="J97" s="11">
        <v>1817</v>
      </c>
      <c r="K97" s="10" t="str">
        <f t="shared" si="1"/>
        <v>Berzelius</v>
      </c>
    </row>
    <row r="98" spans="1:11">
      <c r="A98" s="10" t="s">
        <v>289</v>
      </c>
      <c r="B98" s="11" t="s">
        <v>169</v>
      </c>
      <c r="C98" s="11">
        <v>6</v>
      </c>
      <c r="D98" s="12">
        <v>12.010999999999999</v>
      </c>
      <c r="E98" s="13">
        <v>2.2669999999999999</v>
      </c>
      <c r="F98" s="14">
        <v>3550</v>
      </c>
      <c r="G98" s="14">
        <v>4827</v>
      </c>
      <c r="H98" s="11">
        <v>7</v>
      </c>
      <c r="I98" s="11" t="s">
        <v>18</v>
      </c>
      <c r="J98" s="11" t="s">
        <v>18</v>
      </c>
      <c r="K98" s="10" t="str">
        <f t="shared" si="1"/>
        <v>-</v>
      </c>
    </row>
    <row r="99" spans="1:11">
      <c r="A99" s="10" t="s">
        <v>290</v>
      </c>
      <c r="B99" s="11" t="s">
        <v>170</v>
      </c>
      <c r="C99" s="11">
        <v>14</v>
      </c>
      <c r="D99" s="12">
        <v>28.085000000000001</v>
      </c>
      <c r="E99" s="13">
        <v>2.3290000000000002</v>
      </c>
      <c r="F99" s="14">
        <v>1414</v>
      </c>
      <c r="G99" s="14">
        <v>3265</v>
      </c>
      <c r="H99" s="11">
        <v>8</v>
      </c>
      <c r="I99" s="11" t="s">
        <v>168</v>
      </c>
      <c r="J99" s="11">
        <v>1824</v>
      </c>
      <c r="K99" s="10" t="str">
        <f t="shared" si="1"/>
        <v>Berzelius</v>
      </c>
    </row>
    <row r="100" spans="1:11">
      <c r="A100" s="10" t="s">
        <v>291</v>
      </c>
      <c r="B100" s="11" t="s">
        <v>171</v>
      </c>
      <c r="C100" s="11">
        <v>21</v>
      </c>
      <c r="D100" s="12">
        <v>44.956000000000003</v>
      </c>
      <c r="E100" s="13">
        <v>2.9849999999999999</v>
      </c>
      <c r="F100" s="14">
        <v>1541</v>
      </c>
      <c r="G100" s="14">
        <v>2836</v>
      </c>
      <c r="H100" s="11">
        <v>15</v>
      </c>
      <c r="I100" s="11" t="s">
        <v>172</v>
      </c>
      <c r="J100" s="11">
        <v>1879</v>
      </c>
      <c r="K100" s="10" t="str">
        <f t="shared" si="1"/>
        <v>Nilson</v>
      </c>
    </row>
    <row r="101" spans="1:11">
      <c r="A101" s="10" t="s">
        <v>292</v>
      </c>
      <c r="B101" s="11" t="s">
        <v>173</v>
      </c>
      <c r="C101" s="11">
        <v>81</v>
      </c>
      <c r="D101" s="12">
        <v>204.38</v>
      </c>
      <c r="E101" s="13">
        <v>11.85</v>
      </c>
      <c r="F101" s="14">
        <v>304</v>
      </c>
      <c r="G101" s="14">
        <v>1473</v>
      </c>
      <c r="H101" s="11">
        <v>28</v>
      </c>
      <c r="I101" s="11" t="s">
        <v>174</v>
      </c>
      <c r="J101" s="11">
        <v>1861</v>
      </c>
      <c r="K101" s="10" t="str">
        <f t="shared" si="1"/>
        <v>Crookes</v>
      </c>
    </row>
    <row r="102" spans="1:11">
      <c r="A102" s="10" t="s">
        <v>293</v>
      </c>
      <c r="B102" s="11" t="s">
        <v>175</v>
      </c>
      <c r="C102" s="11">
        <v>73</v>
      </c>
      <c r="D102" s="12">
        <v>180.95</v>
      </c>
      <c r="E102" s="13">
        <v>16.690000000000001</v>
      </c>
      <c r="F102" s="14">
        <v>3017</v>
      </c>
      <c r="G102" s="14">
        <v>5458</v>
      </c>
      <c r="H102" s="11">
        <v>19</v>
      </c>
      <c r="I102" s="11" t="s">
        <v>176</v>
      </c>
      <c r="J102" s="11">
        <v>1801</v>
      </c>
      <c r="K102" s="10" t="str">
        <f t="shared" si="1"/>
        <v>Ekeberg</v>
      </c>
    </row>
    <row r="103" spans="1:11">
      <c r="A103" s="10" t="s">
        <v>294</v>
      </c>
      <c r="B103" s="11" t="s">
        <v>177</v>
      </c>
      <c r="C103" s="11">
        <v>43</v>
      </c>
      <c r="D103" s="12">
        <v>97</v>
      </c>
      <c r="E103" s="13">
        <v>11</v>
      </c>
      <c r="F103" s="14">
        <v>2157</v>
      </c>
      <c r="G103" s="14">
        <v>4265</v>
      </c>
      <c r="H103" s="11">
        <v>23</v>
      </c>
      <c r="I103" s="11" t="s">
        <v>178</v>
      </c>
      <c r="J103" s="11">
        <v>1937</v>
      </c>
      <c r="K103" s="10" t="str">
        <f t="shared" si="1"/>
        <v>Perrier and Segré</v>
      </c>
    </row>
    <row r="104" spans="1:11">
      <c r="A104" s="10" t="s">
        <v>295</v>
      </c>
      <c r="B104" s="11" t="s">
        <v>179</v>
      </c>
      <c r="C104" s="11">
        <v>52</v>
      </c>
      <c r="D104" s="12">
        <v>127.6</v>
      </c>
      <c r="E104" s="13">
        <v>6.24</v>
      </c>
      <c r="F104" s="14">
        <v>449.66</v>
      </c>
      <c r="G104" s="14">
        <v>988</v>
      </c>
      <c r="H104" s="11">
        <v>29</v>
      </c>
      <c r="I104" s="11" t="s">
        <v>180</v>
      </c>
      <c r="J104" s="11">
        <v>1782</v>
      </c>
      <c r="K104" s="10" t="str">
        <f t="shared" si="1"/>
        <v>von Reichenstein</v>
      </c>
    </row>
    <row r="105" spans="1:11">
      <c r="A105" s="10" t="s">
        <v>296</v>
      </c>
      <c r="B105" s="11" t="s">
        <v>181</v>
      </c>
      <c r="C105" s="11">
        <v>65</v>
      </c>
      <c r="D105" s="12">
        <v>158.93</v>
      </c>
      <c r="E105" s="13">
        <v>8.23</v>
      </c>
      <c r="F105" s="14">
        <v>1356</v>
      </c>
      <c r="G105" s="14">
        <v>3230</v>
      </c>
      <c r="H105" s="11">
        <v>24</v>
      </c>
      <c r="I105" s="11" t="s">
        <v>55</v>
      </c>
      <c r="J105" s="11">
        <v>1843</v>
      </c>
      <c r="K105" s="10" t="str">
        <f t="shared" si="1"/>
        <v>Mosander</v>
      </c>
    </row>
    <row r="106" spans="1:11">
      <c r="A106" s="10" t="s">
        <v>297</v>
      </c>
      <c r="B106" s="11" t="s">
        <v>182</v>
      </c>
      <c r="C106" s="11">
        <v>22</v>
      </c>
      <c r="D106" s="12">
        <v>47.866999999999997</v>
      </c>
      <c r="E106" s="13">
        <v>4.5060000000000002</v>
      </c>
      <c r="F106" s="14">
        <v>1668</v>
      </c>
      <c r="G106" s="14">
        <v>3287</v>
      </c>
      <c r="H106" s="11">
        <v>9</v>
      </c>
      <c r="I106" s="11" t="s">
        <v>183</v>
      </c>
      <c r="J106" s="11">
        <v>1791</v>
      </c>
      <c r="K106" s="10" t="str">
        <f t="shared" si="1"/>
        <v>Gregor</v>
      </c>
    </row>
    <row r="107" spans="1:11">
      <c r="A107" s="10" t="s">
        <v>298</v>
      </c>
      <c r="B107" s="11" t="s">
        <v>184</v>
      </c>
      <c r="C107" s="11">
        <v>90</v>
      </c>
      <c r="D107" s="12">
        <v>232.04</v>
      </c>
      <c r="E107" s="13">
        <v>11.7</v>
      </c>
      <c r="F107" s="14">
        <v>1842</v>
      </c>
      <c r="G107" s="14">
        <v>4788</v>
      </c>
      <c r="H107" s="11">
        <v>12</v>
      </c>
      <c r="I107" s="11" t="s">
        <v>168</v>
      </c>
      <c r="J107" s="11">
        <v>1828</v>
      </c>
      <c r="K107" s="10" t="str">
        <f t="shared" si="1"/>
        <v>Berzelius</v>
      </c>
    </row>
    <row r="108" spans="1:11">
      <c r="A108" s="10" t="s">
        <v>299</v>
      </c>
      <c r="B108" s="11" t="s">
        <v>185</v>
      </c>
      <c r="C108" s="11">
        <v>69</v>
      </c>
      <c r="D108" s="12">
        <v>168.93</v>
      </c>
      <c r="E108" s="13">
        <v>9.32</v>
      </c>
      <c r="F108" s="14">
        <v>1545</v>
      </c>
      <c r="G108" s="14">
        <v>1950</v>
      </c>
      <c r="H108" s="11">
        <v>18</v>
      </c>
      <c r="I108" s="11" t="s">
        <v>186</v>
      </c>
      <c r="J108" s="11">
        <v>1879</v>
      </c>
      <c r="K108" s="10" t="str">
        <f t="shared" si="1"/>
        <v>Cleve</v>
      </c>
    </row>
    <row r="109" spans="1:11">
      <c r="A109" s="10" t="s">
        <v>300</v>
      </c>
      <c r="B109" s="11" t="s">
        <v>187</v>
      </c>
      <c r="C109" s="11">
        <v>92</v>
      </c>
      <c r="D109" s="12">
        <v>238.03</v>
      </c>
      <c r="E109" s="13">
        <v>19.100000000000001</v>
      </c>
      <c r="F109" s="14">
        <v>1132.3</v>
      </c>
      <c r="G109" s="14">
        <v>4131</v>
      </c>
      <c r="H109" s="11">
        <v>15</v>
      </c>
      <c r="I109" s="11" t="s">
        <v>188</v>
      </c>
      <c r="J109" s="11">
        <v>1841</v>
      </c>
      <c r="K109" s="10" t="str">
        <f t="shared" si="1"/>
        <v>Peligot</v>
      </c>
    </row>
    <row r="110" spans="1:11">
      <c r="A110" s="10" t="s">
        <v>301</v>
      </c>
      <c r="B110" s="11" t="s">
        <v>189</v>
      </c>
      <c r="C110" s="11">
        <v>23</v>
      </c>
      <c r="D110" s="12">
        <v>50.942</v>
      </c>
      <c r="E110" s="13">
        <v>6.11</v>
      </c>
      <c r="F110" s="14">
        <v>1910</v>
      </c>
      <c r="G110" s="14">
        <v>3407</v>
      </c>
      <c r="H110" s="11">
        <v>9</v>
      </c>
      <c r="I110" s="11" t="s">
        <v>190</v>
      </c>
      <c r="J110" s="11">
        <v>1801</v>
      </c>
      <c r="K110" s="10" t="str">
        <f t="shared" si="1"/>
        <v>del Rio</v>
      </c>
    </row>
    <row r="111" spans="1:11">
      <c r="A111" s="10" t="s">
        <v>195</v>
      </c>
      <c r="B111" s="11" t="s">
        <v>191</v>
      </c>
      <c r="C111" s="11">
        <v>26</v>
      </c>
      <c r="D111" s="12">
        <v>55.844999999999999</v>
      </c>
      <c r="E111" s="13">
        <v>7.8739999999999997</v>
      </c>
      <c r="F111" s="14">
        <v>1538</v>
      </c>
      <c r="G111" s="14">
        <v>2861</v>
      </c>
      <c r="H111" s="11">
        <v>10</v>
      </c>
      <c r="I111" s="11" t="s">
        <v>18</v>
      </c>
      <c r="J111" s="11" t="s">
        <v>18</v>
      </c>
      <c r="K111" s="10" t="str">
        <f t="shared" si="1"/>
        <v>-</v>
      </c>
    </row>
    <row r="112" spans="1:11">
      <c r="A112" s="10" t="s">
        <v>302</v>
      </c>
      <c r="B112" s="11" t="s">
        <v>192</v>
      </c>
      <c r="C112" s="11">
        <v>74</v>
      </c>
      <c r="D112" s="12">
        <v>183.84</v>
      </c>
      <c r="E112" s="13">
        <v>19.25</v>
      </c>
      <c r="F112" s="14">
        <v>3422</v>
      </c>
      <c r="G112" s="14">
        <v>5555</v>
      </c>
      <c r="H112" s="11">
        <v>22</v>
      </c>
      <c r="I112" s="11" t="s">
        <v>193</v>
      </c>
      <c r="J112" s="11">
        <v>1783</v>
      </c>
      <c r="K112" s="10" t="str">
        <f t="shared" si="1"/>
        <v>J, and F, d'Elhuyar</v>
      </c>
    </row>
    <row r="113" spans="1:11">
      <c r="A113" s="10" t="s">
        <v>303</v>
      </c>
      <c r="B113" s="11" t="s">
        <v>194</v>
      </c>
      <c r="C113" s="11">
        <v>54</v>
      </c>
      <c r="D113" s="12">
        <v>131.29</v>
      </c>
      <c r="E113" s="13">
        <v>5.8939999999999999E-3</v>
      </c>
      <c r="F113" s="14">
        <v>-111.6</v>
      </c>
      <c r="G113" s="14">
        <v>-107.97</v>
      </c>
      <c r="H113" s="11">
        <v>31</v>
      </c>
      <c r="I113" s="11" t="s">
        <v>102</v>
      </c>
      <c r="J113" s="11">
        <v>1898</v>
      </c>
      <c r="K113" s="10" t="str">
        <f t="shared" si="1"/>
        <v xml:space="preserve">Ramsay and Travers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C967-F1E8-4CAC-96E9-EB3FE5101BB8}">
  <dimension ref="A1:C19"/>
  <sheetViews>
    <sheetView workbookViewId="0">
      <selection activeCell="E6" sqref="E6:I36"/>
    </sheetView>
  </sheetViews>
  <sheetFormatPr defaultRowHeight="14.25"/>
  <cols>
    <col min="1" max="1" width="22.5" bestFit="1" customWidth="1"/>
    <col min="2" max="2" width="9.25" bestFit="1" customWidth="1"/>
  </cols>
  <sheetData>
    <row r="1" spans="1:2" ht="15">
      <c r="A1" s="15" t="s">
        <v>0</v>
      </c>
      <c r="B1" s="16" t="s">
        <v>210</v>
      </c>
    </row>
    <row r="2" spans="1:2">
      <c r="B2" s="16"/>
    </row>
    <row r="3" spans="1:2">
      <c r="B3" s="16"/>
    </row>
    <row r="4" spans="1:2">
      <c r="A4" t="s">
        <v>1</v>
      </c>
      <c r="B4" s="1" t="str">
        <f>INDEX(elemek!$B$2:$B$113,MATCH(B$1,elemek!$A$2:$A$113,0))</f>
        <v>Br</v>
      </c>
    </row>
    <row r="5" spans="1:2">
      <c r="A5" t="s">
        <v>2</v>
      </c>
      <c r="B5" s="1">
        <f>INDEX(elemek!$C$2:$C$113,MATCH(B$1,elemek!$A$2:$A$113,0))</f>
        <v>35</v>
      </c>
    </row>
    <row r="6" spans="1:2">
      <c r="A6" t="s">
        <v>3</v>
      </c>
      <c r="B6" s="1">
        <f>INDEX(elemek!$D$2:$D$113,MATCH(B$1,elemek!$A$2:$A$113,0))</f>
        <v>79.903999999999996</v>
      </c>
    </row>
    <row r="7" spans="1:2">
      <c r="A7" t="s">
        <v>4</v>
      </c>
      <c r="B7" s="5">
        <f>INDEX(elemek!$E$2:$E$113,MATCH(B$1,elemek!$A$2:$A$113,0))</f>
        <v>3.1027999999999998</v>
      </c>
    </row>
    <row r="8" spans="1:2">
      <c r="A8" t="s">
        <v>5</v>
      </c>
      <c r="B8" s="2">
        <f>INDEX(elemek!$F$2:$F$113,MATCH(B$1,elemek!$A$2:$A$113,0))</f>
        <v>-7.2</v>
      </c>
    </row>
    <row r="9" spans="1:2">
      <c r="A9" t="s">
        <v>6</v>
      </c>
      <c r="B9" s="2">
        <f>INDEX(elemek!$G$2:$G$113,MATCH(B$1,elemek!$A$2:$A$113,0))</f>
        <v>59</v>
      </c>
    </row>
    <row r="10" spans="1:2">
      <c r="A10" t="s">
        <v>305</v>
      </c>
      <c r="B10" s="1" t="str">
        <f>IF(B8&gt;30,"szilárd",IF(B9&lt;15,"gáz",IF(AND(B8&lt;15,B9&gt;30),"folyékony","halmazállapotfüggő")))</f>
        <v>folyékony</v>
      </c>
    </row>
    <row r="14" spans="1:2">
      <c r="A14" t="s">
        <v>7</v>
      </c>
      <c r="B14">
        <f>COUNTIFS(izotópok!B2:B990,vas!B4)</f>
        <v>8</v>
      </c>
    </row>
    <row r="17" spans="1:3">
      <c r="B17" s="11" t="s">
        <v>309</v>
      </c>
      <c r="C17" s="11" t="s">
        <v>131</v>
      </c>
    </row>
    <row r="18" spans="1:3">
      <c r="A18" s="10" t="s">
        <v>313</v>
      </c>
      <c r="B18" s="11">
        <f>_xlfn.MINIFS(izotópok!$C$2:$C$990,izotópok!$B$2:$B$990,$B$4)</f>
        <v>75</v>
      </c>
      <c r="C18" s="11">
        <f>_xlfn.MINIFS(izotópok!$E$2:$E$990,izotópok!$B$2:$B$990,$B$4)</f>
        <v>40</v>
      </c>
    </row>
    <row r="19" spans="1:3">
      <c r="A19" s="10" t="s">
        <v>312</v>
      </c>
      <c r="B19" s="11">
        <f>_xlfn.MAXIFS(izotópok!$C$2:$C$990,izotópok!$B$2:$B$990,$B$4)</f>
        <v>83</v>
      </c>
      <c r="C19" s="11">
        <f>_xlfn.MAXIFS(izotópok!$E$2:$E$990,izotópok!$B$2:$B$990,$B$4)</f>
        <v>48</v>
      </c>
    </row>
  </sheetData>
  <mergeCells count="1">
    <mergeCell ref="B1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7F8C-A7C5-4DD2-AD62-EEE9300A37CF}">
  <dimension ref="A1:T990"/>
  <sheetViews>
    <sheetView tabSelected="1" topLeftCell="B1" workbookViewId="0">
      <selection activeCell="L3" sqref="L3"/>
    </sheetView>
  </sheetViews>
  <sheetFormatPr defaultRowHeight="14.25"/>
  <sheetData>
    <row r="1" spans="1:20">
      <c r="A1" t="s">
        <v>306</v>
      </c>
      <c r="B1" t="s">
        <v>1</v>
      </c>
      <c r="C1" t="s">
        <v>309</v>
      </c>
      <c r="D1" t="s">
        <v>307</v>
      </c>
      <c r="E1" t="s">
        <v>131</v>
      </c>
      <c r="F1" t="s">
        <v>308</v>
      </c>
      <c r="G1" t="s">
        <v>310</v>
      </c>
      <c r="L1" t="s">
        <v>306</v>
      </c>
      <c r="M1" t="s">
        <v>307</v>
      </c>
      <c r="N1" t="s">
        <v>131</v>
      </c>
      <c r="O1" t="s">
        <v>308</v>
      </c>
      <c r="P1" t="s">
        <v>309</v>
      </c>
      <c r="Q1" t="s">
        <v>311</v>
      </c>
      <c r="R1" t="s">
        <v>310</v>
      </c>
    </row>
    <row r="2" spans="1:20">
      <c r="A2">
        <f>L2</f>
        <v>1</v>
      </c>
      <c r="B2" t="str">
        <f>INDEX(elemek!$B$2:$B$113,MATCH($D2,elemek!$C$2:$C$113,0))</f>
        <v>Fe</v>
      </c>
      <c r="C2">
        <f>D2+E2</f>
        <v>56</v>
      </c>
      <c r="D2">
        <f>M2</f>
        <v>26</v>
      </c>
      <c r="E2">
        <f t="shared" ref="E2:E17" si="0">N2</f>
        <v>30</v>
      </c>
      <c r="F2">
        <f>R2</f>
        <v>9.1535670000000007</v>
      </c>
      <c r="G2">
        <f>R2</f>
        <v>9.1535670000000007</v>
      </c>
      <c r="H2">
        <f>IF(B2="Fe",1+MAX($H$1:H1),"")</f>
        <v>1</v>
      </c>
      <c r="L2">
        <v>1</v>
      </c>
      <c r="M2">
        <v>26</v>
      </c>
      <c r="N2">
        <v>30</v>
      </c>
      <c r="O2">
        <v>9.1535670000000007</v>
      </c>
      <c r="P2">
        <f>D2+E2</f>
        <v>56</v>
      </c>
      <c r="Q2" t="str">
        <f>INDEX(elemek!$B$2:$B$113,MATCH($D2,elemek!$C$2:$C$113,0))</f>
        <v>Fe</v>
      </c>
      <c r="R2">
        <f>IF($O2&gt;0,$O2,AVERAGE($O$2:$O$990))</f>
        <v>9.1535670000000007</v>
      </c>
      <c r="S2">
        <f>IF(ISBLANK(O2),AVERAGEIF($Q$2:$Q$990,$Q2,$O$2:$O$990),O2)</f>
        <v>9.1535670000000007</v>
      </c>
      <c r="T2">
        <f>ROUNDDOWN(15.7-17.7*POWER(P2,-1/3)-0.687*POWER(M2,2)*POWER(P2,-4/3)-23.7*POWER(M2-P2/2,2)*POWER(P2,-2)+12*POWER(P2,-5/4)*IF(AND(MOD(M2,2)=0,MOD(N2,2)=0),1,IF(AND(MOD(M2,2)=1,MOD(N2,2)=1),-1,0)),2)</f>
        <v>8.9499999999999993</v>
      </c>
    </row>
    <row r="3" spans="1:20">
      <c r="A3">
        <f t="shared" ref="A3:A66" si="1">L3</f>
        <v>2</v>
      </c>
      <c r="B3" t="str">
        <f>INDEX(elemek!$B$2:$B$113,MATCH($D3,elemek!$C$2:$C$113,0))</f>
        <v>Ni</v>
      </c>
      <c r="C3">
        <f t="shared" ref="C3:C66" si="2">D3+E3</f>
        <v>62</v>
      </c>
      <c r="D3">
        <f t="shared" ref="D3:E66" si="3">M3</f>
        <v>28</v>
      </c>
      <c r="E3">
        <f t="shared" si="0"/>
        <v>34</v>
      </c>
      <c r="F3">
        <f t="shared" ref="F3:F66" si="4">R3</f>
        <v>9.1478769999999994</v>
      </c>
      <c r="G3">
        <f t="shared" ref="G3:G66" si="5">R3</f>
        <v>9.1478769999999994</v>
      </c>
      <c r="H3" t="str">
        <f>IF(B3="Fe",1+MAX($H$1:H2),"")</f>
        <v/>
      </c>
      <c r="L3">
        <v>2</v>
      </c>
      <c r="M3">
        <v>28</v>
      </c>
      <c r="N3">
        <v>34</v>
      </c>
      <c r="O3">
        <v>9.1478769999999994</v>
      </c>
      <c r="P3">
        <f t="shared" ref="P3:P66" si="6">D3+E3</f>
        <v>62</v>
      </c>
      <c r="Q3" t="str">
        <f>INDEX(elemek!$B$2:$B$113,MATCH($D3,elemek!$C$2:$C$113,0))</f>
        <v>Ni</v>
      </c>
      <c r="R3">
        <f t="shared" ref="R3:R66" si="7">IF($O3&gt;0,$O3,AVERAGE($O$2:$O$990))</f>
        <v>9.1478769999999994</v>
      </c>
      <c r="S3">
        <f t="shared" ref="S3:S66" si="8">IF(ISBLANK(O3),AVERAGEIF($Q$2:$Q$990,$Q3,$O$2:$O$990),O3)</f>
        <v>9.1478769999999994</v>
      </c>
    </row>
    <row r="4" spans="1:20">
      <c r="A4">
        <f t="shared" si="1"/>
        <v>3</v>
      </c>
      <c r="B4" t="str">
        <f>INDEX(elemek!$B$2:$B$113,MATCH($D4,elemek!$C$2:$C$113,0))</f>
        <v>Ni</v>
      </c>
      <c r="C4">
        <f t="shared" si="2"/>
        <v>60</v>
      </c>
      <c r="D4">
        <f t="shared" si="3"/>
        <v>28</v>
      </c>
      <c r="E4">
        <f t="shared" si="0"/>
        <v>32</v>
      </c>
      <c r="F4">
        <f t="shared" si="4"/>
        <v>9.1458619999999993</v>
      </c>
      <c r="G4">
        <f t="shared" si="5"/>
        <v>9.1458619999999993</v>
      </c>
      <c r="H4" t="str">
        <f>IF(B4="Fe",1+MAX($H$1:H3),"")</f>
        <v/>
      </c>
      <c r="L4">
        <v>3</v>
      </c>
      <c r="M4">
        <v>28</v>
      </c>
      <c r="N4">
        <v>32</v>
      </c>
      <c r="O4">
        <v>9.1458619999999993</v>
      </c>
      <c r="P4">
        <f t="shared" si="6"/>
        <v>60</v>
      </c>
      <c r="Q4" t="str">
        <f>INDEX(elemek!$B$2:$B$113,MATCH($D4,elemek!$C$2:$C$113,0))</f>
        <v>Ni</v>
      </c>
      <c r="R4">
        <f t="shared" si="7"/>
        <v>9.1458619999999993</v>
      </c>
      <c r="S4">
        <f t="shared" si="8"/>
        <v>9.1458619999999993</v>
      </c>
    </row>
    <row r="5" spans="1:20">
      <c r="A5">
        <f t="shared" si="1"/>
        <v>4</v>
      </c>
      <c r="B5" t="str">
        <f>INDEX(elemek!$B$2:$B$113,MATCH($D5,elemek!$C$2:$C$113,0))</f>
        <v>Fe</v>
      </c>
      <c r="C5">
        <f t="shared" si="2"/>
        <v>58</v>
      </c>
      <c r="D5">
        <f t="shared" si="3"/>
        <v>26</v>
      </c>
      <c r="E5">
        <f t="shared" si="0"/>
        <v>32</v>
      </c>
      <c r="F5">
        <f t="shared" si="4"/>
        <v>9.1429379999999991</v>
      </c>
      <c r="G5">
        <f t="shared" si="5"/>
        <v>9.1429379999999991</v>
      </c>
      <c r="H5">
        <f>IF(B5="Fe",1+MAX($H$1:H4),"")</f>
        <v>2</v>
      </c>
      <c r="L5">
        <v>4</v>
      </c>
      <c r="M5">
        <v>26</v>
      </c>
      <c r="N5">
        <v>32</v>
      </c>
      <c r="O5">
        <v>9.1429379999999991</v>
      </c>
      <c r="P5">
        <f t="shared" si="6"/>
        <v>58</v>
      </c>
      <c r="Q5" t="str">
        <f>INDEX(elemek!$B$2:$B$113,MATCH($D5,elemek!$C$2:$C$113,0))</f>
        <v>Fe</v>
      </c>
      <c r="R5">
        <f t="shared" si="7"/>
        <v>9.1429379999999991</v>
      </c>
      <c r="S5">
        <f t="shared" si="8"/>
        <v>9.1429379999999991</v>
      </c>
    </row>
    <row r="6" spans="1:20">
      <c r="A6">
        <f t="shared" si="1"/>
        <v>5</v>
      </c>
      <c r="B6" t="str">
        <f>INDEX(elemek!$B$2:$B$113,MATCH($D6,elemek!$C$2:$C$113,0))</f>
        <v>Cr</v>
      </c>
      <c r="C6">
        <f t="shared" si="2"/>
        <v>52</v>
      </c>
      <c r="D6">
        <f t="shared" si="3"/>
        <v>24</v>
      </c>
      <c r="E6">
        <f t="shared" si="0"/>
        <v>28</v>
      </c>
      <c r="F6">
        <f t="shared" si="4"/>
        <v>9.1370369999999994</v>
      </c>
      <c r="G6">
        <f t="shared" si="5"/>
        <v>9.1370369999999994</v>
      </c>
      <c r="H6" t="str">
        <f>IF(B6="Fe",1+MAX($H$1:H5),"")</f>
        <v/>
      </c>
      <c r="L6">
        <v>5</v>
      </c>
      <c r="M6">
        <v>24</v>
      </c>
      <c r="N6">
        <v>28</v>
      </c>
      <c r="O6">
        <v>9.1370369999999994</v>
      </c>
      <c r="P6">
        <f t="shared" si="6"/>
        <v>52</v>
      </c>
      <c r="Q6" t="str">
        <f>INDEX(elemek!$B$2:$B$113,MATCH($D6,elemek!$C$2:$C$113,0))</f>
        <v>Cr</v>
      </c>
      <c r="R6">
        <f t="shared" si="7"/>
        <v>9.1370369999999994</v>
      </c>
      <c r="S6">
        <f t="shared" si="8"/>
        <v>9.1370369999999994</v>
      </c>
    </row>
    <row r="7" spans="1:20">
      <c r="A7">
        <f t="shared" si="1"/>
        <v>6</v>
      </c>
      <c r="B7" t="str">
        <f>INDEX(elemek!$B$2:$B$113,MATCH($D7,elemek!$C$2:$C$113,0))</f>
        <v>Fe</v>
      </c>
      <c r="C7">
        <f t="shared" si="2"/>
        <v>57</v>
      </c>
      <c r="D7">
        <f t="shared" si="3"/>
        <v>26</v>
      </c>
      <c r="E7">
        <f t="shared" si="0"/>
        <v>31</v>
      </c>
      <c r="F7">
        <f t="shared" si="4"/>
        <v>9.1271190000000004</v>
      </c>
      <c r="G7">
        <f t="shared" si="5"/>
        <v>9.1271190000000004</v>
      </c>
      <c r="H7">
        <f>IF(B7="Fe",1+MAX($H$1:H6),"")</f>
        <v>3</v>
      </c>
      <c r="L7">
        <v>6</v>
      </c>
      <c r="M7">
        <v>26</v>
      </c>
      <c r="N7">
        <v>31</v>
      </c>
      <c r="O7">
        <v>9.1271190000000004</v>
      </c>
      <c r="P7">
        <f t="shared" si="6"/>
        <v>57</v>
      </c>
      <c r="Q7" t="str">
        <f>INDEX(elemek!$B$2:$B$113,MATCH($D7,elemek!$C$2:$C$113,0))</f>
        <v>Fe</v>
      </c>
      <c r="R7">
        <f t="shared" si="7"/>
        <v>9.1271190000000004</v>
      </c>
      <c r="S7">
        <f t="shared" si="8"/>
        <v>9.1271190000000004</v>
      </c>
    </row>
    <row r="8" spans="1:20">
      <c r="A8">
        <f t="shared" si="1"/>
        <v>7</v>
      </c>
      <c r="B8" t="str">
        <f>INDEX(elemek!$B$2:$B$113,MATCH($D8,elemek!$C$2:$C$113,0))</f>
        <v>Co</v>
      </c>
      <c r="C8">
        <f t="shared" si="2"/>
        <v>59</v>
      </c>
      <c r="D8">
        <f t="shared" si="3"/>
        <v>27</v>
      </c>
      <c r="E8">
        <f t="shared" si="0"/>
        <v>32</v>
      </c>
      <c r="F8">
        <f t="shared" si="4"/>
        <v>9.1260460000000005</v>
      </c>
      <c r="G8">
        <f t="shared" si="5"/>
        <v>9.1260460000000005</v>
      </c>
      <c r="H8" t="str">
        <f>IF(B8="Fe",1+MAX($H$1:H7),"")</f>
        <v/>
      </c>
      <c r="L8">
        <v>7</v>
      </c>
      <c r="M8">
        <v>27</v>
      </c>
      <c r="N8">
        <v>32</v>
      </c>
      <c r="O8">
        <v>9.1260460000000005</v>
      </c>
      <c r="P8">
        <f t="shared" si="6"/>
        <v>59</v>
      </c>
      <c r="Q8" t="str">
        <f>INDEX(elemek!$B$2:$B$113,MATCH($D8,elemek!$C$2:$C$113,0))</f>
        <v>Co</v>
      </c>
      <c r="R8">
        <f t="shared" si="7"/>
        <v>9.1260460000000005</v>
      </c>
      <c r="S8">
        <f t="shared" si="8"/>
        <v>9.1260460000000005</v>
      </c>
    </row>
    <row r="9" spans="1:20">
      <c r="A9">
        <f t="shared" si="1"/>
        <v>8</v>
      </c>
      <c r="B9" t="str">
        <f>INDEX(elemek!$B$2:$B$113,MATCH($D9,elemek!$C$2:$C$113,0))</f>
        <v>Cr</v>
      </c>
      <c r="C9">
        <f t="shared" si="2"/>
        <v>54</v>
      </c>
      <c r="D9">
        <f t="shared" si="3"/>
        <v>24</v>
      </c>
      <c r="E9">
        <f t="shared" si="0"/>
        <v>30</v>
      </c>
      <c r="F9">
        <f t="shared" si="4"/>
        <v>9.1256330000000005</v>
      </c>
      <c r="G9">
        <f t="shared" si="5"/>
        <v>9.1256330000000005</v>
      </c>
      <c r="H9" t="str">
        <f>IF(B9="Fe",1+MAX($H$1:H8),"")</f>
        <v/>
      </c>
      <c r="L9">
        <v>8</v>
      </c>
      <c r="M9">
        <v>24</v>
      </c>
      <c r="N9">
        <v>30</v>
      </c>
      <c r="O9">
        <v>9.1256330000000005</v>
      </c>
      <c r="P9">
        <f t="shared" si="6"/>
        <v>54</v>
      </c>
      <c r="Q9" t="str">
        <f>INDEX(elemek!$B$2:$B$113,MATCH($D9,elemek!$C$2:$C$113,0))</f>
        <v>Cr</v>
      </c>
      <c r="R9">
        <f t="shared" si="7"/>
        <v>9.1256330000000005</v>
      </c>
      <c r="S9">
        <f t="shared" si="8"/>
        <v>9.1256330000000005</v>
      </c>
    </row>
    <row r="10" spans="1:20">
      <c r="A10">
        <f t="shared" si="1"/>
        <v>9</v>
      </c>
      <c r="B10" t="str">
        <f>INDEX(elemek!$B$2:$B$113,MATCH($D10,elemek!$C$2:$C$113,0))</f>
        <v>Ni</v>
      </c>
      <c r="C10">
        <f t="shared" si="2"/>
        <v>61</v>
      </c>
      <c r="D10">
        <f t="shared" si="3"/>
        <v>28</v>
      </c>
      <c r="E10">
        <f t="shared" si="0"/>
        <v>33</v>
      </c>
      <c r="F10">
        <f t="shared" si="4"/>
        <v>9.1241289999999999</v>
      </c>
      <c r="G10">
        <f t="shared" si="5"/>
        <v>9.1241289999999999</v>
      </c>
      <c r="H10" t="str">
        <f>IF(B10="Fe",1+MAX($H$1:H9),"")</f>
        <v/>
      </c>
      <c r="L10">
        <v>9</v>
      </c>
      <c r="M10">
        <v>28</v>
      </c>
      <c r="N10">
        <v>33</v>
      </c>
      <c r="O10">
        <v>9.1241289999999999</v>
      </c>
      <c r="P10">
        <f t="shared" si="6"/>
        <v>61</v>
      </c>
      <c r="Q10" t="str">
        <f>INDEX(elemek!$B$2:$B$113,MATCH($D10,elemek!$C$2:$C$113,0))</f>
        <v>Ni</v>
      </c>
      <c r="R10">
        <f t="shared" si="7"/>
        <v>9.1241289999999999</v>
      </c>
      <c r="S10">
        <f t="shared" si="8"/>
        <v>9.1241289999999999</v>
      </c>
    </row>
    <row r="11" spans="1:20">
      <c r="A11">
        <f t="shared" si="1"/>
        <v>10</v>
      </c>
      <c r="B11" t="str">
        <f>INDEX(elemek!$B$2:$B$113,MATCH($D11,elemek!$C$2:$C$113,0))</f>
        <v>Mn</v>
      </c>
      <c r="C11">
        <f t="shared" si="2"/>
        <v>55</v>
      </c>
      <c r="D11">
        <f t="shared" si="3"/>
        <v>25</v>
      </c>
      <c r="E11">
        <f t="shared" si="0"/>
        <v>30</v>
      </c>
      <c r="F11">
        <f t="shared" si="4"/>
        <v>9.1206110000000002</v>
      </c>
      <c r="G11">
        <f t="shared" si="5"/>
        <v>9.1206110000000002</v>
      </c>
      <c r="H11" t="str">
        <f>IF(B11="Fe",1+MAX($H$1:H10),"")</f>
        <v/>
      </c>
      <c r="L11">
        <v>10</v>
      </c>
      <c r="M11">
        <v>25</v>
      </c>
      <c r="N11">
        <v>30</v>
      </c>
      <c r="O11">
        <v>9.1206110000000002</v>
      </c>
      <c r="P11">
        <f t="shared" si="6"/>
        <v>55</v>
      </c>
      <c r="Q11" t="str">
        <f>INDEX(elemek!$B$2:$B$113,MATCH($D11,elemek!$C$2:$C$113,0))</f>
        <v>Mn</v>
      </c>
      <c r="R11">
        <f t="shared" si="7"/>
        <v>9.1206110000000002</v>
      </c>
      <c r="S11">
        <f t="shared" si="8"/>
        <v>9.1206110000000002</v>
      </c>
    </row>
    <row r="12" spans="1:20">
      <c r="A12">
        <f t="shared" si="1"/>
        <v>11</v>
      </c>
      <c r="B12" t="str">
        <f>INDEX(elemek!$B$2:$B$113,MATCH($D12,elemek!$C$2:$C$113,0))</f>
        <v>Ni</v>
      </c>
      <c r="C12">
        <f t="shared" si="2"/>
        <v>64</v>
      </c>
      <c r="D12">
        <f t="shared" si="3"/>
        <v>28</v>
      </c>
      <c r="E12">
        <f t="shared" si="0"/>
        <v>36</v>
      </c>
      <c r="F12">
        <f t="shared" si="4"/>
        <v>9.1197540000000004</v>
      </c>
      <c r="G12">
        <f t="shared" si="5"/>
        <v>9.1197540000000004</v>
      </c>
      <c r="H12" t="str">
        <f>IF(B12="Fe",1+MAX($H$1:H11),"")</f>
        <v/>
      </c>
      <c r="L12">
        <v>11</v>
      </c>
      <c r="M12">
        <v>28</v>
      </c>
      <c r="N12">
        <v>36</v>
      </c>
      <c r="O12">
        <v>9.1197540000000004</v>
      </c>
      <c r="P12">
        <f t="shared" si="6"/>
        <v>64</v>
      </c>
      <c r="Q12" t="str">
        <f>INDEX(elemek!$B$2:$B$113,MATCH($D12,elemek!$C$2:$C$113,0))</f>
        <v>Ni</v>
      </c>
      <c r="R12">
        <f t="shared" si="7"/>
        <v>9.1197540000000004</v>
      </c>
      <c r="S12">
        <f t="shared" si="8"/>
        <v>9.1197540000000004</v>
      </c>
    </row>
    <row r="13" spans="1:20">
      <c r="A13">
        <f t="shared" si="1"/>
        <v>12</v>
      </c>
      <c r="B13" t="str">
        <f>INDEX(elemek!$B$2:$B$113,MATCH($D13,elemek!$C$2:$C$113,0))</f>
        <v>Zn</v>
      </c>
      <c r="C13">
        <f t="shared" si="2"/>
        <v>66</v>
      </c>
      <c r="D13">
        <f t="shared" si="3"/>
        <v>30</v>
      </c>
      <c r="E13">
        <f t="shared" si="0"/>
        <v>36</v>
      </c>
      <c r="F13">
        <f t="shared" si="4"/>
        <v>9.1152580000000007</v>
      </c>
      <c r="G13">
        <f t="shared" si="5"/>
        <v>9.1152580000000007</v>
      </c>
      <c r="H13" t="str">
        <f>IF(B13="Fe",1+MAX($H$1:H12),"")</f>
        <v/>
      </c>
      <c r="L13">
        <v>12</v>
      </c>
      <c r="M13">
        <v>30</v>
      </c>
      <c r="N13">
        <v>36</v>
      </c>
      <c r="O13">
        <v>9.1152580000000007</v>
      </c>
      <c r="P13">
        <f t="shared" si="6"/>
        <v>66</v>
      </c>
      <c r="Q13" t="str">
        <f>INDEX(elemek!$B$2:$B$113,MATCH($D13,elemek!$C$2:$C$113,0))</f>
        <v>Zn</v>
      </c>
      <c r="R13">
        <f t="shared" si="7"/>
        <v>9.1152580000000007</v>
      </c>
      <c r="S13">
        <f t="shared" si="8"/>
        <v>9.1152580000000007</v>
      </c>
    </row>
    <row r="14" spans="1:20">
      <c r="A14">
        <f t="shared" si="1"/>
        <v>13</v>
      </c>
      <c r="B14" t="str">
        <f>INDEX(elemek!$B$2:$B$113,MATCH($D14,elemek!$C$2:$C$113,0))</f>
        <v>Cr</v>
      </c>
      <c r="C14">
        <f t="shared" si="2"/>
        <v>53</v>
      </c>
      <c r="D14">
        <f t="shared" si="3"/>
        <v>24</v>
      </c>
      <c r="E14">
        <f t="shared" si="0"/>
        <v>29</v>
      </c>
      <c r="F14">
        <f t="shared" si="4"/>
        <v>9.1144350000000003</v>
      </c>
      <c r="G14">
        <f t="shared" si="5"/>
        <v>9.1144350000000003</v>
      </c>
      <c r="H14" t="str">
        <f>IF(B14="Fe",1+MAX($H$1:H13),"")</f>
        <v/>
      </c>
      <c r="L14">
        <v>13</v>
      </c>
      <c r="M14">
        <v>24</v>
      </c>
      <c r="N14">
        <v>29</v>
      </c>
      <c r="O14">
        <v>9.1144350000000003</v>
      </c>
      <c r="P14">
        <f t="shared" si="6"/>
        <v>53</v>
      </c>
      <c r="Q14" t="str">
        <f>INDEX(elemek!$B$2:$B$113,MATCH($D14,elemek!$C$2:$C$113,0))</f>
        <v>Cr</v>
      </c>
      <c r="R14">
        <f t="shared" si="7"/>
        <v>9.1144350000000003</v>
      </c>
      <c r="S14">
        <f t="shared" si="8"/>
        <v>9.1144350000000003</v>
      </c>
    </row>
    <row r="15" spans="1:20">
      <c r="A15">
        <f t="shared" si="1"/>
        <v>14</v>
      </c>
      <c r="B15" t="str">
        <f>INDEX(elemek!$B$2:$B$113,MATCH($D15,elemek!$C$2:$C$113,0))</f>
        <v>Cu</v>
      </c>
      <c r="C15">
        <f t="shared" si="2"/>
        <v>63</v>
      </c>
      <c r="D15">
        <f t="shared" si="3"/>
        <v>29</v>
      </c>
      <c r="E15">
        <f t="shared" si="0"/>
        <v>34</v>
      </c>
      <c r="F15">
        <f t="shared" si="4"/>
        <v>9.1122720000000008</v>
      </c>
      <c r="G15">
        <f t="shared" si="5"/>
        <v>9.1122720000000008</v>
      </c>
      <c r="H15" t="str">
        <f>IF(B15="Fe",1+MAX($H$1:H14),"")</f>
        <v/>
      </c>
      <c r="L15">
        <v>14</v>
      </c>
      <c r="M15">
        <v>29</v>
      </c>
      <c r="N15">
        <v>34</v>
      </c>
      <c r="O15">
        <v>9.1122720000000008</v>
      </c>
      <c r="P15">
        <f t="shared" si="6"/>
        <v>63</v>
      </c>
      <c r="Q15" t="str">
        <f>INDEX(elemek!$B$2:$B$113,MATCH($D15,elemek!$C$2:$C$113,0))</f>
        <v>Cu</v>
      </c>
      <c r="R15">
        <f t="shared" si="7"/>
        <v>9.1122720000000008</v>
      </c>
      <c r="S15">
        <f t="shared" si="8"/>
        <v>9.1122720000000008</v>
      </c>
    </row>
    <row r="16" spans="1:20">
      <c r="A16">
        <f t="shared" si="1"/>
        <v>15</v>
      </c>
      <c r="B16" t="str">
        <f>INDEX(elemek!$B$2:$B$113,MATCH($D16,elemek!$C$2:$C$113,0))</f>
        <v>Cu</v>
      </c>
      <c r="C16">
        <f t="shared" si="2"/>
        <v>65</v>
      </c>
      <c r="D16">
        <f t="shared" si="3"/>
        <v>29</v>
      </c>
      <c r="E16">
        <f t="shared" si="0"/>
        <v>36</v>
      </c>
      <c r="F16">
        <f t="shared" si="4"/>
        <v>9.1061540000000001</v>
      </c>
      <c r="G16">
        <f t="shared" si="5"/>
        <v>9.1061540000000001</v>
      </c>
      <c r="H16" t="str">
        <f>IF(B16="Fe",1+MAX($H$1:H15),"")</f>
        <v/>
      </c>
      <c r="L16">
        <v>15</v>
      </c>
      <c r="M16">
        <v>29</v>
      </c>
      <c r="N16">
        <v>36</v>
      </c>
      <c r="O16">
        <v>9.1061540000000001</v>
      </c>
      <c r="P16">
        <f t="shared" si="6"/>
        <v>65</v>
      </c>
      <c r="Q16" t="str">
        <f>INDEX(elemek!$B$2:$B$113,MATCH($D16,elemek!$C$2:$C$113,0))</f>
        <v>Cu</v>
      </c>
      <c r="R16">
        <f t="shared" si="7"/>
        <v>9.1061540000000001</v>
      </c>
      <c r="S16">
        <f t="shared" si="8"/>
        <v>9.1061540000000001</v>
      </c>
    </row>
    <row r="17" spans="1:19">
      <c r="A17">
        <f t="shared" si="1"/>
        <v>16</v>
      </c>
      <c r="B17" t="str">
        <f>INDEX(elemek!$B$2:$B$113,MATCH($D17,elemek!$C$2:$C$113,0))</f>
        <v>Zn</v>
      </c>
      <c r="C17">
        <f t="shared" si="2"/>
        <v>68</v>
      </c>
      <c r="D17">
        <f t="shared" si="3"/>
        <v>30</v>
      </c>
      <c r="E17">
        <f t="shared" si="0"/>
        <v>38</v>
      </c>
      <c r="F17">
        <f t="shared" si="4"/>
        <v>9.1008449999999996</v>
      </c>
      <c r="G17">
        <f t="shared" si="5"/>
        <v>9.1008449999999996</v>
      </c>
      <c r="H17" t="str">
        <f>IF(B17="Fe",1+MAX($H$1:H16),"")</f>
        <v/>
      </c>
      <c r="L17">
        <v>16</v>
      </c>
      <c r="M17">
        <v>30</v>
      </c>
      <c r="N17">
        <v>38</v>
      </c>
      <c r="O17">
        <v>9.1008449999999996</v>
      </c>
      <c r="P17">
        <f t="shared" si="6"/>
        <v>68</v>
      </c>
      <c r="Q17" t="str">
        <f>INDEX(elemek!$B$2:$B$113,MATCH($D17,elemek!$C$2:$C$113,0))</f>
        <v>Zn</v>
      </c>
      <c r="R17">
        <f t="shared" si="7"/>
        <v>9.1008449999999996</v>
      </c>
      <c r="S17">
        <f t="shared" si="8"/>
        <v>9.1008449999999996</v>
      </c>
    </row>
    <row r="18" spans="1:19">
      <c r="A18">
        <f t="shared" si="1"/>
        <v>17</v>
      </c>
      <c r="B18" t="str">
        <f>INDEX(elemek!$B$2:$B$113,MATCH($D18,elemek!$C$2:$C$113,0))</f>
        <v>Ti</v>
      </c>
      <c r="C18">
        <f t="shared" si="2"/>
        <v>50</v>
      </c>
      <c r="D18">
        <f t="shared" si="3"/>
        <v>22</v>
      </c>
      <c r="E18">
        <f t="shared" si="3"/>
        <v>28</v>
      </c>
      <c r="F18">
        <f t="shared" si="4"/>
        <v>9.0998610000000006</v>
      </c>
      <c r="G18">
        <f t="shared" si="5"/>
        <v>9.0998610000000006</v>
      </c>
      <c r="H18" t="str">
        <f>IF(B18="Fe",1+MAX($H$1:H17),"")</f>
        <v/>
      </c>
      <c r="L18">
        <v>17</v>
      </c>
      <c r="M18">
        <v>22</v>
      </c>
      <c r="N18">
        <v>28</v>
      </c>
      <c r="O18">
        <v>9.0998610000000006</v>
      </c>
      <c r="P18">
        <f t="shared" si="6"/>
        <v>50</v>
      </c>
      <c r="Q18" t="str">
        <f>INDEX(elemek!$B$2:$B$113,MATCH($D18,elemek!$C$2:$C$113,0))</f>
        <v>Ti</v>
      </c>
      <c r="R18">
        <f t="shared" si="7"/>
        <v>9.0998610000000006</v>
      </c>
      <c r="S18">
        <f t="shared" si="8"/>
        <v>9.0998610000000006</v>
      </c>
    </row>
    <row r="19" spans="1:19">
      <c r="A19">
        <f t="shared" si="1"/>
        <v>18</v>
      </c>
      <c r="B19" t="str">
        <f>INDEX(elemek!$B$2:$B$113,MATCH($D19,elemek!$C$2:$C$113,0))</f>
        <v>V</v>
      </c>
      <c r="C19">
        <f t="shared" si="2"/>
        <v>51</v>
      </c>
      <c r="D19">
        <f t="shared" si="3"/>
        <v>23</v>
      </c>
      <c r="E19">
        <f t="shared" si="3"/>
        <v>28</v>
      </c>
      <c r="F19">
        <f t="shared" si="4"/>
        <v>9.0948840000000004</v>
      </c>
      <c r="G19">
        <f t="shared" si="5"/>
        <v>9.0948840000000004</v>
      </c>
      <c r="H19" t="str">
        <f>IF(B19="Fe",1+MAX($H$1:H18),"")</f>
        <v/>
      </c>
      <c r="L19">
        <v>18</v>
      </c>
      <c r="M19">
        <v>23</v>
      </c>
      <c r="N19">
        <v>28</v>
      </c>
      <c r="O19">
        <v>9.0948840000000004</v>
      </c>
      <c r="P19">
        <f t="shared" si="6"/>
        <v>51</v>
      </c>
      <c r="Q19" t="str">
        <f>INDEX(elemek!$B$2:$B$113,MATCH($D19,elemek!$C$2:$C$113,0))</f>
        <v>V</v>
      </c>
      <c r="R19">
        <f t="shared" si="7"/>
        <v>9.0948840000000004</v>
      </c>
      <c r="S19">
        <f t="shared" si="8"/>
        <v>9.0948840000000004</v>
      </c>
    </row>
    <row r="20" spans="1:19">
      <c r="A20">
        <f t="shared" si="1"/>
        <v>19</v>
      </c>
      <c r="B20" t="str">
        <f>INDEX(elemek!$B$2:$B$113,MATCH($D20,elemek!$C$2:$C$113,0))</f>
        <v>Zn</v>
      </c>
      <c r="C20">
        <f t="shared" si="2"/>
        <v>67</v>
      </c>
      <c r="D20">
        <f t="shared" si="3"/>
        <v>30</v>
      </c>
      <c r="E20">
        <f t="shared" si="3"/>
        <v>37</v>
      </c>
      <c r="F20">
        <f t="shared" si="4"/>
        <v>9.0844679999999993</v>
      </c>
      <c r="G20">
        <f t="shared" si="5"/>
        <v>9.0844679999999993</v>
      </c>
      <c r="H20" t="str">
        <f>IF(B20="Fe",1+MAX($H$1:H19),"")</f>
        <v/>
      </c>
      <c r="L20">
        <v>19</v>
      </c>
      <c r="M20">
        <v>30</v>
      </c>
      <c r="N20">
        <v>37</v>
      </c>
      <c r="O20">
        <v>9.0844679999999993</v>
      </c>
      <c r="P20">
        <f t="shared" si="6"/>
        <v>67</v>
      </c>
      <c r="Q20" t="str">
        <f>INDEX(elemek!$B$2:$B$113,MATCH($D20,elemek!$C$2:$C$113,0))</f>
        <v>Zn</v>
      </c>
      <c r="R20">
        <f t="shared" si="7"/>
        <v>9.0844679999999993</v>
      </c>
      <c r="S20">
        <f t="shared" si="8"/>
        <v>9.0844679999999993</v>
      </c>
    </row>
    <row r="21" spans="1:19">
      <c r="A21">
        <f t="shared" si="1"/>
        <v>20</v>
      </c>
      <c r="B21" t="str">
        <f>INDEX(elemek!$B$2:$B$113,MATCH($D21,elemek!$C$2:$C$113,0))</f>
        <v>Ti</v>
      </c>
      <c r="C21">
        <f t="shared" si="2"/>
        <v>48</v>
      </c>
      <c r="D21">
        <f t="shared" si="3"/>
        <v>22</v>
      </c>
      <c r="E21">
        <f t="shared" si="3"/>
        <v>26</v>
      </c>
      <c r="F21">
        <f t="shared" si="4"/>
        <v>9.0814880000000002</v>
      </c>
      <c r="G21">
        <f t="shared" si="5"/>
        <v>9.0814880000000002</v>
      </c>
      <c r="H21" t="str">
        <f>IF(B21="Fe",1+MAX($H$1:H20),"")</f>
        <v/>
      </c>
      <c r="L21">
        <v>20</v>
      </c>
      <c r="M21">
        <v>22</v>
      </c>
      <c r="N21">
        <v>26</v>
      </c>
      <c r="O21">
        <v>9.0814880000000002</v>
      </c>
      <c r="P21">
        <f t="shared" si="6"/>
        <v>48</v>
      </c>
      <c r="Q21" t="str">
        <f>INDEX(elemek!$B$2:$B$113,MATCH($D21,elemek!$C$2:$C$113,0))</f>
        <v>Ti</v>
      </c>
      <c r="R21">
        <f t="shared" si="7"/>
        <v>9.0814880000000002</v>
      </c>
      <c r="S21">
        <f t="shared" si="8"/>
        <v>9.0814880000000002</v>
      </c>
    </row>
    <row r="22" spans="1:19">
      <c r="A22">
        <f t="shared" si="1"/>
        <v>21</v>
      </c>
      <c r="B22" t="str">
        <f>INDEX(elemek!$B$2:$B$113,MATCH($D22,elemek!$C$2:$C$113,0))</f>
        <v>Ge</v>
      </c>
      <c r="C22">
        <f t="shared" si="2"/>
        <v>72</v>
      </c>
      <c r="D22">
        <f t="shared" si="3"/>
        <v>32</v>
      </c>
      <c r="E22">
        <f t="shared" si="3"/>
        <v>40</v>
      </c>
      <c r="F22">
        <f t="shared" si="4"/>
        <v>9.0794650000000008</v>
      </c>
      <c r="G22">
        <f t="shared" si="5"/>
        <v>9.0794650000000008</v>
      </c>
      <c r="H22" t="str">
        <f>IF(B22="Fe",1+MAX($H$1:H21),"")</f>
        <v/>
      </c>
      <c r="L22">
        <v>21</v>
      </c>
      <c r="M22">
        <v>32</v>
      </c>
      <c r="N22">
        <v>40</v>
      </c>
      <c r="O22">
        <v>9.0794650000000008</v>
      </c>
      <c r="P22">
        <f t="shared" si="6"/>
        <v>72</v>
      </c>
      <c r="Q22" t="str">
        <f>INDEX(elemek!$B$2:$B$113,MATCH($D22,elemek!$C$2:$C$113,0))</f>
        <v>Ge</v>
      </c>
      <c r="R22">
        <f t="shared" si="7"/>
        <v>9.0794650000000008</v>
      </c>
      <c r="S22">
        <f t="shared" si="8"/>
        <v>9.0794650000000008</v>
      </c>
    </row>
    <row r="23" spans="1:19">
      <c r="A23">
        <f t="shared" si="1"/>
        <v>22</v>
      </c>
      <c r="B23" t="str">
        <f>INDEX(elemek!$B$2:$B$113,MATCH($D23,elemek!$C$2:$C$113,0))</f>
        <v>Ge</v>
      </c>
      <c r="C23">
        <f t="shared" si="2"/>
        <v>70</v>
      </c>
      <c r="D23">
        <f t="shared" si="3"/>
        <v>32</v>
      </c>
      <c r="E23">
        <f t="shared" si="3"/>
        <v>38</v>
      </c>
      <c r="F23">
        <f t="shared" si="4"/>
        <v>9.0793719999999993</v>
      </c>
      <c r="G23">
        <f t="shared" si="5"/>
        <v>9.0793719999999993</v>
      </c>
      <c r="H23" t="str">
        <f>IF(B23="Fe",1+MAX($H$1:H22),"")</f>
        <v/>
      </c>
      <c r="L23">
        <v>22</v>
      </c>
      <c r="M23">
        <v>32</v>
      </c>
      <c r="N23">
        <v>38</v>
      </c>
      <c r="O23">
        <v>9.0793719999999993</v>
      </c>
      <c r="P23">
        <f t="shared" si="6"/>
        <v>70</v>
      </c>
      <c r="Q23" t="str">
        <f>INDEX(elemek!$B$2:$B$113,MATCH($D23,elemek!$C$2:$C$113,0))</f>
        <v>Ge</v>
      </c>
      <c r="R23">
        <f t="shared" si="7"/>
        <v>9.0793719999999993</v>
      </c>
      <c r="S23">
        <f t="shared" si="8"/>
        <v>9.0793719999999993</v>
      </c>
    </row>
    <row r="24" spans="1:19">
      <c r="A24">
        <f t="shared" si="1"/>
        <v>23</v>
      </c>
      <c r="B24" t="str">
        <f>INDEX(elemek!$B$2:$B$113,MATCH($D24,elemek!$C$2:$C$113,0))</f>
        <v>Ga</v>
      </c>
      <c r="C24">
        <f t="shared" si="2"/>
        <v>69</v>
      </c>
      <c r="D24">
        <f t="shared" si="3"/>
        <v>31</v>
      </c>
      <c r="E24">
        <f t="shared" si="3"/>
        <v>38</v>
      </c>
      <c r="F24">
        <f t="shared" si="4"/>
        <v>9.0760780000000008</v>
      </c>
      <c r="G24">
        <f t="shared" si="5"/>
        <v>9.0760780000000008</v>
      </c>
      <c r="H24" t="str">
        <f>IF(B24="Fe",1+MAX($H$1:H23),"")</f>
        <v/>
      </c>
      <c r="L24">
        <v>23</v>
      </c>
      <c r="M24">
        <v>31</v>
      </c>
      <c r="N24">
        <v>38</v>
      </c>
      <c r="O24">
        <v>9.0760780000000008</v>
      </c>
      <c r="P24">
        <f t="shared" si="6"/>
        <v>69</v>
      </c>
      <c r="Q24" t="str">
        <f>INDEX(elemek!$B$2:$B$113,MATCH($D24,elemek!$C$2:$C$113,0))</f>
        <v>Ga</v>
      </c>
      <c r="R24">
        <f t="shared" si="7"/>
        <v>9.0760780000000008</v>
      </c>
      <c r="S24">
        <f t="shared" si="8"/>
        <v>9.0760780000000008</v>
      </c>
    </row>
    <row r="25" spans="1:19">
      <c r="A25">
        <f t="shared" si="1"/>
        <v>24</v>
      </c>
      <c r="B25" t="str">
        <f>INDEX(elemek!$B$2:$B$113,MATCH($D25,elemek!$C$2:$C$113,0))</f>
        <v>Sr</v>
      </c>
      <c r="C25">
        <f t="shared" si="2"/>
        <v>88</v>
      </c>
      <c r="D25">
        <f t="shared" si="3"/>
        <v>38</v>
      </c>
      <c r="E25">
        <f t="shared" si="3"/>
        <v>50</v>
      </c>
      <c r="F25">
        <f t="shared" si="4"/>
        <v>9.0704379999999993</v>
      </c>
      <c r="G25">
        <f t="shared" si="5"/>
        <v>9.0704379999999993</v>
      </c>
      <c r="H25" t="str">
        <f>IF(B25="Fe",1+MAX($H$1:H24),"")</f>
        <v/>
      </c>
      <c r="L25">
        <v>24</v>
      </c>
      <c r="M25">
        <v>38</v>
      </c>
      <c r="N25">
        <v>50</v>
      </c>
      <c r="O25">
        <v>9.0704379999999993</v>
      </c>
      <c r="P25">
        <f t="shared" si="6"/>
        <v>88</v>
      </c>
      <c r="Q25" t="str">
        <f>INDEX(elemek!$B$2:$B$113,MATCH($D25,elemek!$C$2:$C$113,0))</f>
        <v>Sr</v>
      </c>
      <c r="R25">
        <f t="shared" si="7"/>
        <v>9.0704379999999993</v>
      </c>
      <c r="S25">
        <f t="shared" si="8"/>
        <v>9.0704379999999993</v>
      </c>
    </row>
    <row r="26" spans="1:19">
      <c r="A26">
        <f t="shared" si="1"/>
        <v>25</v>
      </c>
      <c r="B26" t="str">
        <f>INDEX(elemek!$B$2:$B$113,MATCH($D26,elemek!$C$2:$C$113,0))</f>
        <v>Ge</v>
      </c>
      <c r="C26">
        <f t="shared" si="2"/>
        <v>74</v>
      </c>
      <c r="D26">
        <f t="shared" si="3"/>
        <v>32</v>
      </c>
      <c r="E26">
        <f t="shared" si="3"/>
        <v>42</v>
      </c>
      <c r="F26">
        <f t="shared" si="4"/>
        <v>9.0635220000000007</v>
      </c>
      <c r="G26">
        <f t="shared" si="5"/>
        <v>9.0635220000000007</v>
      </c>
      <c r="H26" t="str">
        <f>IF(B26="Fe",1+MAX($H$1:H25),"")</f>
        <v/>
      </c>
      <c r="L26">
        <v>25</v>
      </c>
      <c r="M26">
        <v>32</v>
      </c>
      <c r="N26">
        <v>42</v>
      </c>
      <c r="O26">
        <v>9.0635220000000007</v>
      </c>
      <c r="P26">
        <f t="shared" si="6"/>
        <v>74</v>
      </c>
      <c r="Q26" t="str">
        <f>INDEX(elemek!$B$2:$B$113,MATCH($D26,elemek!$C$2:$C$113,0))</f>
        <v>Ge</v>
      </c>
      <c r="R26">
        <f t="shared" si="7"/>
        <v>9.0635220000000007</v>
      </c>
      <c r="S26">
        <f t="shared" si="8"/>
        <v>9.0635220000000007</v>
      </c>
    </row>
    <row r="27" spans="1:19">
      <c r="A27">
        <f t="shared" si="1"/>
        <v>26</v>
      </c>
      <c r="B27" t="str">
        <f>INDEX(elemek!$B$2:$B$113,MATCH($D27,elemek!$C$2:$C$113,0))</f>
        <v>Ti</v>
      </c>
      <c r="C27">
        <f t="shared" si="2"/>
        <v>49</v>
      </c>
      <c r="D27">
        <f t="shared" si="3"/>
        <v>22</v>
      </c>
      <c r="E27">
        <f t="shared" si="3"/>
        <v>27</v>
      </c>
      <c r="F27">
        <f t="shared" si="4"/>
        <v>9.0623229999999992</v>
      </c>
      <c r="G27">
        <f t="shared" si="5"/>
        <v>9.0623229999999992</v>
      </c>
      <c r="H27" t="str">
        <f>IF(B27="Fe",1+MAX($H$1:H26),"")</f>
        <v/>
      </c>
      <c r="L27">
        <v>26</v>
      </c>
      <c r="M27">
        <v>22</v>
      </c>
      <c r="N27">
        <v>27</v>
      </c>
      <c r="O27">
        <v>9.0623229999999992</v>
      </c>
      <c r="P27">
        <f t="shared" si="6"/>
        <v>49</v>
      </c>
      <c r="Q27" t="str">
        <f>INDEX(elemek!$B$2:$B$113,MATCH($D27,elemek!$C$2:$C$113,0))</f>
        <v>Ti</v>
      </c>
      <c r="R27">
        <f t="shared" si="7"/>
        <v>9.0623229999999992</v>
      </c>
      <c r="S27">
        <f t="shared" si="8"/>
        <v>9.0623229999999992</v>
      </c>
    </row>
    <row r="28" spans="1:19">
      <c r="A28">
        <f t="shared" si="1"/>
        <v>27</v>
      </c>
      <c r="B28" t="str">
        <f>INDEX(elemek!$B$2:$B$113,MATCH($D28,elemek!$C$2:$C$113,0))</f>
        <v>Se</v>
      </c>
      <c r="C28">
        <f t="shared" si="2"/>
        <v>76</v>
      </c>
      <c r="D28">
        <f t="shared" si="3"/>
        <v>34</v>
      </c>
      <c r="E28">
        <f t="shared" si="3"/>
        <v>42</v>
      </c>
      <c r="F28">
        <f t="shared" si="4"/>
        <v>9.0614849999999993</v>
      </c>
      <c r="G28">
        <f t="shared" si="5"/>
        <v>9.0614849999999993</v>
      </c>
      <c r="H28" t="str">
        <f>IF(B28="Fe",1+MAX($H$1:H27),"")</f>
        <v/>
      </c>
      <c r="L28">
        <v>27</v>
      </c>
      <c r="M28">
        <v>34</v>
      </c>
      <c r="N28">
        <v>42</v>
      </c>
      <c r="O28">
        <v>9.0614849999999993</v>
      </c>
      <c r="P28">
        <f t="shared" si="6"/>
        <v>76</v>
      </c>
      <c r="Q28" t="str">
        <f>INDEX(elemek!$B$2:$B$113,MATCH($D28,elemek!$C$2:$C$113,0))</f>
        <v>Se</v>
      </c>
      <c r="R28">
        <f t="shared" si="7"/>
        <v>9.0614849999999993</v>
      </c>
      <c r="S28">
        <f t="shared" si="8"/>
        <v>9.0614849999999993</v>
      </c>
    </row>
    <row r="29" spans="1:19">
      <c r="A29">
        <f t="shared" si="1"/>
        <v>28</v>
      </c>
      <c r="B29" t="str">
        <f>INDEX(elemek!$B$2:$B$113,MATCH($D29,elemek!$C$2:$C$113,0))</f>
        <v>Ga</v>
      </c>
      <c r="C29">
        <f t="shared" si="2"/>
        <v>71</v>
      </c>
      <c r="D29">
        <f t="shared" si="3"/>
        <v>31</v>
      </c>
      <c r="E29">
        <f t="shared" si="3"/>
        <v>40</v>
      </c>
      <c r="F29">
        <f t="shared" si="4"/>
        <v>9.0592179999999995</v>
      </c>
      <c r="G29">
        <f t="shared" si="5"/>
        <v>9.0592179999999995</v>
      </c>
      <c r="H29" t="str">
        <f>IF(B29="Fe",1+MAX($H$1:H28),"")</f>
        <v/>
      </c>
      <c r="L29">
        <v>28</v>
      </c>
      <c r="M29">
        <v>31</v>
      </c>
      <c r="N29">
        <v>40</v>
      </c>
      <c r="O29">
        <v>9.0592179999999995</v>
      </c>
      <c r="P29">
        <f t="shared" si="6"/>
        <v>71</v>
      </c>
      <c r="Q29" t="str">
        <f>INDEX(elemek!$B$2:$B$113,MATCH($D29,elemek!$C$2:$C$113,0))</f>
        <v>Ga</v>
      </c>
      <c r="R29">
        <f t="shared" si="7"/>
        <v>9.0592179999999995</v>
      </c>
      <c r="S29">
        <f t="shared" si="8"/>
        <v>9.0592179999999995</v>
      </c>
    </row>
    <row r="30" spans="1:19">
      <c r="A30">
        <f t="shared" si="1"/>
        <v>29</v>
      </c>
      <c r="B30" t="str">
        <f>INDEX(elemek!$B$2:$B$113,MATCH($D30,elemek!$C$2:$C$113,0))</f>
        <v>Se</v>
      </c>
      <c r="C30">
        <f t="shared" si="2"/>
        <v>78</v>
      </c>
      <c r="D30">
        <f t="shared" si="3"/>
        <v>34</v>
      </c>
      <c r="E30">
        <f t="shared" si="3"/>
        <v>44</v>
      </c>
      <c r="F30">
        <f t="shared" si="4"/>
        <v>9.0588420000000003</v>
      </c>
      <c r="G30">
        <f t="shared" si="5"/>
        <v>9.0588420000000003</v>
      </c>
      <c r="H30" t="str">
        <f>IF(B30="Fe",1+MAX($H$1:H29),"")</f>
        <v/>
      </c>
      <c r="L30">
        <v>29</v>
      </c>
      <c r="M30">
        <v>34</v>
      </c>
      <c r="N30">
        <v>44</v>
      </c>
      <c r="O30">
        <v>9.0588420000000003</v>
      </c>
      <c r="P30">
        <f t="shared" si="6"/>
        <v>78</v>
      </c>
      <c r="Q30" t="str">
        <f>INDEX(elemek!$B$2:$B$113,MATCH($D30,elemek!$C$2:$C$113,0))</f>
        <v>Se</v>
      </c>
      <c r="R30">
        <f t="shared" si="7"/>
        <v>9.0588420000000003</v>
      </c>
      <c r="S30">
        <f t="shared" si="8"/>
        <v>9.0588420000000003</v>
      </c>
    </row>
    <row r="31" spans="1:19">
      <c r="A31">
        <f t="shared" si="1"/>
        <v>30</v>
      </c>
      <c r="B31" t="str">
        <f>INDEX(elemek!$B$2:$B$113,MATCH($D31,elemek!$C$2:$C$113,0))</f>
        <v>Zr</v>
      </c>
      <c r="C31">
        <f t="shared" si="2"/>
        <v>90</v>
      </c>
      <c r="D31">
        <f t="shared" si="3"/>
        <v>40</v>
      </c>
      <c r="E31">
        <f t="shared" si="3"/>
        <v>50</v>
      </c>
      <c r="F31">
        <f t="shared" si="4"/>
        <v>9.0576310000000007</v>
      </c>
      <c r="G31">
        <f t="shared" si="5"/>
        <v>9.0576310000000007</v>
      </c>
      <c r="H31" t="str">
        <f>IF(B31="Fe",1+MAX($H$1:H30),"")</f>
        <v/>
      </c>
      <c r="L31">
        <v>30</v>
      </c>
      <c r="M31">
        <v>40</v>
      </c>
      <c r="N31">
        <v>50</v>
      </c>
      <c r="O31">
        <v>9.0576310000000007</v>
      </c>
      <c r="P31">
        <f t="shared" si="6"/>
        <v>90</v>
      </c>
      <c r="Q31" t="str">
        <f>INDEX(elemek!$B$2:$B$113,MATCH($D31,elemek!$C$2:$C$113,0))</f>
        <v>Zr</v>
      </c>
      <c r="R31">
        <f t="shared" si="7"/>
        <v>9.0576310000000007</v>
      </c>
      <c r="S31">
        <f t="shared" si="8"/>
        <v>9.0576310000000007</v>
      </c>
    </row>
    <row r="32" spans="1:19">
      <c r="A32">
        <f t="shared" si="1"/>
        <v>31</v>
      </c>
      <c r="B32" t="str">
        <f>INDEX(elemek!$B$2:$B$113,MATCH($D32,elemek!$C$2:$C$113,0))</f>
        <v>Y</v>
      </c>
      <c r="C32">
        <f t="shared" si="2"/>
        <v>89</v>
      </c>
      <c r="D32">
        <f t="shared" si="3"/>
        <v>39</v>
      </c>
      <c r="E32">
        <f t="shared" si="3"/>
        <v>50</v>
      </c>
      <c r="F32">
        <f t="shared" si="4"/>
        <v>9.0567430000000009</v>
      </c>
      <c r="G32">
        <f t="shared" si="5"/>
        <v>9.0567430000000009</v>
      </c>
      <c r="H32" t="str">
        <f>IF(B32="Fe",1+MAX($H$1:H31),"")</f>
        <v/>
      </c>
      <c r="L32">
        <v>31</v>
      </c>
      <c r="M32">
        <v>39</v>
      </c>
      <c r="N32">
        <v>50</v>
      </c>
      <c r="O32">
        <v>9.0567430000000009</v>
      </c>
      <c r="P32">
        <f t="shared" si="6"/>
        <v>89</v>
      </c>
      <c r="Q32" t="str">
        <f>INDEX(elemek!$B$2:$B$113,MATCH($D32,elemek!$C$2:$C$113,0))</f>
        <v>Y</v>
      </c>
      <c r="R32">
        <f t="shared" si="7"/>
        <v>9.0567430000000009</v>
      </c>
      <c r="S32">
        <f t="shared" si="8"/>
        <v>9.0567430000000009</v>
      </c>
    </row>
    <row r="33" spans="1:19">
      <c r="A33">
        <f t="shared" si="1"/>
        <v>32</v>
      </c>
      <c r="B33" t="str">
        <f>INDEX(elemek!$B$2:$B$113,MATCH($D33,elemek!$C$2:$C$113,0))</f>
        <v>Sr</v>
      </c>
      <c r="C33">
        <f t="shared" si="2"/>
        <v>86</v>
      </c>
      <c r="D33">
        <f t="shared" si="3"/>
        <v>38</v>
      </c>
      <c r="E33">
        <f t="shared" si="3"/>
        <v>48</v>
      </c>
      <c r="F33">
        <f t="shared" si="4"/>
        <v>9.0541599999999995</v>
      </c>
      <c r="G33">
        <f t="shared" si="5"/>
        <v>9.0541599999999995</v>
      </c>
      <c r="H33" t="str">
        <f>IF(B33="Fe",1+MAX($H$1:H32),"")</f>
        <v/>
      </c>
      <c r="L33">
        <v>32</v>
      </c>
      <c r="M33">
        <v>38</v>
      </c>
      <c r="N33">
        <v>48</v>
      </c>
      <c r="O33">
        <v>9.0541599999999995</v>
      </c>
      <c r="P33">
        <f t="shared" si="6"/>
        <v>86</v>
      </c>
      <c r="Q33" t="str">
        <f>INDEX(elemek!$B$2:$B$113,MATCH($D33,elemek!$C$2:$C$113,0))</f>
        <v>Sr</v>
      </c>
      <c r="R33">
        <f t="shared" si="7"/>
        <v>9.0541599999999995</v>
      </c>
      <c r="S33">
        <f t="shared" si="8"/>
        <v>9.0541599999999995</v>
      </c>
    </row>
    <row r="34" spans="1:19">
      <c r="A34">
        <f t="shared" si="1"/>
        <v>33</v>
      </c>
      <c r="B34" t="str">
        <f>INDEX(elemek!$B$2:$B$113,MATCH($D34,elemek!$C$2:$C$113,0))</f>
        <v>Kr</v>
      </c>
      <c r="C34">
        <f t="shared" si="2"/>
        <v>82</v>
      </c>
      <c r="D34">
        <f t="shared" si="3"/>
        <v>36</v>
      </c>
      <c r="E34">
        <f t="shared" si="3"/>
        <v>46</v>
      </c>
      <c r="F34">
        <f t="shared" si="4"/>
        <v>9.0541260000000001</v>
      </c>
      <c r="G34">
        <f t="shared" si="5"/>
        <v>9.0541260000000001</v>
      </c>
      <c r="H34" t="str">
        <f>IF(B34="Fe",1+MAX($H$1:H33),"")</f>
        <v/>
      </c>
      <c r="L34">
        <v>33</v>
      </c>
      <c r="M34">
        <v>36</v>
      </c>
      <c r="N34">
        <v>46</v>
      </c>
      <c r="O34">
        <v>9.0541260000000001</v>
      </c>
      <c r="P34">
        <f t="shared" si="6"/>
        <v>82</v>
      </c>
      <c r="Q34" t="str">
        <f>INDEX(elemek!$B$2:$B$113,MATCH($D34,elemek!$C$2:$C$113,0))</f>
        <v>Kr</v>
      </c>
      <c r="R34">
        <f t="shared" si="7"/>
        <v>9.0541260000000001</v>
      </c>
      <c r="S34">
        <f t="shared" si="8"/>
        <v>9.0541260000000001</v>
      </c>
    </row>
    <row r="35" spans="1:19">
      <c r="A35">
        <f t="shared" si="1"/>
        <v>34</v>
      </c>
      <c r="B35" t="str">
        <f>INDEX(elemek!$B$2:$B$113,MATCH($D35,elemek!$C$2:$C$113,0))</f>
        <v>Kr</v>
      </c>
      <c r="C35">
        <f t="shared" si="2"/>
        <v>84</v>
      </c>
      <c r="D35">
        <f t="shared" si="3"/>
        <v>36</v>
      </c>
      <c r="E35">
        <f t="shared" si="3"/>
        <v>48</v>
      </c>
      <c r="F35">
        <f t="shared" si="4"/>
        <v>9.0526490000000006</v>
      </c>
      <c r="G35">
        <f t="shared" si="5"/>
        <v>9.0526490000000006</v>
      </c>
      <c r="H35" t="str">
        <f>IF(B35="Fe",1+MAX($H$1:H34),"")</f>
        <v/>
      </c>
      <c r="L35">
        <v>34</v>
      </c>
      <c r="M35">
        <v>36</v>
      </c>
      <c r="N35">
        <v>48</v>
      </c>
      <c r="O35">
        <v>9.0526490000000006</v>
      </c>
      <c r="P35">
        <f t="shared" si="6"/>
        <v>84</v>
      </c>
      <c r="Q35" t="str">
        <f>INDEX(elemek!$B$2:$B$113,MATCH($D35,elemek!$C$2:$C$113,0))</f>
        <v>Kr</v>
      </c>
      <c r="R35">
        <f t="shared" si="7"/>
        <v>9.0526490000000006</v>
      </c>
      <c r="S35">
        <f t="shared" si="8"/>
        <v>9.0526490000000006</v>
      </c>
    </row>
    <row r="36" spans="1:19">
      <c r="A36">
        <f t="shared" si="1"/>
        <v>35</v>
      </c>
      <c r="B36" t="str">
        <f>INDEX(elemek!$B$2:$B$113,MATCH($D36,elemek!$C$2:$C$113,0))</f>
        <v>Ge</v>
      </c>
      <c r="C36">
        <f t="shared" si="2"/>
        <v>73</v>
      </c>
      <c r="D36">
        <f t="shared" si="3"/>
        <v>32</v>
      </c>
      <c r="E36">
        <f t="shared" si="3"/>
        <v>41</v>
      </c>
      <c r="F36">
        <f t="shared" si="4"/>
        <v>9.0480060000000009</v>
      </c>
      <c r="G36">
        <f t="shared" si="5"/>
        <v>9.0480060000000009</v>
      </c>
      <c r="H36" t="str">
        <f>IF(B36="Fe",1+MAX($H$1:H35),"")</f>
        <v/>
      </c>
      <c r="L36">
        <v>35</v>
      </c>
      <c r="M36">
        <v>32</v>
      </c>
      <c r="N36">
        <v>41</v>
      </c>
      <c r="O36">
        <v>9.0480060000000009</v>
      </c>
      <c r="P36">
        <f t="shared" si="6"/>
        <v>73</v>
      </c>
      <c r="Q36" t="str">
        <f>INDEX(elemek!$B$2:$B$113,MATCH($D36,elemek!$C$2:$C$113,0))</f>
        <v>Ge</v>
      </c>
      <c r="R36">
        <f t="shared" si="7"/>
        <v>9.0480060000000009</v>
      </c>
      <c r="S36">
        <f t="shared" si="8"/>
        <v>9.0480060000000009</v>
      </c>
    </row>
    <row r="37" spans="1:19">
      <c r="A37">
        <f t="shared" si="1"/>
        <v>36</v>
      </c>
      <c r="B37" t="str">
        <f>INDEX(elemek!$B$2:$B$113,MATCH($D37,elemek!$C$2:$C$113,0))</f>
        <v>Sr</v>
      </c>
      <c r="C37">
        <f t="shared" si="2"/>
        <v>87</v>
      </c>
      <c r="D37">
        <f t="shared" si="3"/>
        <v>38</v>
      </c>
      <c r="E37">
        <f t="shared" si="3"/>
        <v>49</v>
      </c>
      <c r="F37">
        <f t="shared" si="4"/>
        <v>9.0469639999999991</v>
      </c>
      <c r="G37">
        <f t="shared" si="5"/>
        <v>9.0469639999999991</v>
      </c>
      <c r="H37" t="str">
        <f>IF(B37="Fe",1+MAX($H$1:H36),"")</f>
        <v/>
      </c>
      <c r="L37">
        <v>36</v>
      </c>
      <c r="M37">
        <v>38</v>
      </c>
      <c r="N37">
        <v>49</v>
      </c>
      <c r="O37">
        <v>9.0469639999999991</v>
      </c>
      <c r="P37">
        <f t="shared" si="6"/>
        <v>87</v>
      </c>
      <c r="Q37" t="str">
        <f>INDEX(elemek!$B$2:$B$113,MATCH($D37,elemek!$C$2:$C$113,0))</f>
        <v>Sr</v>
      </c>
      <c r="R37">
        <f t="shared" si="7"/>
        <v>9.0469639999999991</v>
      </c>
      <c r="S37">
        <f t="shared" si="8"/>
        <v>9.0469639999999991</v>
      </c>
    </row>
    <row r="38" spans="1:19">
      <c r="A38">
        <f t="shared" si="1"/>
        <v>37</v>
      </c>
      <c r="B38" t="str">
        <f>INDEX(elemek!$B$2:$B$113,MATCH($D38,elemek!$C$2:$C$113,0))</f>
        <v>As</v>
      </c>
      <c r="C38">
        <f t="shared" si="2"/>
        <v>75</v>
      </c>
      <c r="D38">
        <f t="shared" si="3"/>
        <v>33</v>
      </c>
      <c r="E38">
        <f t="shared" si="3"/>
        <v>42</v>
      </c>
      <c r="F38">
        <f t="shared" si="4"/>
        <v>9.0450929999999996</v>
      </c>
      <c r="G38">
        <f t="shared" si="5"/>
        <v>9.0450929999999996</v>
      </c>
      <c r="H38" t="str">
        <f>IF(B38="Fe",1+MAX($H$1:H37),"")</f>
        <v/>
      </c>
      <c r="L38">
        <v>37</v>
      </c>
      <c r="M38">
        <v>33</v>
      </c>
      <c r="N38">
        <v>42</v>
      </c>
      <c r="O38">
        <v>9.0450929999999996</v>
      </c>
      <c r="P38">
        <f t="shared" si="6"/>
        <v>75</v>
      </c>
      <c r="Q38" t="str">
        <f>INDEX(elemek!$B$2:$B$113,MATCH($D38,elemek!$C$2:$C$113,0))</f>
        <v>As</v>
      </c>
      <c r="R38">
        <f t="shared" si="7"/>
        <v>9.0450929999999996</v>
      </c>
      <c r="S38">
        <f t="shared" si="8"/>
        <v>9.0450929999999996</v>
      </c>
    </row>
    <row r="39" spans="1:19">
      <c r="A39">
        <f t="shared" si="1"/>
        <v>38</v>
      </c>
      <c r="B39" t="str">
        <f>INDEX(elemek!$B$2:$B$113,MATCH($D39,elemek!$C$2:$C$113,0))</f>
        <v>Kr</v>
      </c>
      <c r="C39">
        <f t="shared" si="2"/>
        <v>80</v>
      </c>
      <c r="D39">
        <f t="shared" si="3"/>
        <v>36</v>
      </c>
      <c r="E39">
        <f t="shared" si="3"/>
        <v>44</v>
      </c>
      <c r="F39">
        <f t="shared" si="4"/>
        <v>9.0449839999999995</v>
      </c>
      <c r="G39">
        <f t="shared" si="5"/>
        <v>9.0449839999999995</v>
      </c>
      <c r="H39" t="str">
        <f>IF(B39="Fe",1+MAX($H$1:H38),"")</f>
        <v/>
      </c>
      <c r="L39">
        <v>38</v>
      </c>
      <c r="M39">
        <v>36</v>
      </c>
      <c r="N39">
        <v>44</v>
      </c>
      <c r="O39">
        <v>9.0449839999999995</v>
      </c>
      <c r="P39">
        <f t="shared" si="6"/>
        <v>80</v>
      </c>
      <c r="Q39" t="str">
        <f>INDEX(elemek!$B$2:$B$113,MATCH($D39,elemek!$C$2:$C$113,0))</f>
        <v>Kr</v>
      </c>
      <c r="R39">
        <f t="shared" si="7"/>
        <v>9.0449839999999995</v>
      </c>
      <c r="S39">
        <f t="shared" si="8"/>
        <v>9.0449839999999995</v>
      </c>
    </row>
    <row r="40" spans="1:19">
      <c r="A40">
        <f t="shared" si="1"/>
        <v>39</v>
      </c>
      <c r="B40" t="str">
        <f>INDEX(elemek!$B$2:$B$113,MATCH($D40,elemek!$C$2:$C$113,0))</f>
        <v>Se</v>
      </c>
      <c r="C40">
        <f t="shared" si="2"/>
        <v>77</v>
      </c>
      <c r="D40">
        <f t="shared" si="3"/>
        <v>34</v>
      </c>
      <c r="E40">
        <f t="shared" si="3"/>
        <v>43</v>
      </c>
      <c r="F40">
        <f t="shared" si="4"/>
        <v>9.0401530000000001</v>
      </c>
      <c r="G40">
        <f t="shared" si="5"/>
        <v>9.0401530000000001</v>
      </c>
      <c r="H40" t="str">
        <f>IF(B40="Fe",1+MAX($H$1:H39),"")</f>
        <v/>
      </c>
      <c r="L40">
        <v>39</v>
      </c>
      <c r="M40">
        <v>34</v>
      </c>
      <c r="N40">
        <v>43</v>
      </c>
      <c r="O40">
        <v>9.0401530000000001</v>
      </c>
      <c r="P40">
        <f t="shared" si="6"/>
        <v>77</v>
      </c>
      <c r="Q40" t="str">
        <f>INDEX(elemek!$B$2:$B$113,MATCH($D40,elemek!$C$2:$C$113,0))</f>
        <v>Se</v>
      </c>
      <c r="R40">
        <f t="shared" si="7"/>
        <v>9.0401530000000001</v>
      </c>
      <c r="S40">
        <f t="shared" si="8"/>
        <v>9.0401530000000001</v>
      </c>
    </row>
    <row r="41" spans="1:19">
      <c r="A41">
        <f t="shared" si="1"/>
        <v>40</v>
      </c>
      <c r="B41" t="str">
        <f>INDEX(elemek!$B$2:$B$113,MATCH($D41,elemek!$C$2:$C$113,0))</f>
        <v>Rb</v>
      </c>
      <c r="C41">
        <f t="shared" si="2"/>
        <v>85</v>
      </c>
      <c r="D41">
        <f t="shared" si="3"/>
        <v>37</v>
      </c>
      <c r="E41">
        <f t="shared" si="3"/>
        <v>48</v>
      </c>
      <c r="F41">
        <f t="shared" si="4"/>
        <v>9.037998</v>
      </c>
      <c r="G41">
        <f t="shared" si="5"/>
        <v>9.037998</v>
      </c>
      <c r="H41" t="str">
        <f>IF(B41="Fe",1+MAX($H$1:H40),"")</f>
        <v/>
      </c>
      <c r="L41">
        <v>40</v>
      </c>
      <c r="M41">
        <v>37</v>
      </c>
      <c r="N41">
        <v>48</v>
      </c>
      <c r="O41">
        <v>9.037998</v>
      </c>
      <c r="P41">
        <f t="shared" si="6"/>
        <v>85</v>
      </c>
      <c r="Q41" t="str">
        <f>INDEX(elemek!$B$2:$B$113,MATCH($D41,elemek!$C$2:$C$113,0))</f>
        <v>Rb</v>
      </c>
      <c r="R41">
        <f t="shared" si="7"/>
        <v>9.037998</v>
      </c>
      <c r="S41">
        <f t="shared" si="8"/>
        <v>9.037998</v>
      </c>
    </row>
    <row r="42" spans="1:19">
      <c r="A42">
        <f t="shared" si="1"/>
        <v>41</v>
      </c>
      <c r="B42" t="str">
        <f>INDEX(elemek!$B$2:$B$113,MATCH($D42,elemek!$C$2:$C$113,0))</f>
        <v>Zr</v>
      </c>
      <c r="C42">
        <f t="shared" si="2"/>
        <v>91</v>
      </c>
      <c r="D42">
        <f t="shared" si="3"/>
        <v>40</v>
      </c>
      <c r="E42">
        <f t="shared" si="3"/>
        <v>51</v>
      </c>
      <c r="F42">
        <f t="shared" si="4"/>
        <v>9.0371559999999995</v>
      </c>
      <c r="G42">
        <f t="shared" si="5"/>
        <v>9.0371559999999995</v>
      </c>
      <c r="H42" t="str">
        <f>IF(B42="Fe",1+MAX($H$1:H41),"")</f>
        <v/>
      </c>
      <c r="L42">
        <v>41</v>
      </c>
      <c r="M42">
        <v>40</v>
      </c>
      <c r="N42">
        <v>51</v>
      </c>
      <c r="O42">
        <v>9.0371559999999995</v>
      </c>
      <c r="P42">
        <f t="shared" si="6"/>
        <v>91</v>
      </c>
      <c r="Q42" t="str">
        <f>INDEX(elemek!$B$2:$B$113,MATCH($D42,elemek!$C$2:$C$113,0))</f>
        <v>Zr</v>
      </c>
      <c r="R42">
        <f t="shared" si="7"/>
        <v>9.0371559999999995</v>
      </c>
      <c r="S42">
        <f t="shared" si="8"/>
        <v>9.0371559999999995</v>
      </c>
    </row>
    <row r="43" spans="1:19">
      <c r="A43">
        <f t="shared" si="1"/>
        <v>42</v>
      </c>
      <c r="B43" t="str">
        <f>INDEX(elemek!$B$2:$B$113,MATCH($D43,elemek!$C$2:$C$113,0))</f>
        <v>Kr</v>
      </c>
      <c r="C43">
        <f t="shared" si="2"/>
        <v>83</v>
      </c>
      <c r="D43">
        <f t="shared" si="3"/>
        <v>36</v>
      </c>
      <c r="E43">
        <f t="shared" si="3"/>
        <v>47</v>
      </c>
      <c r="F43">
        <f t="shared" si="4"/>
        <v>9.0349660000000007</v>
      </c>
      <c r="G43">
        <f t="shared" si="5"/>
        <v>9.0349660000000007</v>
      </c>
      <c r="H43" t="str">
        <f>IF(B43="Fe",1+MAX($H$1:H42),"")</f>
        <v/>
      </c>
      <c r="L43">
        <v>42</v>
      </c>
      <c r="M43">
        <v>36</v>
      </c>
      <c r="N43">
        <v>47</v>
      </c>
      <c r="O43">
        <v>9.0349660000000007</v>
      </c>
      <c r="P43">
        <f t="shared" si="6"/>
        <v>83</v>
      </c>
      <c r="Q43" t="str">
        <f>INDEX(elemek!$B$2:$B$113,MATCH($D43,elemek!$C$2:$C$113,0))</f>
        <v>Kr</v>
      </c>
      <c r="R43">
        <f t="shared" si="7"/>
        <v>9.0349660000000007</v>
      </c>
      <c r="S43">
        <f t="shared" si="8"/>
        <v>9.0349660000000007</v>
      </c>
    </row>
    <row r="44" spans="1:19">
      <c r="A44">
        <f t="shared" si="1"/>
        <v>43</v>
      </c>
      <c r="B44" t="str">
        <f>INDEX(elemek!$B$2:$B$113,MATCH($D44,elemek!$C$2:$C$113,0))</f>
        <v>Br</v>
      </c>
      <c r="C44">
        <f t="shared" si="2"/>
        <v>79</v>
      </c>
      <c r="D44">
        <f t="shared" si="3"/>
        <v>35</v>
      </c>
      <c r="E44">
        <f t="shared" si="3"/>
        <v>44</v>
      </c>
      <c r="F44">
        <f t="shared" si="4"/>
        <v>9.0342199999999995</v>
      </c>
      <c r="G44">
        <f t="shared" si="5"/>
        <v>9.0342199999999995</v>
      </c>
      <c r="H44" t="str">
        <f>IF(B44="Fe",1+MAX($H$1:H43),"")</f>
        <v/>
      </c>
      <c r="L44">
        <v>43</v>
      </c>
      <c r="M44">
        <v>35</v>
      </c>
      <c r="N44">
        <v>44</v>
      </c>
      <c r="O44">
        <v>9.0342199999999995</v>
      </c>
      <c r="P44">
        <f t="shared" si="6"/>
        <v>79</v>
      </c>
      <c r="Q44" t="str">
        <f>INDEX(elemek!$B$2:$B$113,MATCH($D44,elemek!$C$2:$C$113,0))</f>
        <v>Br</v>
      </c>
      <c r="R44">
        <f t="shared" si="7"/>
        <v>9.0342199999999995</v>
      </c>
      <c r="S44">
        <f t="shared" si="8"/>
        <v>9.0342199999999995</v>
      </c>
    </row>
    <row r="45" spans="1:19">
      <c r="A45">
        <f t="shared" si="1"/>
        <v>44</v>
      </c>
      <c r="B45" t="str">
        <f>INDEX(elemek!$B$2:$B$113,MATCH($D45,elemek!$C$2:$C$113,0))</f>
        <v>Br</v>
      </c>
      <c r="C45">
        <f t="shared" si="2"/>
        <v>81</v>
      </c>
      <c r="D45">
        <f t="shared" si="3"/>
        <v>35</v>
      </c>
      <c r="E45">
        <f t="shared" si="3"/>
        <v>46</v>
      </c>
      <c r="F45">
        <f t="shared" si="4"/>
        <v>9.0339790000000004</v>
      </c>
      <c r="G45">
        <f t="shared" si="5"/>
        <v>9.0339790000000004</v>
      </c>
      <c r="H45" t="str">
        <f>IF(B45="Fe",1+MAX($H$1:H44),"")</f>
        <v/>
      </c>
      <c r="L45">
        <v>44</v>
      </c>
      <c r="M45">
        <v>35</v>
      </c>
      <c r="N45">
        <v>46</v>
      </c>
      <c r="O45">
        <v>9.0339790000000004</v>
      </c>
      <c r="P45">
        <f t="shared" si="6"/>
        <v>81</v>
      </c>
      <c r="Q45" t="str">
        <f>INDEX(elemek!$B$2:$B$113,MATCH($D45,elemek!$C$2:$C$113,0))</f>
        <v>Br</v>
      </c>
      <c r="R45">
        <f t="shared" si="7"/>
        <v>9.0339790000000004</v>
      </c>
      <c r="S45">
        <f t="shared" si="8"/>
        <v>9.0339790000000004</v>
      </c>
    </row>
    <row r="46" spans="1:19">
      <c r="A46">
        <f t="shared" si="1"/>
        <v>45</v>
      </c>
      <c r="B46" t="str">
        <f>INDEX(elemek!$B$2:$B$113,MATCH($D46,elemek!$C$2:$C$113,0))</f>
        <v>Zr</v>
      </c>
      <c r="C46">
        <f t="shared" si="2"/>
        <v>92</v>
      </c>
      <c r="D46">
        <f t="shared" si="3"/>
        <v>40</v>
      </c>
      <c r="E46">
        <f t="shared" si="3"/>
        <v>52</v>
      </c>
      <c r="F46">
        <f t="shared" si="4"/>
        <v>9.0327830000000002</v>
      </c>
      <c r="G46">
        <f t="shared" si="5"/>
        <v>9.0327830000000002</v>
      </c>
      <c r="H46" t="str">
        <f>IF(B46="Fe",1+MAX($H$1:H45),"")</f>
        <v/>
      </c>
      <c r="L46">
        <v>45</v>
      </c>
      <c r="M46">
        <v>40</v>
      </c>
      <c r="N46">
        <v>52</v>
      </c>
      <c r="O46">
        <v>9.0327830000000002</v>
      </c>
      <c r="P46">
        <f t="shared" si="6"/>
        <v>92</v>
      </c>
      <c r="Q46" t="str">
        <f>INDEX(elemek!$B$2:$B$113,MATCH($D46,elemek!$C$2:$C$113,0))</f>
        <v>Zr</v>
      </c>
      <c r="R46">
        <f t="shared" si="7"/>
        <v>9.0327830000000002</v>
      </c>
      <c r="S46">
        <f t="shared" si="8"/>
        <v>9.0327830000000002</v>
      </c>
    </row>
    <row r="47" spans="1:19">
      <c r="A47">
        <f t="shared" si="1"/>
        <v>46</v>
      </c>
      <c r="B47" t="str">
        <f>INDEX(elemek!$B$2:$B$113,MATCH($D47,elemek!$C$2:$C$113,0))</f>
        <v>Ti</v>
      </c>
      <c r="C47">
        <f t="shared" si="2"/>
        <v>46</v>
      </c>
      <c r="D47">
        <f t="shared" si="3"/>
        <v>22</v>
      </c>
      <c r="E47">
        <f t="shared" si="3"/>
        <v>24</v>
      </c>
      <c r="F47">
        <f t="shared" si="4"/>
        <v>9.0305319999999991</v>
      </c>
      <c r="G47">
        <f t="shared" si="5"/>
        <v>9.0305319999999991</v>
      </c>
      <c r="H47" t="str">
        <f>IF(B47="Fe",1+MAX($H$1:H46),"")</f>
        <v/>
      </c>
      <c r="L47">
        <v>46</v>
      </c>
      <c r="M47">
        <v>22</v>
      </c>
      <c r="N47">
        <v>24</v>
      </c>
      <c r="O47">
        <v>9.0305319999999991</v>
      </c>
      <c r="P47">
        <f t="shared" si="6"/>
        <v>46</v>
      </c>
      <c r="Q47" t="str">
        <f>INDEX(elemek!$B$2:$B$113,MATCH($D47,elemek!$C$2:$C$113,0))</f>
        <v>Ti</v>
      </c>
      <c r="R47">
        <f t="shared" si="7"/>
        <v>9.0305319999999991</v>
      </c>
      <c r="S47">
        <f t="shared" si="8"/>
        <v>9.0305319999999991</v>
      </c>
    </row>
    <row r="48" spans="1:19">
      <c r="A48">
        <f t="shared" si="1"/>
        <v>47</v>
      </c>
      <c r="B48" t="str">
        <f>INDEX(elemek!$B$2:$B$113,MATCH($D48,elemek!$C$2:$C$113,0))</f>
        <v>Ti</v>
      </c>
      <c r="C48">
        <f t="shared" si="2"/>
        <v>47</v>
      </c>
      <c r="D48">
        <f t="shared" si="3"/>
        <v>22</v>
      </c>
      <c r="E48">
        <f t="shared" si="3"/>
        <v>25</v>
      </c>
      <c r="F48">
        <f t="shared" si="4"/>
        <v>9.027336</v>
      </c>
      <c r="G48">
        <f t="shared" si="5"/>
        <v>9.027336</v>
      </c>
      <c r="H48" t="str">
        <f>IF(B48="Fe",1+MAX($H$1:H47),"")</f>
        <v/>
      </c>
      <c r="L48">
        <v>47</v>
      </c>
      <c r="M48">
        <v>22</v>
      </c>
      <c r="N48">
        <v>25</v>
      </c>
      <c r="O48">
        <v>9.027336</v>
      </c>
      <c r="P48">
        <f t="shared" si="6"/>
        <v>47</v>
      </c>
      <c r="Q48" t="str">
        <f>INDEX(elemek!$B$2:$B$113,MATCH($D48,elemek!$C$2:$C$113,0))</f>
        <v>Ti</v>
      </c>
      <c r="R48">
        <f t="shared" si="7"/>
        <v>9.027336</v>
      </c>
      <c r="S48">
        <f t="shared" si="8"/>
        <v>9.027336</v>
      </c>
    </row>
    <row r="49" spans="1:19">
      <c r="A49">
        <f t="shared" si="1"/>
        <v>48</v>
      </c>
      <c r="B49" t="str">
        <f>INDEX(elemek!$B$2:$B$113,MATCH($D49,elemek!$C$2:$C$113,0))</f>
        <v>Ca</v>
      </c>
      <c r="C49">
        <f t="shared" si="2"/>
        <v>44</v>
      </c>
      <c r="D49">
        <f t="shared" si="3"/>
        <v>20</v>
      </c>
      <c r="E49">
        <f t="shared" si="3"/>
        <v>24</v>
      </c>
      <c r="F49">
        <f t="shared" si="4"/>
        <v>9.0137929999999997</v>
      </c>
      <c r="G49">
        <f t="shared" si="5"/>
        <v>9.0137929999999997</v>
      </c>
      <c r="H49" t="str">
        <f>IF(B49="Fe",1+MAX($H$1:H48),"")</f>
        <v/>
      </c>
      <c r="L49">
        <v>48</v>
      </c>
      <c r="M49">
        <v>20</v>
      </c>
      <c r="N49">
        <v>24</v>
      </c>
      <c r="O49">
        <v>9.0137929999999997</v>
      </c>
      <c r="P49">
        <f t="shared" si="6"/>
        <v>44</v>
      </c>
      <c r="Q49" t="str">
        <f>INDEX(elemek!$B$2:$B$113,MATCH($D49,elemek!$C$2:$C$113,0))</f>
        <v>Ca</v>
      </c>
      <c r="R49">
        <f t="shared" si="7"/>
        <v>9.0137929999999997</v>
      </c>
      <c r="S49">
        <f t="shared" si="8"/>
        <v>9.0137929999999997</v>
      </c>
    </row>
    <row r="50" spans="1:19">
      <c r="A50">
        <f t="shared" si="1"/>
        <v>49</v>
      </c>
      <c r="B50" t="str">
        <f>INDEX(elemek!$B$2:$B$113,MATCH($D50,elemek!$C$2:$C$113,0))</f>
        <v>Mo</v>
      </c>
      <c r="C50">
        <f t="shared" si="2"/>
        <v>94</v>
      </c>
      <c r="D50">
        <f t="shared" si="3"/>
        <v>42</v>
      </c>
      <c r="E50">
        <f t="shared" si="3"/>
        <v>52</v>
      </c>
      <c r="F50">
        <f t="shared" si="4"/>
        <v>9.0118559999999999</v>
      </c>
      <c r="G50">
        <f t="shared" si="5"/>
        <v>9.0118559999999999</v>
      </c>
      <c r="H50" t="str">
        <f>IF(B50="Fe",1+MAX($H$1:H49),"")</f>
        <v/>
      </c>
      <c r="L50">
        <v>49</v>
      </c>
      <c r="M50">
        <v>42</v>
      </c>
      <c r="N50">
        <v>52</v>
      </c>
      <c r="O50">
        <v>9.0118559999999999</v>
      </c>
      <c r="P50">
        <f t="shared" si="6"/>
        <v>94</v>
      </c>
      <c r="Q50" t="str">
        <f>INDEX(elemek!$B$2:$B$113,MATCH($D50,elemek!$C$2:$C$113,0))</f>
        <v>Mo</v>
      </c>
      <c r="R50">
        <f t="shared" si="7"/>
        <v>9.0118559999999999</v>
      </c>
      <c r="S50">
        <f t="shared" si="8"/>
        <v>9.0118559999999999</v>
      </c>
    </row>
    <row r="51" spans="1:19">
      <c r="A51">
        <f t="shared" si="1"/>
        <v>50</v>
      </c>
      <c r="B51" t="str">
        <f>INDEX(elemek!$B$2:$B$113,MATCH($D51,elemek!$C$2:$C$113,0))</f>
        <v>Nb</v>
      </c>
      <c r="C51">
        <f t="shared" si="2"/>
        <v>93</v>
      </c>
      <c r="D51">
        <f t="shared" si="3"/>
        <v>41</v>
      </c>
      <c r="E51">
        <f t="shared" si="3"/>
        <v>52</v>
      </c>
      <c r="F51">
        <f t="shared" si="4"/>
        <v>9.0090509999999995</v>
      </c>
      <c r="G51">
        <f t="shared" si="5"/>
        <v>9.0090509999999995</v>
      </c>
      <c r="H51" t="str">
        <f>IF(B51="Fe",1+MAX($H$1:H50),"")</f>
        <v/>
      </c>
      <c r="L51">
        <v>50</v>
      </c>
      <c r="M51">
        <v>41</v>
      </c>
      <c r="N51">
        <v>52</v>
      </c>
      <c r="O51">
        <v>9.0090509999999995</v>
      </c>
      <c r="P51">
        <f t="shared" si="6"/>
        <v>93</v>
      </c>
      <c r="Q51" t="str">
        <f>INDEX(elemek!$B$2:$B$113,MATCH($D51,elemek!$C$2:$C$113,0))</f>
        <v>Nb</v>
      </c>
      <c r="R51">
        <f t="shared" si="7"/>
        <v>9.0090509999999995</v>
      </c>
      <c r="S51">
        <f t="shared" si="8"/>
        <v>9.0090509999999995</v>
      </c>
    </row>
    <row r="52" spans="1:19">
      <c r="A52">
        <f t="shared" si="1"/>
        <v>51</v>
      </c>
      <c r="B52" t="str">
        <f>INDEX(elemek!$B$2:$B$113,MATCH($D52,elemek!$C$2:$C$113,0))</f>
        <v>Mo</v>
      </c>
      <c r="C52">
        <f t="shared" si="2"/>
        <v>96</v>
      </c>
      <c r="D52">
        <f t="shared" si="3"/>
        <v>42</v>
      </c>
      <c r="E52">
        <f t="shared" si="3"/>
        <v>54</v>
      </c>
      <c r="F52">
        <f t="shared" si="4"/>
        <v>8.9962289999999996</v>
      </c>
      <c r="G52">
        <f t="shared" si="5"/>
        <v>8.9962289999999996</v>
      </c>
      <c r="H52" t="str">
        <f>IF(B52="Fe",1+MAX($H$1:H51),"")</f>
        <v/>
      </c>
      <c r="L52">
        <v>51</v>
      </c>
      <c r="M52">
        <v>42</v>
      </c>
      <c r="N52">
        <v>54</v>
      </c>
      <c r="O52">
        <v>8.9962289999999996</v>
      </c>
      <c r="P52">
        <f t="shared" si="6"/>
        <v>96</v>
      </c>
      <c r="Q52" t="str">
        <f>INDEX(elemek!$B$2:$B$113,MATCH($D52,elemek!$C$2:$C$113,0))</f>
        <v>Mo</v>
      </c>
      <c r="R52">
        <f t="shared" si="7"/>
        <v>8.9962289999999996</v>
      </c>
      <c r="S52">
        <f t="shared" si="8"/>
        <v>8.9962289999999996</v>
      </c>
    </row>
    <row r="53" spans="1:19">
      <c r="A53">
        <f t="shared" si="1"/>
        <v>52</v>
      </c>
      <c r="B53" t="str">
        <f>INDEX(elemek!$B$2:$B$113,MATCH($D53,elemek!$C$2:$C$113,0))</f>
        <v>Mo</v>
      </c>
      <c r="C53">
        <f t="shared" si="2"/>
        <v>95</v>
      </c>
      <c r="D53">
        <f t="shared" si="3"/>
        <v>42</v>
      </c>
      <c r="E53">
        <f t="shared" si="3"/>
        <v>53</v>
      </c>
      <c r="F53">
        <f t="shared" si="4"/>
        <v>8.9945640000000004</v>
      </c>
      <c r="G53">
        <f t="shared" si="5"/>
        <v>8.9945640000000004</v>
      </c>
      <c r="H53" t="str">
        <f>IF(B53="Fe",1+MAX($H$1:H52),"")</f>
        <v/>
      </c>
      <c r="L53">
        <v>52</v>
      </c>
      <c r="M53">
        <v>42</v>
      </c>
      <c r="N53">
        <v>53</v>
      </c>
      <c r="O53">
        <v>8.9945640000000004</v>
      </c>
      <c r="P53">
        <f t="shared" si="6"/>
        <v>95</v>
      </c>
      <c r="Q53" t="str">
        <f>INDEX(elemek!$B$2:$B$113,MATCH($D53,elemek!$C$2:$C$113,0))</f>
        <v>Mo</v>
      </c>
      <c r="R53">
        <f t="shared" si="7"/>
        <v>8.9945640000000004</v>
      </c>
      <c r="S53">
        <f t="shared" si="8"/>
        <v>8.9945640000000004</v>
      </c>
    </row>
    <row r="54" spans="1:19">
      <c r="A54">
        <f t="shared" si="1"/>
        <v>53</v>
      </c>
      <c r="B54" t="str">
        <f>INDEX(elemek!$B$2:$B$113,MATCH($D54,elemek!$C$2:$C$113,0))</f>
        <v>Ca</v>
      </c>
      <c r="C54">
        <f t="shared" si="2"/>
        <v>42</v>
      </c>
      <c r="D54">
        <f t="shared" si="3"/>
        <v>20</v>
      </c>
      <c r="E54">
        <f t="shared" si="3"/>
        <v>22</v>
      </c>
      <c r="F54">
        <f t="shared" si="4"/>
        <v>8.9891159999999992</v>
      </c>
      <c r="G54">
        <f t="shared" si="5"/>
        <v>8.9891159999999992</v>
      </c>
      <c r="H54" t="str">
        <f>IF(B54="Fe",1+MAX($H$1:H53),"")</f>
        <v/>
      </c>
      <c r="L54">
        <v>53</v>
      </c>
      <c r="M54">
        <v>20</v>
      </c>
      <c r="N54">
        <v>22</v>
      </c>
      <c r="O54">
        <v>8.9891159999999992</v>
      </c>
      <c r="P54">
        <f t="shared" si="6"/>
        <v>42</v>
      </c>
      <c r="Q54" t="str">
        <f>INDEX(elemek!$B$2:$B$113,MATCH($D54,elemek!$C$2:$C$113,0))</f>
        <v>Ca</v>
      </c>
      <c r="R54">
        <f t="shared" si="7"/>
        <v>8.9891159999999992</v>
      </c>
      <c r="S54">
        <f t="shared" si="8"/>
        <v>8.9891159999999992</v>
      </c>
    </row>
    <row r="55" spans="1:19">
      <c r="A55">
        <f t="shared" si="1"/>
        <v>54</v>
      </c>
      <c r="B55" t="str">
        <f>INDEX(elemek!$B$2:$B$113,MATCH($D55,elemek!$C$2:$C$113,0))</f>
        <v>Ar</v>
      </c>
      <c r="C55">
        <f t="shared" si="2"/>
        <v>38</v>
      </c>
      <c r="D55">
        <f t="shared" si="3"/>
        <v>18</v>
      </c>
      <c r="E55">
        <f t="shared" si="3"/>
        <v>20</v>
      </c>
      <c r="F55">
        <f t="shared" si="4"/>
        <v>8.9848700000000008</v>
      </c>
      <c r="G55">
        <f t="shared" si="5"/>
        <v>8.9848700000000008</v>
      </c>
      <c r="H55" t="str">
        <f>IF(B55="Fe",1+MAX($H$1:H54),"")</f>
        <v/>
      </c>
      <c r="L55">
        <v>54</v>
      </c>
      <c r="M55">
        <v>18</v>
      </c>
      <c r="N55">
        <v>20</v>
      </c>
      <c r="O55">
        <v>8.9848700000000008</v>
      </c>
      <c r="P55">
        <f t="shared" si="6"/>
        <v>38</v>
      </c>
      <c r="Q55" t="str">
        <f>INDEX(elemek!$B$2:$B$113,MATCH($D55,elemek!$C$2:$C$113,0))</f>
        <v>Ar</v>
      </c>
      <c r="R55">
        <f t="shared" si="7"/>
        <v>8.9848700000000008</v>
      </c>
      <c r="S55">
        <f t="shared" si="8"/>
        <v>8.9848700000000008</v>
      </c>
    </row>
    <row r="56" spans="1:19">
      <c r="A56">
        <f t="shared" si="1"/>
        <v>55</v>
      </c>
      <c r="B56" t="str">
        <f>INDEX(elemek!$B$2:$B$113,MATCH($D56,elemek!$C$2:$C$113,0))</f>
        <v>Sc</v>
      </c>
      <c r="C56">
        <f t="shared" si="2"/>
        <v>45</v>
      </c>
      <c r="D56">
        <f t="shared" si="3"/>
        <v>21</v>
      </c>
      <c r="E56">
        <f t="shared" si="3"/>
        <v>24</v>
      </c>
      <c r="F56">
        <f t="shared" si="4"/>
        <v>8.9839450000000003</v>
      </c>
      <c r="G56">
        <f t="shared" si="5"/>
        <v>8.9839450000000003</v>
      </c>
      <c r="H56" t="str">
        <f>IF(B56="Fe",1+MAX($H$1:H55),"")</f>
        <v/>
      </c>
      <c r="L56">
        <v>55</v>
      </c>
      <c r="M56">
        <v>21</v>
      </c>
      <c r="N56">
        <v>24</v>
      </c>
      <c r="O56">
        <v>8.9839450000000003</v>
      </c>
      <c r="P56">
        <f t="shared" si="6"/>
        <v>45</v>
      </c>
      <c r="Q56" t="str">
        <f>INDEX(elemek!$B$2:$B$113,MATCH($D56,elemek!$C$2:$C$113,0))</f>
        <v>Sc</v>
      </c>
      <c r="R56">
        <f t="shared" si="7"/>
        <v>8.9839450000000003</v>
      </c>
      <c r="S56">
        <f t="shared" si="8"/>
        <v>8.9839450000000003</v>
      </c>
    </row>
    <row r="57" spans="1:19">
      <c r="A57">
        <f t="shared" si="1"/>
        <v>56</v>
      </c>
      <c r="B57" t="str">
        <f>INDEX(elemek!$B$2:$B$113,MATCH($D57,elemek!$C$2:$C$113,0))</f>
        <v>Mo</v>
      </c>
      <c r="C57">
        <f t="shared" si="2"/>
        <v>97</v>
      </c>
      <c r="D57">
        <f t="shared" si="3"/>
        <v>42</v>
      </c>
      <c r="E57">
        <f t="shared" si="3"/>
        <v>55</v>
      </c>
      <c r="F57">
        <f t="shared" si="4"/>
        <v>8.9738059999999997</v>
      </c>
      <c r="G57">
        <f t="shared" si="5"/>
        <v>8.9738059999999997</v>
      </c>
      <c r="H57" t="str">
        <f>IF(B57="Fe",1+MAX($H$1:H56),"")</f>
        <v/>
      </c>
      <c r="L57">
        <v>56</v>
      </c>
      <c r="M57">
        <v>42</v>
      </c>
      <c r="N57">
        <v>55</v>
      </c>
      <c r="O57">
        <v>8.9738059999999997</v>
      </c>
      <c r="P57">
        <f t="shared" si="6"/>
        <v>97</v>
      </c>
      <c r="Q57" t="str">
        <f>INDEX(elemek!$B$2:$B$113,MATCH($D57,elemek!$C$2:$C$113,0))</f>
        <v>Mo</v>
      </c>
      <c r="R57">
        <f t="shared" si="7"/>
        <v>8.9738059999999997</v>
      </c>
      <c r="S57">
        <f t="shared" si="8"/>
        <v>8.9738059999999997</v>
      </c>
    </row>
    <row r="58" spans="1:19">
      <c r="A58">
        <f t="shared" si="1"/>
        <v>57</v>
      </c>
      <c r="B58" t="str">
        <f>INDEX(elemek!$B$2:$B$113,MATCH($D58,elemek!$C$2:$C$113,0))</f>
        <v>Ru</v>
      </c>
      <c r="C58">
        <f t="shared" si="2"/>
        <v>98</v>
      </c>
      <c r="D58">
        <f t="shared" si="3"/>
        <v>44</v>
      </c>
      <c r="E58">
        <f t="shared" si="3"/>
        <v>54</v>
      </c>
      <c r="F58">
        <f t="shared" si="4"/>
        <v>8.9715720000000001</v>
      </c>
      <c r="G58">
        <f t="shared" si="5"/>
        <v>8.9715720000000001</v>
      </c>
      <c r="H58" t="str">
        <f>IF(B58="Fe",1+MAX($H$1:H57),"")</f>
        <v/>
      </c>
      <c r="L58">
        <v>57</v>
      </c>
      <c r="M58">
        <v>44</v>
      </c>
      <c r="N58">
        <v>54</v>
      </c>
      <c r="O58">
        <v>8.9715720000000001</v>
      </c>
      <c r="P58">
        <f t="shared" si="6"/>
        <v>98</v>
      </c>
      <c r="Q58" t="str">
        <f>INDEX(elemek!$B$2:$B$113,MATCH($D58,elemek!$C$2:$C$113,0))</f>
        <v>Ru</v>
      </c>
      <c r="R58">
        <f t="shared" si="7"/>
        <v>8.9715720000000001</v>
      </c>
      <c r="S58">
        <f t="shared" si="8"/>
        <v>8.9715720000000001</v>
      </c>
    </row>
    <row r="59" spans="1:19">
      <c r="A59">
        <f t="shared" si="1"/>
        <v>58</v>
      </c>
      <c r="B59" t="str">
        <f>INDEX(elemek!$B$2:$B$113,MATCH($D59,elemek!$C$2:$C$113,0))</f>
        <v>Ca</v>
      </c>
      <c r="C59">
        <f t="shared" si="2"/>
        <v>43</v>
      </c>
      <c r="D59">
        <f t="shared" si="3"/>
        <v>20</v>
      </c>
      <c r="E59">
        <f t="shared" si="3"/>
        <v>23</v>
      </c>
      <c r="F59">
        <f t="shared" si="4"/>
        <v>8.9645510000000002</v>
      </c>
      <c r="G59">
        <f t="shared" si="5"/>
        <v>8.9645510000000002</v>
      </c>
      <c r="H59" t="str">
        <f>IF(B59="Fe",1+MAX($H$1:H58),"")</f>
        <v/>
      </c>
      <c r="L59">
        <v>58</v>
      </c>
      <c r="M59">
        <v>20</v>
      </c>
      <c r="N59">
        <v>23</v>
      </c>
      <c r="O59">
        <v>8.9645510000000002</v>
      </c>
      <c r="P59">
        <f t="shared" si="6"/>
        <v>43</v>
      </c>
      <c r="Q59" t="str">
        <f>INDEX(elemek!$B$2:$B$113,MATCH($D59,elemek!$C$2:$C$113,0))</f>
        <v>Ca</v>
      </c>
      <c r="R59">
        <f t="shared" si="7"/>
        <v>8.9645510000000002</v>
      </c>
      <c r="S59">
        <f t="shared" si="8"/>
        <v>8.9645510000000002</v>
      </c>
    </row>
    <row r="60" spans="1:19">
      <c r="A60">
        <f t="shared" si="1"/>
        <v>59</v>
      </c>
      <c r="B60" t="str">
        <f>INDEX(elemek!$B$2:$B$113,MATCH($D60,elemek!$C$2:$C$113,0))</f>
        <v>Ru</v>
      </c>
      <c r="C60">
        <f t="shared" si="2"/>
        <v>100</v>
      </c>
      <c r="D60">
        <f t="shared" si="3"/>
        <v>44</v>
      </c>
      <c r="E60">
        <f t="shared" si="3"/>
        <v>56</v>
      </c>
      <c r="F60">
        <f t="shared" si="4"/>
        <v>8.9635169999999995</v>
      </c>
      <c r="G60">
        <f t="shared" si="5"/>
        <v>8.9635169999999995</v>
      </c>
      <c r="H60" t="str">
        <f>IF(B60="Fe",1+MAX($H$1:H59),"")</f>
        <v/>
      </c>
      <c r="L60">
        <v>59</v>
      </c>
      <c r="M60">
        <v>44</v>
      </c>
      <c r="N60">
        <v>56</v>
      </c>
      <c r="O60">
        <v>8.9635169999999995</v>
      </c>
      <c r="P60">
        <f t="shared" si="6"/>
        <v>100</v>
      </c>
      <c r="Q60" t="str">
        <f>INDEX(elemek!$B$2:$B$113,MATCH($D60,elemek!$C$2:$C$113,0))</f>
        <v>Ru</v>
      </c>
      <c r="R60">
        <f t="shared" si="7"/>
        <v>8.9635169999999995</v>
      </c>
      <c r="S60">
        <f t="shared" si="8"/>
        <v>8.9635169999999995</v>
      </c>
    </row>
    <row r="61" spans="1:19">
      <c r="A61">
        <f t="shared" si="1"/>
        <v>60</v>
      </c>
      <c r="B61" t="str">
        <f>INDEX(elemek!$B$2:$B$113,MATCH($D61,elemek!$C$2:$C$113,0))</f>
        <v>Ru</v>
      </c>
      <c r="C61">
        <f t="shared" si="2"/>
        <v>99</v>
      </c>
      <c r="D61">
        <f t="shared" si="3"/>
        <v>44</v>
      </c>
      <c r="E61">
        <f t="shared" si="3"/>
        <v>55</v>
      </c>
      <c r="F61">
        <f t="shared" si="4"/>
        <v>8.9563480000000002</v>
      </c>
      <c r="G61">
        <f t="shared" si="5"/>
        <v>8.9563480000000002</v>
      </c>
      <c r="H61" t="str">
        <f>IF(B61="Fe",1+MAX($H$1:H60),"")</f>
        <v/>
      </c>
      <c r="L61">
        <v>60</v>
      </c>
      <c r="M61">
        <v>44</v>
      </c>
      <c r="N61">
        <v>55</v>
      </c>
      <c r="O61">
        <v>8.9563480000000002</v>
      </c>
      <c r="P61">
        <f t="shared" si="6"/>
        <v>99</v>
      </c>
      <c r="Q61" t="str">
        <f>INDEX(elemek!$B$2:$B$113,MATCH($D61,elemek!$C$2:$C$113,0))</f>
        <v>Ru</v>
      </c>
      <c r="R61">
        <f t="shared" si="7"/>
        <v>8.9563480000000002</v>
      </c>
      <c r="S61">
        <f t="shared" si="8"/>
        <v>8.9563480000000002</v>
      </c>
    </row>
    <row r="62" spans="1:19">
      <c r="A62">
        <f t="shared" si="1"/>
        <v>61</v>
      </c>
      <c r="B62" t="str">
        <f>INDEX(elemek!$B$2:$B$113,MATCH($D62,elemek!$C$2:$C$113,0))</f>
        <v>S</v>
      </c>
      <c r="C62">
        <f t="shared" si="2"/>
        <v>34</v>
      </c>
      <c r="D62">
        <f t="shared" si="3"/>
        <v>16</v>
      </c>
      <c r="E62">
        <f t="shared" si="3"/>
        <v>18</v>
      </c>
      <c r="F62">
        <f t="shared" si="4"/>
        <v>8.9516749999999998</v>
      </c>
      <c r="G62">
        <f t="shared" si="5"/>
        <v>8.9516749999999998</v>
      </c>
      <c r="H62" t="str">
        <f>IF(B62="Fe",1+MAX($H$1:H61),"")</f>
        <v/>
      </c>
      <c r="L62">
        <v>61</v>
      </c>
      <c r="M62">
        <v>16</v>
      </c>
      <c r="N62">
        <v>18</v>
      </c>
      <c r="O62">
        <v>8.9516749999999998</v>
      </c>
      <c r="P62">
        <f t="shared" si="6"/>
        <v>34</v>
      </c>
      <c r="Q62" t="str">
        <f>INDEX(elemek!$B$2:$B$113,MATCH($D62,elemek!$C$2:$C$113,0))</f>
        <v>S</v>
      </c>
      <c r="R62">
        <f t="shared" si="7"/>
        <v>8.9516749999999998</v>
      </c>
      <c r="S62">
        <f t="shared" si="8"/>
        <v>8.9516749999999998</v>
      </c>
    </row>
    <row r="63" spans="1:19">
      <c r="A63">
        <f t="shared" si="1"/>
        <v>62</v>
      </c>
      <c r="B63" t="str">
        <f>INDEX(elemek!$B$2:$B$113,MATCH($D63,elemek!$C$2:$C$113,0))</f>
        <v>Ar</v>
      </c>
      <c r="C63">
        <f t="shared" si="2"/>
        <v>40</v>
      </c>
      <c r="D63">
        <f t="shared" si="3"/>
        <v>18</v>
      </c>
      <c r="E63">
        <f t="shared" si="3"/>
        <v>22</v>
      </c>
      <c r="F63">
        <f t="shared" si="4"/>
        <v>8.9473249999999993</v>
      </c>
      <c r="G63">
        <f t="shared" si="5"/>
        <v>8.9473249999999993</v>
      </c>
      <c r="H63" t="str">
        <f>IF(B63="Fe",1+MAX($H$1:H62),"")</f>
        <v/>
      </c>
      <c r="L63">
        <v>62</v>
      </c>
      <c r="M63">
        <v>18</v>
      </c>
      <c r="N63">
        <v>22</v>
      </c>
      <c r="O63">
        <v>8.9473249999999993</v>
      </c>
      <c r="P63">
        <f t="shared" si="6"/>
        <v>40</v>
      </c>
      <c r="Q63" t="str">
        <f>INDEX(elemek!$B$2:$B$113,MATCH($D63,elemek!$C$2:$C$113,0))</f>
        <v>Ar</v>
      </c>
      <c r="R63">
        <f t="shared" si="7"/>
        <v>8.9473249999999993</v>
      </c>
      <c r="S63">
        <f t="shared" si="8"/>
        <v>8.9473249999999993</v>
      </c>
    </row>
    <row r="64" spans="1:19">
      <c r="A64">
        <f t="shared" si="1"/>
        <v>63</v>
      </c>
      <c r="B64" t="str">
        <f>INDEX(elemek!$B$2:$B$113,MATCH($D64,elemek!$C$2:$C$113,0))</f>
        <v>Ru</v>
      </c>
      <c r="C64">
        <f t="shared" si="2"/>
        <v>102</v>
      </c>
      <c r="D64">
        <f t="shared" si="3"/>
        <v>44</v>
      </c>
      <c r="E64">
        <f t="shared" si="3"/>
        <v>58</v>
      </c>
      <c r="F64">
        <f t="shared" si="4"/>
        <v>8.9448369999999997</v>
      </c>
      <c r="G64">
        <f t="shared" si="5"/>
        <v>8.9448369999999997</v>
      </c>
      <c r="H64" t="str">
        <f>IF(B64="Fe",1+MAX($H$1:H63),"")</f>
        <v/>
      </c>
      <c r="L64">
        <v>63</v>
      </c>
      <c r="M64">
        <v>44</v>
      </c>
      <c r="N64">
        <v>58</v>
      </c>
      <c r="O64">
        <v>8.9448369999999997</v>
      </c>
      <c r="P64">
        <f t="shared" si="6"/>
        <v>102</v>
      </c>
      <c r="Q64" t="str">
        <f>INDEX(elemek!$B$2:$B$113,MATCH($D64,elemek!$C$2:$C$113,0))</f>
        <v>Ru</v>
      </c>
      <c r="R64">
        <f t="shared" si="7"/>
        <v>8.9448369999999997</v>
      </c>
      <c r="S64">
        <f t="shared" si="8"/>
        <v>8.9448369999999997</v>
      </c>
    </row>
    <row r="65" spans="1:19">
      <c r="A65">
        <f t="shared" si="1"/>
        <v>64</v>
      </c>
      <c r="B65" t="str">
        <f>INDEX(elemek!$B$2:$B$113,MATCH($D65,elemek!$C$2:$C$113,0))</f>
        <v>Ru</v>
      </c>
      <c r="C65">
        <f t="shared" si="2"/>
        <v>101</v>
      </c>
      <c r="D65">
        <f t="shared" si="3"/>
        <v>44</v>
      </c>
      <c r="E65">
        <f t="shared" si="3"/>
        <v>57</v>
      </c>
      <c r="F65">
        <f t="shared" si="4"/>
        <v>8.9421169999999996</v>
      </c>
      <c r="G65">
        <f t="shared" si="5"/>
        <v>8.9421169999999996</v>
      </c>
      <c r="H65" t="str">
        <f>IF(B65="Fe",1+MAX($H$1:H64),"")</f>
        <v/>
      </c>
      <c r="L65">
        <v>64</v>
      </c>
      <c r="M65">
        <v>44</v>
      </c>
      <c r="N65">
        <v>57</v>
      </c>
      <c r="O65">
        <v>8.9421169999999996</v>
      </c>
      <c r="P65">
        <f t="shared" si="6"/>
        <v>101</v>
      </c>
      <c r="Q65" t="str">
        <f>INDEX(elemek!$B$2:$B$113,MATCH($D65,elemek!$C$2:$C$113,0))</f>
        <v>Ru</v>
      </c>
      <c r="R65">
        <f t="shared" si="7"/>
        <v>8.9421169999999996</v>
      </c>
      <c r="S65">
        <f t="shared" si="8"/>
        <v>8.9421169999999996</v>
      </c>
    </row>
    <row r="66" spans="1:19">
      <c r="A66">
        <f t="shared" si="1"/>
        <v>65</v>
      </c>
      <c r="B66" t="str">
        <f>INDEX(elemek!$B$2:$B$113,MATCH($D66,elemek!$C$2:$C$113,0))</f>
        <v>K</v>
      </c>
      <c r="C66">
        <f t="shared" si="2"/>
        <v>41</v>
      </c>
      <c r="D66">
        <f t="shared" si="3"/>
        <v>19</v>
      </c>
      <c r="E66">
        <f t="shared" si="3"/>
        <v>22</v>
      </c>
      <c r="F66">
        <f t="shared" si="4"/>
        <v>8.9386229999999998</v>
      </c>
      <c r="G66">
        <f t="shared" si="5"/>
        <v>8.9386229999999998</v>
      </c>
      <c r="H66" t="str">
        <f>IF(B66="Fe",1+MAX($H$1:H65),"")</f>
        <v/>
      </c>
      <c r="L66">
        <v>65</v>
      </c>
      <c r="M66">
        <v>19</v>
      </c>
      <c r="N66">
        <v>22</v>
      </c>
      <c r="O66">
        <v>8.9386229999999998</v>
      </c>
      <c r="P66">
        <f t="shared" si="6"/>
        <v>41</v>
      </c>
      <c r="Q66" t="str">
        <f>INDEX(elemek!$B$2:$B$113,MATCH($D66,elemek!$C$2:$C$113,0))</f>
        <v>K</v>
      </c>
      <c r="R66">
        <f t="shared" si="7"/>
        <v>8.9386229999999998</v>
      </c>
      <c r="S66">
        <f t="shared" si="8"/>
        <v>8.9386229999999998</v>
      </c>
    </row>
    <row r="67" spans="1:19">
      <c r="A67">
        <f t="shared" ref="A67:A130" si="9">L67</f>
        <v>66</v>
      </c>
      <c r="B67" t="str">
        <f>INDEX(elemek!$B$2:$B$113,MATCH($D67,elemek!$C$2:$C$113,0))</f>
        <v>K</v>
      </c>
      <c r="C67">
        <f t="shared" ref="C67:C130" si="10">D67+E67</f>
        <v>39</v>
      </c>
      <c r="D67">
        <f t="shared" ref="D67:E130" si="11">M67</f>
        <v>19</v>
      </c>
      <c r="E67">
        <f t="shared" si="11"/>
        <v>20</v>
      </c>
      <c r="F67">
        <f t="shared" ref="F67:F130" si="12">R67</f>
        <v>8.9381740000000001</v>
      </c>
      <c r="G67">
        <f t="shared" ref="G67:G130" si="13">R67</f>
        <v>8.9381740000000001</v>
      </c>
      <c r="H67" t="str">
        <f>IF(B67="Fe",1+MAX($H$1:H66),"")</f>
        <v/>
      </c>
      <c r="L67">
        <v>66</v>
      </c>
      <c r="M67">
        <v>19</v>
      </c>
      <c r="N67">
        <v>20</v>
      </c>
      <c r="O67">
        <v>8.9381740000000001</v>
      </c>
      <c r="P67">
        <f t="shared" ref="P67:P130" si="14">D67+E67</f>
        <v>39</v>
      </c>
      <c r="Q67" t="str">
        <f>INDEX(elemek!$B$2:$B$113,MATCH($D67,elemek!$C$2:$C$113,0))</f>
        <v>K</v>
      </c>
      <c r="R67">
        <f t="shared" ref="R67:R130" si="15">IF($O67&gt;0,$O67,AVERAGE($O$2:$O$990))</f>
        <v>8.9381740000000001</v>
      </c>
      <c r="S67">
        <f t="shared" ref="S67:S130" si="16">IF(ISBLANK(O67),AVERAGEIF($Q$2:$Q$990,$Q67,$O$2:$O$990),O67)</f>
        <v>8.9381740000000001</v>
      </c>
    </row>
    <row r="68" spans="1:19">
      <c r="A68">
        <f t="shared" si="9"/>
        <v>67</v>
      </c>
      <c r="B68" t="str">
        <f>INDEX(elemek!$B$2:$B$113,MATCH($D68,elemek!$C$2:$C$113,0))</f>
        <v>Pd</v>
      </c>
      <c r="C68">
        <f t="shared" si="10"/>
        <v>104</v>
      </c>
      <c r="D68">
        <f t="shared" si="11"/>
        <v>46</v>
      </c>
      <c r="E68">
        <f t="shared" si="11"/>
        <v>58</v>
      </c>
      <c r="F68">
        <f t="shared" si="12"/>
        <v>8.930847</v>
      </c>
      <c r="G68">
        <f t="shared" si="13"/>
        <v>8.930847</v>
      </c>
      <c r="H68" t="str">
        <f>IF(B68="Fe",1+MAX($H$1:H67),"")</f>
        <v/>
      </c>
      <c r="L68">
        <v>67</v>
      </c>
      <c r="M68">
        <v>46</v>
      </c>
      <c r="N68">
        <v>58</v>
      </c>
      <c r="O68">
        <v>8.930847</v>
      </c>
      <c r="P68">
        <f t="shared" si="14"/>
        <v>104</v>
      </c>
      <c r="Q68" t="str">
        <f>INDEX(elemek!$B$2:$B$113,MATCH($D68,elemek!$C$2:$C$113,0))</f>
        <v>Pd</v>
      </c>
      <c r="R68">
        <f t="shared" si="15"/>
        <v>8.930847</v>
      </c>
      <c r="S68">
        <f t="shared" si="16"/>
        <v>8.930847</v>
      </c>
    </row>
    <row r="69" spans="1:19">
      <c r="A69">
        <f t="shared" si="9"/>
        <v>68</v>
      </c>
      <c r="B69" t="str">
        <f>INDEX(elemek!$B$2:$B$113,MATCH($D69,elemek!$C$2:$C$113,0))</f>
        <v>Cl</v>
      </c>
      <c r="C69">
        <f t="shared" si="10"/>
        <v>37</v>
      </c>
      <c r="D69">
        <f t="shared" si="11"/>
        <v>17</v>
      </c>
      <c r="E69">
        <f t="shared" si="11"/>
        <v>20</v>
      </c>
      <c r="F69">
        <f t="shared" si="12"/>
        <v>8.9297599999999999</v>
      </c>
      <c r="G69">
        <f t="shared" si="13"/>
        <v>8.9297599999999999</v>
      </c>
      <c r="H69" t="str">
        <f>IF(B69="Fe",1+MAX($H$1:H68),"")</f>
        <v/>
      </c>
      <c r="L69">
        <v>68</v>
      </c>
      <c r="M69">
        <v>17</v>
      </c>
      <c r="N69">
        <v>20</v>
      </c>
      <c r="O69">
        <v>8.9297599999999999</v>
      </c>
      <c r="P69">
        <f t="shared" si="14"/>
        <v>37</v>
      </c>
      <c r="Q69" t="str">
        <f>INDEX(elemek!$B$2:$B$113,MATCH($D69,elemek!$C$2:$C$113,0))</f>
        <v>Cl</v>
      </c>
      <c r="R69">
        <f t="shared" si="15"/>
        <v>8.9297599999999999</v>
      </c>
      <c r="S69">
        <f t="shared" si="16"/>
        <v>8.9297599999999999</v>
      </c>
    </row>
    <row r="70" spans="1:19">
      <c r="A70">
        <f t="shared" si="9"/>
        <v>69</v>
      </c>
      <c r="B70" t="str">
        <f>INDEX(elemek!$B$2:$B$113,MATCH($D70,elemek!$C$2:$C$113,0))</f>
        <v>Rh</v>
      </c>
      <c r="C70">
        <f t="shared" si="10"/>
        <v>103</v>
      </c>
      <c r="D70">
        <f t="shared" si="11"/>
        <v>45</v>
      </c>
      <c r="E70">
        <f t="shared" si="11"/>
        <v>58</v>
      </c>
      <c r="F70">
        <f t="shared" si="12"/>
        <v>8.92591</v>
      </c>
      <c r="G70">
        <f t="shared" si="13"/>
        <v>8.92591</v>
      </c>
      <c r="H70" t="str">
        <f>IF(B70="Fe",1+MAX($H$1:H69),"")</f>
        <v/>
      </c>
      <c r="L70">
        <v>69</v>
      </c>
      <c r="M70">
        <v>45</v>
      </c>
      <c r="N70">
        <v>58</v>
      </c>
      <c r="O70">
        <v>8.92591</v>
      </c>
      <c r="P70">
        <f t="shared" si="14"/>
        <v>103</v>
      </c>
      <c r="Q70" t="str">
        <f>INDEX(elemek!$B$2:$B$113,MATCH($D70,elemek!$C$2:$C$113,0))</f>
        <v>Rh</v>
      </c>
      <c r="R70">
        <f t="shared" si="15"/>
        <v>8.92591</v>
      </c>
      <c r="S70">
        <f t="shared" si="16"/>
        <v>8.92591</v>
      </c>
    </row>
    <row r="71" spans="1:19">
      <c r="A71">
        <f t="shared" si="9"/>
        <v>70</v>
      </c>
      <c r="B71" t="str">
        <f>INDEX(elemek!$B$2:$B$113,MATCH($D71,elemek!$C$2:$C$113,0))</f>
        <v>S</v>
      </c>
      <c r="C71">
        <f t="shared" si="10"/>
        <v>36</v>
      </c>
      <c r="D71">
        <f t="shared" si="11"/>
        <v>16</v>
      </c>
      <c r="E71">
        <f t="shared" si="11"/>
        <v>20</v>
      </c>
      <c r="F71">
        <f t="shared" si="12"/>
        <v>8.9231079999999992</v>
      </c>
      <c r="G71">
        <f t="shared" si="13"/>
        <v>8.9231079999999992</v>
      </c>
      <c r="H71" t="str">
        <f>IF(B71="Fe",1+MAX($H$1:H70),"")</f>
        <v/>
      </c>
      <c r="L71">
        <v>70</v>
      </c>
      <c r="M71">
        <v>16</v>
      </c>
      <c r="N71">
        <v>20</v>
      </c>
      <c r="O71">
        <v>8.9231079999999992</v>
      </c>
      <c r="P71">
        <f t="shared" si="14"/>
        <v>36</v>
      </c>
      <c r="Q71" t="str">
        <f>INDEX(elemek!$B$2:$B$113,MATCH($D71,elemek!$C$2:$C$113,0))</f>
        <v>S</v>
      </c>
      <c r="R71">
        <f t="shared" si="15"/>
        <v>8.9231079999999992</v>
      </c>
      <c r="S71">
        <f t="shared" si="16"/>
        <v>8.9231079999999992</v>
      </c>
    </row>
    <row r="72" spans="1:19">
      <c r="A72">
        <f t="shared" si="9"/>
        <v>71</v>
      </c>
      <c r="B72" t="str">
        <f>INDEX(elemek!$B$2:$B$113,MATCH($D72,elemek!$C$2:$C$113,0))</f>
        <v>Pd</v>
      </c>
      <c r="C72">
        <f t="shared" si="10"/>
        <v>106</v>
      </c>
      <c r="D72">
        <f t="shared" si="11"/>
        <v>46</v>
      </c>
      <c r="E72">
        <f t="shared" si="11"/>
        <v>60</v>
      </c>
      <c r="F72">
        <f t="shared" si="12"/>
        <v>8.9194600000000008</v>
      </c>
      <c r="G72">
        <f t="shared" si="13"/>
        <v>8.9194600000000008</v>
      </c>
      <c r="H72" t="str">
        <f>IF(B72="Fe",1+MAX($H$1:H71),"")</f>
        <v/>
      </c>
      <c r="L72">
        <v>71</v>
      </c>
      <c r="M72">
        <v>46</v>
      </c>
      <c r="N72">
        <v>60</v>
      </c>
      <c r="O72">
        <v>8.9194600000000008</v>
      </c>
      <c r="P72">
        <f t="shared" si="14"/>
        <v>106</v>
      </c>
      <c r="Q72" t="str">
        <f>INDEX(elemek!$B$2:$B$113,MATCH($D72,elemek!$C$2:$C$113,0))</f>
        <v>Pd</v>
      </c>
      <c r="R72">
        <f t="shared" si="15"/>
        <v>8.9194600000000008</v>
      </c>
      <c r="S72">
        <f t="shared" si="16"/>
        <v>8.9194600000000008</v>
      </c>
    </row>
    <row r="73" spans="1:19">
      <c r="A73">
        <f t="shared" si="9"/>
        <v>72</v>
      </c>
      <c r="B73" t="str">
        <f>INDEX(elemek!$B$2:$B$113,MATCH($D73,elemek!$C$2:$C$113,0))</f>
        <v>Pd</v>
      </c>
      <c r="C73">
        <f t="shared" si="10"/>
        <v>105</v>
      </c>
      <c r="D73">
        <f t="shared" si="11"/>
        <v>46</v>
      </c>
      <c r="E73">
        <f t="shared" si="11"/>
        <v>59</v>
      </c>
      <c r="F73">
        <f t="shared" si="12"/>
        <v>8.9133560000000003</v>
      </c>
      <c r="G73">
        <f t="shared" si="13"/>
        <v>8.9133560000000003</v>
      </c>
      <c r="H73" t="str">
        <f>IF(B73="Fe",1+MAX($H$1:H72),"")</f>
        <v/>
      </c>
      <c r="L73">
        <v>72</v>
      </c>
      <c r="M73">
        <v>46</v>
      </c>
      <c r="N73">
        <v>59</v>
      </c>
      <c r="O73">
        <v>8.9133560000000003</v>
      </c>
      <c r="P73">
        <f t="shared" si="14"/>
        <v>105</v>
      </c>
      <c r="Q73" t="str">
        <f>INDEX(elemek!$B$2:$B$113,MATCH($D73,elemek!$C$2:$C$113,0))</f>
        <v>Pd</v>
      </c>
      <c r="R73">
        <f t="shared" si="15"/>
        <v>8.9133560000000003</v>
      </c>
      <c r="S73">
        <f t="shared" si="16"/>
        <v>8.9133560000000003</v>
      </c>
    </row>
    <row r="74" spans="1:19">
      <c r="A74">
        <f t="shared" si="9"/>
        <v>73</v>
      </c>
      <c r="B74" t="str">
        <f>INDEX(elemek!$B$2:$B$113,MATCH($D74,elemek!$C$2:$C$113,0))</f>
        <v>Cl</v>
      </c>
      <c r="C74">
        <f t="shared" si="10"/>
        <v>35</v>
      </c>
      <c r="D74">
        <f t="shared" si="11"/>
        <v>17</v>
      </c>
      <c r="E74">
        <f t="shared" si="11"/>
        <v>18</v>
      </c>
      <c r="F74">
        <f t="shared" si="12"/>
        <v>8.9002850000000002</v>
      </c>
      <c r="G74">
        <f t="shared" si="13"/>
        <v>8.9002850000000002</v>
      </c>
      <c r="H74" t="str">
        <f>IF(B74="Fe",1+MAX($H$1:H73),"")</f>
        <v/>
      </c>
      <c r="L74">
        <v>73</v>
      </c>
      <c r="M74">
        <v>17</v>
      </c>
      <c r="N74">
        <v>18</v>
      </c>
      <c r="O74">
        <v>8.9002850000000002</v>
      </c>
      <c r="P74">
        <f t="shared" si="14"/>
        <v>35</v>
      </c>
      <c r="Q74" t="str">
        <f>INDEX(elemek!$B$2:$B$113,MATCH($D74,elemek!$C$2:$C$113,0))</f>
        <v>Cl</v>
      </c>
      <c r="R74">
        <f t="shared" si="15"/>
        <v>8.9002850000000002</v>
      </c>
      <c r="S74">
        <f t="shared" si="16"/>
        <v>8.9002850000000002</v>
      </c>
    </row>
    <row r="75" spans="1:19">
      <c r="A75">
        <f t="shared" si="9"/>
        <v>74</v>
      </c>
      <c r="B75" t="str">
        <f>INDEX(elemek!$B$2:$B$113,MATCH($D75,elemek!$C$2:$C$113,0))</f>
        <v>Pd</v>
      </c>
      <c r="C75">
        <f t="shared" si="10"/>
        <v>108</v>
      </c>
      <c r="D75">
        <f t="shared" si="11"/>
        <v>46</v>
      </c>
      <c r="E75">
        <f t="shared" si="11"/>
        <v>62</v>
      </c>
      <c r="F75">
        <f t="shared" si="12"/>
        <v>8.9002529999999993</v>
      </c>
      <c r="G75">
        <f t="shared" si="13"/>
        <v>8.9002529999999993</v>
      </c>
      <c r="H75" t="str">
        <f>IF(B75="Fe",1+MAX($H$1:H74),"")</f>
        <v/>
      </c>
      <c r="L75">
        <v>74</v>
      </c>
      <c r="M75">
        <v>46</v>
      </c>
      <c r="N75">
        <v>62</v>
      </c>
      <c r="O75">
        <v>8.9002529999999993</v>
      </c>
      <c r="P75">
        <f t="shared" si="14"/>
        <v>108</v>
      </c>
      <c r="Q75" t="str">
        <f>INDEX(elemek!$B$2:$B$113,MATCH($D75,elemek!$C$2:$C$113,0))</f>
        <v>Pd</v>
      </c>
      <c r="R75">
        <f t="shared" si="15"/>
        <v>8.9002529999999993</v>
      </c>
      <c r="S75">
        <f t="shared" si="16"/>
        <v>8.9002529999999993</v>
      </c>
    </row>
    <row r="76" spans="1:19">
      <c r="A76">
        <f t="shared" si="9"/>
        <v>75</v>
      </c>
      <c r="B76" t="str">
        <f>INDEX(elemek!$B$2:$B$113,MATCH($D76,elemek!$C$2:$C$113,0))</f>
        <v>Ag</v>
      </c>
      <c r="C76">
        <f t="shared" si="10"/>
        <v>107</v>
      </c>
      <c r="D76">
        <f t="shared" si="11"/>
        <v>47</v>
      </c>
      <c r="E76">
        <f t="shared" si="11"/>
        <v>60</v>
      </c>
      <c r="F76">
        <f t="shared" si="12"/>
        <v>8.8975139999999993</v>
      </c>
      <c r="G76">
        <f t="shared" si="13"/>
        <v>8.8975139999999993</v>
      </c>
      <c r="H76" t="str">
        <f>IF(B76="Fe",1+MAX($H$1:H75),"")</f>
        <v/>
      </c>
      <c r="L76">
        <v>75</v>
      </c>
      <c r="M76">
        <v>47</v>
      </c>
      <c r="N76">
        <v>60</v>
      </c>
      <c r="O76">
        <v>8.8975139999999993</v>
      </c>
      <c r="P76">
        <f t="shared" si="14"/>
        <v>107</v>
      </c>
      <c r="Q76" t="str">
        <f>INDEX(elemek!$B$2:$B$113,MATCH($D76,elemek!$C$2:$C$113,0))</f>
        <v>Ag</v>
      </c>
      <c r="R76">
        <f t="shared" si="15"/>
        <v>8.8975139999999993</v>
      </c>
      <c r="S76">
        <f t="shared" si="16"/>
        <v>8.8975139999999993</v>
      </c>
    </row>
    <row r="77" spans="1:19">
      <c r="A77">
        <f t="shared" si="9"/>
        <v>76</v>
      </c>
      <c r="B77" t="str">
        <f>INDEX(elemek!$B$2:$B$113,MATCH($D77,elemek!$C$2:$C$113,0))</f>
        <v>Cd</v>
      </c>
      <c r="C77">
        <f t="shared" si="10"/>
        <v>110</v>
      </c>
      <c r="D77">
        <f t="shared" si="11"/>
        <v>48</v>
      </c>
      <c r="E77">
        <f t="shared" si="11"/>
        <v>62</v>
      </c>
      <c r="F77">
        <f t="shared" si="12"/>
        <v>8.8927180000000003</v>
      </c>
      <c r="G77">
        <f t="shared" si="13"/>
        <v>8.8927180000000003</v>
      </c>
      <c r="H77" t="str">
        <f>IF(B77="Fe",1+MAX($H$1:H76),"")</f>
        <v/>
      </c>
      <c r="L77">
        <v>76</v>
      </c>
      <c r="M77">
        <v>48</v>
      </c>
      <c r="N77">
        <v>62</v>
      </c>
      <c r="O77">
        <v>8.8927180000000003</v>
      </c>
      <c r="P77">
        <f t="shared" si="14"/>
        <v>110</v>
      </c>
      <c r="Q77" t="str">
        <f>INDEX(elemek!$B$2:$B$113,MATCH($D77,elemek!$C$2:$C$113,0))</f>
        <v>Cd</v>
      </c>
      <c r="R77">
        <f t="shared" si="15"/>
        <v>8.8927180000000003</v>
      </c>
      <c r="S77">
        <f t="shared" si="16"/>
        <v>8.8927180000000003</v>
      </c>
    </row>
    <row r="78" spans="1:19">
      <c r="A78">
        <f t="shared" si="9"/>
        <v>77</v>
      </c>
      <c r="B78" t="str">
        <f>INDEX(elemek!$B$2:$B$113,MATCH($D78,elemek!$C$2:$C$113,0))</f>
        <v>Si</v>
      </c>
      <c r="C78">
        <f t="shared" si="10"/>
        <v>30</v>
      </c>
      <c r="D78">
        <f t="shared" si="11"/>
        <v>14</v>
      </c>
      <c r="E78">
        <f t="shared" si="11"/>
        <v>16</v>
      </c>
      <c r="F78">
        <f t="shared" si="12"/>
        <v>8.8857610000000005</v>
      </c>
      <c r="G78">
        <f t="shared" si="13"/>
        <v>8.8857610000000005</v>
      </c>
      <c r="H78" t="str">
        <f>IF(B78="Fe",1+MAX($H$1:H77),"")</f>
        <v/>
      </c>
      <c r="L78">
        <v>77</v>
      </c>
      <c r="M78">
        <v>14</v>
      </c>
      <c r="N78">
        <v>16</v>
      </c>
      <c r="O78">
        <v>8.8857610000000005</v>
      </c>
      <c r="P78">
        <f t="shared" si="14"/>
        <v>30</v>
      </c>
      <c r="Q78" t="str">
        <f>INDEX(elemek!$B$2:$B$113,MATCH($D78,elemek!$C$2:$C$113,0))</f>
        <v>Si</v>
      </c>
      <c r="R78">
        <f t="shared" si="15"/>
        <v>8.8857610000000005</v>
      </c>
      <c r="S78">
        <f t="shared" si="16"/>
        <v>8.8857610000000005</v>
      </c>
    </row>
    <row r="79" spans="1:19">
      <c r="A79">
        <f t="shared" si="9"/>
        <v>78</v>
      </c>
      <c r="B79" t="str">
        <f>INDEX(elemek!$B$2:$B$113,MATCH($D79,elemek!$C$2:$C$113,0))</f>
        <v>Ag</v>
      </c>
      <c r="C79">
        <f t="shared" si="10"/>
        <v>109</v>
      </c>
      <c r="D79">
        <f t="shared" si="11"/>
        <v>47</v>
      </c>
      <c r="E79">
        <f t="shared" si="11"/>
        <v>62</v>
      </c>
      <c r="F79">
        <f t="shared" si="12"/>
        <v>8.8853000000000009</v>
      </c>
      <c r="G79">
        <f t="shared" si="13"/>
        <v>8.8853000000000009</v>
      </c>
      <c r="H79" t="str">
        <f>IF(B79="Fe",1+MAX($H$1:H78),"")</f>
        <v/>
      </c>
      <c r="L79">
        <v>78</v>
      </c>
      <c r="M79">
        <v>47</v>
      </c>
      <c r="N79">
        <v>62</v>
      </c>
      <c r="O79">
        <v>8.8853000000000009</v>
      </c>
      <c r="P79">
        <f t="shared" si="14"/>
        <v>109</v>
      </c>
      <c r="Q79" t="str">
        <f>INDEX(elemek!$B$2:$B$113,MATCH($D79,elemek!$C$2:$C$113,0))</f>
        <v>Ag</v>
      </c>
      <c r="R79">
        <f t="shared" si="15"/>
        <v>8.8853000000000009</v>
      </c>
      <c r="S79">
        <f t="shared" si="16"/>
        <v>8.8853000000000009</v>
      </c>
    </row>
    <row r="80" spans="1:19">
      <c r="A80">
        <f t="shared" si="9"/>
        <v>79</v>
      </c>
      <c r="B80" t="str">
        <f>INDEX(elemek!$B$2:$B$113,MATCH($D80,elemek!$C$2:$C$113,0))</f>
        <v>S</v>
      </c>
      <c r="C80">
        <f t="shared" si="10"/>
        <v>32</v>
      </c>
      <c r="D80">
        <f t="shared" si="11"/>
        <v>16</v>
      </c>
      <c r="E80">
        <f t="shared" si="11"/>
        <v>16</v>
      </c>
      <c r="F80">
        <f t="shared" si="12"/>
        <v>8.8843180000000004</v>
      </c>
      <c r="G80">
        <f t="shared" si="13"/>
        <v>8.8843180000000004</v>
      </c>
      <c r="H80" t="str">
        <f>IF(B80="Fe",1+MAX($H$1:H79),"")</f>
        <v/>
      </c>
      <c r="L80">
        <v>79</v>
      </c>
      <c r="M80">
        <v>16</v>
      </c>
      <c r="N80">
        <v>16</v>
      </c>
      <c r="O80">
        <v>8.8843180000000004</v>
      </c>
      <c r="P80">
        <f t="shared" si="14"/>
        <v>32</v>
      </c>
      <c r="Q80" t="str">
        <f>INDEX(elemek!$B$2:$B$113,MATCH($D80,elemek!$C$2:$C$113,0))</f>
        <v>S</v>
      </c>
      <c r="R80">
        <f t="shared" si="15"/>
        <v>8.8843180000000004</v>
      </c>
      <c r="S80">
        <f t="shared" si="16"/>
        <v>8.8843180000000004</v>
      </c>
    </row>
    <row r="81" spans="1:19">
      <c r="A81">
        <f t="shared" si="9"/>
        <v>80</v>
      </c>
      <c r="B81" t="str">
        <f>INDEX(elemek!$B$2:$B$113,MATCH($D81,elemek!$C$2:$C$113,0))</f>
        <v>S</v>
      </c>
      <c r="C81">
        <f t="shared" si="10"/>
        <v>33</v>
      </c>
      <c r="D81">
        <f t="shared" si="11"/>
        <v>16</v>
      </c>
      <c r="E81">
        <f t="shared" si="11"/>
        <v>17</v>
      </c>
      <c r="F81">
        <f t="shared" si="12"/>
        <v>8.8769639999999992</v>
      </c>
      <c r="G81">
        <f t="shared" si="13"/>
        <v>8.8769639999999992</v>
      </c>
      <c r="H81" t="str">
        <f>IF(B81="Fe",1+MAX($H$1:H80),"")</f>
        <v/>
      </c>
      <c r="L81">
        <v>80</v>
      </c>
      <c r="M81">
        <v>16</v>
      </c>
      <c r="N81">
        <v>17</v>
      </c>
      <c r="O81">
        <v>8.8769639999999992</v>
      </c>
      <c r="P81">
        <f t="shared" si="14"/>
        <v>33</v>
      </c>
      <c r="Q81" t="str">
        <f>INDEX(elemek!$B$2:$B$113,MATCH($D81,elemek!$C$2:$C$113,0))</f>
        <v>S</v>
      </c>
      <c r="R81">
        <f t="shared" si="15"/>
        <v>8.8769639999999992</v>
      </c>
      <c r="S81">
        <f t="shared" si="16"/>
        <v>8.8769639999999992</v>
      </c>
    </row>
    <row r="82" spans="1:19">
      <c r="A82">
        <f t="shared" si="9"/>
        <v>81</v>
      </c>
      <c r="B82" t="str">
        <f>INDEX(elemek!$B$2:$B$113,MATCH($D82,elemek!$C$2:$C$113,0))</f>
        <v>P</v>
      </c>
      <c r="C82">
        <f t="shared" si="10"/>
        <v>31</v>
      </c>
      <c r="D82">
        <f t="shared" si="11"/>
        <v>15</v>
      </c>
      <c r="E82">
        <f t="shared" si="11"/>
        <v>16</v>
      </c>
      <c r="F82">
        <f t="shared" si="12"/>
        <v>8.8597439999999992</v>
      </c>
      <c r="G82">
        <f t="shared" si="13"/>
        <v>8.8597439999999992</v>
      </c>
      <c r="H82" t="str">
        <f>IF(B82="Fe",1+MAX($H$1:H81),"")</f>
        <v/>
      </c>
      <c r="L82">
        <v>81</v>
      </c>
      <c r="M82">
        <v>15</v>
      </c>
      <c r="N82">
        <v>16</v>
      </c>
      <c r="O82">
        <v>8.8597439999999992</v>
      </c>
      <c r="P82">
        <f t="shared" si="14"/>
        <v>31</v>
      </c>
      <c r="Q82" t="str">
        <f>INDEX(elemek!$B$2:$B$113,MATCH($D82,elemek!$C$2:$C$113,0))</f>
        <v>P</v>
      </c>
      <c r="R82">
        <f t="shared" si="15"/>
        <v>8.8597439999999992</v>
      </c>
      <c r="S82">
        <f t="shared" si="16"/>
        <v>8.8597439999999992</v>
      </c>
    </row>
    <row r="83" spans="1:19">
      <c r="A83">
        <f t="shared" si="9"/>
        <v>82</v>
      </c>
      <c r="B83" t="str">
        <f>INDEX(elemek!$B$2:$B$113,MATCH($D83,elemek!$C$2:$C$113,0))</f>
        <v>Si</v>
      </c>
      <c r="C83">
        <f t="shared" si="10"/>
        <v>28</v>
      </c>
      <c r="D83">
        <f t="shared" si="11"/>
        <v>14</v>
      </c>
      <c r="E83">
        <f t="shared" si="11"/>
        <v>14</v>
      </c>
      <c r="F83">
        <f t="shared" si="12"/>
        <v>8.8389349999999993</v>
      </c>
      <c r="G83">
        <f t="shared" si="13"/>
        <v>8.8389349999999993</v>
      </c>
      <c r="H83" t="str">
        <f>IF(B83="Fe",1+MAX($H$1:H82),"")</f>
        <v/>
      </c>
      <c r="L83">
        <v>82</v>
      </c>
      <c r="M83">
        <v>14</v>
      </c>
      <c r="N83">
        <v>14</v>
      </c>
      <c r="O83">
        <v>8.8389349999999993</v>
      </c>
      <c r="P83">
        <f t="shared" si="14"/>
        <v>28</v>
      </c>
      <c r="Q83" t="str">
        <f>INDEX(elemek!$B$2:$B$113,MATCH($D83,elemek!$C$2:$C$113,0))</f>
        <v>Si</v>
      </c>
      <c r="R83">
        <f t="shared" si="15"/>
        <v>8.8389349999999993</v>
      </c>
      <c r="S83">
        <f t="shared" si="16"/>
        <v>8.8389349999999993</v>
      </c>
    </row>
    <row r="84" spans="1:19">
      <c r="A84">
        <f t="shared" si="9"/>
        <v>83</v>
      </c>
      <c r="B84" t="str">
        <f>INDEX(elemek!$B$2:$B$113,MATCH($D84,elemek!$C$2:$C$113,0))</f>
        <v>Si</v>
      </c>
      <c r="C84">
        <f t="shared" si="10"/>
        <v>29</v>
      </c>
      <c r="D84">
        <f t="shared" si="11"/>
        <v>14</v>
      </c>
      <c r="E84">
        <f t="shared" si="11"/>
        <v>15</v>
      </c>
      <c r="F84">
        <f t="shared" si="12"/>
        <v>8.8263269999999991</v>
      </c>
      <c r="G84">
        <f t="shared" si="13"/>
        <v>8.8263269999999991</v>
      </c>
      <c r="H84" t="str">
        <f>IF(B84="Fe",1+MAX($H$1:H83),"")</f>
        <v/>
      </c>
      <c r="L84">
        <v>83</v>
      </c>
      <c r="M84">
        <v>14</v>
      </c>
      <c r="N84">
        <v>15</v>
      </c>
      <c r="O84">
        <v>8.8263269999999991</v>
      </c>
      <c r="P84">
        <f t="shared" si="14"/>
        <v>29</v>
      </c>
      <c r="Q84" t="str">
        <f>INDEX(elemek!$B$2:$B$113,MATCH($D84,elemek!$C$2:$C$113,0))</f>
        <v>Si</v>
      </c>
      <c r="R84">
        <f t="shared" si="15"/>
        <v>8.8263269999999991</v>
      </c>
      <c r="S84">
        <f t="shared" si="16"/>
        <v>8.8263269999999991</v>
      </c>
    </row>
    <row r="85" spans="1:19">
      <c r="A85">
        <f t="shared" si="9"/>
        <v>84</v>
      </c>
      <c r="B85" t="str">
        <f>INDEX(elemek!$B$2:$B$113,MATCH($D85,elemek!$C$2:$C$113,0))</f>
        <v>Cd</v>
      </c>
      <c r="C85">
        <f t="shared" si="10"/>
        <v>112</v>
      </c>
      <c r="D85">
        <f t="shared" si="11"/>
        <v>48</v>
      </c>
      <c r="E85">
        <f t="shared" si="11"/>
        <v>64</v>
      </c>
      <c r="F85">
        <f t="shared" si="12"/>
        <v>8.880077</v>
      </c>
      <c r="G85">
        <f t="shared" si="13"/>
        <v>8.880077</v>
      </c>
      <c r="H85" t="str">
        <f>IF(B85="Fe",1+MAX($H$1:H84),"")</f>
        <v/>
      </c>
      <c r="L85">
        <v>84</v>
      </c>
      <c r="M85">
        <v>48</v>
      </c>
      <c r="N85">
        <v>64</v>
      </c>
      <c r="O85">
        <v>8.880077</v>
      </c>
      <c r="P85">
        <f t="shared" si="14"/>
        <v>112</v>
      </c>
      <c r="Q85" t="str">
        <f>INDEX(elemek!$B$2:$B$113,MATCH($D85,elemek!$C$2:$C$113,0))</f>
        <v>Cd</v>
      </c>
      <c r="R85">
        <f t="shared" si="15"/>
        <v>8.880077</v>
      </c>
      <c r="S85">
        <f t="shared" si="16"/>
        <v>8.880077</v>
      </c>
    </row>
    <row r="86" spans="1:19">
      <c r="A86">
        <f t="shared" si="9"/>
        <v>85</v>
      </c>
      <c r="B86" t="str">
        <f>INDEX(elemek!$B$2:$B$113,MATCH($D86,elemek!$C$2:$C$113,0))</f>
        <v>Cd</v>
      </c>
      <c r="C86">
        <f t="shared" si="10"/>
        <v>111</v>
      </c>
      <c r="D86">
        <f t="shared" si="11"/>
        <v>48</v>
      </c>
      <c r="E86">
        <f t="shared" si="11"/>
        <v>63</v>
      </c>
      <c r="F86">
        <f t="shared" si="12"/>
        <v>8.8754449999999991</v>
      </c>
      <c r="G86">
        <f t="shared" si="13"/>
        <v>8.8754449999999991</v>
      </c>
      <c r="H86" t="str">
        <f>IF(B86="Fe",1+MAX($H$1:H85),"")</f>
        <v/>
      </c>
      <c r="L86">
        <v>85</v>
      </c>
      <c r="M86">
        <v>48</v>
      </c>
      <c r="N86">
        <v>63</v>
      </c>
      <c r="O86">
        <v>8.8754449999999991</v>
      </c>
      <c r="P86">
        <f t="shared" si="14"/>
        <v>111</v>
      </c>
      <c r="Q86" t="str">
        <f>INDEX(elemek!$B$2:$B$113,MATCH($D86,elemek!$C$2:$C$113,0))</f>
        <v>Cd</v>
      </c>
      <c r="R86">
        <f t="shared" si="15"/>
        <v>8.8754449999999991</v>
      </c>
      <c r="S86">
        <f t="shared" si="16"/>
        <v>8.8754449999999991</v>
      </c>
    </row>
    <row r="87" spans="1:19">
      <c r="A87">
        <f t="shared" si="9"/>
        <v>86</v>
      </c>
      <c r="B87" t="str">
        <f>INDEX(elemek!$B$2:$B$113,MATCH($D87,elemek!$C$2:$C$113,0))</f>
        <v>Sn</v>
      </c>
      <c r="C87">
        <f t="shared" si="10"/>
        <v>114</v>
      </c>
      <c r="D87">
        <f t="shared" si="11"/>
        <v>50</v>
      </c>
      <c r="E87">
        <f t="shared" si="11"/>
        <v>64</v>
      </c>
      <c r="F87">
        <f t="shared" si="12"/>
        <v>8.8657219999999999</v>
      </c>
      <c r="G87">
        <f t="shared" si="13"/>
        <v>8.8657219999999999</v>
      </c>
      <c r="H87" t="str">
        <f>IF(B87="Fe",1+MAX($H$1:H86),"")</f>
        <v/>
      </c>
      <c r="L87">
        <v>86</v>
      </c>
      <c r="M87">
        <v>50</v>
      </c>
      <c r="N87">
        <v>64</v>
      </c>
      <c r="O87">
        <v>8.8657219999999999</v>
      </c>
      <c r="P87">
        <f t="shared" si="14"/>
        <v>114</v>
      </c>
      <c r="Q87" t="str">
        <f>INDEX(elemek!$B$2:$B$113,MATCH($D87,elemek!$C$2:$C$113,0))</f>
        <v>Sn</v>
      </c>
      <c r="R87">
        <f t="shared" si="15"/>
        <v>8.8657219999999999</v>
      </c>
      <c r="S87">
        <f t="shared" si="16"/>
        <v>8.8657219999999999</v>
      </c>
    </row>
    <row r="88" spans="1:19">
      <c r="A88">
        <f t="shared" si="9"/>
        <v>87</v>
      </c>
      <c r="B88" t="str">
        <f>INDEX(elemek!$B$2:$B$113,MATCH($D88,elemek!$C$2:$C$113,0))</f>
        <v>In</v>
      </c>
      <c r="C88">
        <f t="shared" si="10"/>
        <v>113</v>
      </c>
      <c r="D88">
        <f t="shared" si="11"/>
        <v>49</v>
      </c>
      <c r="E88">
        <f t="shared" si="11"/>
        <v>64</v>
      </c>
      <c r="F88">
        <f t="shared" si="12"/>
        <v>8.8622119999999995</v>
      </c>
      <c r="G88">
        <f t="shared" si="13"/>
        <v>8.8622119999999995</v>
      </c>
      <c r="H88" t="str">
        <f>IF(B88="Fe",1+MAX($H$1:H87),"")</f>
        <v/>
      </c>
      <c r="L88">
        <v>87</v>
      </c>
      <c r="M88">
        <v>49</v>
      </c>
      <c r="N88">
        <v>64</v>
      </c>
      <c r="O88">
        <v>8.8622119999999995</v>
      </c>
      <c r="P88">
        <f t="shared" si="14"/>
        <v>113</v>
      </c>
      <c r="Q88" t="str">
        <f>INDEX(elemek!$B$2:$B$113,MATCH($D88,elemek!$C$2:$C$113,0))</f>
        <v>In</v>
      </c>
      <c r="R88">
        <f t="shared" si="15"/>
        <v>8.8622119999999995</v>
      </c>
      <c r="S88">
        <f t="shared" si="16"/>
        <v>8.8622119999999995</v>
      </c>
    </row>
    <row r="89" spans="1:19">
      <c r="A89">
        <f t="shared" si="9"/>
        <v>88</v>
      </c>
      <c r="B89" t="str">
        <f>INDEX(elemek!$B$2:$B$113,MATCH($D89,elemek!$C$2:$C$113,0))</f>
        <v>Sn</v>
      </c>
      <c r="C89">
        <f t="shared" si="10"/>
        <v>116</v>
      </c>
      <c r="D89">
        <f t="shared" si="11"/>
        <v>50</v>
      </c>
      <c r="E89">
        <f t="shared" si="11"/>
        <v>66</v>
      </c>
      <c r="F89">
        <f t="shared" si="12"/>
        <v>8.8603620000000003</v>
      </c>
      <c r="G89">
        <f t="shared" si="13"/>
        <v>8.8603620000000003</v>
      </c>
      <c r="H89" t="str">
        <f>IF(B89="Fe",1+MAX($H$1:H88),"")</f>
        <v/>
      </c>
      <c r="L89">
        <v>88</v>
      </c>
      <c r="M89">
        <v>50</v>
      </c>
      <c r="N89">
        <v>66</v>
      </c>
      <c r="O89">
        <v>8.8603620000000003</v>
      </c>
      <c r="P89">
        <f t="shared" si="14"/>
        <v>116</v>
      </c>
      <c r="Q89" t="str">
        <f>INDEX(elemek!$B$2:$B$113,MATCH($D89,elemek!$C$2:$C$113,0))</f>
        <v>Sn</v>
      </c>
      <c r="R89">
        <f t="shared" si="15"/>
        <v>8.8603620000000003</v>
      </c>
      <c r="S89">
        <f t="shared" si="16"/>
        <v>8.8603620000000003</v>
      </c>
    </row>
    <row r="90" spans="1:19">
      <c r="A90">
        <f t="shared" si="9"/>
        <v>89</v>
      </c>
      <c r="B90" t="str">
        <f>INDEX(elemek!$B$2:$B$113,MATCH($D90,elemek!$C$2:$C$113,0))</f>
        <v>Sn</v>
      </c>
      <c r="C90">
        <f t="shared" si="10"/>
        <v>115</v>
      </c>
      <c r="D90">
        <f t="shared" si="11"/>
        <v>50</v>
      </c>
      <c r="E90">
        <f t="shared" si="11"/>
        <v>65</v>
      </c>
      <c r="F90">
        <f t="shared" si="12"/>
        <v>8.8542489999999994</v>
      </c>
      <c r="G90">
        <f t="shared" si="13"/>
        <v>8.8542489999999994</v>
      </c>
      <c r="H90" t="str">
        <f>IF(B90="Fe",1+MAX($H$1:H89),"")</f>
        <v/>
      </c>
      <c r="L90">
        <v>89</v>
      </c>
      <c r="M90">
        <v>50</v>
      </c>
      <c r="N90">
        <v>65</v>
      </c>
      <c r="O90">
        <v>8.8542489999999994</v>
      </c>
      <c r="P90">
        <f t="shared" si="14"/>
        <v>115</v>
      </c>
      <c r="Q90" t="str">
        <f>INDEX(elemek!$B$2:$B$113,MATCH($D90,elemek!$C$2:$C$113,0))</f>
        <v>Sn</v>
      </c>
      <c r="R90">
        <f t="shared" si="15"/>
        <v>8.8542489999999994</v>
      </c>
      <c r="S90">
        <f t="shared" si="16"/>
        <v>8.8542489999999994</v>
      </c>
    </row>
    <row r="91" spans="1:19">
      <c r="A91">
        <f t="shared" si="9"/>
        <v>90</v>
      </c>
      <c r="B91" t="str">
        <f>INDEX(elemek!$B$2:$B$113,MATCH($D91,elemek!$C$2:$C$113,0))</f>
        <v>Sn</v>
      </c>
      <c r="C91">
        <f t="shared" si="10"/>
        <v>118</v>
      </c>
      <c r="D91">
        <f t="shared" si="11"/>
        <v>50</v>
      </c>
      <c r="E91">
        <f t="shared" si="11"/>
        <v>68</v>
      </c>
      <c r="F91">
        <f t="shared" si="12"/>
        <v>8.8480729999999994</v>
      </c>
      <c r="G91">
        <f t="shared" si="13"/>
        <v>8.8480729999999994</v>
      </c>
      <c r="H91" t="str">
        <f>IF(B91="Fe",1+MAX($H$1:H90),"")</f>
        <v/>
      </c>
      <c r="L91">
        <v>90</v>
      </c>
      <c r="M91">
        <v>50</v>
      </c>
      <c r="N91">
        <v>68</v>
      </c>
      <c r="O91">
        <v>8.8480729999999994</v>
      </c>
      <c r="P91">
        <f t="shared" si="14"/>
        <v>118</v>
      </c>
      <c r="Q91" t="str">
        <f>INDEX(elemek!$B$2:$B$113,MATCH($D91,elemek!$C$2:$C$113,0))</f>
        <v>Sn</v>
      </c>
      <c r="R91">
        <f t="shared" si="15"/>
        <v>8.8480729999999994</v>
      </c>
      <c r="S91">
        <f t="shared" si="16"/>
        <v>8.8480729999999994</v>
      </c>
    </row>
    <row r="92" spans="1:19">
      <c r="A92">
        <f t="shared" si="9"/>
        <v>91</v>
      </c>
      <c r="B92" t="str">
        <f>INDEX(elemek!$B$2:$B$113,MATCH($D92,elemek!$C$2:$C$113,0))</f>
        <v>Sn</v>
      </c>
      <c r="C92">
        <f t="shared" si="10"/>
        <v>117</v>
      </c>
      <c r="D92">
        <f t="shared" si="11"/>
        <v>50</v>
      </c>
      <c r="E92">
        <f t="shared" si="11"/>
        <v>67</v>
      </c>
      <c r="F92">
        <f t="shared" si="12"/>
        <v>8.8439770000000006</v>
      </c>
      <c r="G92">
        <f t="shared" si="13"/>
        <v>8.8439770000000006</v>
      </c>
      <c r="H92" t="str">
        <f>IF(B92="Fe",1+MAX($H$1:H91),"")</f>
        <v/>
      </c>
      <c r="L92">
        <v>91</v>
      </c>
      <c r="M92">
        <v>50</v>
      </c>
      <c r="N92">
        <v>67</v>
      </c>
      <c r="O92">
        <v>8.8439770000000006</v>
      </c>
      <c r="P92">
        <f t="shared" si="14"/>
        <v>117</v>
      </c>
      <c r="Q92" t="str">
        <f>INDEX(elemek!$B$2:$B$113,MATCH($D92,elemek!$C$2:$C$113,0))</f>
        <v>Sn</v>
      </c>
      <c r="R92">
        <f t="shared" si="15"/>
        <v>8.8439770000000006</v>
      </c>
      <c r="S92">
        <f t="shared" si="16"/>
        <v>8.8439770000000006</v>
      </c>
    </row>
    <row r="93" spans="1:19">
      <c r="A93">
        <f t="shared" si="9"/>
        <v>92</v>
      </c>
      <c r="B93" t="str">
        <f>INDEX(elemek!$B$2:$B$113,MATCH($D93,elemek!$C$2:$C$113,0))</f>
        <v>Sn</v>
      </c>
      <c r="C93">
        <f t="shared" si="10"/>
        <v>120</v>
      </c>
      <c r="D93">
        <f t="shared" si="11"/>
        <v>50</v>
      </c>
      <c r="E93">
        <f t="shared" si="11"/>
        <v>70</v>
      </c>
      <c r="F93">
        <f t="shared" si="12"/>
        <v>8.8305369999999996</v>
      </c>
      <c r="G93">
        <f t="shared" si="13"/>
        <v>8.8305369999999996</v>
      </c>
      <c r="H93" t="str">
        <f>IF(B93="Fe",1+MAX($H$1:H92),"")</f>
        <v/>
      </c>
      <c r="L93">
        <v>92</v>
      </c>
      <c r="M93">
        <v>50</v>
      </c>
      <c r="N93">
        <v>70</v>
      </c>
      <c r="O93">
        <v>8.8305369999999996</v>
      </c>
      <c r="P93">
        <f t="shared" si="14"/>
        <v>120</v>
      </c>
      <c r="Q93" t="str">
        <f>INDEX(elemek!$B$2:$B$113,MATCH($D93,elemek!$C$2:$C$113,0))</f>
        <v>Sn</v>
      </c>
      <c r="R93">
        <f t="shared" si="15"/>
        <v>8.8305369999999996</v>
      </c>
      <c r="S93">
        <f t="shared" si="16"/>
        <v>8.8305369999999996</v>
      </c>
    </row>
    <row r="94" spans="1:19">
      <c r="A94">
        <f t="shared" si="9"/>
        <v>93</v>
      </c>
      <c r="B94" t="str">
        <f>INDEX(elemek!$B$2:$B$113,MATCH($D94,elemek!$C$2:$C$113,0))</f>
        <v>Sn</v>
      </c>
      <c r="C94">
        <f t="shared" si="10"/>
        <v>119</v>
      </c>
      <c r="D94">
        <f t="shared" si="11"/>
        <v>50</v>
      </c>
      <c r="E94">
        <f t="shared" si="11"/>
        <v>69</v>
      </c>
      <c r="F94">
        <f t="shared" si="12"/>
        <v>8.828201</v>
      </c>
      <c r="G94">
        <f t="shared" si="13"/>
        <v>8.828201</v>
      </c>
      <c r="H94" t="str">
        <f>IF(B94="Fe",1+MAX($H$1:H93),"")</f>
        <v/>
      </c>
      <c r="L94">
        <v>93</v>
      </c>
      <c r="M94">
        <v>50</v>
      </c>
      <c r="N94">
        <v>69</v>
      </c>
      <c r="O94">
        <v>8.828201</v>
      </c>
      <c r="P94">
        <f t="shared" si="14"/>
        <v>119</v>
      </c>
      <c r="Q94" t="str">
        <f>INDEX(elemek!$B$2:$B$113,MATCH($D94,elemek!$C$2:$C$113,0))</f>
        <v>Sn</v>
      </c>
      <c r="R94">
        <f t="shared" si="15"/>
        <v>8.828201</v>
      </c>
      <c r="S94">
        <f t="shared" si="16"/>
        <v>8.828201</v>
      </c>
    </row>
    <row r="95" spans="1:19">
      <c r="A95">
        <f t="shared" si="9"/>
        <v>94</v>
      </c>
      <c r="B95" t="str">
        <f>INDEX(elemek!$B$2:$B$113,MATCH($D95,elemek!$C$2:$C$113,0))</f>
        <v>Sb</v>
      </c>
      <c r="C95">
        <f t="shared" si="10"/>
        <v>121</v>
      </c>
      <c r="D95">
        <f t="shared" si="11"/>
        <v>51</v>
      </c>
      <c r="E95">
        <f t="shared" si="11"/>
        <v>70</v>
      </c>
      <c r="F95">
        <f t="shared" si="12"/>
        <v>8.8117830000000001</v>
      </c>
      <c r="G95">
        <f t="shared" si="13"/>
        <v>8.8117830000000001</v>
      </c>
      <c r="H95" t="str">
        <f>IF(B95="Fe",1+MAX($H$1:H94),"")</f>
        <v/>
      </c>
      <c r="L95">
        <v>94</v>
      </c>
      <c r="M95">
        <v>51</v>
      </c>
      <c r="N95">
        <v>70</v>
      </c>
      <c r="O95">
        <v>8.8117830000000001</v>
      </c>
      <c r="P95">
        <f t="shared" si="14"/>
        <v>121</v>
      </c>
      <c r="Q95" t="str">
        <f>INDEX(elemek!$B$2:$B$113,MATCH($D95,elemek!$C$2:$C$113,0))</f>
        <v>Sb</v>
      </c>
      <c r="R95">
        <f t="shared" si="15"/>
        <v>8.8117830000000001</v>
      </c>
      <c r="S95">
        <f t="shared" si="16"/>
        <v>8.8117830000000001</v>
      </c>
    </row>
    <row r="96" spans="1:19">
      <c r="A96">
        <f t="shared" si="9"/>
        <v>95</v>
      </c>
      <c r="B96" t="str">
        <f>INDEX(elemek!$B$2:$B$113,MATCH($D96,elemek!$C$2:$C$113,0))</f>
        <v>Te</v>
      </c>
      <c r="C96">
        <f t="shared" si="10"/>
        <v>122</v>
      </c>
      <c r="D96">
        <f t="shared" si="11"/>
        <v>52</v>
      </c>
      <c r="E96">
        <f t="shared" si="11"/>
        <v>70</v>
      </c>
      <c r="F96">
        <f t="shared" si="12"/>
        <v>8.8116059999999994</v>
      </c>
      <c r="G96">
        <f t="shared" si="13"/>
        <v>8.8116059999999994</v>
      </c>
      <c r="H96" t="str">
        <f>IF(B96="Fe",1+MAX($H$1:H95),"")</f>
        <v/>
      </c>
      <c r="L96">
        <v>95</v>
      </c>
      <c r="M96">
        <v>52</v>
      </c>
      <c r="N96">
        <v>70</v>
      </c>
      <c r="O96">
        <v>8.8116059999999994</v>
      </c>
      <c r="P96">
        <f t="shared" si="14"/>
        <v>122</v>
      </c>
      <c r="Q96" t="str">
        <f>INDEX(elemek!$B$2:$B$113,MATCH($D96,elemek!$C$2:$C$113,0))</f>
        <v>Te</v>
      </c>
      <c r="R96">
        <f t="shared" si="15"/>
        <v>8.8116059999999994</v>
      </c>
      <c r="S96">
        <f t="shared" si="16"/>
        <v>8.8116059999999994</v>
      </c>
    </row>
    <row r="97" spans="1:19">
      <c r="A97">
        <f t="shared" si="9"/>
        <v>96</v>
      </c>
      <c r="B97" t="str">
        <f>INDEX(elemek!$B$2:$B$113,MATCH($D97,elemek!$C$2:$C$113,0))</f>
        <v>Te</v>
      </c>
      <c r="C97">
        <f t="shared" si="10"/>
        <v>124</v>
      </c>
      <c r="D97">
        <f t="shared" si="11"/>
        <v>52</v>
      </c>
      <c r="E97">
        <f t="shared" si="11"/>
        <v>72</v>
      </c>
      <c r="F97">
        <f t="shared" si="12"/>
        <v>8.8013639999999995</v>
      </c>
      <c r="G97">
        <f t="shared" si="13"/>
        <v>8.8013639999999995</v>
      </c>
      <c r="H97" t="str">
        <f>IF(B97="Fe",1+MAX($H$1:H96),"")</f>
        <v/>
      </c>
      <c r="L97">
        <v>96</v>
      </c>
      <c r="M97">
        <v>52</v>
      </c>
      <c r="N97">
        <v>72</v>
      </c>
      <c r="O97">
        <v>8.8013639999999995</v>
      </c>
      <c r="P97">
        <f t="shared" si="14"/>
        <v>124</v>
      </c>
      <c r="Q97" t="str">
        <f>INDEX(elemek!$B$2:$B$113,MATCH($D97,elemek!$C$2:$C$113,0))</f>
        <v>Te</v>
      </c>
      <c r="R97">
        <f t="shared" si="15"/>
        <v>8.8013639999999995</v>
      </c>
      <c r="S97">
        <f t="shared" si="16"/>
        <v>8.8013639999999995</v>
      </c>
    </row>
    <row r="98" spans="1:19">
      <c r="A98">
        <f t="shared" si="9"/>
        <v>97</v>
      </c>
      <c r="B98" t="str">
        <f>INDEX(elemek!$B$2:$B$113,MATCH($D98,elemek!$C$2:$C$113,0))</f>
        <v>Sb</v>
      </c>
      <c r="C98">
        <f t="shared" si="10"/>
        <v>123</v>
      </c>
      <c r="D98">
        <f t="shared" si="11"/>
        <v>51</v>
      </c>
      <c r="E98">
        <f t="shared" si="11"/>
        <v>72</v>
      </c>
      <c r="F98">
        <f t="shared" si="12"/>
        <v>8.7967270000000006</v>
      </c>
      <c r="G98">
        <f t="shared" si="13"/>
        <v>8.7967270000000006</v>
      </c>
      <c r="H98" t="str">
        <f>IF(B98="Fe",1+MAX($H$1:H97),"")</f>
        <v/>
      </c>
      <c r="L98">
        <v>97</v>
      </c>
      <c r="M98">
        <v>51</v>
      </c>
      <c r="N98">
        <v>72</v>
      </c>
      <c r="O98">
        <v>8.7967270000000006</v>
      </c>
      <c r="P98">
        <f t="shared" si="14"/>
        <v>123</v>
      </c>
      <c r="Q98" t="str">
        <f>INDEX(elemek!$B$2:$B$113,MATCH($D98,elemek!$C$2:$C$113,0))</f>
        <v>Sb</v>
      </c>
      <c r="R98">
        <f t="shared" si="15"/>
        <v>8.7967270000000006</v>
      </c>
      <c r="S98">
        <f t="shared" si="16"/>
        <v>8.7967270000000006</v>
      </c>
    </row>
    <row r="99" spans="1:19">
      <c r="A99">
        <f t="shared" si="9"/>
        <v>98</v>
      </c>
      <c r="B99" t="str">
        <f>INDEX(elemek!$B$2:$B$113,MATCH($D99,elemek!$C$2:$C$113,0))</f>
        <v>Te</v>
      </c>
      <c r="C99">
        <f t="shared" si="10"/>
        <v>126</v>
      </c>
      <c r="D99">
        <f t="shared" si="11"/>
        <v>52</v>
      </c>
      <c r="E99">
        <f t="shared" si="11"/>
        <v>74</v>
      </c>
      <c r="F99">
        <f t="shared" si="12"/>
        <v>8.7861259999999994</v>
      </c>
      <c r="G99">
        <f t="shared" si="13"/>
        <v>8.7861259999999994</v>
      </c>
      <c r="H99" t="str">
        <f>IF(B99="Fe",1+MAX($H$1:H98),"")</f>
        <v/>
      </c>
      <c r="L99">
        <v>98</v>
      </c>
      <c r="M99">
        <v>52</v>
      </c>
      <c r="N99">
        <v>74</v>
      </c>
      <c r="O99">
        <v>8.7861259999999994</v>
      </c>
      <c r="P99">
        <f t="shared" si="14"/>
        <v>126</v>
      </c>
      <c r="Q99" t="str">
        <f>INDEX(elemek!$B$2:$B$113,MATCH($D99,elemek!$C$2:$C$113,0))</f>
        <v>Te</v>
      </c>
      <c r="R99">
        <f t="shared" si="15"/>
        <v>8.7861259999999994</v>
      </c>
      <c r="S99">
        <f t="shared" si="16"/>
        <v>8.7861259999999994</v>
      </c>
    </row>
    <row r="100" spans="1:19">
      <c r="A100">
        <f t="shared" si="9"/>
        <v>99</v>
      </c>
      <c r="B100" t="str">
        <f>INDEX(elemek!$B$2:$B$113,MATCH($D100,elemek!$C$2:$C$113,0))</f>
        <v>Te</v>
      </c>
      <c r="C100">
        <f t="shared" si="10"/>
        <v>125</v>
      </c>
      <c r="D100">
        <f t="shared" si="11"/>
        <v>52</v>
      </c>
      <c r="E100">
        <f t="shared" si="11"/>
        <v>73</v>
      </c>
      <c r="F100">
        <f t="shared" si="12"/>
        <v>8.7835049999999999</v>
      </c>
      <c r="G100">
        <f t="shared" si="13"/>
        <v>8.7835049999999999</v>
      </c>
      <c r="H100" t="str">
        <f>IF(B100="Fe",1+MAX($H$1:H99),"")</f>
        <v/>
      </c>
      <c r="L100">
        <v>99</v>
      </c>
      <c r="M100">
        <v>52</v>
      </c>
      <c r="N100">
        <v>73</v>
      </c>
      <c r="O100">
        <v>8.7835049999999999</v>
      </c>
      <c r="P100">
        <f t="shared" si="14"/>
        <v>125</v>
      </c>
      <c r="Q100" t="str">
        <f>INDEX(elemek!$B$2:$B$113,MATCH($D100,elemek!$C$2:$C$113,0))</f>
        <v>Te</v>
      </c>
      <c r="R100">
        <f t="shared" si="15"/>
        <v>8.7835049999999999</v>
      </c>
      <c r="S100">
        <f t="shared" si="16"/>
        <v>8.7835049999999999</v>
      </c>
    </row>
    <row r="101" spans="1:19">
      <c r="A101">
        <f t="shared" si="9"/>
        <v>100</v>
      </c>
      <c r="B101" t="str">
        <f>INDEX(elemek!$B$2:$B$113,MATCH($D101,elemek!$C$2:$C$113,0))</f>
        <v>Xe</v>
      </c>
      <c r="C101">
        <f t="shared" si="10"/>
        <v>128</v>
      </c>
      <c r="D101">
        <f t="shared" si="11"/>
        <v>54</v>
      </c>
      <c r="E101">
        <f t="shared" si="11"/>
        <v>74</v>
      </c>
      <c r="F101">
        <f t="shared" si="12"/>
        <v>8.7733589999999992</v>
      </c>
      <c r="G101">
        <f t="shared" si="13"/>
        <v>8.7733589999999992</v>
      </c>
      <c r="H101" t="str">
        <f>IF(B101="Fe",1+MAX($H$1:H100),"")</f>
        <v/>
      </c>
      <c r="L101">
        <v>100</v>
      </c>
      <c r="M101">
        <v>54</v>
      </c>
      <c r="N101">
        <v>74</v>
      </c>
      <c r="O101">
        <v>8.7733589999999992</v>
      </c>
      <c r="P101">
        <f t="shared" si="14"/>
        <v>128</v>
      </c>
      <c r="Q101" t="str">
        <f>INDEX(elemek!$B$2:$B$113,MATCH($D101,elemek!$C$2:$C$113,0))</f>
        <v>Xe</v>
      </c>
      <c r="R101">
        <f t="shared" si="15"/>
        <v>8.7733589999999992</v>
      </c>
      <c r="S101">
        <f t="shared" si="16"/>
        <v>8.7733589999999992</v>
      </c>
    </row>
    <row r="102" spans="1:19">
      <c r="A102">
        <f t="shared" si="9"/>
        <v>101</v>
      </c>
      <c r="B102" t="str">
        <f>INDEX(elemek!$B$2:$B$113,MATCH($D102,elemek!$C$2:$C$113,0))</f>
        <v>I</v>
      </c>
      <c r="C102">
        <f t="shared" si="10"/>
        <v>127</v>
      </c>
      <c r="D102">
        <f t="shared" si="11"/>
        <v>53</v>
      </c>
      <c r="E102">
        <f t="shared" si="11"/>
        <v>74</v>
      </c>
      <c r="F102">
        <f t="shared" si="12"/>
        <v>8.7719810000000003</v>
      </c>
      <c r="G102">
        <f t="shared" si="13"/>
        <v>8.7719810000000003</v>
      </c>
      <c r="H102" t="str">
        <f>IF(B102="Fe",1+MAX($H$1:H101),"")</f>
        <v/>
      </c>
      <c r="L102">
        <v>101</v>
      </c>
      <c r="M102">
        <v>53</v>
      </c>
      <c r="N102">
        <v>74</v>
      </c>
      <c r="O102">
        <v>8.7719810000000003</v>
      </c>
      <c r="P102">
        <f t="shared" si="14"/>
        <v>127</v>
      </c>
      <c r="Q102" t="str">
        <f>INDEX(elemek!$B$2:$B$113,MATCH($D102,elemek!$C$2:$C$113,0))</f>
        <v>I</v>
      </c>
      <c r="R102">
        <f t="shared" si="15"/>
        <v>8.7719810000000003</v>
      </c>
      <c r="S102">
        <f t="shared" si="16"/>
        <v>8.7719810000000003</v>
      </c>
    </row>
    <row r="103" spans="1:19">
      <c r="A103">
        <f t="shared" si="9"/>
        <v>102</v>
      </c>
      <c r="B103" t="str">
        <f>INDEX(elemek!$B$2:$B$113,MATCH($D103,elemek!$C$2:$C$113,0))</f>
        <v>Xe</v>
      </c>
      <c r="C103">
        <f t="shared" si="10"/>
        <v>130</v>
      </c>
      <c r="D103">
        <f t="shared" si="11"/>
        <v>54</v>
      </c>
      <c r="E103">
        <f t="shared" si="11"/>
        <v>76</v>
      </c>
      <c r="F103">
        <f t="shared" si="12"/>
        <v>8.7627249999999997</v>
      </c>
      <c r="G103">
        <f t="shared" si="13"/>
        <v>8.7627249999999997</v>
      </c>
      <c r="H103" t="str">
        <f>IF(B103="Fe",1+MAX($H$1:H102),"")</f>
        <v/>
      </c>
      <c r="L103">
        <v>102</v>
      </c>
      <c r="M103">
        <v>54</v>
      </c>
      <c r="N103">
        <v>76</v>
      </c>
      <c r="O103">
        <v>8.7627249999999997</v>
      </c>
      <c r="P103">
        <f t="shared" si="14"/>
        <v>130</v>
      </c>
      <c r="Q103" t="str">
        <f>INDEX(elemek!$B$2:$B$113,MATCH($D103,elemek!$C$2:$C$113,0))</f>
        <v>Xe</v>
      </c>
      <c r="R103">
        <f t="shared" si="15"/>
        <v>8.7627249999999997</v>
      </c>
      <c r="S103">
        <f t="shared" si="16"/>
        <v>8.7627249999999997</v>
      </c>
    </row>
    <row r="104" spans="1:19">
      <c r="A104">
        <f t="shared" si="9"/>
        <v>103</v>
      </c>
      <c r="B104" t="str">
        <f>INDEX(elemek!$B$2:$B$113,MATCH($D104,elemek!$C$2:$C$113,0))</f>
        <v>Xe</v>
      </c>
      <c r="C104">
        <f t="shared" si="10"/>
        <v>129</v>
      </c>
      <c r="D104">
        <f t="shared" si="11"/>
        <v>54</v>
      </c>
      <c r="E104">
        <f t="shared" si="11"/>
        <v>75</v>
      </c>
      <c r="F104">
        <f t="shared" si="12"/>
        <v>8.7589039999999994</v>
      </c>
      <c r="G104">
        <f t="shared" si="13"/>
        <v>8.7589039999999994</v>
      </c>
      <c r="H104" t="str">
        <f>IF(B104="Fe",1+MAX($H$1:H103),"")</f>
        <v/>
      </c>
      <c r="L104">
        <v>103</v>
      </c>
      <c r="M104">
        <v>54</v>
      </c>
      <c r="N104">
        <v>75</v>
      </c>
      <c r="O104">
        <v>8.7589039999999994</v>
      </c>
      <c r="P104">
        <f t="shared" si="14"/>
        <v>129</v>
      </c>
      <c r="Q104" t="str">
        <f>INDEX(elemek!$B$2:$B$113,MATCH($D104,elemek!$C$2:$C$113,0))</f>
        <v>Xe</v>
      </c>
      <c r="R104">
        <f t="shared" si="15"/>
        <v>8.7589039999999994</v>
      </c>
      <c r="S104">
        <f t="shared" si="16"/>
        <v>8.7589039999999994</v>
      </c>
    </row>
    <row r="105" spans="1:19">
      <c r="A105">
        <f t="shared" si="9"/>
        <v>104</v>
      </c>
      <c r="B105" t="str">
        <f>INDEX(elemek!$B$2:$B$113,MATCH($D105,elemek!$C$2:$C$113,0))</f>
        <v>Xe</v>
      </c>
      <c r="C105">
        <f t="shared" si="10"/>
        <v>132</v>
      </c>
      <c r="D105">
        <f t="shared" si="11"/>
        <v>54</v>
      </c>
      <c r="E105">
        <f t="shared" si="11"/>
        <v>78</v>
      </c>
      <c r="F105">
        <f t="shared" si="12"/>
        <v>8.7476950000000002</v>
      </c>
      <c r="G105">
        <f t="shared" si="13"/>
        <v>8.7476950000000002</v>
      </c>
      <c r="H105" t="str">
        <f>IF(B105="Fe",1+MAX($H$1:H104),"")</f>
        <v/>
      </c>
      <c r="L105">
        <v>104</v>
      </c>
      <c r="M105">
        <v>54</v>
      </c>
      <c r="N105">
        <v>78</v>
      </c>
      <c r="O105">
        <v>8.7476950000000002</v>
      </c>
      <c r="P105">
        <f t="shared" si="14"/>
        <v>132</v>
      </c>
      <c r="Q105" t="str">
        <f>INDEX(elemek!$B$2:$B$113,MATCH($D105,elemek!$C$2:$C$113,0))</f>
        <v>Xe</v>
      </c>
      <c r="R105">
        <f t="shared" si="15"/>
        <v>8.7476950000000002</v>
      </c>
      <c r="S105">
        <f t="shared" si="16"/>
        <v>8.7476950000000002</v>
      </c>
    </row>
    <row r="106" spans="1:19">
      <c r="A106">
        <f t="shared" si="9"/>
        <v>105</v>
      </c>
      <c r="B106" t="str">
        <f>INDEX(elemek!$B$2:$B$113,MATCH($D106,elemek!$C$2:$C$113,0))</f>
        <v>Xe</v>
      </c>
      <c r="C106">
        <f t="shared" si="10"/>
        <v>131</v>
      </c>
      <c r="D106">
        <f t="shared" si="11"/>
        <v>54</v>
      </c>
      <c r="E106">
        <f t="shared" si="11"/>
        <v>77</v>
      </c>
      <c r="F106">
        <f t="shared" si="12"/>
        <v>8.7462529999999994</v>
      </c>
      <c r="G106">
        <f t="shared" si="13"/>
        <v>8.7462529999999994</v>
      </c>
      <c r="H106" t="str">
        <f>IF(B106="Fe",1+MAX($H$1:H105),"")</f>
        <v/>
      </c>
      <c r="L106">
        <v>105</v>
      </c>
      <c r="M106">
        <v>54</v>
      </c>
      <c r="N106">
        <v>77</v>
      </c>
      <c r="O106">
        <v>8.7462529999999994</v>
      </c>
      <c r="P106">
        <f t="shared" si="14"/>
        <v>131</v>
      </c>
      <c r="Q106" t="str">
        <f>INDEX(elemek!$B$2:$B$113,MATCH($D106,elemek!$C$2:$C$113,0))</f>
        <v>Xe</v>
      </c>
      <c r="R106">
        <f t="shared" si="15"/>
        <v>8.7462529999999994</v>
      </c>
      <c r="S106">
        <f t="shared" si="16"/>
        <v>8.7462529999999994</v>
      </c>
    </row>
    <row r="107" spans="1:19">
      <c r="A107">
        <f t="shared" si="9"/>
        <v>106</v>
      </c>
      <c r="B107" t="str">
        <f>INDEX(elemek!$B$2:$B$113,MATCH($D107,elemek!$C$2:$C$113,0))</f>
        <v>Ba</v>
      </c>
      <c r="C107">
        <f t="shared" si="10"/>
        <v>134</v>
      </c>
      <c r="D107">
        <f t="shared" si="11"/>
        <v>56</v>
      </c>
      <c r="E107">
        <f t="shared" si="11"/>
        <v>78</v>
      </c>
      <c r="F107">
        <f t="shared" si="12"/>
        <v>8.7351329999999994</v>
      </c>
      <c r="G107">
        <f t="shared" si="13"/>
        <v>8.7351329999999994</v>
      </c>
      <c r="H107" t="str">
        <f>IF(B107="Fe",1+MAX($H$1:H106),"")</f>
        <v/>
      </c>
      <c r="L107">
        <v>106</v>
      </c>
      <c r="M107">
        <v>56</v>
      </c>
      <c r="N107">
        <v>78</v>
      </c>
      <c r="O107">
        <v>8.7351329999999994</v>
      </c>
      <c r="P107">
        <f t="shared" si="14"/>
        <v>134</v>
      </c>
      <c r="Q107" t="str">
        <f>INDEX(elemek!$B$2:$B$113,MATCH($D107,elemek!$C$2:$C$113,0))</f>
        <v>Ba</v>
      </c>
      <c r="R107">
        <f t="shared" si="15"/>
        <v>8.7351329999999994</v>
      </c>
      <c r="S107">
        <f t="shared" si="16"/>
        <v>8.7351329999999994</v>
      </c>
    </row>
    <row r="108" spans="1:19">
      <c r="A108">
        <f t="shared" si="9"/>
        <v>107</v>
      </c>
      <c r="B108" t="str">
        <f>INDEX(elemek!$B$2:$B$113,MATCH($D108,elemek!$C$2:$C$113,0))</f>
        <v>Cs</v>
      </c>
      <c r="C108">
        <f t="shared" si="10"/>
        <v>133</v>
      </c>
      <c r="D108">
        <f t="shared" si="11"/>
        <v>55</v>
      </c>
      <c r="E108">
        <f t="shared" si="11"/>
        <v>78</v>
      </c>
      <c r="F108">
        <f t="shared" si="12"/>
        <v>8.7335150000000006</v>
      </c>
      <c r="G108">
        <f t="shared" si="13"/>
        <v>8.7335150000000006</v>
      </c>
      <c r="H108" t="str">
        <f>IF(B108="Fe",1+MAX($H$1:H107),"")</f>
        <v/>
      </c>
      <c r="L108">
        <v>107</v>
      </c>
      <c r="M108">
        <v>55</v>
      </c>
      <c r="N108">
        <v>78</v>
      </c>
      <c r="O108">
        <v>8.7335150000000006</v>
      </c>
      <c r="P108">
        <f t="shared" si="14"/>
        <v>133</v>
      </c>
      <c r="Q108" t="str">
        <f>INDEX(elemek!$B$2:$B$113,MATCH($D108,elemek!$C$2:$C$113,0))</f>
        <v>Cs</v>
      </c>
      <c r="R108">
        <f t="shared" si="15"/>
        <v>8.7335150000000006</v>
      </c>
      <c r="S108">
        <f t="shared" si="16"/>
        <v>8.7335150000000006</v>
      </c>
    </row>
    <row r="109" spans="1:19">
      <c r="A109">
        <f t="shared" si="9"/>
        <v>108</v>
      </c>
      <c r="B109" t="str">
        <f>INDEX(elemek!$B$2:$B$113,MATCH($D109,elemek!$C$2:$C$113,0))</f>
        <v>Ba</v>
      </c>
      <c r="C109">
        <f t="shared" si="10"/>
        <v>136</v>
      </c>
      <c r="D109">
        <f t="shared" si="11"/>
        <v>56</v>
      </c>
      <c r="E109">
        <f t="shared" si="11"/>
        <v>80</v>
      </c>
      <c r="F109">
        <f t="shared" si="12"/>
        <v>8.7249079999999992</v>
      </c>
      <c r="G109">
        <f t="shared" si="13"/>
        <v>8.7249079999999992</v>
      </c>
      <c r="H109" t="str">
        <f>IF(B109="Fe",1+MAX($H$1:H108),"")</f>
        <v/>
      </c>
      <c r="L109">
        <v>108</v>
      </c>
      <c r="M109">
        <v>56</v>
      </c>
      <c r="N109">
        <v>80</v>
      </c>
      <c r="O109">
        <v>8.7249079999999992</v>
      </c>
      <c r="P109">
        <f t="shared" si="14"/>
        <v>136</v>
      </c>
      <c r="Q109" t="str">
        <f>INDEX(elemek!$B$2:$B$113,MATCH($D109,elemek!$C$2:$C$113,0))</f>
        <v>Ba</v>
      </c>
      <c r="R109">
        <f t="shared" si="15"/>
        <v>8.7249079999999992</v>
      </c>
      <c r="S109">
        <f t="shared" si="16"/>
        <v>8.7249079999999992</v>
      </c>
    </row>
    <row r="110" spans="1:19">
      <c r="A110">
        <f t="shared" si="9"/>
        <v>109</v>
      </c>
      <c r="B110" t="str">
        <f>INDEX(elemek!$B$2:$B$113,MATCH($D110,elemek!$C$2:$C$113,0))</f>
        <v>Ba</v>
      </c>
      <c r="C110">
        <f t="shared" si="10"/>
        <v>135</v>
      </c>
      <c r="D110">
        <f t="shared" si="11"/>
        <v>56</v>
      </c>
      <c r="E110">
        <f t="shared" si="11"/>
        <v>79</v>
      </c>
      <c r="F110">
        <f t="shared" si="12"/>
        <v>8.7220720000000007</v>
      </c>
      <c r="G110">
        <f t="shared" si="13"/>
        <v>8.7220720000000007</v>
      </c>
      <c r="H110" t="str">
        <f>IF(B110="Fe",1+MAX($H$1:H109),"")</f>
        <v/>
      </c>
      <c r="L110">
        <v>109</v>
      </c>
      <c r="M110">
        <v>56</v>
      </c>
      <c r="N110">
        <v>79</v>
      </c>
      <c r="O110">
        <v>8.7220720000000007</v>
      </c>
      <c r="P110">
        <f t="shared" si="14"/>
        <v>135</v>
      </c>
      <c r="Q110" t="str">
        <f>INDEX(elemek!$B$2:$B$113,MATCH($D110,elemek!$C$2:$C$113,0))</f>
        <v>Ba</v>
      </c>
      <c r="R110">
        <f t="shared" si="15"/>
        <v>8.7220720000000007</v>
      </c>
      <c r="S110">
        <f t="shared" si="16"/>
        <v>8.7220720000000007</v>
      </c>
    </row>
    <row r="111" spans="1:19">
      <c r="A111">
        <f t="shared" si="9"/>
        <v>110</v>
      </c>
      <c r="B111" t="str">
        <f>INDEX(elemek!$B$2:$B$113,MATCH($D111,elemek!$C$2:$C$113,0))</f>
        <v>Ba</v>
      </c>
      <c r="C111">
        <f t="shared" si="10"/>
        <v>137</v>
      </c>
      <c r="D111">
        <f t="shared" si="11"/>
        <v>56</v>
      </c>
      <c r="E111">
        <f t="shared" si="11"/>
        <v>81</v>
      </c>
      <c r="F111">
        <f t="shared" si="12"/>
        <v>8.7116279999999993</v>
      </c>
      <c r="G111">
        <f t="shared" si="13"/>
        <v>8.7116279999999993</v>
      </c>
      <c r="H111" t="str">
        <f>IF(B111="Fe",1+MAX($H$1:H110),"")</f>
        <v/>
      </c>
      <c r="L111">
        <v>110</v>
      </c>
      <c r="M111">
        <v>56</v>
      </c>
      <c r="N111">
        <v>81</v>
      </c>
      <c r="O111">
        <v>8.7116279999999993</v>
      </c>
      <c r="P111">
        <f t="shared" si="14"/>
        <v>137</v>
      </c>
      <c r="Q111" t="str">
        <f>INDEX(elemek!$B$2:$B$113,MATCH($D111,elemek!$C$2:$C$113,0))</f>
        <v>Ba</v>
      </c>
      <c r="R111">
        <f t="shared" si="15"/>
        <v>8.7116279999999993</v>
      </c>
      <c r="S111">
        <f t="shared" si="16"/>
        <v>8.7116279999999993</v>
      </c>
    </row>
    <row r="112" spans="1:19">
      <c r="A112">
        <f t="shared" si="9"/>
        <v>111</v>
      </c>
      <c r="B112" t="str">
        <f>INDEX(elemek!$B$2:$B$113,MATCH($D112,elemek!$C$2:$C$113,0))</f>
        <v>Ba</v>
      </c>
      <c r="C112">
        <f t="shared" si="10"/>
        <v>138</v>
      </c>
      <c r="D112">
        <f t="shared" si="11"/>
        <v>56</v>
      </c>
      <c r="E112">
        <f t="shared" si="11"/>
        <v>82</v>
      </c>
      <c r="F112">
        <f t="shared" si="12"/>
        <v>8.7109039999999993</v>
      </c>
      <c r="G112">
        <f t="shared" si="13"/>
        <v>8.7109039999999993</v>
      </c>
      <c r="H112" t="str">
        <f>IF(B112="Fe",1+MAX($H$1:H111),"")</f>
        <v/>
      </c>
      <c r="L112">
        <v>111</v>
      </c>
      <c r="M112">
        <v>56</v>
      </c>
      <c r="N112">
        <v>82</v>
      </c>
      <c r="O112">
        <v>8.7109039999999993</v>
      </c>
      <c r="P112">
        <f t="shared" si="14"/>
        <v>138</v>
      </c>
      <c r="Q112" t="str">
        <f>INDEX(elemek!$B$2:$B$113,MATCH($D112,elemek!$C$2:$C$113,0))</f>
        <v>Ba</v>
      </c>
      <c r="R112">
        <f t="shared" si="15"/>
        <v>8.7109039999999993</v>
      </c>
      <c r="S112">
        <f t="shared" si="16"/>
        <v>8.7109039999999993</v>
      </c>
    </row>
    <row r="113" spans="1:19">
      <c r="A113">
        <f t="shared" si="9"/>
        <v>112</v>
      </c>
      <c r="B113" t="str">
        <f>INDEX(elemek!$B$2:$B$113,MATCH($D113,elemek!$C$2:$C$113,0))</f>
        <v>Al</v>
      </c>
      <c r="C113">
        <f t="shared" si="10"/>
        <v>27</v>
      </c>
      <c r="D113">
        <f t="shared" si="11"/>
        <v>13</v>
      </c>
      <c r="E113">
        <f t="shared" si="11"/>
        <v>14</v>
      </c>
      <c r="F113">
        <f t="shared" si="12"/>
        <v>8.7082420000000003</v>
      </c>
      <c r="G113">
        <f t="shared" si="13"/>
        <v>8.7082420000000003</v>
      </c>
      <c r="H113" t="str">
        <f>IF(B113="Fe",1+MAX($H$1:H112),"")</f>
        <v/>
      </c>
      <c r="L113">
        <v>112</v>
      </c>
      <c r="M113">
        <v>13</v>
      </c>
      <c r="N113">
        <v>14</v>
      </c>
      <c r="O113">
        <v>8.7082420000000003</v>
      </c>
      <c r="P113">
        <f t="shared" si="14"/>
        <v>27</v>
      </c>
      <c r="Q113" t="str">
        <f>INDEX(elemek!$B$2:$B$113,MATCH($D113,elemek!$C$2:$C$113,0))</f>
        <v>Al</v>
      </c>
      <c r="R113">
        <f t="shared" si="15"/>
        <v>8.7082420000000003</v>
      </c>
      <c r="S113">
        <f t="shared" si="16"/>
        <v>8.7082420000000003</v>
      </c>
    </row>
    <row r="114" spans="1:19">
      <c r="A114">
        <f t="shared" si="9"/>
        <v>113</v>
      </c>
      <c r="B114" t="str">
        <f>INDEX(elemek!$B$2:$B$113,MATCH($D114,elemek!$C$2:$C$113,0))</f>
        <v>Ce</v>
      </c>
      <c r="C114">
        <f t="shared" si="10"/>
        <v>140</v>
      </c>
      <c r="D114">
        <f t="shared" si="11"/>
        <v>58</v>
      </c>
      <c r="E114">
        <f t="shared" si="11"/>
        <v>82</v>
      </c>
      <c r="F114">
        <f t="shared" si="12"/>
        <v>8.7004940000000008</v>
      </c>
      <c r="G114">
        <f t="shared" si="13"/>
        <v>8.7004940000000008</v>
      </c>
      <c r="H114" t="str">
        <f>IF(B114="Fe",1+MAX($H$1:H113),"")</f>
        <v/>
      </c>
      <c r="L114">
        <v>113</v>
      </c>
      <c r="M114">
        <v>58</v>
      </c>
      <c r="N114">
        <v>82</v>
      </c>
      <c r="O114">
        <v>8.7004940000000008</v>
      </c>
      <c r="P114">
        <f t="shared" si="14"/>
        <v>140</v>
      </c>
      <c r="Q114" t="str">
        <f>INDEX(elemek!$B$2:$B$113,MATCH($D114,elemek!$C$2:$C$113,0))</f>
        <v>Ce</v>
      </c>
      <c r="R114">
        <f t="shared" si="15"/>
        <v>8.7004940000000008</v>
      </c>
      <c r="S114">
        <f t="shared" si="16"/>
        <v>8.7004940000000008</v>
      </c>
    </row>
    <row r="115" spans="1:19">
      <c r="A115">
        <f t="shared" si="9"/>
        <v>114</v>
      </c>
      <c r="B115" t="str">
        <f>INDEX(elemek!$B$2:$B$113,MATCH($D115,elemek!$C$2:$C$113,0))</f>
        <v>La</v>
      </c>
      <c r="C115">
        <f t="shared" si="10"/>
        <v>139</v>
      </c>
      <c r="D115">
        <f t="shared" si="11"/>
        <v>57</v>
      </c>
      <c r="E115">
        <f t="shared" si="11"/>
        <v>82</v>
      </c>
      <c r="F115">
        <f t="shared" si="12"/>
        <v>8.6988920000000007</v>
      </c>
      <c r="G115">
        <f t="shared" si="13"/>
        <v>8.6988920000000007</v>
      </c>
      <c r="H115" t="str">
        <f>IF(B115="Fe",1+MAX($H$1:H114),"")</f>
        <v/>
      </c>
      <c r="L115">
        <v>114</v>
      </c>
      <c r="M115">
        <v>57</v>
      </c>
      <c r="N115">
        <v>82</v>
      </c>
      <c r="O115">
        <v>8.6988920000000007</v>
      </c>
      <c r="P115">
        <f t="shared" si="14"/>
        <v>139</v>
      </c>
      <c r="Q115" t="str">
        <f>INDEX(elemek!$B$2:$B$113,MATCH($D115,elemek!$C$2:$C$113,0))</f>
        <v>La</v>
      </c>
      <c r="R115">
        <f t="shared" si="15"/>
        <v>8.6988920000000007</v>
      </c>
      <c r="S115">
        <f t="shared" si="16"/>
        <v>8.6988920000000007</v>
      </c>
    </row>
    <row r="116" spans="1:19">
      <c r="A116">
        <f t="shared" si="9"/>
        <v>115</v>
      </c>
      <c r="B116" t="str">
        <f>INDEX(elemek!$B$2:$B$113,MATCH($D116,elemek!$C$2:$C$113,0))</f>
        <v>Mg</v>
      </c>
      <c r="C116">
        <f t="shared" si="10"/>
        <v>26</v>
      </c>
      <c r="D116">
        <f t="shared" si="11"/>
        <v>12</v>
      </c>
      <c r="E116">
        <f t="shared" si="11"/>
        <v>14</v>
      </c>
      <c r="F116">
        <f t="shared" si="12"/>
        <v>8.6949810000000003</v>
      </c>
      <c r="G116">
        <f t="shared" si="13"/>
        <v>8.6949810000000003</v>
      </c>
      <c r="H116" t="str">
        <f>IF(B116="Fe",1+MAX($H$1:H115),"")</f>
        <v/>
      </c>
      <c r="L116">
        <v>115</v>
      </c>
      <c r="M116">
        <v>12</v>
      </c>
      <c r="N116">
        <v>14</v>
      </c>
      <c r="O116">
        <v>8.6949810000000003</v>
      </c>
      <c r="P116">
        <f t="shared" si="14"/>
        <v>26</v>
      </c>
      <c r="Q116" t="str">
        <f>INDEX(elemek!$B$2:$B$113,MATCH($D116,elemek!$C$2:$C$113,0))</f>
        <v>Mg</v>
      </c>
      <c r="R116">
        <f t="shared" si="15"/>
        <v>8.6949810000000003</v>
      </c>
      <c r="S116">
        <f t="shared" si="16"/>
        <v>8.6949810000000003</v>
      </c>
    </row>
    <row r="117" spans="1:19">
      <c r="A117">
        <f t="shared" si="9"/>
        <v>116</v>
      </c>
      <c r="B117" t="str">
        <f>INDEX(elemek!$B$2:$B$113,MATCH($D117,elemek!$C$2:$C$113,0))</f>
        <v>Pr</v>
      </c>
      <c r="C117">
        <f t="shared" si="10"/>
        <v>141</v>
      </c>
      <c r="D117">
        <f t="shared" si="11"/>
        <v>59</v>
      </c>
      <c r="E117">
        <f t="shared" si="11"/>
        <v>82</v>
      </c>
      <c r="F117">
        <f t="shared" si="12"/>
        <v>8.6814049999999998</v>
      </c>
      <c r="G117">
        <f t="shared" si="13"/>
        <v>8.6814049999999998</v>
      </c>
      <c r="H117" t="str">
        <f>IF(B117="Fe",1+MAX($H$1:H116),"")</f>
        <v/>
      </c>
      <c r="L117">
        <v>116</v>
      </c>
      <c r="M117">
        <v>59</v>
      </c>
      <c r="N117">
        <v>82</v>
      </c>
      <c r="O117">
        <v>8.6814049999999998</v>
      </c>
      <c r="P117">
        <f t="shared" si="14"/>
        <v>141</v>
      </c>
      <c r="Q117" t="str">
        <f>INDEX(elemek!$B$2:$B$113,MATCH($D117,elemek!$C$2:$C$113,0))</f>
        <v>Pr</v>
      </c>
      <c r="R117">
        <f t="shared" si="15"/>
        <v>8.6814049999999998</v>
      </c>
      <c r="S117">
        <f t="shared" si="16"/>
        <v>8.6814049999999998</v>
      </c>
    </row>
    <row r="118" spans="1:19">
      <c r="A118">
        <f t="shared" si="9"/>
        <v>117</v>
      </c>
      <c r="B118" t="str">
        <f>INDEX(elemek!$B$2:$B$113,MATCH($D118,elemek!$C$2:$C$113,0))</f>
        <v>Nd</v>
      </c>
      <c r="C118">
        <f t="shared" si="10"/>
        <v>142</v>
      </c>
      <c r="D118">
        <f t="shared" si="11"/>
        <v>60</v>
      </c>
      <c r="E118">
        <f t="shared" si="11"/>
        <v>82</v>
      </c>
      <c r="F118">
        <f t="shared" si="12"/>
        <v>8.6766459999999999</v>
      </c>
      <c r="G118">
        <f t="shared" si="13"/>
        <v>8.6766459999999999</v>
      </c>
      <c r="H118" t="str">
        <f>IF(B118="Fe",1+MAX($H$1:H117),"")</f>
        <v/>
      </c>
      <c r="L118">
        <v>117</v>
      </c>
      <c r="M118">
        <v>60</v>
      </c>
      <c r="N118">
        <v>82</v>
      </c>
      <c r="O118">
        <v>8.6766459999999999</v>
      </c>
      <c r="P118">
        <f t="shared" si="14"/>
        <v>142</v>
      </c>
      <c r="Q118" t="str">
        <f>INDEX(elemek!$B$2:$B$113,MATCH($D118,elemek!$C$2:$C$113,0))</f>
        <v>Nd</v>
      </c>
      <c r="R118">
        <f t="shared" si="15"/>
        <v>8.6766459999999999</v>
      </c>
      <c r="S118">
        <f t="shared" si="16"/>
        <v>8.6766459999999999</v>
      </c>
    </row>
    <row r="119" spans="1:19">
      <c r="A119">
        <f t="shared" si="9"/>
        <v>118</v>
      </c>
      <c r="B119" t="str">
        <f>INDEX(elemek!$B$2:$B$113,MATCH($D119,elemek!$C$2:$C$113,0))</f>
        <v>Mg</v>
      </c>
      <c r="C119">
        <f t="shared" si="10"/>
        <v>24</v>
      </c>
      <c r="D119">
        <f t="shared" si="11"/>
        <v>12</v>
      </c>
      <c r="E119">
        <f t="shared" si="11"/>
        <v>12</v>
      </c>
      <c r="F119">
        <f t="shared" si="12"/>
        <v>8.6519110000000001</v>
      </c>
      <c r="G119">
        <f t="shared" si="13"/>
        <v>8.6519110000000001</v>
      </c>
      <c r="H119" t="str">
        <f>IF(B119="Fe",1+MAX($H$1:H118),"")</f>
        <v/>
      </c>
      <c r="L119">
        <v>118</v>
      </c>
      <c r="M119">
        <v>12</v>
      </c>
      <c r="N119">
        <v>12</v>
      </c>
      <c r="O119">
        <v>8.6519110000000001</v>
      </c>
      <c r="P119">
        <f t="shared" si="14"/>
        <v>24</v>
      </c>
      <c r="Q119" t="str">
        <f>INDEX(elemek!$B$2:$B$113,MATCH($D119,elemek!$C$2:$C$113,0))</f>
        <v>Mg</v>
      </c>
      <c r="R119">
        <f t="shared" si="15"/>
        <v>8.6519110000000001</v>
      </c>
      <c r="S119">
        <f t="shared" si="16"/>
        <v>8.6519110000000001</v>
      </c>
    </row>
    <row r="120" spans="1:19">
      <c r="A120">
        <f t="shared" si="9"/>
        <v>119</v>
      </c>
      <c r="B120" t="str">
        <f>INDEX(elemek!$B$2:$B$113,MATCH($D120,elemek!$C$2:$C$113,0))</f>
        <v>Mg</v>
      </c>
      <c r="C120">
        <f t="shared" si="10"/>
        <v>25</v>
      </c>
      <c r="D120">
        <f t="shared" si="11"/>
        <v>12</v>
      </c>
      <c r="E120">
        <f t="shared" si="11"/>
        <v>13</v>
      </c>
      <c r="F120">
        <f t="shared" si="12"/>
        <v>8.5990470000000006</v>
      </c>
      <c r="G120">
        <f t="shared" si="13"/>
        <v>8.5990470000000006</v>
      </c>
      <c r="H120" t="str">
        <f>IF(B120="Fe",1+MAX($H$1:H119),"")</f>
        <v/>
      </c>
      <c r="L120">
        <v>119</v>
      </c>
      <c r="M120">
        <v>12</v>
      </c>
      <c r="N120">
        <v>13</v>
      </c>
      <c r="O120">
        <v>8.5990470000000006</v>
      </c>
      <c r="P120">
        <f t="shared" si="14"/>
        <v>25</v>
      </c>
      <c r="Q120" t="str">
        <f>INDEX(elemek!$B$2:$B$113,MATCH($D120,elemek!$C$2:$C$113,0))</f>
        <v>Mg</v>
      </c>
      <c r="R120">
        <f t="shared" si="15"/>
        <v>8.5990470000000006</v>
      </c>
      <c r="S120">
        <f t="shared" si="16"/>
        <v>8.5990470000000006</v>
      </c>
    </row>
    <row r="121" spans="1:19">
      <c r="A121">
        <f t="shared" si="9"/>
        <v>120</v>
      </c>
      <c r="B121" t="str">
        <f>INDEX(elemek!$B$2:$B$113,MATCH($D121,elemek!$C$2:$C$113,0))</f>
        <v>Gd</v>
      </c>
      <c r="C121">
        <f t="shared" si="10"/>
        <v>156</v>
      </c>
      <c r="D121">
        <f t="shared" si="11"/>
        <v>64</v>
      </c>
      <c r="E121">
        <f t="shared" si="11"/>
        <v>92</v>
      </c>
      <c r="F121">
        <f t="shared" si="12"/>
        <v>8.5363419999999994</v>
      </c>
      <c r="G121">
        <f t="shared" si="13"/>
        <v>8.5363419999999994</v>
      </c>
      <c r="H121" t="str">
        <f>IF(B121="Fe",1+MAX($H$1:H120),"")</f>
        <v/>
      </c>
      <c r="L121">
        <v>120</v>
      </c>
      <c r="M121">
        <v>64</v>
      </c>
      <c r="N121">
        <v>92</v>
      </c>
      <c r="O121">
        <v>8.5363419999999994</v>
      </c>
      <c r="P121">
        <f t="shared" si="14"/>
        <v>156</v>
      </c>
      <c r="Q121" t="str">
        <f>INDEX(elemek!$B$2:$B$113,MATCH($D121,elemek!$C$2:$C$113,0))</f>
        <v>Gd</v>
      </c>
      <c r="R121">
        <f t="shared" si="15"/>
        <v>8.5363419999999994</v>
      </c>
      <c r="S121">
        <f t="shared" si="16"/>
        <v>8.5363419999999994</v>
      </c>
    </row>
    <row r="122" spans="1:19">
      <c r="A122">
        <f t="shared" si="9"/>
        <v>121</v>
      </c>
      <c r="B122" t="str">
        <f>INDEX(elemek!$B$2:$B$113,MATCH($D122,elemek!$C$2:$C$113,0))</f>
        <v>Gd</v>
      </c>
      <c r="C122">
        <f t="shared" si="10"/>
        <v>157</v>
      </c>
      <c r="D122">
        <f t="shared" si="11"/>
        <v>64</v>
      </c>
      <c r="E122">
        <f t="shared" si="11"/>
        <v>93</v>
      </c>
      <c r="F122">
        <f t="shared" si="12"/>
        <v>8.5224779999999996</v>
      </c>
      <c r="G122">
        <f t="shared" si="13"/>
        <v>8.5224779999999996</v>
      </c>
      <c r="H122" t="str">
        <f>IF(B122="Fe",1+MAX($H$1:H121),"")</f>
        <v/>
      </c>
      <c r="L122">
        <v>121</v>
      </c>
      <c r="M122">
        <v>64</v>
      </c>
      <c r="N122">
        <v>93</v>
      </c>
      <c r="O122">
        <v>8.5224779999999996</v>
      </c>
      <c r="P122">
        <f t="shared" si="14"/>
        <v>157</v>
      </c>
      <c r="Q122" t="str">
        <f>INDEX(elemek!$B$2:$B$113,MATCH($D122,elemek!$C$2:$C$113,0))</f>
        <v>Gd</v>
      </c>
      <c r="R122">
        <f t="shared" si="15"/>
        <v>8.5224779999999996</v>
      </c>
      <c r="S122">
        <f t="shared" si="16"/>
        <v>8.5224779999999996</v>
      </c>
    </row>
    <row r="123" spans="1:19">
      <c r="A123">
        <f t="shared" si="9"/>
        <v>122</v>
      </c>
      <c r="B123" t="str">
        <f>INDEX(elemek!$B$2:$B$113,MATCH($D123,elemek!$C$2:$C$113,0))</f>
        <v>Gd</v>
      </c>
      <c r="C123">
        <f t="shared" si="10"/>
        <v>158</v>
      </c>
      <c r="D123">
        <f t="shared" si="11"/>
        <v>64</v>
      </c>
      <c r="E123">
        <f t="shared" si="11"/>
        <v>94</v>
      </c>
      <c r="F123">
        <f t="shared" si="12"/>
        <v>8.5187749999999998</v>
      </c>
      <c r="G123">
        <f t="shared" si="13"/>
        <v>8.5187749999999998</v>
      </c>
      <c r="H123" t="str">
        <f>IF(B123="Fe",1+MAX($H$1:H122),"")</f>
        <v/>
      </c>
      <c r="L123">
        <v>122</v>
      </c>
      <c r="M123">
        <v>64</v>
      </c>
      <c r="N123">
        <v>94</v>
      </c>
      <c r="O123">
        <v>8.5187749999999998</v>
      </c>
      <c r="P123">
        <f t="shared" si="14"/>
        <v>158</v>
      </c>
      <c r="Q123" t="str">
        <f>INDEX(elemek!$B$2:$B$113,MATCH($D123,elemek!$C$2:$C$113,0))</f>
        <v>Gd</v>
      </c>
      <c r="R123">
        <f t="shared" si="15"/>
        <v>8.5187749999999998</v>
      </c>
      <c r="S123">
        <f t="shared" si="16"/>
        <v>8.5187749999999998</v>
      </c>
    </row>
    <row r="124" spans="1:19">
      <c r="A124">
        <f t="shared" si="9"/>
        <v>123</v>
      </c>
      <c r="B124" t="str">
        <f>INDEX(elemek!$B$2:$B$113,MATCH($D124,elemek!$C$2:$C$113,0))</f>
        <v>Tb</v>
      </c>
      <c r="C124">
        <f t="shared" si="10"/>
        <v>159</v>
      </c>
      <c r="D124">
        <f t="shared" si="11"/>
        <v>65</v>
      </c>
      <c r="E124">
        <f t="shared" si="11"/>
        <v>94</v>
      </c>
      <c r="F124">
        <f t="shared" si="12"/>
        <v>8.50868</v>
      </c>
      <c r="G124">
        <f t="shared" si="13"/>
        <v>8.50868</v>
      </c>
      <c r="H124" t="str">
        <f>IF(B124="Fe",1+MAX($H$1:H123),"")</f>
        <v/>
      </c>
      <c r="L124">
        <v>123</v>
      </c>
      <c r="M124">
        <v>65</v>
      </c>
      <c r="N124">
        <v>94</v>
      </c>
      <c r="O124">
        <v>8.50868</v>
      </c>
      <c r="P124">
        <f t="shared" si="14"/>
        <v>159</v>
      </c>
      <c r="Q124" t="str">
        <f>INDEX(elemek!$B$2:$B$113,MATCH($D124,elemek!$C$2:$C$113,0))</f>
        <v>Tb</v>
      </c>
      <c r="R124">
        <f t="shared" si="15"/>
        <v>8.50868</v>
      </c>
      <c r="S124">
        <f t="shared" si="16"/>
        <v>8.50868</v>
      </c>
    </row>
    <row r="125" spans="1:19">
      <c r="A125">
        <f t="shared" si="9"/>
        <v>124</v>
      </c>
      <c r="B125" t="str">
        <f>INDEX(elemek!$B$2:$B$113,MATCH($D125,elemek!$C$2:$C$113,0))</f>
        <v>Na</v>
      </c>
      <c r="C125">
        <f t="shared" si="10"/>
        <v>23</v>
      </c>
      <c r="D125">
        <f t="shared" si="11"/>
        <v>11</v>
      </c>
      <c r="E125">
        <f t="shared" si="11"/>
        <v>12</v>
      </c>
      <c r="F125">
        <f t="shared" si="12"/>
        <v>8.4856750000000005</v>
      </c>
      <c r="G125">
        <f t="shared" si="13"/>
        <v>8.4856750000000005</v>
      </c>
      <c r="H125" t="str">
        <f>IF(B125="Fe",1+MAX($H$1:H124),"")</f>
        <v/>
      </c>
      <c r="L125">
        <v>124</v>
      </c>
      <c r="M125">
        <v>11</v>
      </c>
      <c r="N125">
        <v>12</v>
      </c>
      <c r="O125">
        <v>8.4856750000000005</v>
      </c>
      <c r="P125">
        <f t="shared" si="14"/>
        <v>23</v>
      </c>
      <c r="Q125" t="str">
        <f>INDEX(elemek!$B$2:$B$113,MATCH($D125,elemek!$C$2:$C$113,0))</f>
        <v>Na</v>
      </c>
      <c r="R125">
        <f t="shared" si="15"/>
        <v>8.4856750000000005</v>
      </c>
      <c r="S125">
        <f t="shared" si="16"/>
        <v>8.4856750000000005</v>
      </c>
    </row>
    <row r="126" spans="1:19">
      <c r="A126">
        <f t="shared" si="9"/>
        <v>125</v>
      </c>
      <c r="B126" t="str">
        <f>INDEX(elemek!$B$2:$B$113,MATCH($D126,elemek!$C$2:$C$113,0))</f>
        <v>Dy</v>
      </c>
      <c r="C126">
        <f t="shared" si="10"/>
        <v>163</v>
      </c>
      <c r="D126">
        <f t="shared" si="11"/>
        <v>66</v>
      </c>
      <c r="E126">
        <f t="shared" si="11"/>
        <v>97</v>
      </c>
      <c r="F126">
        <f t="shared" si="12"/>
        <v>8.4786070000000002</v>
      </c>
      <c r="G126">
        <f t="shared" si="13"/>
        <v>8.4786070000000002</v>
      </c>
      <c r="H126" t="str">
        <f>IF(B126="Fe",1+MAX($H$1:H125),"")</f>
        <v/>
      </c>
      <c r="L126">
        <v>125</v>
      </c>
      <c r="M126">
        <v>66</v>
      </c>
      <c r="N126">
        <v>97</v>
      </c>
      <c r="O126">
        <v>8.4786070000000002</v>
      </c>
      <c r="P126">
        <f t="shared" si="14"/>
        <v>163</v>
      </c>
      <c r="Q126" t="str">
        <f>INDEX(elemek!$B$2:$B$113,MATCH($D126,elemek!$C$2:$C$113,0))</f>
        <v>Dy</v>
      </c>
      <c r="R126">
        <f t="shared" si="15"/>
        <v>8.4786070000000002</v>
      </c>
      <c r="S126">
        <f t="shared" si="16"/>
        <v>8.4786070000000002</v>
      </c>
    </row>
    <row r="127" spans="1:19">
      <c r="A127">
        <f t="shared" si="9"/>
        <v>126</v>
      </c>
      <c r="B127" t="str">
        <f>INDEX(elemek!$B$2:$B$113,MATCH($D127,elemek!$C$2:$C$113,0))</f>
        <v>Dy</v>
      </c>
      <c r="C127">
        <f t="shared" si="10"/>
        <v>164</v>
      </c>
      <c r="D127">
        <f t="shared" si="11"/>
        <v>66</v>
      </c>
      <c r="E127">
        <f t="shared" si="11"/>
        <v>98</v>
      </c>
      <c r="F127">
        <f t="shared" si="12"/>
        <v>8.4736039999999999</v>
      </c>
      <c r="G127">
        <f t="shared" si="13"/>
        <v>8.4736039999999999</v>
      </c>
      <c r="H127" t="str">
        <f>IF(B127="Fe",1+MAX($H$1:H126),"")</f>
        <v/>
      </c>
      <c r="L127">
        <v>126</v>
      </c>
      <c r="M127">
        <v>66</v>
      </c>
      <c r="N127">
        <v>98</v>
      </c>
      <c r="O127">
        <v>8.4736039999999999</v>
      </c>
      <c r="P127">
        <f t="shared" si="14"/>
        <v>164</v>
      </c>
      <c r="Q127" t="str">
        <f>INDEX(elemek!$B$2:$B$113,MATCH($D127,elemek!$C$2:$C$113,0))</f>
        <v>Dy</v>
      </c>
      <c r="R127">
        <f t="shared" si="15"/>
        <v>8.4736039999999999</v>
      </c>
      <c r="S127">
        <f t="shared" si="16"/>
        <v>8.4736039999999999</v>
      </c>
    </row>
    <row r="128" spans="1:19">
      <c r="A128">
        <f t="shared" si="9"/>
        <v>127</v>
      </c>
      <c r="B128" t="str">
        <f>INDEX(elemek!$B$2:$B$113,MATCH($D128,elemek!$C$2:$C$113,0))</f>
        <v>Ne</v>
      </c>
      <c r="C128">
        <f t="shared" si="10"/>
        <v>22</v>
      </c>
      <c r="D128">
        <f t="shared" si="11"/>
        <v>10</v>
      </c>
      <c r="E128">
        <f t="shared" si="11"/>
        <v>12</v>
      </c>
      <c r="F128">
        <f t="shared" si="12"/>
        <v>8.4360870000000006</v>
      </c>
      <c r="G128">
        <f t="shared" si="13"/>
        <v>8.4360870000000006</v>
      </c>
      <c r="H128" t="str">
        <f>IF(B128="Fe",1+MAX($H$1:H127),"")</f>
        <v/>
      </c>
      <c r="L128">
        <v>127</v>
      </c>
      <c r="M128">
        <v>10</v>
      </c>
      <c r="N128">
        <v>12</v>
      </c>
      <c r="O128">
        <v>8.4360870000000006</v>
      </c>
      <c r="P128">
        <f t="shared" si="14"/>
        <v>22</v>
      </c>
      <c r="Q128" t="str">
        <f>INDEX(elemek!$B$2:$B$113,MATCH($D128,elemek!$C$2:$C$113,0))</f>
        <v>Ne</v>
      </c>
      <c r="R128">
        <f t="shared" si="15"/>
        <v>8.4360870000000006</v>
      </c>
      <c r="S128">
        <f t="shared" si="16"/>
        <v>8.4360870000000006</v>
      </c>
    </row>
    <row r="129" spans="1:19">
      <c r="A129">
        <f t="shared" si="9"/>
        <v>128</v>
      </c>
      <c r="B129" t="str">
        <f>INDEX(elemek!$B$2:$B$113,MATCH($D129,elemek!$C$2:$C$113,0))</f>
        <v>Ne</v>
      </c>
      <c r="C129">
        <f t="shared" si="10"/>
        <v>20</v>
      </c>
      <c r="D129">
        <f t="shared" si="11"/>
        <v>10</v>
      </c>
      <c r="E129">
        <f t="shared" si="11"/>
        <v>10</v>
      </c>
      <c r="F129">
        <f t="shared" si="12"/>
        <v>8.4234220000000004</v>
      </c>
      <c r="G129">
        <f t="shared" si="13"/>
        <v>8.4234220000000004</v>
      </c>
      <c r="H129" t="str">
        <f>IF(B129="Fe",1+MAX($H$1:H128),"")</f>
        <v/>
      </c>
      <c r="L129">
        <v>128</v>
      </c>
      <c r="M129">
        <v>10</v>
      </c>
      <c r="N129">
        <v>10</v>
      </c>
      <c r="O129">
        <v>8.4234220000000004</v>
      </c>
      <c r="P129">
        <f t="shared" si="14"/>
        <v>20</v>
      </c>
      <c r="Q129" t="str">
        <f>INDEX(elemek!$B$2:$B$113,MATCH($D129,elemek!$C$2:$C$113,0))</f>
        <v>Ne</v>
      </c>
      <c r="R129">
        <f t="shared" si="15"/>
        <v>8.4234220000000004</v>
      </c>
      <c r="S129">
        <f t="shared" si="16"/>
        <v>8.4234220000000004</v>
      </c>
    </row>
    <row r="130" spans="1:19">
      <c r="A130">
        <f t="shared" si="9"/>
        <v>129</v>
      </c>
      <c r="B130" t="str">
        <f>INDEX(elemek!$B$2:$B$113,MATCH($D130,elemek!$C$2:$C$113,0))</f>
        <v>O</v>
      </c>
      <c r="C130">
        <f t="shared" si="10"/>
        <v>16</v>
      </c>
      <c r="D130">
        <f t="shared" si="11"/>
        <v>8</v>
      </c>
      <c r="E130">
        <f t="shared" si="11"/>
        <v>8</v>
      </c>
      <c r="F130">
        <f t="shared" si="12"/>
        <v>8.3673900000000003</v>
      </c>
      <c r="G130">
        <f t="shared" si="13"/>
        <v>8.3673900000000003</v>
      </c>
      <c r="H130" t="str">
        <f>IF(B130="Fe",1+MAX($H$1:H129),"")</f>
        <v/>
      </c>
      <c r="L130">
        <v>129</v>
      </c>
      <c r="M130">
        <v>8</v>
      </c>
      <c r="N130">
        <v>8</v>
      </c>
      <c r="O130">
        <v>8.3673900000000003</v>
      </c>
      <c r="P130">
        <f t="shared" si="14"/>
        <v>16</v>
      </c>
      <c r="Q130" t="str">
        <f>INDEX(elemek!$B$2:$B$113,MATCH($D130,elemek!$C$2:$C$113,0))</f>
        <v>O</v>
      </c>
      <c r="R130">
        <f t="shared" si="15"/>
        <v>8.3673900000000003</v>
      </c>
      <c r="S130">
        <f t="shared" si="16"/>
        <v>8.3673900000000003</v>
      </c>
    </row>
    <row r="131" spans="1:19">
      <c r="A131">
        <f t="shared" ref="A131:A194" si="17">L131</f>
        <v>130</v>
      </c>
      <c r="B131" t="str">
        <f>INDEX(elemek!$B$2:$B$113,MATCH($D131,elemek!$C$2:$C$113,0))</f>
        <v>Ne</v>
      </c>
      <c r="C131">
        <f t="shared" ref="C131:C194" si="18">D131+E131</f>
        <v>21</v>
      </c>
      <c r="D131">
        <f t="shared" ref="D131:E194" si="19">M131</f>
        <v>10</v>
      </c>
      <c r="E131">
        <f t="shared" si="19"/>
        <v>11</v>
      </c>
      <c r="F131">
        <f t="shared" ref="F131:F194" si="20">R131</f>
        <v>8.3442799999999995</v>
      </c>
      <c r="G131">
        <f t="shared" ref="G131:G194" si="21">R131</f>
        <v>8.3442799999999995</v>
      </c>
      <c r="H131" t="str">
        <f>IF(B131="Fe",1+MAX($H$1:H130),"")</f>
        <v/>
      </c>
      <c r="L131">
        <v>130</v>
      </c>
      <c r="M131">
        <v>10</v>
      </c>
      <c r="N131">
        <v>11</v>
      </c>
      <c r="O131">
        <v>8.3442799999999995</v>
      </c>
      <c r="P131">
        <f t="shared" ref="P131:P194" si="22">D131+E131</f>
        <v>21</v>
      </c>
      <c r="Q131" t="str">
        <f>INDEX(elemek!$B$2:$B$113,MATCH($D131,elemek!$C$2:$C$113,0))</f>
        <v>Ne</v>
      </c>
      <c r="R131">
        <f t="shared" ref="R131:R194" si="23">IF($O131&gt;0,$O131,AVERAGE($O$2:$O$990))</f>
        <v>8.3442799999999995</v>
      </c>
      <c r="S131">
        <f t="shared" ref="S131:S194" si="24">IF(ISBLANK(O131),AVERAGEIF($Q$2:$Q$990,$Q131,$O$2:$O$990),O131)</f>
        <v>8.3442799999999995</v>
      </c>
    </row>
    <row r="132" spans="1:19">
      <c r="A132">
        <f t="shared" si="17"/>
        <v>131</v>
      </c>
      <c r="B132" t="str">
        <f>INDEX(elemek!$B$2:$B$113,MATCH($D132,elemek!$C$2:$C$113,0))</f>
        <v>F</v>
      </c>
      <c r="C132">
        <f t="shared" si="18"/>
        <v>19</v>
      </c>
      <c r="D132">
        <f t="shared" si="19"/>
        <v>9</v>
      </c>
      <c r="E132">
        <f t="shared" si="19"/>
        <v>10</v>
      </c>
      <c r="F132">
        <f t="shared" si="20"/>
        <v>8.1496119999999994</v>
      </c>
      <c r="G132">
        <f t="shared" si="21"/>
        <v>8.1496119999999994</v>
      </c>
      <c r="H132" t="str">
        <f>IF(B132="Fe",1+MAX($H$1:H131),"")</f>
        <v/>
      </c>
      <c r="L132">
        <v>131</v>
      </c>
      <c r="M132">
        <v>9</v>
      </c>
      <c r="N132">
        <v>10</v>
      </c>
      <c r="O132">
        <v>8.1496119999999994</v>
      </c>
      <c r="P132">
        <f t="shared" si="22"/>
        <v>19</v>
      </c>
      <c r="Q132" t="str">
        <f>INDEX(elemek!$B$2:$B$113,MATCH($D132,elemek!$C$2:$C$113,0))</f>
        <v>F</v>
      </c>
      <c r="R132">
        <f t="shared" si="23"/>
        <v>8.1496119999999994</v>
      </c>
      <c r="S132">
        <f t="shared" si="24"/>
        <v>8.1496119999999994</v>
      </c>
    </row>
    <row r="133" spans="1:19">
      <c r="A133">
        <f t="shared" si="17"/>
        <v>132</v>
      </c>
      <c r="B133" t="str">
        <f>INDEX(elemek!$B$2:$B$113,MATCH($D133,elemek!$C$2:$C$113,0))</f>
        <v>O</v>
      </c>
      <c r="C133">
        <f t="shared" si="18"/>
        <v>17</v>
      </c>
      <c r="D133">
        <f t="shared" si="19"/>
        <v>8</v>
      </c>
      <c r="E133">
        <f t="shared" si="19"/>
        <v>9</v>
      </c>
      <c r="F133">
        <f t="shared" si="20"/>
        <v>8.1189040000000006</v>
      </c>
      <c r="G133">
        <f t="shared" si="21"/>
        <v>8.1189040000000006</v>
      </c>
      <c r="H133" t="str">
        <f>IF(B133="Fe",1+MAX($H$1:H132),"")</f>
        <v/>
      </c>
      <c r="L133">
        <v>132</v>
      </c>
      <c r="M133">
        <v>8</v>
      </c>
      <c r="N133">
        <v>9</v>
      </c>
      <c r="O133">
        <v>8.1189040000000006</v>
      </c>
      <c r="P133">
        <f t="shared" si="22"/>
        <v>17</v>
      </c>
      <c r="Q133" t="str">
        <f>INDEX(elemek!$B$2:$B$113,MATCH($D133,elemek!$C$2:$C$113,0))</f>
        <v>O</v>
      </c>
      <c r="R133">
        <f t="shared" si="23"/>
        <v>8.1189040000000006</v>
      </c>
      <c r="S133">
        <f t="shared" si="24"/>
        <v>8.1189040000000006</v>
      </c>
    </row>
    <row r="134" spans="1:19">
      <c r="A134">
        <f t="shared" si="17"/>
        <v>133</v>
      </c>
      <c r="B134" t="str">
        <f>INDEX(elemek!$B$2:$B$113,MATCH($D134,elemek!$C$2:$C$113,0))</f>
        <v>O</v>
      </c>
      <c r="C134">
        <f t="shared" si="18"/>
        <v>18</v>
      </c>
      <c r="D134">
        <f t="shared" si="19"/>
        <v>8</v>
      </c>
      <c r="E134">
        <f t="shared" si="19"/>
        <v>10</v>
      </c>
      <c r="F134">
        <f t="shared" si="20"/>
        <v>8.114744</v>
      </c>
      <c r="G134">
        <f t="shared" si="21"/>
        <v>8.114744</v>
      </c>
      <c r="H134" t="str">
        <f>IF(B134="Fe",1+MAX($H$1:H133),"")</f>
        <v/>
      </c>
      <c r="L134">
        <v>133</v>
      </c>
      <c r="M134">
        <v>8</v>
      </c>
      <c r="N134">
        <v>10</v>
      </c>
      <c r="O134">
        <v>8.114744</v>
      </c>
      <c r="P134">
        <f t="shared" si="22"/>
        <v>18</v>
      </c>
      <c r="Q134" t="str">
        <f>INDEX(elemek!$B$2:$B$113,MATCH($D134,elemek!$C$2:$C$113,0))</f>
        <v>O</v>
      </c>
      <c r="R134">
        <f t="shared" si="23"/>
        <v>8.114744</v>
      </c>
      <c r="S134">
        <f t="shared" si="24"/>
        <v>8.114744</v>
      </c>
    </row>
    <row r="135" spans="1:19">
      <c r="A135">
        <f t="shared" si="17"/>
        <v>134</v>
      </c>
      <c r="B135" t="str">
        <f>INDEX(elemek!$B$2:$B$113,MATCH($D135,elemek!$C$2:$C$113,0))</f>
        <v>C</v>
      </c>
      <c r="C135">
        <f t="shared" si="18"/>
        <v>12</v>
      </c>
      <c r="D135">
        <f t="shared" si="19"/>
        <v>6</v>
      </c>
      <c r="E135">
        <f t="shared" si="19"/>
        <v>6</v>
      </c>
      <c r="F135">
        <f t="shared" si="20"/>
        <v>8.0713270000000001</v>
      </c>
      <c r="G135">
        <f t="shared" si="21"/>
        <v>8.0713270000000001</v>
      </c>
      <c r="H135" t="str">
        <f>IF(B135="Fe",1+MAX($H$1:H134),"")</f>
        <v/>
      </c>
      <c r="L135">
        <v>134</v>
      </c>
      <c r="M135">
        <v>6</v>
      </c>
      <c r="N135">
        <v>6</v>
      </c>
      <c r="O135">
        <v>8.0713270000000001</v>
      </c>
      <c r="P135">
        <f t="shared" si="22"/>
        <v>12</v>
      </c>
      <c r="Q135" t="str">
        <f>INDEX(elemek!$B$2:$B$113,MATCH($D135,elemek!$C$2:$C$113,0))</f>
        <v>C</v>
      </c>
      <c r="R135">
        <f t="shared" si="23"/>
        <v>8.0713270000000001</v>
      </c>
      <c r="S135">
        <f t="shared" si="24"/>
        <v>8.0713270000000001</v>
      </c>
    </row>
    <row r="136" spans="1:19">
      <c r="A136">
        <f t="shared" si="17"/>
        <v>135</v>
      </c>
      <c r="B136" t="str">
        <f>INDEX(elemek!$B$2:$B$113,MATCH($D136,elemek!$C$2:$C$113,0))</f>
        <v>N</v>
      </c>
      <c r="C136">
        <f t="shared" si="18"/>
        <v>15</v>
      </c>
      <c r="D136">
        <f t="shared" si="19"/>
        <v>7</v>
      </c>
      <c r="E136">
        <f t="shared" si="19"/>
        <v>8</v>
      </c>
      <c r="F136">
        <f t="shared" si="20"/>
        <v>8.0645939999999996</v>
      </c>
      <c r="G136">
        <f t="shared" si="21"/>
        <v>8.0645939999999996</v>
      </c>
      <c r="H136" t="str">
        <f>IF(B136="Fe",1+MAX($H$1:H135),"")</f>
        <v/>
      </c>
      <c r="L136">
        <v>135</v>
      </c>
      <c r="M136">
        <v>7</v>
      </c>
      <c r="N136">
        <v>8</v>
      </c>
      <c r="O136">
        <v>8.0645939999999996</v>
      </c>
      <c r="P136">
        <f t="shared" si="22"/>
        <v>15</v>
      </c>
      <c r="Q136" t="str">
        <f>INDEX(elemek!$B$2:$B$113,MATCH($D136,elemek!$C$2:$C$113,0))</f>
        <v>N</v>
      </c>
      <c r="R136">
        <f t="shared" si="23"/>
        <v>8.0645939999999996</v>
      </c>
      <c r="S136">
        <f t="shared" si="24"/>
        <v>8.0645939999999996</v>
      </c>
    </row>
    <row r="137" spans="1:19">
      <c r="A137">
        <f t="shared" si="17"/>
        <v>136</v>
      </c>
      <c r="B137" t="str">
        <f>INDEX(elemek!$B$2:$B$113,MATCH($D137,elemek!$C$2:$C$113,0))</f>
        <v>N</v>
      </c>
      <c r="C137">
        <f t="shared" si="18"/>
        <v>14</v>
      </c>
      <c r="D137">
        <f t="shared" si="19"/>
        <v>7</v>
      </c>
      <c r="E137">
        <f t="shared" si="19"/>
        <v>7</v>
      </c>
      <c r="F137">
        <f t="shared" si="20"/>
        <v>7.8668269999999998</v>
      </c>
      <c r="G137">
        <f t="shared" si="21"/>
        <v>7.8668269999999998</v>
      </c>
      <c r="H137" t="str">
        <f>IF(B137="Fe",1+MAX($H$1:H136),"")</f>
        <v/>
      </c>
      <c r="L137">
        <v>136</v>
      </c>
      <c r="M137">
        <v>7</v>
      </c>
      <c r="N137">
        <v>7</v>
      </c>
      <c r="O137">
        <v>7.8668269999999998</v>
      </c>
      <c r="P137">
        <f t="shared" si="22"/>
        <v>14</v>
      </c>
      <c r="Q137" t="str">
        <f>INDEX(elemek!$B$2:$B$113,MATCH($D137,elemek!$C$2:$C$113,0))</f>
        <v>N</v>
      </c>
      <c r="R137">
        <f t="shared" si="23"/>
        <v>7.8668269999999998</v>
      </c>
      <c r="S137">
        <f t="shared" si="24"/>
        <v>7.8668269999999998</v>
      </c>
    </row>
    <row r="138" spans="1:19">
      <c r="A138">
        <f t="shared" si="17"/>
        <v>137</v>
      </c>
      <c r="B138" t="str">
        <f>INDEX(elemek!$B$2:$B$113,MATCH($D138,elemek!$C$2:$C$113,0))</f>
        <v>C</v>
      </c>
      <c r="C138">
        <f t="shared" si="18"/>
        <v>13</v>
      </c>
      <c r="D138">
        <f t="shared" si="19"/>
        <v>6</v>
      </c>
      <c r="E138">
        <f t="shared" si="19"/>
        <v>7</v>
      </c>
      <c r="F138">
        <f t="shared" si="20"/>
        <v>7.8309430000000004</v>
      </c>
      <c r="G138">
        <f t="shared" si="21"/>
        <v>7.8309430000000004</v>
      </c>
      <c r="H138" t="str">
        <f>IF(B138="Fe",1+MAX($H$1:H137),"")</f>
        <v/>
      </c>
      <c r="L138">
        <v>137</v>
      </c>
      <c r="M138">
        <v>6</v>
      </c>
      <c r="N138">
        <v>7</v>
      </c>
      <c r="O138">
        <v>7.8309430000000004</v>
      </c>
      <c r="P138">
        <f t="shared" si="22"/>
        <v>13</v>
      </c>
      <c r="Q138" t="str">
        <f>INDEX(elemek!$B$2:$B$113,MATCH($D138,elemek!$C$2:$C$113,0))</f>
        <v>C</v>
      </c>
      <c r="R138">
        <f t="shared" si="23"/>
        <v>7.8309430000000004</v>
      </c>
      <c r="S138">
        <f t="shared" si="24"/>
        <v>7.8309430000000004</v>
      </c>
    </row>
    <row r="139" spans="1:19">
      <c r="A139">
        <f t="shared" si="17"/>
        <v>138</v>
      </c>
      <c r="B139" t="str">
        <f>INDEX(elemek!$B$2:$B$113,MATCH($D139,elemek!$C$2:$C$113,0))</f>
        <v>He</v>
      </c>
      <c r="C139">
        <f t="shared" si="18"/>
        <v>4</v>
      </c>
      <c r="D139">
        <f t="shared" si="19"/>
        <v>2</v>
      </c>
      <c r="E139">
        <f t="shared" si="19"/>
        <v>2</v>
      </c>
      <c r="F139">
        <f t="shared" si="20"/>
        <v>7.465077</v>
      </c>
      <c r="G139">
        <f t="shared" si="21"/>
        <v>7.465077</v>
      </c>
      <c r="H139" t="str">
        <f>IF(B139="Fe",1+MAX($H$1:H138),"")</f>
        <v/>
      </c>
      <c r="L139">
        <v>138</v>
      </c>
      <c r="M139">
        <v>2</v>
      </c>
      <c r="N139">
        <v>2</v>
      </c>
      <c r="O139">
        <v>7.465077</v>
      </c>
      <c r="P139">
        <f t="shared" si="22"/>
        <v>4</v>
      </c>
      <c r="Q139" t="str">
        <f>INDEX(elemek!$B$2:$B$113,MATCH($D139,elemek!$C$2:$C$113,0))</f>
        <v>He</v>
      </c>
      <c r="R139">
        <f t="shared" si="23"/>
        <v>7.465077</v>
      </c>
      <c r="S139">
        <f t="shared" si="24"/>
        <v>7.465077</v>
      </c>
    </row>
    <row r="140" spans="1:19">
      <c r="A140">
        <f t="shared" si="17"/>
        <v>139</v>
      </c>
      <c r="B140" t="str">
        <f>INDEX(elemek!$B$2:$B$113,MATCH($D140,elemek!$C$2:$C$113,0))</f>
        <v>B</v>
      </c>
      <c r="C140">
        <f t="shared" si="18"/>
        <v>11</v>
      </c>
      <c r="D140">
        <f t="shared" si="19"/>
        <v>5</v>
      </c>
      <c r="E140">
        <f t="shared" si="19"/>
        <v>6</v>
      </c>
      <c r="F140">
        <f t="shared" si="20"/>
        <v>7.2833370000000004</v>
      </c>
      <c r="G140">
        <f t="shared" si="21"/>
        <v>7.2833370000000004</v>
      </c>
      <c r="H140" t="str">
        <f>IF(B140="Fe",1+MAX($H$1:H139),"")</f>
        <v/>
      </c>
      <c r="L140">
        <v>139</v>
      </c>
      <c r="M140">
        <v>5</v>
      </c>
      <c r="N140">
        <v>6</v>
      </c>
      <c r="O140">
        <v>7.2833370000000004</v>
      </c>
      <c r="P140">
        <f t="shared" si="22"/>
        <v>11</v>
      </c>
      <c r="Q140" t="str">
        <f>INDEX(elemek!$B$2:$B$113,MATCH($D140,elemek!$C$2:$C$113,0))</f>
        <v>B</v>
      </c>
      <c r="R140">
        <f t="shared" si="23"/>
        <v>7.2833370000000004</v>
      </c>
      <c r="S140">
        <f t="shared" si="24"/>
        <v>7.2833370000000004</v>
      </c>
    </row>
    <row r="141" spans="1:19">
      <c r="A141">
        <f t="shared" si="17"/>
        <v>140</v>
      </c>
      <c r="B141" t="str">
        <f>INDEX(elemek!$B$2:$B$113,MATCH($D141,elemek!$C$2:$C$113,0))</f>
        <v>B</v>
      </c>
      <c r="C141">
        <f t="shared" si="18"/>
        <v>10</v>
      </c>
      <c r="D141">
        <f t="shared" si="19"/>
        <v>5</v>
      </c>
      <c r="E141">
        <f t="shared" si="19"/>
        <v>5</v>
      </c>
      <c r="F141">
        <f t="shared" si="20"/>
        <v>6.8662570000000001</v>
      </c>
      <c r="G141">
        <f t="shared" si="21"/>
        <v>6.8662570000000001</v>
      </c>
      <c r="H141" t="str">
        <f>IF(B141="Fe",1+MAX($H$1:H140),"")</f>
        <v/>
      </c>
      <c r="L141">
        <v>140</v>
      </c>
      <c r="M141">
        <v>5</v>
      </c>
      <c r="N141">
        <v>5</v>
      </c>
      <c r="O141">
        <v>6.8662570000000001</v>
      </c>
      <c r="P141">
        <f t="shared" si="22"/>
        <v>10</v>
      </c>
      <c r="Q141" t="str">
        <f>INDEX(elemek!$B$2:$B$113,MATCH($D141,elemek!$C$2:$C$113,0))</f>
        <v>B</v>
      </c>
      <c r="R141">
        <f t="shared" si="23"/>
        <v>6.8662570000000001</v>
      </c>
      <c r="S141">
        <f t="shared" si="24"/>
        <v>6.8662570000000001</v>
      </c>
    </row>
    <row r="142" spans="1:19">
      <c r="A142">
        <f t="shared" si="17"/>
        <v>141</v>
      </c>
      <c r="B142" t="str">
        <f>INDEX(elemek!$B$2:$B$113,MATCH($D142,elemek!$C$2:$C$113,0))</f>
        <v>Be</v>
      </c>
      <c r="C142">
        <f t="shared" si="18"/>
        <v>9</v>
      </c>
      <c r="D142">
        <f t="shared" si="19"/>
        <v>4</v>
      </c>
      <c r="E142">
        <f t="shared" si="19"/>
        <v>5</v>
      </c>
      <c r="F142">
        <f t="shared" si="20"/>
        <v>6.8104829999999996</v>
      </c>
      <c r="G142">
        <f t="shared" si="21"/>
        <v>6.8104829999999996</v>
      </c>
      <c r="H142" t="str">
        <f>IF(B142="Fe",1+MAX($H$1:H141),"")</f>
        <v/>
      </c>
      <c r="L142">
        <v>141</v>
      </c>
      <c r="M142">
        <v>4</v>
      </c>
      <c r="N142">
        <v>5</v>
      </c>
      <c r="O142">
        <v>6.8104829999999996</v>
      </c>
      <c r="P142">
        <f t="shared" si="22"/>
        <v>9</v>
      </c>
      <c r="Q142" t="str">
        <f>INDEX(elemek!$B$2:$B$113,MATCH($D142,elemek!$C$2:$C$113,0))</f>
        <v>Be</v>
      </c>
      <c r="R142">
        <f t="shared" si="23"/>
        <v>6.8104829999999996</v>
      </c>
      <c r="S142">
        <f t="shared" si="24"/>
        <v>6.8104829999999996</v>
      </c>
    </row>
    <row r="143" spans="1:19">
      <c r="A143">
        <f t="shared" si="17"/>
        <v>142</v>
      </c>
      <c r="B143" t="str">
        <f>INDEX(elemek!$B$2:$B$113,MATCH($D143,elemek!$C$2:$C$113,0))</f>
        <v>Li</v>
      </c>
      <c r="C143">
        <f t="shared" si="18"/>
        <v>7</v>
      </c>
      <c r="D143">
        <f t="shared" si="19"/>
        <v>3</v>
      </c>
      <c r="E143">
        <f t="shared" si="19"/>
        <v>4</v>
      </c>
      <c r="F143">
        <f t="shared" si="20"/>
        <v>5.9415990000000001</v>
      </c>
      <c r="G143">
        <f t="shared" si="21"/>
        <v>5.9415990000000001</v>
      </c>
      <c r="H143" t="str">
        <f>IF(B143="Fe",1+MAX($H$1:H142),"")</f>
        <v/>
      </c>
      <c r="L143">
        <v>142</v>
      </c>
      <c r="M143">
        <v>3</v>
      </c>
      <c r="N143">
        <v>4</v>
      </c>
      <c r="O143">
        <v>5.9415990000000001</v>
      </c>
      <c r="P143">
        <f t="shared" si="22"/>
        <v>7</v>
      </c>
      <c r="Q143" t="str">
        <f>INDEX(elemek!$B$2:$B$113,MATCH($D143,elemek!$C$2:$C$113,0))</f>
        <v>Li</v>
      </c>
      <c r="R143">
        <f t="shared" si="23"/>
        <v>5.9415990000000001</v>
      </c>
      <c r="S143">
        <f t="shared" si="24"/>
        <v>5.9415990000000001</v>
      </c>
    </row>
    <row r="144" spans="1:19">
      <c r="A144">
        <f t="shared" si="17"/>
        <v>143</v>
      </c>
      <c r="B144" t="str">
        <f>INDEX(elemek!$B$2:$B$113,MATCH($D144,elemek!$C$2:$C$113,0))</f>
        <v>Li</v>
      </c>
      <c r="C144">
        <f t="shared" si="18"/>
        <v>6</v>
      </c>
      <c r="D144">
        <f t="shared" si="19"/>
        <v>3</v>
      </c>
      <c r="E144">
        <f t="shared" si="19"/>
        <v>3</v>
      </c>
      <c r="F144">
        <f t="shared" si="20"/>
        <v>5.7235269999999998</v>
      </c>
      <c r="G144">
        <f t="shared" si="21"/>
        <v>5.7235269999999998</v>
      </c>
      <c r="H144" t="str">
        <f>IF(B144="Fe",1+MAX($H$1:H143),"")</f>
        <v/>
      </c>
      <c r="L144">
        <v>143</v>
      </c>
      <c r="M144">
        <v>3</v>
      </c>
      <c r="N144">
        <v>3</v>
      </c>
      <c r="O144">
        <v>5.7235269999999998</v>
      </c>
      <c r="P144">
        <f t="shared" si="22"/>
        <v>6</v>
      </c>
      <c r="Q144" t="str">
        <f>INDEX(elemek!$B$2:$B$113,MATCH($D144,elemek!$C$2:$C$113,0))</f>
        <v>Li</v>
      </c>
      <c r="R144">
        <f t="shared" si="23"/>
        <v>5.7235269999999998</v>
      </c>
      <c r="S144">
        <f t="shared" si="24"/>
        <v>5.7235269999999998</v>
      </c>
    </row>
    <row r="145" spans="1:19">
      <c r="A145">
        <f t="shared" si="17"/>
        <v>144</v>
      </c>
      <c r="B145" t="str">
        <f>INDEX(elemek!$B$2:$B$113,MATCH($D145,elemek!$C$2:$C$113,0))</f>
        <v>He</v>
      </c>
      <c r="C145">
        <f t="shared" si="18"/>
        <v>3</v>
      </c>
      <c r="D145">
        <f t="shared" si="19"/>
        <v>2</v>
      </c>
      <c r="E145">
        <f t="shared" si="19"/>
        <v>1</v>
      </c>
      <c r="F145">
        <f t="shared" si="20"/>
        <v>3.0943269999999998</v>
      </c>
      <c r="G145">
        <f t="shared" si="21"/>
        <v>3.0943269999999998</v>
      </c>
      <c r="H145" t="str">
        <f>IF(B145="Fe",1+MAX($H$1:H144),"")</f>
        <v/>
      </c>
      <c r="L145">
        <v>144</v>
      </c>
      <c r="M145">
        <v>2</v>
      </c>
      <c r="N145">
        <v>1</v>
      </c>
      <c r="O145">
        <v>3.0943269999999998</v>
      </c>
      <c r="P145">
        <f t="shared" si="22"/>
        <v>3</v>
      </c>
      <c r="Q145" t="str">
        <f>INDEX(elemek!$B$2:$B$113,MATCH($D145,elemek!$C$2:$C$113,0))</f>
        <v>He</v>
      </c>
      <c r="R145">
        <f t="shared" si="23"/>
        <v>3.0943269999999998</v>
      </c>
      <c r="S145">
        <f t="shared" si="24"/>
        <v>3.0943269999999998</v>
      </c>
    </row>
    <row r="146" spans="1:19">
      <c r="A146">
        <f t="shared" si="17"/>
        <v>145</v>
      </c>
      <c r="B146" t="str">
        <f>INDEX(elemek!$B$2:$B$113,MATCH($D146,elemek!$C$2:$C$113,0))</f>
        <v>H</v>
      </c>
      <c r="C146">
        <f t="shared" si="18"/>
        <v>2</v>
      </c>
      <c r="D146">
        <f t="shared" si="19"/>
        <v>1</v>
      </c>
      <c r="E146">
        <f t="shared" si="19"/>
        <v>1</v>
      </c>
      <c r="F146">
        <f t="shared" si="20"/>
        <v>1.5033270000000001</v>
      </c>
      <c r="G146">
        <f t="shared" si="21"/>
        <v>1.5033270000000001</v>
      </c>
      <c r="H146" t="str">
        <f>IF(B146="Fe",1+MAX($H$1:H145),"")</f>
        <v/>
      </c>
      <c r="L146">
        <v>145</v>
      </c>
      <c r="M146">
        <v>1</v>
      </c>
      <c r="N146">
        <v>1</v>
      </c>
      <c r="O146">
        <v>1.5033270000000001</v>
      </c>
      <c r="P146">
        <f t="shared" si="22"/>
        <v>2</v>
      </c>
      <c r="Q146" t="str">
        <f>INDEX(elemek!$B$2:$B$113,MATCH($D146,elemek!$C$2:$C$113,0))</f>
        <v>H</v>
      </c>
      <c r="R146">
        <f t="shared" si="23"/>
        <v>1.5033270000000001</v>
      </c>
      <c r="S146">
        <f t="shared" si="24"/>
        <v>1.5033270000000001</v>
      </c>
    </row>
    <row r="147" spans="1:19">
      <c r="A147">
        <f t="shared" si="17"/>
        <v>146</v>
      </c>
      <c r="B147" t="str">
        <f>INDEX(elemek!$B$2:$B$113,MATCH($D147,elemek!$C$2:$C$113,0))</f>
        <v>H</v>
      </c>
      <c r="C147">
        <f t="shared" si="18"/>
        <v>1</v>
      </c>
      <c r="D147">
        <f t="shared" si="19"/>
        <v>1</v>
      </c>
      <c r="E147">
        <f t="shared" si="19"/>
        <v>0</v>
      </c>
      <c r="F147">
        <f t="shared" si="20"/>
        <v>0.78232699999999999</v>
      </c>
      <c r="G147">
        <f t="shared" si="21"/>
        <v>0.78232699999999999</v>
      </c>
      <c r="H147" t="str">
        <f>IF(B147="Fe",1+MAX($H$1:H146),"")</f>
        <v/>
      </c>
      <c r="L147">
        <v>146</v>
      </c>
      <c r="M147">
        <v>1</v>
      </c>
      <c r="N147">
        <v>0</v>
      </c>
      <c r="O147">
        <v>0.78232699999999999</v>
      </c>
      <c r="P147">
        <f t="shared" si="22"/>
        <v>1</v>
      </c>
      <c r="Q147" t="str">
        <f>INDEX(elemek!$B$2:$B$113,MATCH($D147,elemek!$C$2:$C$113,0))</f>
        <v>H</v>
      </c>
      <c r="R147">
        <f t="shared" si="23"/>
        <v>0.78232699999999999</v>
      </c>
      <c r="S147">
        <f t="shared" si="24"/>
        <v>0.78232699999999999</v>
      </c>
    </row>
    <row r="148" spans="1:19">
      <c r="A148">
        <f t="shared" si="17"/>
        <v>147</v>
      </c>
      <c r="B148" t="str">
        <f>INDEX(elemek!$B$2:$B$113,MATCH($D148,elemek!$C$2:$C$113,0))</f>
        <v>Se</v>
      </c>
      <c r="C148">
        <f t="shared" si="18"/>
        <v>80</v>
      </c>
      <c r="D148">
        <f t="shared" si="19"/>
        <v>34</v>
      </c>
      <c r="E148">
        <f t="shared" si="19"/>
        <v>46</v>
      </c>
      <c r="F148">
        <f t="shared" si="20"/>
        <v>9.0433260000000004</v>
      </c>
      <c r="G148">
        <f t="shared" si="21"/>
        <v>9.0433260000000004</v>
      </c>
      <c r="H148" t="str">
        <f>IF(B148="Fe",1+MAX($H$1:H147),"")</f>
        <v/>
      </c>
      <c r="L148">
        <v>147</v>
      </c>
      <c r="M148">
        <v>34</v>
      </c>
      <c r="N148">
        <v>46</v>
      </c>
      <c r="O148">
        <v>9.0433260000000004</v>
      </c>
      <c r="P148">
        <f t="shared" si="22"/>
        <v>80</v>
      </c>
      <c r="Q148" t="str">
        <f>INDEX(elemek!$B$2:$B$113,MATCH($D148,elemek!$C$2:$C$113,0))</f>
        <v>Se</v>
      </c>
      <c r="R148">
        <f t="shared" si="23"/>
        <v>9.0433260000000004</v>
      </c>
      <c r="S148">
        <f t="shared" si="24"/>
        <v>9.0433260000000004</v>
      </c>
    </row>
    <row r="149" spans="1:19">
      <c r="A149">
        <f t="shared" si="17"/>
        <v>148</v>
      </c>
      <c r="B149" t="str">
        <f>INDEX(elemek!$B$2:$B$113,MATCH($D149,elemek!$C$2:$C$113,0))</f>
        <v>Kr</v>
      </c>
      <c r="C149">
        <f t="shared" si="18"/>
        <v>86</v>
      </c>
      <c r="D149">
        <f t="shared" si="19"/>
        <v>36</v>
      </c>
      <c r="E149">
        <f t="shared" si="19"/>
        <v>50</v>
      </c>
      <c r="F149">
        <f t="shared" si="20"/>
        <v>9.0395319999999995</v>
      </c>
      <c r="G149">
        <f t="shared" si="21"/>
        <v>9.0395319999999995</v>
      </c>
      <c r="H149" t="str">
        <f>IF(B149="Fe",1+MAX($H$1:H148),"")</f>
        <v/>
      </c>
      <c r="L149">
        <v>148</v>
      </c>
      <c r="M149">
        <v>36</v>
      </c>
      <c r="N149">
        <v>50</v>
      </c>
      <c r="O149">
        <v>9.0395319999999995</v>
      </c>
      <c r="P149">
        <f t="shared" si="22"/>
        <v>86</v>
      </c>
      <c r="Q149" t="str">
        <f>INDEX(elemek!$B$2:$B$113,MATCH($D149,elemek!$C$2:$C$113,0))</f>
        <v>Kr</v>
      </c>
      <c r="R149">
        <f t="shared" si="23"/>
        <v>9.0395319999999995</v>
      </c>
      <c r="S149">
        <f t="shared" si="24"/>
        <v>9.0395319999999995</v>
      </c>
    </row>
    <row r="150" spans="1:19">
      <c r="A150">
        <f t="shared" si="17"/>
        <v>149</v>
      </c>
      <c r="B150" t="str">
        <f>INDEX(elemek!$B$2:$B$113,MATCH($D150,elemek!$C$2:$C$113,0))</f>
        <v>Sr</v>
      </c>
      <c r="C150">
        <f t="shared" si="18"/>
        <v>84</v>
      </c>
      <c r="D150">
        <f t="shared" si="19"/>
        <v>38</v>
      </c>
      <c r="E150">
        <f t="shared" si="19"/>
        <v>46</v>
      </c>
      <c r="F150">
        <f t="shared" si="20"/>
        <v>9.0313750000000006</v>
      </c>
      <c r="G150">
        <f t="shared" si="21"/>
        <v>9.0313750000000006</v>
      </c>
      <c r="H150" t="str">
        <f>IF(B150="Fe",1+MAX($H$1:H149),"")</f>
        <v/>
      </c>
      <c r="L150">
        <v>149</v>
      </c>
      <c r="M150">
        <v>38</v>
      </c>
      <c r="N150">
        <v>46</v>
      </c>
      <c r="O150">
        <v>9.0313750000000006</v>
      </c>
      <c r="P150">
        <f t="shared" si="22"/>
        <v>84</v>
      </c>
      <c r="Q150" t="str">
        <f>INDEX(elemek!$B$2:$B$113,MATCH($D150,elemek!$C$2:$C$113,0))</f>
        <v>Sr</v>
      </c>
      <c r="R150">
        <f t="shared" si="23"/>
        <v>9.0313750000000006</v>
      </c>
      <c r="S150">
        <f t="shared" si="24"/>
        <v>9.0313750000000006</v>
      </c>
    </row>
    <row r="151" spans="1:19">
      <c r="A151">
        <f t="shared" si="17"/>
        <v>150</v>
      </c>
      <c r="B151" t="str">
        <f>INDEX(elemek!$B$2:$B$113,MATCH($D151,elemek!$C$2:$C$113,0))</f>
        <v>Pd</v>
      </c>
      <c r="C151">
        <f t="shared" si="18"/>
        <v>102</v>
      </c>
      <c r="D151">
        <f t="shared" si="19"/>
        <v>46</v>
      </c>
      <c r="E151">
        <f t="shared" si="19"/>
        <v>56</v>
      </c>
      <c r="F151">
        <f t="shared" si="20"/>
        <v>8.9333369999999999</v>
      </c>
      <c r="G151">
        <f t="shared" si="21"/>
        <v>8.9333369999999999</v>
      </c>
      <c r="H151" t="str">
        <f>IF(B151="Fe",1+MAX($H$1:H150),"")</f>
        <v/>
      </c>
      <c r="L151">
        <v>150</v>
      </c>
      <c r="M151">
        <v>46</v>
      </c>
      <c r="N151">
        <v>56</v>
      </c>
      <c r="O151">
        <v>8.9333369999999999</v>
      </c>
      <c r="P151">
        <f t="shared" si="22"/>
        <v>102</v>
      </c>
      <c r="Q151" t="str">
        <f>INDEX(elemek!$B$2:$B$113,MATCH($D151,elemek!$C$2:$C$113,0))</f>
        <v>Pd</v>
      </c>
      <c r="R151">
        <f t="shared" si="23"/>
        <v>8.9333369999999999</v>
      </c>
      <c r="S151">
        <f t="shared" si="24"/>
        <v>8.9333369999999999</v>
      </c>
    </row>
    <row r="152" spans="1:19">
      <c r="A152">
        <f t="shared" si="17"/>
        <v>151</v>
      </c>
      <c r="B152" t="str">
        <f>INDEX(elemek!$B$2:$B$113,MATCH($D152,elemek!$C$2:$C$113,0))</f>
        <v>Ru</v>
      </c>
      <c r="C152">
        <f t="shared" si="18"/>
        <v>104</v>
      </c>
      <c r="D152">
        <f t="shared" si="19"/>
        <v>44</v>
      </c>
      <c r="E152">
        <f t="shared" si="19"/>
        <v>60</v>
      </c>
      <c r="F152">
        <f t="shared" si="20"/>
        <v>8.9183369999999993</v>
      </c>
      <c r="G152">
        <f t="shared" si="21"/>
        <v>8.9183369999999993</v>
      </c>
      <c r="H152" t="str">
        <f>IF(B152="Fe",1+MAX($H$1:H151),"")</f>
        <v/>
      </c>
      <c r="L152">
        <v>151</v>
      </c>
      <c r="M152">
        <v>44</v>
      </c>
      <c r="N152">
        <v>60</v>
      </c>
      <c r="O152">
        <v>8.9183369999999993</v>
      </c>
      <c r="P152">
        <f t="shared" si="22"/>
        <v>104</v>
      </c>
      <c r="Q152" t="str">
        <f>INDEX(elemek!$B$2:$B$113,MATCH($D152,elemek!$C$2:$C$113,0))</f>
        <v>Ru</v>
      </c>
      <c r="R152">
        <f t="shared" si="23"/>
        <v>8.9183369999999993</v>
      </c>
      <c r="S152">
        <f t="shared" si="24"/>
        <v>8.9183369999999993</v>
      </c>
    </row>
    <row r="153" spans="1:19">
      <c r="A153">
        <f t="shared" si="17"/>
        <v>152</v>
      </c>
      <c r="B153" t="str">
        <f>INDEX(elemek!$B$2:$B$113,MATCH($D153,elemek!$C$2:$C$113,0))</f>
        <v>Ar</v>
      </c>
      <c r="C153">
        <f t="shared" si="18"/>
        <v>36</v>
      </c>
      <c r="D153">
        <f t="shared" si="19"/>
        <v>18</v>
      </c>
      <c r="E153">
        <f t="shared" si="19"/>
        <v>18</v>
      </c>
      <c r="F153">
        <f t="shared" si="20"/>
        <v>8.9111049999999992</v>
      </c>
      <c r="G153">
        <f t="shared" si="21"/>
        <v>8.9111049999999992</v>
      </c>
      <c r="H153" t="str">
        <f>IF(B153="Fe",1+MAX($H$1:H152),"")</f>
        <v/>
      </c>
      <c r="L153">
        <v>152</v>
      </c>
      <c r="M153">
        <v>18</v>
      </c>
      <c r="N153">
        <v>18</v>
      </c>
      <c r="O153">
        <v>8.9111049999999992</v>
      </c>
      <c r="P153">
        <f t="shared" si="22"/>
        <v>36</v>
      </c>
      <c r="Q153" t="str">
        <f>INDEX(elemek!$B$2:$B$113,MATCH($D153,elemek!$C$2:$C$113,0))</f>
        <v>Ar</v>
      </c>
      <c r="R153">
        <f t="shared" si="23"/>
        <v>8.9111049999999992</v>
      </c>
      <c r="S153">
        <f t="shared" si="24"/>
        <v>8.9111049999999992</v>
      </c>
    </row>
    <row r="154" spans="1:19">
      <c r="A154">
        <f t="shared" si="17"/>
        <v>153</v>
      </c>
      <c r="B154" t="str">
        <f>INDEX(elemek!$B$2:$B$113,MATCH($D154,elemek!$C$2:$C$113,0))</f>
        <v>Sn</v>
      </c>
      <c r="C154">
        <f t="shared" si="18"/>
        <v>122</v>
      </c>
      <c r="D154">
        <f t="shared" si="19"/>
        <v>50</v>
      </c>
      <c r="E154">
        <f t="shared" si="19"/>
        <v>72</v>
      </c>
      <c r="F154">
        <f t="shared" si="20"/>
        <v>8.8085900000000006</v>
      </c>
      <c r="G154">
        <f t="shared" si="21"/>
        <v>8.8085900000000006</v>
      </c>
      <c r="H154" t="str">
        <f>IF(B154="Fe",1+MAX($H$1:H153),"")</f>
        <v/>
      </c>
      <c r="L154">
        <v>153</v>
      </c>
      <c r="M154">
        <v>50</v>
      </c>
      <c r="N154">
        <v>72</v>
      </c>
      <c r="O154">
        <v>8.8085900000000006</v>
      </c>
      <c r="P154">
        <f t="shared" si="22"/>
        <v>122</v>
      </c>
      <c r="Q154" t="str">
        <f>INDEX(elemek!$B$2:$B$113,MATCH($D154,elemek!$C$2:$C$113,0))</f>
        <v>Sn</v>
      </c>
      <c r="R154">
        <f t="shared" si="23"/>
        <v>8.8085900000000006</v>
      </c>
      <c r="S154">
        <f t="shared" si="24"/>
        <v>8.8085900000000006</v>
      </c>
    </row>
    <row r="155" spans="1:19">
      <c r="A155">
        <f t="shared" si="17"/>
        <v>154</v>
      </c>
      <c r="B155" t="str">
        <f>INDEX(elemek!$B$2:$B$113,MATCH($D155,elemek!$C$2:$C$113,0))</f>
        <v>Nd</v>
      </c>
      <c r="C155">
        <f t="shared" si="18"/>
        <v>143</v>
      </c>
      <c r="D155">
        <f t="shared" si="19"/>
        <v>60</v>
      </c>
      <c r="E155">
        <f t="shared" si="19"/>
        <v>83</v>
      </c>
      <c r="F155">
        <f t="shared" si="20"/>
        <v>8.658792</v>
      </c>
      <c r="G155">
        <f t="shared" si="21"/>
        <v>8.658792</v>
      </c>
      <c r="H155" t="str">
        <f>IF(B155="Fe",1+MAX($H$1:H154),"")</f>
        <v/>
      </c>
      <c r="L155">
        <v>154</v>
      </c>
      <c r="M155">
        <v>60</v>
      </c>
      <c r="N155">
        <v>83</v>
      </c>
      <c r="O155">
        <v>8.658792</v>
      </c>
      <c r="P155">
        <f t="shared" si="22"/>
        <v>143</v>
      </c>
      <c r="Q155" t="str">
        <f>INDEX(elemek!$B$2:$B$113,MATCH($D155,elemek!$C$2:$C$113,0))</f>
        <v>Nd</v>
      </c>
      <c r="R155">
        <f t="shared" si="23"/>
        <v>8.658792</v>
      </c>
      <c r="S155">
        <f t="shared" si="24"/>
        <v>8.658792</v>
      </c>
    </row>
    <row r="156" spans="1:19">
      <c r="A156">
        <f t="shared" si="17"/>
        <v>155</v>
      </c>
      <c r="B156" t="str">
        <f>INDEX(elemek!$B$2:$B$113,MATCH($D156,elemek!$C$2:$C$113,0))</f>
        <v>Sm</v>
      </c>
      <c r="C156">
        <f t="shared" si="18"/>
        <v>150</v>
      </c>
      <c r="D156">
        <f t="shared" si="19"/>
        <v>62</v>
      </c>
      <c r="E156">
        <f t="shared" si="19"/>
        <v>88</v>
      </c>
      <c r="F156">
        <f t="shared" si="20"/>
        <v>8.5850430000000006</v>
      </c>
      <c r="G156">
        <f t="shared" si="21"/>
        <v>8.5850430000000006</v>
      </c>
      <c r="H156" t="str">
        <f>IF(B156="Fe",1+MAX($H$1:H155),"")</f>
        <v/>
      </c>
      <c r="L156">
        <v>155</v>
      </c>
      <c r="M156">
        <v>62</v>
      </c>
      <c r="N156">
        <v>88</v>
      </c>
      <c r="O156">
        <v>8.5850430000000006</v>
      </c>
      <c r="P156">
        <f t="shared" si="22"/>
        <v>150</v>
      </c>
      <c r="Q156" t="str">
        <f>INDEX(elemek!$B$2:$B$113,MATCH($D156,elemek!$C$2:$C$113,0))</f>
        <v>Sm</v>
      </c>
      <c r="R156">
        <f t="shared" si="23"/>
        <v>8.5850430000000006</v>
      </c>
      <c r="S156">
        <f t="shared" si="24"/>
        <v>8.5850430000000006</v>
      </c>
    </row>
    <row r="157" spans="1:19">
      <c r="A157">
        <f t="shared" si="17"/>
        <v>156</v>
      </c>
      <c r="B157" t="str">
        <f>INDEX(elemek!$B$2:$B$113,MATCH($D157,elemek!$C$2:$C$113,0))</f>
        <v>Sm</v>
      </c>
      <c r="C157">
        <f t="shared" si="18"/>
        <v>152</v>
      </c>
      <c r="D157">
        <f t="shared" si="19"/>
        <v>62</v>
      </c>
      <c r="E157">
        <f t="shared" si="19"/>
        <v>90</v>
      </c>
      <c r="F157">
        <f t="shared" si="20"/>
        <v>8.5632269999999995</v>
      </c>
      <c r="G157">
        <f t="shared" si="21"/>
        <v>8.5632269999999995</v>
      </c>
      <c r="H157" t="str">
        <f>IF(B157="Fe",1+MAX($H$1:H156),"")</f>
        <v/>
      </c>
      <c r="L157">
        <v>156</v>
      </c>
      <c r="M157">
        <v>62</v>
      </c>
      <c r="N157">
        <v>90</v>
      </c>
      <c r="O157">
        <v>8.5632269999999995</v>
      </c>
      <c r="P157">
        <f t="shared" si="22"/>
        <v>152</v>
      </c>
      <c r="Q157" t="str">
        <f>INDEX(elemek!$B$2:$B$113,MATCH($D157,elemek!$C$2:$C$113,0))</f>
        <v>Sm</v>
      </c>
      <c r="R157">
        <f t="shared" si="23"/>
        <v>8.5632269999999995</v>
      </c>
      <c r="S157">
        <f t="shared" si="24"/>
        <v>8.5632269999999995</v>
      </c>
    </row>
    <row r="158" spans="1:19">
      <c r="A158">
        <f t="shared" si="17"/>
        <v>157</v>
      </c>
      <c r="B158" t="str">
        <f>INDEX(elemek!$B$2:$B$113,MATCH($D158,elemek!$C$2:$C$113,0))</f>
        <v>Gd</v>
      </c>
      <c r="C158">
        <f t="shared" si="18"/>
        <v>154</v>
      </c>
      <c r="D158">
        <f t="shared" si="19"/>
        <v>64</v>
      </c>
      <c r="E158">
        <f t="shared" si="19"/>
        <v>90</v>
      </c>
      <c r="F158">
        <f t="shared" si="20"/>
        <v>8.5499849999999995</v>
      </c>
      <c r="G158">
        <f t="shared" si="21"/>
        <v>8.5499849999999995</v>
      </c>
      <c r="H158" t="str">
        <f>IF(B158="Fe",1+MAX($H$1:H157),"")</f>
        <v/>
      </c>
      <c r="L158">
        <v>157</v>
      </c>
      <c r="M158">
        <v>64</v>
      </c>
      <c r="N158">
        <v>90</v>
      </c>
      <c r="O158">
        <v>8.5499849999999995</v>
      </c>
      <c r="P158">
        <f t="shared" si="22"/>
        <v>154</v>
      </c>
      <c r="Q158" t="str">
        <f>INDEX(elemek!$B$2:$B$113,MATCH($D158,elemek!$C$2:$C$113,0))</f>
        <v>Gd</v>
      </c>
      <c r="R158">
        <f t="shared" si="23"/>
        <v>8.5499849999999995</v>
      </c>
      <c r="S158">
        <f t="shared" si="24"/>
        <v>8.5499849999999995</v>
      </c>
    </row>
    <row r="159" spans="1:19">
      <c r="A159">
        <f t="shared" si="17"/>
        <v>158</v>
      </c>
      <c r="B159" t="str">
        <f>INDEX(elemek!$B$2:$B$113,MATCH($D159,elemek!$C$2:$C$113,0))</f>
        <v>Gd</v>
      </c>
      <c r="C159">
        <f t="shared" si="18"/>
        <v>155</v>
      </c>
      <c r="D159">
        <f t="shared" si="19"/>
        <v>64</v>
      </c>
      <c r="E159">
        <f t="shared" si="19"/>
        <v>91</v>
      </c>
      <c r="F159">
        <f t="shared" si="20"/>
        <v>8.5363410000000002</v>
      </c>
      <c r="G159">
        <f t="shared" si="21"/>
        <v>8.5363410000000002</v>
      </c>
      <c r="H159" t="str">
        <f>IF(B159="Fe",1+MAX($H$1:H158),"")</f>
        <v/>
      </c>
      <c r="L159">
        <v>158</v>
      </c>
      <c r="M159">
        <v>64</v>
      </c>
      <c r="N159">
        <v>91</v>
      </c>
      <c r="O159">
        <v>8.5363410000000002</v>
      </c>
      <c r="P159">
        <f t="shared" si="22"/>
        <v>155</v>
      </c>
      <c r="Q159" t="str">
        <f>INDEX(elemek!$B$2:$B$113,MATCH($D159,elemek!$C$2:$C$113,0))</f>
        <v>Gd</v>
      </c>
      <c r="R159">
        <f t="shared" si="23"/>
        <v>8.5363410000000002</v>
      </c>
      <c r="S159">
        <f t="shared" si="24"/>
        <v>8.5363410000000002</v>
      </c>
    </row>
    <row r="160" spans="1:19">
      <c r="A160">
        <f t="shared" si="17"/>
        <v>159</v>
      </c>
      <c r="B160" t="str">
        <f>INDEX(elemek!$B$2:$B$113,MATCH($D160,elemek!$C$2:$C$113,0))</f>
        <v>Er</v>
      </c>
      <c r="C160">
        <f t="shared" si="18"/>
        <v>164</v>
      </c>
      <c r="D160">
        <f t="shared" si="19"/>
        <v>68</v>
      </c>
      <c r="E160">
        <f t="shared" si="19"/>
        <v>96</v>
      </c>
      <c r="F160">
        <f t="shared" si="20"/>
        <v>8.4734619999999996</v>
      </c>
      <c r="G160">
        <f t="shared" si="21"/>
        <v>8.4734619999999996</v>
      </c>
      <c r="H160" t="str">
        <f>IF(B160="Fe",1+MAX($H$1:H159),"")</f>
        <v/>
      </c>
      <c r="L160">
        <v>159</v>
      </c>
      <c r="M160">
        <v>68</v>
      </c>
      <c r="N160">
        <v>96</v>
      </c>
      <c r="O160">
        <v>8.4734619999999996</v>
      </c>
      <c r="P160">
        <f t="shared" si="22"/>
        <v>164</v>
      </c>
      <c r="Q160" t="str">
        <f>INDEX(elemek!$B$2:$B$113,MATCH($D160,elemek!$C$2:$C$113,0))</f>
        <v>Er</v>
      </c>
      <c r="R160">
        <f t="shared" si="23"/>
        <v>8.4734619999999996</v>
      </c>
      <c r="S160">
        <f t="shared" si="24"/>
        <v>8.4734619999999996</v>
      </c>
    </row>
    <row r="161" spans="1:19">
      <c r="A161">
        <f t="shared" si="17"/>
        <v>160</v>
      </c>
      <c r="B161" t="str">
        <f>INDEX(elemek!$B$2:$B$113,MATCH($D161,elemek!$C$2:$C$113,0))</f>
        <v>Ho</v>
      </c>
      <c r="C161">
        <f t="shared" si="18"/>
        <v>165</v>
      </c>
      <c r="D161">
        <f t="shared" si="19"/>
        <v>67</v>
      </c>
      <c r="E161">
        <f t="shared" si="19"/>
        <v>98</v>
      </c>
      <c r="F161">
        <f t="shared" si="20"/>
        <v>8.4646889999999999</v>
      </c>
      <c r="G161">
        <f t="shared" si="21"/>
        <v>8.4646889999999999</v>
      </c>
      <c r="H161" t="str">
        <f>IF(B161="Fe",1+MAX($H$1:H160),"")</f>
        <v/>
      </c>
      <c r="L161">
        <v>160</v>
      </c>
      <c r="M161">
        <v>67</v>
      </c>
      <c r="N161">
        <v>98</v>
      </c>
      <c r="O161">
        <v>8.4646889999999999</v>
      </c>
      <c r="P161">
        <f t="shared" si="22"/>
        <v>165</v>
      </c>
      <c r="Q161" t="str">
        <f>INDEX(elemek!$B$2:$B$113,MATCH($D161,elemek!$C$2:$C$113,0))</f>
        <v>Ho</v>
      </c>
      <c r="R161">
        <f t="shared" si="23"/>
        <v>8.4646889999999999</v>
      </c>
      <c r="S161">
        <f t="shared" si="24"/>
        <v>8.4646889999999999</v>
      </c>
    </row>
    <row r="162" spans="1:19">
      <c r="A162">
        <f t="shared" si="17"/>
        <v>161</v>
      </c>
      <c r="B162" t="str">
        <f>INDEX(elemek!$B$2:$B$113,MATCH($D162,elemek!$C$2:$C$113,0))</f>
        <v>Er</v>
      </c>
      <c r="C162">
        <f t="shared" si="18"/>
        <v>166</v>
      </c>
      <c r="D162">
        <f t="shared" si="19"/>
        <v>68</v>
      </c>
      <c r="E162">
        <f t="shared" si="19"/>
        <v>98</v>
      </c>
      <c r="F162">
        <f t="shared" si="20"/>
        <v>8.4624819999999996</v>
      </c>
      <c r="G162">
        <f t="shared" si="21"/>
        <v>8.4624819999999996</v>
      </c>
      <c r="H162" t="str">
        <f>IF(B162="Fe",1+MAX($H$1:H161),"")</f>
        <v/>
      </c>
      <c r="L162">
        <v>161</v>
      </c>
      <c r="M162">
        <v>68</v>
      </c>
      <c r="N162">
        <v>98</v>
      </c>
      <c r="O162">
        <v>8.4624819999999996</v>
      </c>
      <c r="P162">
        <f t="shared" si="22"/>
        <v>166</v>
      </c>
      <c r="Q162" t="str">
        <f>INDEX(elemek!$B$2:$B$113,MATCH($D162,elemek!$C$2:$C$113,0))</f>
        <v>Er</v>
      </c>
      <c r="R162">
        <f t="shared" si="23"/>
        <v>8.4624819999999996</v>
      </c>
      <c r="S162">
        <f t="shared" si="24"/>
        <v>8.4624819999999996</v>
      </c>
    </row>
    <row r="163" spans="1:19">
      <c r="A163">
        <f t="shared" si="17"/>
        <v>162</v>
      </c>
      <c r="B163" t="str">
        <f>INDEX(elemek!$B$2:$B$113,MATCH($D163,elemek!$C$2:$C$113,0))</f>
        <v>Er</v>
      </c>
      <c r="C163">
        <f t="shared" si="18"/>
        <v>167</v>
      </c>
      <c r="D163">
        <f t="shared" si="19"/>
        <v>68</v>
      </c>
      <c r="E163">
        <f t="shared" si="19"/>
        <v>99</v>
      </c>
      <c r="F163">
        <f t="shared" si="20"/>
        <v>8.4503500000000003</v>
      </c>
      <c r="G163">
        <f t="shared" si="21"/>
        <v>8.4503500000000003</v>
      </c>
      <c r="H163" t="str">
        <f>IF(B163="Fe",1+MAX($H$1:H162),"")</f>
        <v/>
      </c>
      <c r="L163">
        <v>162</v>
      </c>
      <c r="M163">
        <v>68</v>
      </c>
      <c r="N163">
        <v>99</v>
      </c>
      <c r="O163">
        <v>8.4503500000000003</v>
      </c>
      <c r="P163">
        <f t="shared" si="22"/>
        <v>167</v>
      </c>
      <c r="Q163" t="str">
        <f>INDEX(elemek!$B$2:$B$113,MATCH($D163,elemek!$C$2:$C$113,0))</f>
        <v>Er</v>
      </c>
      <c r="R163">
        <f t="shared" si="23"/>
        <v>8.4503500000000003</v>
      </c>
      <c r="S163">
        <f t="shared" si="24"/>
        <v>8.4503500000000003</v>
      </c>
    </row>
    <row r="164" spans="1:19">
      <c r="A164">
        <f t="shared" si="17"/>
        <v>163</v>
      </c>
      <c r="B164" t="str">
        <f>INDEX(elemek!$B$2:$B$113,MATCH($D164,elemek!$C$2:$C$113,0))</f>
        <v>Er</v>
      </c>
      <c r="C164">
        <f t="shared" si="18"/>
        <v>168</v>
      </c>
      <c r="D164">
        <f t="shared" si="19"/>
        <v>68</v>
      </c>
      <c r="E164">
        <f t="shared" si="19"/>
        <v>100</v>
      </c>
      <c r="F164">
        <f t="shared" si="20"/>
        <v>8.4463080000000001</v>
      </c>
      <c r="G164">
        <f t="shared" si="21"/>
        <v>8.4463080000000001</v>
      </c>
      <c r="H164" t="str">
        <f>IF(B164="Fe",1+MAX($H$1:H163),"")</f>
        <v/>
      </c>
      <c r="L164">
        <v>163</v>
      </c>
      <c r="M164">
        <v>68</v>
      </c>
      <c r="N164">
        <v>100</v>
      </c>
      <c r="O164">
        <v>8.4463080000000001</v>
      </c>
      <c r="P164">
        <f t="shared" si="22"/>
        <v>168</v>
      </c>
      <c r="Q164" t="str">
        <f>INDEX(elemek!$B$2:$B$113,MATCH($D164,elemek!$C$2:$C$113,0))</f>
        <v>Er</v>
      </c>
      <c r="R164">
        <f t="shared" si="23"/>
        <v>8.4463080000000001</v>
      </c>
      <c r="S164">
        <f t="shared" si="24"/>
        <v>8.4463080000000001</v>
      </c>
    </row>
    <row r="165" spans="1:19">
      <c r="A165">
        <f t="shared" si="17"/>
        <v>164</v>
      </c>
      <c r="B165" t="str">
        <f>INDEX(elemek!$B$2:$B$113,MATCH($D165,elemek!$C$2:$C$113,0))</f>
        <v>Tm</v>
      </c>
      <c r="C165">
        <f t="shared" si="18"/>
        <v>169</v>
      </c>
      <c r="D165">
        <f t="shared" si="19"/>
        <v>69</v>
      </c>
      <c r="E165">
        <f t="shared" si="19"/>
        <v>100</v>
      </c>
      <c r="F165">
        <f t="shared" si="20"/>
        <v>8.4339309999999994</v>
      </c>
      <c r="G165">
        <f t="shared" si="21"/>
        <v>8.4339309999999994</v>
      </c>
      <c r="H165" t="str">
        <f>IF(B165="Fe",1+MAX($H$1:H164),"")</f>
        <v/>
      </c>
      <c r="L165">
        <v>164</v>
      </c>
      <c r="M165">
        <v>69</v>
      </c>
      <c r="N165">
        <v>100</v>
      </c>
      <c r="O165">
        <v>8.4339309999999994</v>
      </c>
      <c r="P165">
        <f t="shared" si="22"/>
        <v>169</v>
      </c>
      <c r="Q165" t="str">
        <f>INDEX(elemek!$B$2:$B$113,MATCH($D165,elemek!$C$2:$C$113,0))</f>
        <v>Tm</v>
      </c>
      <c r="R165">
        <f t="shared" si="23"/>
        <v>8.4339309999999994</v>
      </c>
      <c r="S165">
        <f t="shared" si="24"/>
        <v>8.4339309999999994</v>
      </c>
    </row>
    <row r="166" spans="1:19">
      <c r="A166">
        <f t="shared" si="17"/>
        <v>165</v>
      </c>
      <c r="B166" t="str">
        <f>INDEX(elemek!$B$2:$B$113,MATCH($D166,elemek!$C$2:$C$113,0))</f>
        <v>Yb</v>
      </c>
      <c r="C166">
        <f t="shared" si="18"/>
        <v>170</v>
      </c>
      <c r="D166">
        <f t="shared" si="19"/>
        <v>70</v>
      </c>
      <c r="E166">
        <f t="shared" si="19"/>
        <v>100</v>
      </c>
      <c r="F166">
        <f t="shared" si="20"/>
        <v>8.4287919999999996</v>
      </c>
      <c r="G166">
        <f t="shared" si="21"/>
        <v>8.4287919999999996</v>
      </c>
      <c r="H166" t="str">
        <f>IF(B166="Fe",1+MAX($H$1:H165),"")</f>
        <v/>
      </c>
      <c r="L166">
        <v>165</v>
      </c>
      <c r="M166">
        <v>70</v>
      </c>
      <c r="N166">
        <v>100</v>
      </c>
      <c r="O166">
        <v>8.4287919999999996</v>
      </c>
      <c r="P166">
        <f t="shared" si="22"/>
        <v>170</v>
      </c>
      <c r="Q166" t="str">
        <f>INDEX(elemek!$B$2:$B$113,MATCH($D166,elemek!$C$2:$C$113,0))</f>
        <v>Yb</v>
      </c>
      <c r="R166">
        <f t="shared" si="23"/>
        <v>8.4287919999999996</v>
      </c>
      <c r="S166">
        <f t="shared" si="24"/>
        <v>8.4287919999999996</v>
      </c>
    </row>
    <row r="167" spans="1:19">
      <c r="A167">
        <f t="shared" si="17"/>
        <v>166</v>
      </c>
      <c r="B167" t="str">
        <f>INDEX(elemek!$B$2:$B$113,MATCH($D167,elemek!$C$2:$C$113,0))</f>
        <v>Yb</v>
      </c>
      <c r="C167">
        <f t="shared" si="18"/>
        <v>171</v>
      </c>
      <c r="D167">
        <f t="shared" si="19"/>
        <v>70</v>
      </c>
      <c r="E167">
        <f t="shared" si="19"/>
        <v>101</v>
      </c>
      <c r="F167">
        <f t="shared" si="20"/>
        <v>8.4181819999999998</v>
      </c>
      <c r="G167">
        <f t="shared" si="21"/>
        <v>8.4181819999999998</v>
      </c>
      <c r="H167" t="str">
        <f>IF(B167="Fe",1+MAX($H$1:H166),"")</f>
        <v/>
      </c>
      <c r="L167">
        <v>166</v>
      </c>
      <c r="M167">
        <v>70</v>
      </c>
      <c r="N167">
        <v>101</v>
      </c>
      <c r="O167">
        <v>8.4181819999999998</v>
      </c>
      <c r="P167">
        <f t="shared" si="22"/>
        <v>171</v>
      </c>
      <c r="Q167" t="str">
        <f>INDEX(elemek!$B$2:$B$113,MATCH($D167,elemek!$C$2:$C$113,0))</f>
        <v>Yb</v>
      </c>
      <c r="R167">
        <f t="shared" si="23"/>
        <v>8.4181819999999998</v>
      </c>
      <c r="S167">
        <f t="shared" si="24"/>
        <v>8.4181819999999998</v>
      </c>
    </row>
    <row r="168" spans="1:19">
      <c r="A168">
        <f t="shared" si="17"/>
        <v>167</v>
      </c>
      <c r="B168" t="str">
        <f>INDEX(elemek!$B$2:$B$113,MATCH($D168,elemek!$C$2:$C$113,0))</f>
        <v>Yb</v>
      </c>
      <c r="C168">
        <f t="shared" si="18"/>
        <v>172</v>
      </c>
      <c r="D168">
        <f t="shared" si="19"/>
        <v>70</v>
      </c>
      <c r="E168">
        <f t="shared" si="19"/>
        <v>102</v>
      </c>
      <c r="F168">
        <f t="shared" si="20"/>
        <v>8.4158639999999991</v>
      </c>
      <c r="G168">
        <f t="shared" si="21"/>
        <v>8.4158639999999991</v>
      </c>
      <c r="H168" t="str">
        <f>IF(B168="Fe",1+MAX($H$1:H167),"")</f>
        <v/>
      </c>
      <c r="L168">
        <v>167</v>
      </c>
      <c r="M168">
        <v>70</v>
      </c>
      <c r="N168">
        <v>102</v>
      </c>
      <c r="O168">
        <v>8.4158639999999991</v>
      </c>
      <c r="P168">
        <f t="shared" si="22"/>
        <v>172</v>
      </c>
      <c r="Q168" t="str">
        <f>INDEX(elemek!$B$2:$B$113,MATCH($D168,elemek!$C$2:$C$113,0))</f>
        <v>Yb</v>
      </c>
      <c r="R168">
        <f t="shared" si="23"/>
        <v>8.4158639999999991</v>
      </c>
      <c r="S168">
        <f t="shared" si="24"/>
        <v>8.4158639999999991</v>
      </c>
    </row>
    <row r="169" spans="1:19">
      <c r="A169">
        <f t="shared" si="17"/>
        <v>168</v>
      </c>
      <c r="B169" t="str">
        <f>INDEX(elemek!$B$2:$B$113,MATCH($D169,elemek!$C$2:$C$113,0))</f>
        <v>Yb</v>
      </c>
      <c r="C169">
        <f t="shared" si="18"/>
        <v>173</v>
      </c>
      <c r="D169">
        <f t="shared" si="19"/>
        <v>70</v>
      </c>
      <c r="E169">
        <f t="shared" si="19"/>
        <v>103</v>
      </c>
      <c r="F169">
        <f t="shared" si="20"/>
        <v>8.4040230000000005</v>
      </c>
      <c r="G169">
        <f t="shared" si="21"/>
        <v>8.4040230000000005</v>
      </c>
      <c r="H169" t="str">
        <f>IF(B169="Fe",1+MAX($H$1:H168),"")</f>
        <v/>
      </c>
      <c r="L169">
        <v>168</v>
      </c>
      <c r="M169">
        <v>70</v>
      </c>
      <c r="N169">
        <v>103</v>
      </c>
      <c r="O169">
        <v>8.4040230000000005</v>
      </c>
      <c r="P169">
        <f t="shared" si="22"/>
        <v>173</v>
      </c>
      <c r="Q169" t="str">
        <f>INDEX(elemek!$B$2:$B$113,MATCH($D169,elemek!$C$2:$C$113,0))</f>
        <v>Yb</v>
      </c>
      <c r="R169">
        <f t="shared" si="23"/>
        <v>8.4040230000000005</v>
      </c>
      <c r="S169">
        <f t="shared" si="24"/>
        <v>8.4040230000000005</v>
      </c>
    </row>
    <row r="170" spans="1:19">
      <c r="A170">
        <f t="shared" si="17"/>
        <v>169</v>
      </c>
      <c r="B170" t="str">
        <f>INDEX(elemek!$B$2:$B$113,MATCH($D170,elemek!$C$2:$C$113,0))</f>
        <v>Yb</v>
      </c>
      <c r="C170">
        <f t="shared" si="18"/>
        <v>174</v>
      </c>
      <c r="D170">
        <f t="shared" si="19"/>
        <v>70</v>
      </c>
      <c r="E170">
        <f t="shared" si="19"/>
        <v>104</v>
      </c>
      <c r="F170">
        <f t="shared" si="20"/>
        <v>8.3986239999999999</v>
      </c>
      <c r="G170">
        <f t="shared" si="21"/>
        <v>8.3986239999999999</v>
      </c>
      <c r="H170" t="str">
        <f>IF(B170="Fe",1+MAX($H$1:H169),"")</f>
        <v/>
      </c>
      <c r="L170">
        <v>169</v>
      </c>
      <c r="M170">
        <v>70</v>
      </c>
      <c r="N170">
        <v>104</v>
      </c>
      <c r="O170">
        <v>8.3986239999999999</v>
      </c>
      <c r="P170">
        <f t="shared" si="22"/>
        <v>174</v>
      </c>
      <c r="Q170" t="str">
        <f>INDEX(elemek!$B$2:$B$113,MATCH($D170,elemek!$C$2:$C$113,0))</f>
        <v>Yb</v>
      </c>
      <c r="R170">
        <f t="shared" si="23"/>
        <v>8.3986239999999999</v>
      </c>
      <c r="S170">
        <f t="shared" si="24"/>
        <v>8.3986239999999999</v>
      </c>
    </row>
    <row r="171" spans="1:19">
      <c r="A171">
        <f t="shared" si="17"/>
        <v>170</v>
      </c>
      <c r="B171" t="str">
        <f>INDEX(elemek!$B$2:$B$113,MATCH($D171,elemek!$C$2:$C$113,0))</f>
        <v>Lu</v>
      </c>
      <c r="C171">
        <f t="shared" si="18"/>
        <v>175</v>
      </c>
      <c r="D171">
        <f t="shared" si="19"/>
        <v>71</v>
      </c>
      <c r="E171">
        <f t="shared" si="19"/>
        <v>104</v>
      </c>
      <c r="F171">
        <f t="shared" si="20"/>
        <v>8.3865890000000007</v>
      </c>
      <c r="G171">
        <f t="shared" si="21"/>
        <v>8.3865890000000007</v>
      </c>
      <c r="H171" t="str">
        <f>IF(B171="Fe",1+MAX($H$1:H170),"")</f>
        <v/>
      </c>
      <c r="L171">
        <v>170</v>
      </c>
      <c r="M171">
        <v>71</v>
      </c>
      <c r="N171">
        <v>104</v>
      </c>
      <c r="O171">
        <v>8.3865890000000007</v>
      </c>
      <c r="P171">
        <f t="shared" si="22"/>
        <v>175</v>
      </c>
      <c r="Q171" t="str">
        <f>INDEX(elemek!$B$2:$B$113,MATCH($D171,elemek!$C$2:$C$113,0))</f>
        <v>Lu</v>
      </c>
      <c r="R171">
        <f t="shared" si="23"/>
        <v>8.3865890000000007</v>
      </c>
      <c r="S171">
        <f t="shared" si="24"/>
        <v>8.3865890000000007</v>
      </c>
    </row>
    <row r="172" spans="1:19">
      <c r="A172">
        <f t="shared" si="17"/>
        <v>171</v>
      </c>
      <c r="B172" t="str">
        <f>INDEX(elemek!$B$2:$B$113,MATCH($D172,elemek!$C$2:$C$113,0))</f>
        <v>Ta</v>
      </c>
      <c r="C172">
        <f t="shared" si="18"/>
        <v>181</v>
      </c>
      <c r="D172">
        <f t="shared" si="19"/>
        <v>73</v>
      </c>
      <c r="E172">
        <f t="shared" si="19"/>
        <v>108</v>
      </c>
      <c r="F172">
        <f t="shared" si="20"/>
        <v>8.3389609999999994</v>
      </c>
      <c r="G172">
        <f t="shared" si="21"/>
        <v>8.3389609999999994</v>
      </c>
      <c r="H172" t="str">
        <f>IF(B172="Fe",1+MAX($H$1:H171),"")</f>
        <v/>
      </c>
      <c r="L172">
        <v>171</v>
      </c>
      <c r="M172">
        <v>73</v>
      </c>
      <c r="N172">
        <v>108</v>
      </c>
      <c r="O172">
        <v>8.3389609999999994</v>
      </c>
      <c r="P172">
        <f t="shared" si="22"/>
        <v>181</v>
      </c>
      <c r="Q172" t="str">
        <f>INDEX(elemek!$B$2:$B$113,MATCH($D172,elemek!$C$2:$C$113,0))</f>
        <v>Ta</v>
      </c>
      <c r="R172">
        <f t="shared" si="23"/>
        <v>8.3389609999999994</v>
      </c>
      <c r="S172">
        <f t="shared" si="24"/>
        <v>8.3389609999999994</v>
      </c>
    </row>
    <row r="173" spans="1:19">
      <c r="A173">
        <f t="shared" si="17"/>
        <v>172</v>
      </c>
      <c r="B173" t="str">
        <f>INDEX(elemek!$B$2:$B$113,MATCH($D173,elemek!$C$2:$C$113,0))</f>
        <v>Re</v>
      </c>
      <c r="C173">
        <f t="shared" si="18"/>
        <v>185</v>
      </c>
      <c r="D173">
        <f t="shared" si="19"/>
        <v>75</v>
      </c>
      <c r="E173">
        <f t="shared" si="19"/>
        <v>110</v>
      </c>
      <c r="F173">
        <f t="shared" si="20"/>
        <v>8.3082039999999999</v>
      </c>
      <c r="G173">
        <f t="shared" si="21"/>
        <v>8.3082039999999999</v>
      </c>
      <c r="H173" t="str">
        <f>IF(B173="Fe",1+MAX($H$1:H172),"")</f>
        <v/>
      </c>
      <c r="L173">
        <v>172</v>
      </c>
      <c r="M173">
        <v>75</v>
      </c>
      <c r="N173">
        <v>110</v>
      </c>
      <c r="O173">
        <v>8.3082039999999999</v>
      </c>
      <c r="P173">
        <f t="shared" si="22"/>
        <v>185</v>
      </c>
      <c r="Q173" t="str">
        <f>INDEX(elemek!$B$2:$B$113,MATCH($D173,elemek!$C$2:$C$113,0))</f>
        <v>Re</v>
      </c>
      <c r="R173">
        <f t="shared" si="23"/>
        <v>8.3082039999999999</v>
      </c>
      <c r="S173">
        <f t="shared" si="24"/>
        <v>8.3082039999999999</v>
      </c>
    </row>
    <row r="174" spans="1:19">
      <c r="A174">
        <f t="shared" si="17"/>
        <v>173</v>
      </c>
      <c r="B174" t="str">
        <f>INDEX(elemek!$B$2:$B$113,MATCH($D174,elemek!$C$2:$C$113,0))</f>
        <v>Ir</v>
      </c>
      <c r="C174">
        <f t="shared" si="18"/>
        <v>191</v>
      </c>
      <c r="D174">
        <f t="shared" si="19"/>
        <v>77</v>
      </c>
      <c r="E174">
        <f t="shared" si="19"/>
        <v>114</v>
      </c>
      <c r="F174">
        <f t="shared" si="20"/>
        <v>8.2635079999999999</v>
      </c>
      <c r="G174">
        <f t="shared" si="21"/>
        <v>8.2635079999999999</v>
      </c>
      <c r="H174" t="str">
        <f>IF(B174="Fe",1+MAX($H$1:H173),"")</f>
        <v/>
      </c>
      <c r="L174">
        <v>173</v>
      </c>
      <c r="M174">
        <v>77</v>
      </c>
      <c r="N174">
        <v>114</v>
      </c>
      <c r="O174">
        <v>8.2635079999999999</v>
      </c>
      <c r="P174">
        <f t="shared" si="22"/>
        <v>191</v>
      </c>
      <c r="Q174" t="str">
        <f>INDEX(elemek!$B$2:$B$113,MATCH($D174,elemek!$C$2:$C$113,0))</f>
        <v>Ir</v>
      </c>
      <c r="R174">
        <f t="shared" si="23"/>
        <v>8.2635079999999999</v>
      </c>
      <c r="S174">
        <f t="shared" si="24"/>
        <v>8.2635079999999999</v>
      </c>
    </row>
    <row r="175" spans="1:19">
      <c r="A175">
        <f t="shared" si="17"/>
        <v>174</v>
      </c>
      <c r="B175" t="str">
        <f>INDEX(elemek!$B$2:$B$113,MATCH($D175,elemek!$C$2:$C$113,0))</f>
        <v>Pt</v>
      </c>
      <c r="C175">
        <f t="shared" si="18"/>
        <v>194</v>
      </c>
      <c r="D175">
        <f t="shared" si="19"/>
        <v>78</v>
      </c>
      <c r="E175">
        <f t="shared" si="19"/>
        <v>116</v>
      </c>
      <c r="F175">
        <f t="shared" si="20"/>
        <v>8.2505190000000006</v>
      </c>
      <c r="G175">
        <f t="shared" si="21"/>
        <v>8.2505190000000006</v>
      </c>
      <c r="H175" t="str">
        <f>IF(B175="Fe",1+MAX($H$1:H174),"")</f>
        <v/>
      </c>
      <c r="L175">
        <v>174</v>
      </c>
      <c r="M175">
        <v>78</v>
      </c>
      <c r="N175">
        <v>116</v>
      </c>
      <c r="O175">
        <v>8.2505190000000006</v>
      </c>
      <c r="P175">
        <f t="shared" si="22"/>
        <v>194</v>
      </c>
      <c r="Q175" t="str">
        <f>INDEX(elemek!$B$2:$B$113,MATCH($D175,elemek!$C$2:$C$113,0))</f>
        <v>Pt</v>
      </c>
      <c r="R175">
        <f t="shared" si="23"/>
        <v>8.2505190000000006</v>
      </c>
      <c r="S175">
        <f t="shared" si="24"/>
        <v>8.2505190000000006</v>
      </c>
    </row>
    <row r="176" spans="1:19">
      <c r="A176">
        <f t="shared" si="17"/>
        <v>175</v>
      </c>
      <c r="B176" t="str">
        <f>INDEX(elemek!$B$2:$B$113,MATCH($D176,elemek!$C$2:$C$113,0))</f>
        <v>Ir</v>
      </c>
      <c r="C176">
        <f t="shared" si="18"/>
        <v>193</v>
      </c>
      <c r="D176">
        <f t="shared" si="19"/>
        <v>77</v>
      </c>
      <c r="E176">
        <f t="shared" si="19"/>
        <v>116</v>
      </c>
      <c r="F176">
        <f t="shared" si="20"/>
        <v>8.2502589999999998</v>
      </c>
      <c r="G176">
        <f t="shared" si="21"/>
        <v>8.2502589999999998</v>
      </c>
      <c r="H176" t="str">
        <f>IF(B176="Fe",1+MAX($H$1:H175),"")</f>
        <v/>
      </c>
      <c r="L176">
        <v>175</v>
      </c>
      <c r="M176">
        <v>77</v>
      </c>
      <c r="N176">
        <v>116</v>
      </c>
      <c r="O176">
        <v>8.2502589999999998</v>
      </c>
      <c r="P176">
        <f t="shared" si="22"/>
        <v>193</v>
      </c>
      <c r="Q176" t="str">
        <f>INDEX(elemek!$B$2:$B$113,MATCH($D176,elemek!$C$2:$C$113,0))</f>
        <v>Ir</v>
      </c>
      <c r="R176">
        <f t="shared" si="23"/>
        <v>8.2502589999999998</v>
      </c>
      <c r="S176">
        <f t="shared" si="24"/>
        <v>8.2502589999999998</v>
      </c>
    </row>
    <row r="177" spans="1:19">
      <c r="A177">
        <f t="shared" si="17"/>
        <v>176</v>
      </c>
      <c r="B177" t="str">
        <f>INDEX(elemek!$B$2:$B$113,MATCH($D177,elemek!$C$2:$C$113,0))</f>
        <v>Pt</v>
      </c>
      <c r="C177">
        <f t="shared" si="18"/>
        <v>195</v>
      </c>
      <c r="D177">
        <f t="shared" si="19"/>
        <v>78</v>
      </c>
      <c r="E177">
        <f t="shared" si="19"/>
        <v>117</v>
      </c>
      <c r="F177">
        <f t="shared" si="20"/>
        <v>8.2395160000000001</v>
      </c>
      <c r="G177">
        <f t="shared" si="21"/>
        <v>8.2395160000000001</v>
      </c>
      <c r="H177" t="str">
        <f>IF(B177="Fe",1+MAX($H$1:H176),"")</f>
        <v/>
      </c>
      <c r="L177">
        <v>176</v>
      </c>
      <c r="M177">
        <v>78</v>
      </c>
      <c r="N177">
        <v>117</v>
      </c>
      <c r="O177">
        <v>8.2395160000000001</v>
      </c>
      <c r="P177">
        <f t="shared" si="22"/>
        <v>195</v>
      </c>
      <c r="Q177" t="str">
        <f>INDEX(elemek!$B$2:$B$113,MATCH($D177,elemek!$C$2:$C$113,0))</f>
        <v>Pt</v>
      </c>
      <c r="R177">
        <f t="shared" si="23"/>
        <v>8.2395160000000001</v>
      </c>
      <c r="S177">
        <f t="shared" si="24"/>
        <v>8.2395160000000001</v>
      </c>
    </row>
    <row r="178" spans="1:19">
      <c r="A178">
        <f t="shared" si="17"/>
        <v>177</v>
      </c>
      <c r="B178" t="str">
        <f>INDEX(elemek!$B$2:$B$113,MATCH($D178,elemek!$C$2:$C$113,0))</f>
        <v>Pt</v>
      </c>
      <c r="C178">
        <f t="shared" si="18"/>
        <v>196</v>
      </c>
      <c r="D178">
        <f t="shared" si="19"/>
        <v>78</v>
      </c>
      <c r="E178">
        <f t="shared" si="19"/>
        <v>118</v>
      </c>
      <c r="F178">
        <f t="shared" si="20"/>
        <v>8.2378959999999992</v>
      </c>
      <c r="G178">
        <f t="shared" si="21"/>
        <v>8.2378959999999992</v>
      </c>
      <c r="H178" t="str">
        <f>IF(B178="Fe",1+MAX($H$1:H177),"")</f>
        <v/>
      </c>
      <c r="L178">
        <v>177</v>
      </c>
      <c r="M178">
        <v>78</v>
      </c>
      <c r="N178">
        <v>118</v>
      </c>
      <c r="O178">
        <v>8.2378959999999992</v>
      </c>
      <c r="P178">
        <f t="shared" si="22"/>
        <v>196</v>
      </c>
      <c r="Q178" t="str">
        <f>INDEX(elemek!$B$2:$B$113,MATCH($D178,elemek!$C$2:$C$113,0))</f>
        <v>Pt</v>
      </c>
      <c r="R178">
        <f t="shared" si="23"/>
        <v>8.2378959999999992</v>
      </c>
      <c r="S178">
        <f t="shared" si="24"/>
        <v>8.2378959999999992</v>
      </c>
    </row>
    <row r="179" spans="1:19">
      <c r="A179">
        <f t="shared" si="17"/>
        <v>178</v>
      </c>
      <c r="B179" t="str">
        <f>INDEX(elemek!$B$2:$B$113,MATCH($D179,elemek!$C$2:$C$113,0))</f>
        <v>Au</v>
      </c>
      <c r="C179">
        <f t="shared" si="18"/>
        <v>197</v>
      </c>
      <c r="D179">
        <f t="shared" si="19"/>
        <v>79</v>
      </c>
      <c r="E179">
        <f t="shared" si="19"/>
        <v>118</v>
      </c>
      <c r="F179">
        <f t="shared" si="20"/>
        <v>8.2294040000000006</v>
      </c>
      <c r="G179">
        <f t="shared" si="21"/>
        <v>8.2294040000000006</v>
      </c>
      <c r="H179" t="str">
        <f>IF(B179="Fe",1+MAX($H$1:H178),"")</f>
        <v/>
      </c>
      <c r="L179">
        <v>178</v>
      </c>
      <c r="M179">
        <v>79</v>
      </c>
      <c r="N179">
        <v>118</v>
      </c>
      <c r="O179">
        <v>8.2294040000000006</v>
      </c>
      <c r="P179">
        <f t="shared" si="22"/>
        <v>197</v>
      </c>
      <c r="Q179" t="str">
        <f>INDEX(elemek!$B$2:$B$113,MATCH($D179,elemek!$C$2:$C$113,0))</f>
        <v>Au</v>
      </c>
      <c r="R179">
        <f t="shared" si="23"/>
        <v>8.2294040000000006</v>
      </c>
      <c r="S179">
        <f t="shared" si="24"/>
        <v>8.2294040000000006</v>
      </c>
    </row>
    <row r="180" spans="1:19">
      <c r="A180">
        <f t="shared" si="17"/>
        <v>179</v>
      </c>
      <c r="B180" t="str">
        <f>INDEX(elemek!$B$2:$B$113,MATCH($D180,elemek!$C$2:$C$113,0))</f>
        <v>Hg</v>
      </c>
      <c r="C180">
        <f t="shared" si="18"/>
        <v>198</v>
      </c>
      <c r="D180">
        <f t="shared" si="19"/>
        <v>80</v>
      </c>
      <c r="E180">
        <f t="shared" si="19"/>
        <v>118</v>
      </c>
      <c r="F180">
        <f t="shared" si="20"/>
        <v>8.2276629999999997</v>
      </c>
      <c r="G180">
        <f t="shared" si="21"/>
        <v>8.2276629999999997</v>
      </c>
      <c r="H180" t="str">
        <f>IF(B180="Fe",1+MAX($H$1:H179),"")</f>
        <v/>
      </c>
      <c r="L180">
        <v>179</v>
      </c>
      <c r="M180">
        <v>80</v>
      </c>
      <c r="N180">
        <v>118</v>
      </c>
      <c r="O180">
        <v>8.2276629999999997</v>
      </c>
      <c r="P180">
        <f t="shared" si="22"/>
        <v>198</v>
      </c>
      <c r="Q180" t="str">
        <f>INDEX(elemek!$B$2:$B$113,MATCH($D180,elemek!$C$2:$C$113,0))</f>
        <v>Hg</v>
      </c>
      <c r="R180">
        <f t="shared" si="23"/>
        <v>8.2276629999999997</v>
      </c>
      <c r="S180">
        <f t="shared" si="24"/>
        <v>8.2276629999999997</v>
      </c>
    </row>
    <row r="181" spans="1:19">
      <c r="A181">
        <f t="shared" si="17"/>
        <v>180</v>
      </c>
      <c r="B181" t="str">
        <f>INDEX(elemek!$B$2:$B$113,MATCH($D181,elemek!$C$2:$C$113,0))</f>
        <v>Hg</v>
      </c>
      <c r="C181">
        <f t="shared" si="18"/>
        <v>199</v>
      </c>
      <c r="D181">
        <f t="shared" si="19"/>
        <v>80</v>
      </c>
      <c r="E181">
        <f t="shared" si="19"/>
        <v>119</v>
      </c>
      <c r="F181">
        <f t="shared" si="20"/>
        <v>8.2198049999999991</v>
      </c>
      <c r="G181">
        <f t="shared" si="21"/>
        <v>8.2198049999999991</v>
      </c>
      <c r="H181" t="str">
        <f>IF(B181="Fe",1+MAX($H$1:H180),"")</f>
        <v/>
      </c>
      <c r="L181">
        <v>180</v>
      </c>
      <c r="M181">
        <v>80</v>
      </c>
      <c r="N181">
        <v>119</v>
      </c>
      <c r="O181">
        <v>8.2198049999999991</v>
      </c>
      <c r="P181">
        <f t="shared" si="22"/>
        <v>199</v>
      </c>
      <c r="Q181" t="str">
        <f>INDEX(elemek!$B$2:$B$113,MATCH($D181,elemek!$C$2:$C$113,0))</f>
        <v>Hg</v>
      </c>
      <c r="R181">
        <f t="shared" si="23"/>
        <v>8.2198049999999991</v>
      </c>
      <c r="S181">
        <f t="shared" si="24"/>
        <v>8.2198049999999991</v>
      </c>
    </row>
    <row r="182" spans="1:19">
      <c r="A182">
        <f t="shared" si="17"/>
        <v>181</v>
      </c>
      <c r="B182" t="str">
        <f>INDEX(elemek!$B$2:$B$113,MATCH($D182,elemek!$C$2:$C$113,0))</f>
        <v>Hg</v>
      </c>
      <c r="C182">
        <f t="shared" si="18"/>
        <v>200</v>
      </c>
      <c r="D182">
        <f t="shared" si="19"/>
        <v>80</v>
      </c>
      <c r="E182">
        <f t="shared" si="19"/>
        <v>120</v>
      </c>
      <c r="F182">
        <f t="shared" si="20"/>
        <v>8.2188479999999995</v>
      </c>
      <c r="G182">
        <f t="shared" si="21"/>
        <v>8.2188479999999995</v>
      </c>
      <c r="H182" t="str">
        <f>IF(B182="Fe",1+MAX($H$1:H181),"")</f>
        <v/>
      </c>
      <c r="L182">
        <v>181</v>
      </c>
      <c r="M182">
        <v>80</v>
      </c>
      <c r="N182">
        <v>120</v>
      </c>
      <c r="O182">
        <v>8.2188479999999995</v>
      </c>
      <c r="P182">
        <f t="shared" si="22"/>
        <v>200</v>
      </c>
      <c r="Q182" t="str">
        <f>INDEX(elemek!$B$2:$B$113,MATCH($D182,elemek!$C$2:$C$113,0))</f>
        <v>Hg</v>
      </c>
      <c r="R182">
        <f t="shared" si="23"/>
        <v>8.2188479999999995</v>
      </c>
      <c r="S182">
        <f t="shared" si="24"/>
        <v>8.2188479999999995</v>
      </c>
    </row>
    <row r="183" spans="1:19">
      <c r="A183">
        <f t="shared" si="17"/>
        <v>182</v>
      </c>
      <c r="B183" t="str">
        <f>INDEX(elemek!$B$2:$B$113,MATCH($D183,elemek!$C$2:$C$113,0))</f>
        <v>Hg</v>
      </c>
      <c r="C183">
        <f t="shared" si="18"/>
        <v>201</v>
      </c>
      <c r="D183">
        <f t="shared" si="19"/>
        <v>80</v>
      </c>
      <c r="E183">
        <f t="shared" si="19"/>
        <v>121</v>
      </c>
      <c r="F183">
        <f t="shared" si="20"/>
        <v>8.2089560000000006</v>
      </c>
      <c r="G183">
        <f t="shared" si="21"/>
        <v>8.2089560000000006</v>
      </c>
      <c r="H183" t="str">
        <f>IF(B183="Fe",1+MAX($H$1:H182),"")</f>
        <v/>
      </c>
      <c r="L183">
        <v>182</v>
      </c>
      <c r="M183">
        <v>80</v>
      </c>
      <c r="N183">
        <v>121</v>
      </c>
      <c r="O183">
        <v>8.2089560000000006</v>
      </c>
      <c r="P183">
        <f t="shared" si="22"/>
        <v>201</v>
      </c>
      <c r="Q183" t="str">
        <f>INDEX(elemek!$B$2:$B$113,MATCH($D183,elemek!$C$2:$C$113,0))</f>
        <v>Hg</v>
      </c>
      <c r="R183">
        <f t="shared" si="23"/>
        <v>8.2089560000000006</v>
      </c>
      <c r="S183">
        <f t="shared" si="24"/>
        <v>8.2089560000000006</v>
      </c>
    </row>
    <row r="184" spans="1:19">
      <c r="A184">
        <f t="shared" si="17"/>
        <v>183</v>
      </c>
      <c r="B184" t="str">
        <f>INDEX(elemek!$B$2:$B$113,MATCH($D184,elemek!$C$2:$C$113,0))</f>
        <v>Hg</v>
      </c>
      <c r="C184">
        <f t="shared" si="18"/>
        <v>202</v>
      </c>
      <c r="D184">
        <f t="shared" si="19"/>
        <v>80</v>
      </c>
      <c r="E184">
        <f t="shared" si="19"/>
        <v>122</v>
      </c>
      <c r="F184">
        <f t="shared" si="20"/>
        <v>8.2067029999999992</v>
      </c>
      <c r="G184">
        <f t="shared" si="21"/>
        <v>8.2067029999999992</v>
      </c>
      <c r="H184" t="str">
        <f>IF(B184="Fe",1+MAX($H$1:H183),"")</f>
        <v/>
      </c>
      <c r="L184">
        <v>183</v>
      </c>
      <c r="M184">
        <v>80</v>
      </c>
      <c r="N184">
        <v>122</v>
      </c>
      <c r="O184">
        <v>8.2067029999999992</v>
      </c>
      <c r="P184">
        <f t="shared" si="22"/>
        <v>202</v>
      </c>
      <c r="Q184" t="str">
        <f>INDEX(elemek!$B$2:$B$113,MATCH($D184,elemek!$C$2:$C$113,0))</f>
        <v>Hg</v>
      </c>
      <c r="R184">
        <f t="shared" si="23"/>
        <v>8.2067029999999992</v>
      </c>
      <c r="S184">
        <f t="shared" si="24"/>
        <v>8.2067029999999992</v>
      </c>
    </row>
    <row r="185" spans="1:19">
      <c r="A185">
        <f t="shared" si="17"/>
        <v>184</v>
      </c>
      <c r="B185" t="str">
        <f>INDEX(elemek!$B$2:$B$113,MATCH($D185,elemek!$C$2:$C$113,0))</f>
        <v>Tl</v>
      </c>
      <c r="C185">
        <f t="shared" si="18"/>
        <v>203</v>
      </c>
      <c r="D185">
        <f t="shared" si="19"/>
        <v>81</v>
      </c>
      <c r="E185">
        <f t="shared" si="19"/>
        <v>122</v>
      </c>
      <c r="F185">
        <f t="shared" si="20"/>
        <v>8.1982300000000006</v>
      </c>
      <c r="G185">
        <f t="shared" si="21"/>
        <v>8.1982300000000006</v>
      </c>
      <c r="H185" t="str">
        <f>IF(B185="Fe",1+MAX($H$1:H184),"")</f>
        <v/>
      </c>
      <c r="L185">
        <v>184</v>
      </c>
      <c r="M185">
        <v>81</v>
      </c>
      <c r="N185">
        <v>122</v>
      </c>
      <c r="O185">
        <v>8.1982300000000006</v>
      </c>
      <c r="P185">
        <f t="shared" si="22"/>
        <v>203</v>
      </c>
      <c r="Q185" t="str">
        <f>INDEX(elemek!$B$2:$B$113,MATCH($D185,elemek!$C$2:$C$113,0))</f>
        <v>Tl</v>
      </c>
      <c r="R185">
        <f t="shared" si="23"/>
        <v>8.1982300000000006</v>
      </c>
      <c r="S185">
        <f t="shared" si="24"/>
        <v>8.1982300000000006</v>
      </c>
    </row>
    <row r="186" spans="1:19">
      <c r="A186">
        <f t="shared" si="17"/>
        <v>185</v>
      </c>
      <c r="B186" t="str">
        <f>INDEX(elemek!$B$2:$B$113,MATCH($D186,elemek!$C$2:$C$113,0))</f>
        <v>Hg</v>
      </c>
      <c r="C186">
        <f t="shared" si="18"/>
        <v>204</v>
      </c>
      <c r="D186">
        <f t="shared" si="19"/>
        <v>80</v>
      </c>
      <c r="E186">
        <f t="shared" si="19"/>
        <v>124</v>
      </c>
      <c r="F186">
        <f t="shared" si="20"/>
        <v>8.1923580000000005</v>
      </c>
      <c r="G186">
        <f t="shared" si="21"/>
        <v>8.1923580000000005</v>
      </c>
      <c r="H186" t="str">
        <f>IF(B186="Fe",1+MAX($H$1:H185),"")</f>
        <v/>
      </c>
      <c r="L186">
        <v>185</v>
      </c>
      <c r="M186">
        <v>80</v>
      </c>
      <c r="N186">
        <v>124</v>
      </c>
      <c r="O186">
        <v>8.1923580000000005</v>
      </c>
      <c r="P186">
        <f t="shared" si="22"/>
        <v>204</v>
      </c>
      <c r="Q186" t="str">
        <f>INDEX(elemek!$B$2:$B$113,MATCH($D186,elemek!$C$2:$C$113,0))</f>
        <v>Hg</v>
      </c>
      <c r="R186">
        <f t="shared" si="23"/>
        <v>8.1923580000000005</v>
      </c>
      <c r="S186">
        <f t="shared" si="24"/>
        <v>8.1923580000000005</v>
      </c>
    </row>
    <row r="187" spans="1:19">
      <c r="A187">
        <f t="shared" si="17"/>
        <v>186</v>
      </c>
      <c r="B187" t="str">
        <f>INDEX(elemek!$B$2:$B$113,MATCH($D187,elemek!$C$2:$C$113,0))</f>
        <v>Tl</v>
      </c>
      <c r="C187">
        <f t="shared" si="18"/>
        <v>205</v>
      </c>
      <c r="D187">
        <f t="shared" si="19"/>
        <v>81</v>
      </c>
      <c r="E187">
        <f t="shared" si="19"/>
        <v>124</v>
      </c>
      <c r="F187">
        <f t="shared" si="20"/>
        <v>8.1875260000000001</v>
      </c>
      <c r="G187">
        <f t="shared" si="21"/>
        <v>8.1875260000000001</v>
      </c>
      <c r="H187" t="str">
        <f>IF(B187="Fe",1+MAX($H$1:H186),"")</f>
        <v/>
      </c>
      <c r="L187">
        <v>186</v>
      </c>
      <c r="M187">
        <v>81</v>
      </c>
      <c r="N187">
        <v>124</v>
      </c>
      <c r="O187">
        <v>8.1875260000000001</v>
      </c>
      <c r="P187">
        <f t="shared" si="22"/>
        <v>205</v>
      </c>
      <c r="Q187" t="str">
        <f>INDEX(elemek!$B$2:$B$113,MATCH($D187,elemek!$C$2:$C$113,0))</f>
        <v>Tl</v>
      </c>
      <c r="R187">
        <f t="shared" si="23"/>
        <v>8.1875260000000001</v>
      </c>
      <c r="S187">
        <f t="shared" si="24"/>
        <v>8.1875260000000001</v>
      </c>
    </row>
    <row r="188" spans="1:19">
      <c r="A188">
        <f t="shared" si="17"/>
        <v>187</v>
      </c>
      <c r="B188" t="str">
        <f>INDEX(elemek!$B$2:$B$113,MATCH($D188,elemek!$C$2:$C$113,0))</f>
        <v>Ca</v>
      </c>
      <c r="C188">
        <f t="shared" si="18"/>
        <v>40</v>
      </c>
      <c r="D188">
        <f t="shared" si="19"/>
        <v>20</v>
      </c>
      <c r="E188">
        <f t="shared" si="19"/>
        <v>20</v>
      </c>
      <c r="F188">
        <f t="shared" si="20"/>
        <v>8.9424849999999996</v>
      </c>
      <c r="G188">
        <f t="shared" si="21"/>
        <v>8.9424849999999996</v>
      </c>
      <c r="H188" t="str">
        <f>IF(B188="Fe",1+MAX($H$1:H187),"")</f>
        <v/>
      </c>
      <c r="L188">
        <v>187</v>
      </c>
      <c r="M188">
        <v>20</v>
      </c>
      <c r="N188">
        <v>20</v>
      </c>
      <c r="O188">
        <v>8.9424849999999996</v>
      </c>
      <c r="P188">
        <f t="shared" si="22"/>
        <v>40</v>
      </c>
      <c r="Q188" t="str">
        <f>INDEX(elemek!$B$2:$B$113,MATCH($D188,elemek!$C$2:$C$113,0))</f>
        <v>Ca</v>
      </c>
      <c r="R188">
        <f t="shared" si="23"/>
        <v>8.9424849999999996</v>
      </c>
      <c r="S188">
        <f t="shared" si="24"/>
        <v>8.9424849999999996</v>
      </c>
    </row>
    <row r="189" spans="1:19">
      <c r="A189">
        <f t="shared" si="17"/>
        <v>188</v>
      </c>
      <c r="B189" t="str">
        <f>INDEX(elemek!$B$2:$B$113,MATCH($D189,elemek!$C$2:$C$113,0))</f>
        <v>W</v>
      </c>
      <c r="C189">
        <f t="shared" si="18"/>
        <v>184</v>
      </c>
      <c r="D189">
        <f t="shared" si="19"/>
        <v>74</v>
      </c>
      <c r="E189">
        <f t="shared" si="19"/>
        <v>110</v>
      </c>
      <c r="F189">
        <f t="shared" si="20"/>
        <v>8.3197369999999999</v>
      </c>
      <c r="G189">
        <f t="shared" si="21"/>
        <v>8.3197369999999999</v>
      </c>
      <c r="H189" t="str">
        <f>IF(B189="Fe",1+MAX($H$1:H188),"")</f>
        <v/>
      </c>
      <c r="L189">
        <v>188</v>
      </c>
      <c r="M189">
        <v>74</v>
      </c>
      <c r="N189">
        <v>110</v>
      </c>
      <c r="O189">
        <v>8.3197369999999999</v>
      </c>
      <c r="P189">
        <f t="shared" si="22"/>
        <v>184</v>
      </c>
      <c r="Q189" t="str">
        <f>INDEX(elemek!$B$2:$B$113,MATCH($D189,elemek!$C$2:$C$113,0))</f>
        <v>W</v>
      </c>
      <c r="R189">
        <f t="shared" si="23"/>
        <v>8.3197369999999999</v>
      </c>
      <c r="S189">
        <f t="shared" si="24"/>
        <v>8.3197369999999999</v>
      </c>
    </row>
    <row r="190" spans="1:19">
      <c r="A190">
        <f t="shared" si="17"/>
        <v>189</v>
      </c>
      <c r="B190" t="str">
        <f>INDEX(elemek!$B$2:$B$113,MATCH($D190,elemek!$C$2:$C$113,0))</f>
        <v>W</v>
      </c>
      <c r="C190">
        <f t="shared" si="18"/>
        <v>182</v>
      </c>
      <c r="D190">
        <f t="shared" si="19"/>
        <v>74</v>
      </c>
      <c r="E190">
        <f t="shared" si="19"/>
        <v>108</v>
      </c>
      <c r="F190">
        <f t="shared" si="20"/>
        <v>8.3364239999999992</v>
      </c>
      <c r="G190">
        <f t="shared" si="21"/>
        <v>8.3364239999999992</v>
      </c>
      <c r="H190" t="str">
        <f>IF(B190="Fe",1+MAX($H$1:H189),"")</f>
        <v/>
      </c>
      <c r="L190">
        <v>189</v>
      </c>
      <c r="M190">
        <v>74</v>
      </c>
      <c r="N190">
        <v>108</v>
      </c>
      <c r="O190">
        <v>8.3364239999999992</v>
      </c>
      <c r="P190">
        <f t="shared" si="22"/>
        <v>182</v>
      </c>
      <c r="Q190" t="str">
        <f>INDEX(elemek!$B$2:$B$113,MATCH($D190,elemek!$C$2:$C$113,0))</f>
        <v>W</v>
      </c>
      <c r="R190">
        <f t="shared" si="23"/>
        <v>8.3364239999999992</v>
      </c>
      <c r="S190">
        <f t="shared" si="24"/>
        <v>8.3364239999999992</v>
      </c>
    </row>
    <row r="191" spans="1:19">
      <c r="A191">
        <f t="shared" si="17"/>
        <v>190</v>
      </c>
      <c r="B191" t="str">
        <f>INDEX(elemek!$B$2:$B$113,MATCH($D191,elemek!$C$2:$C$113,0))</f>
        <v>Pb</v>
      </c>
      <c r="C191">
        <f t="shared" si="18"/>
        <v>208</v>
      </c>
      <c r="D191">
        <f t="shared" si="19"/>
        <v>82</v>
      </c>
      <c r="E191">
        <f t="shared" si="19"/>
        <v>126</v>
      </c>
      <c r="F191">
        <f t="shared" si="20"/>
        <v>8.1758880000000005</v>
      </c>
      <c r="G191">
        <f t="shared" si="21"/>
        <v>8.1758880000000005</v>
      </c>
      <c r="H191" t="str">
        <f>IF(B191="Fe",1+MAX($H$1:H190),"")</f>
        <v/>
      </c>
      <c r="L191">
        <v>190</v>
      </c>
      <c r="M191">
        <v>82</v>
      </c>
      <c r="N191">
        <v>126</v>
      </c>
      <c r="O191">
        <v>8.1758880000000005</v>
      </c>
      <c r="P191">
        <f t="shared" si="22"/>
        <v>208</v>
      </c>
      <c r="Q191" t="str">
        <f>INDEX(elemek!$B$2:$B$113,MATCH($D191,elemek!$C$2:$C$113,0))</f>
        <v>Pb</v>
      </c>
      <c r="R191">
        <f t="shared" si="23"/>
        <v>8.1758880000000005</v>
      </c>
      <c r="S191">
        <f t="shared" si="24"/>
        <v>8.1758880000000005</v>
      </c>
    </row>
    <row r="192" spans="1:19">
      <c r="A192">
        <f t="shared" si="17"/>
        <v>191</v>
      </c>
      <c r="B192" t="str">
        <f>INDEX(elemek!$B$2:$B$113,MATCH($D192,elemek!$C$2:$C$113,0))</f>
        <v>Pb</v>
      </c>
      <c r="C192">
        <f t="shared" si="18"/>
        <v>206</v>
      </c>
      <c r="D192">
        <f t="shared" si="19"/>
        <v>82</v>
      </c>
      <c r="E192">
        <f t="shared" si="19"/>
        <v>124</v>
      </c>
      <c r="F192">
        <f t="shared" si="20"/>
        <v>8.1867909999999995</v>
      </c>
      <c r="G192">
        <f t="shared" si="21"/>
        <v>8.1867909999999995</v>
      </c>
      <c r="H192" t="str">
        <f>IF(B192="Fe",1+MAX($H$1:H191),"")</f>
        <v/>
      </c>
      <c r="L192">
        <v>191</v>
      </c>
      <c r="M192">
        <v>82</v>
      </c>
      <c r="N192">
        <v>124</v>
      </c>
      <c r="O192">
        <v>8.1867909999999995</v>
      </c>
      <c r="P192">
        <f t="shared" si="22"/>
        <v>206</v>
      </c>
      <c r="Q192" t="str">
        <f>INDEX(elemek!$B$2:$B$113,MATCH($D192,elemek!$C$2:$C$113,0))</f>
        <v>Pb</v>
      </c>
      <c r="R192">
        <f t="shared" si="23"/>
        <v>8.1867909999999995</v>
      </c>
      <c r="S192">
        <f t="shared" si="24"/>
        <v>8.1867909999999995</v>
      </c>
    </row>
    <row r="193" spans="1:19">
      <c r="A193">
        <f t="shared" si="17"/>
        <v>192</v>
      </c>
      <c r="B193" t="str">
        <f>INDEX(elemek!$B$2:$B$113,MATCH($D193,elemek!$C$2:$C$113,0))</f>
        <v>Xe</v>
      </c>
      <c r="C193">
        <f t="shared" si="18"/>
        <v>126</v>
      </c>
      <c r="D193">
        <f t="shared" si="19"/>
        <v>54</v>
      </c>
      <c r="E193">
        <f t="shared" si="19"/>
        <v>72</v>
      </c>
      <c r="F193">
        <f t="shared" si="20"/>
        <v>8.7790099999999995</v>
      </c>
      <c r="G193">
        <f t="shared" si="21"/>
        <v>8.7790099999999995</v>
      </c>
      <c r="H193" t="str">
        <f>IF(B193="Fe",1+MAX($H$1:H192),"")</f>
        <v/>
      </c>
      <c r="L193">
        <v>192</v>
      </c>
      <c r="M193">
        <v>54</v>
      </c>
      <c r="N193">
        <v>72</v>
      </c>
      <c r="O193">
        <v>8.7790099999999995</v>
      </c>
      <c r="P193">
        <f t="shared" si="22"/>
        <v>126</v>
      </c>
      <c r="Q193" t="str">
        <f>INDEX(elemek!$B$2:$B$113,MATCH($D193,elemek!$C$2:$C$113,0))</f>
        <v>Xe</v>
      </c>
      <c r="R193">
        <f t="shared" si="23"/>
        <v>8.7790099999999995</v>
      </c>
      <c r="S193">
        <f t="shared" si="24"/>
        <v>8.7790099999999995</v>
      </c>
    </row>
    <row r="194" spans="1:19">
      <c r="A194">
        <f t="shared" si="17"/>
        <v>193</v>
      </c>
      <c r="B194" t="str">
        <f>INDEX(elemek!$B$2:$B$113,MATCH($D194,elemek!$C$2:$C$113,0))</f>
        <v>Pb</v>
      </c>
      <c r="C194">
        <f t="shared" si="18"/>
        <v>207</v>
      </c>
      <c r="D194">
        <f t="shared" si="19"/>
        <v>82</v>
      </c>
      <c r="E194">
        <f t="shared" si="19"/>
        <v>125</v>
      </c>
      <c r="F194">
        <f t="shared" si="20"/>
        <v>8.1797909999999998</v>
      </c>
      <c r="G194">
        <f t="shared" si="21"/>
        <v>8.1797909999999998</v>
      </c>
      <c r="H194" t="str">
        <f>IF(B194="Fe",1+MAX($H$1:H193),"")</f>
        <v/>
      </c>
      <c r="L194">
        <v>193</v>
      </c>
      <c r="M194">
        <v>82</v>
      </c>
      <c r="N194">
        <v>125</v>
      </c>
      <c r="O194">
        <v>8.1797909999999998</v>
      </c>
      <c r="P194">
        <f t="shared" si="22"/>
        <v>207</v>
      </c>
      <c r="Q194" t="str">
        <f>INDEX(elemek!$B$2:$B$113,MATCH($D194,elemek!$C$2:$C$113,0))</f>
        <v>Pb</v>
      </c>
      <c r="R194">
        <f t="shared" si="23"/>
        <v>8.1797909999999998</v>
      </c>
      <c r="S194">
        <f t="shared" si="24"/>
        <v>8.1797909999999998</v>
      </c>
    </row>
    <row r="195" spans="1:19">
      <c r="A195">
        <f t="shared" ref="A195:A258" si="25">L195</f>
        <v>194</v>
      </c>
      <c r="B195" t="str">
        <f>INDEX(elemek!$B$2:$B$113,MATCH($D195,elemek!$C$2:$C$113,0))</f>
        <v>Te</v>
      </c>
      <c r="C195">
        <f t="shared" ref="C195:C258" si="26">D195+E195</f>
        <v>120</v>
      </c>
      <c r="D195">
        <f t="shared" ref="D195:E258" si="27">M195</f>
        <v>52</v>
      </c>
      <c r="E195">
        <f t="shared" si="27"/>
        <v>68</v>
      </c>
      <c r="F195">
        <f t="shared" ref="F195:F258" si="28">R195</f>
        <v>8.8163689999999999</v>
      </c>
      <c r="G195">
        <f t="shared" ref="G195:G258" si="29">R195</f>
        <v>8.8163689999999999</v>
      </c>
      <c r="H195" t="str">
        <f>IF(B195="Fe",1+MAX($H$1:H194),"")</f>
        <v/>
      </c>
      <c r="L195">
        <v>194</v>
      </c>
      <c r="M195">
        <v>52</v>
      </c>
      <c r="N195">
        <v>68</v>
      </c>
      <c r="O195">
        <v>8.8163689999999999</v>
      </c>
      <c r="P195">
        <f t="shared" ref="P195:P258" si="30">D195+E195</f>
        <v>120</v>
      </c>
      <c r="Q195" t="str">
        <f>INDEX(elemek!$B$2:$B$113,MATCH($D195,elemek!$C$2:$C$113,0))</f>
        <v>Te</v>
      </c>
      <c r="R195">
        <f t="shared" ref="R195:R258" si="31">IF($O195&gt;0,$O195,AVERAGE($O$2:$O$990))</f>
        <v>8.8163689999999999</v>
      </c>
      <c r="S195">
        <f t="shared" ref="S195:S258" si="32">IF(ISBLANK(O195),AVERAGEIF($Q$2:$Q$990,$Q195,$O$2:$O$990),O195)</f>
        <v>8.8163689999999999</v>
      </c>
    </row>
    <row r="196" spans="1:19">
      <c r="A196">
        <f t="shared" si="25"/>
        <v>195</v>
      </c>
      <c r="B196" t="str">
        <f>INDEX(elemek!$B$2:$B$113,MATCH($D196,elemek!$C$2:$C$113,0))</f>
        <v>Cd</v>
      </c>
      <c r="C196">
        <f t="shared" si="26"/>
        <v>106</v>
      </c>
      <c r="D196">
        <f t="shared" si="27"/>
        <v>48</v>
      </c>
      <c r="E196">
        <f t="shared" si="27"/>
        <v>58</v>
      </c>
      <c r="F196">
        <f t="shared" si="28"/>
        <v>8.8933269999999993</v>
      </c>
      <c r="G196">
        <f t="shared" si="29"/>
        <v>8.8933269999999993</v>
      </c>
      <c r="H196" t="str">
        <f>IF(B196="Fe",1+MAX($H$1:H195),"")</f>
        <v/>
      </c>
      <c r="L196">
        <v>195</v>
      </c>
      <c r="M196">
        <v>48</v>
      </c>
      <c r="N196">
        <v>58</v>
      </c>
      <c r="O196">
        <v>8.8933269999999993</v>
      </c>
      <c r="P196">
        <f t="shared" si="30"/>
        <v>106</v>
      </c>
      <c r="Q196" t="str">
        <f>INDEX(elemek!$B$2:$B$113,MATCH($D196,elemek!$C$2:$C$113,0))</f>
        <v>Cd</v>
      </c>
      <c r="R196">
        <f t="shared" si="31"/>
        <v>8.8933269999999993</v>
      </c>
      <c r="S196">
        <f t="shared" si="32"/>
        <v>8.8933269999999993</v>
      </c>
    </row>
    <row r="197" spans="1:19">
      <c r="A197">
        <f t="shared" si="25"/>
        <v>196</v>
      </c>
      <c r="B197" t="str">
        <f>INDEX(elemek!$B$2:$B$113,MATCH($D197,elemek!$C$2:$C$113,0))</f>
        <v>Xe</v>
      </c>
      <c r="C197">
        <f t="shared" si="26"/>
        <v>134</v>
      </c>
      <c r="D197">
        <f t="shared" si="27"/>
        <v>54</v>
      </c>
      <c r="E197">
        <f t="shared" si="27"/>
        <v>80</v>
      </c>
      <c r="F197">
        <f t="shared" si="28"/>
        <v>8.7289729999999999</v>
      </c>
      <c r="G197">
        <f t="shared" si="29"/>
        <v>8.7289729999999999</v>
      </c>
      <c r="H197" t="str">
        <f>IF(B197="Fe",1+MAX($H$1:H196),"")</f>
        <v/>
      </c>
      <c r="L197">
        <v>196</v>
      </c>
      <c r="M197">
        <v>54</v>
      </c>
      <c r="N197">
        <v>80</v>
      </c>
      <c r="O197">
        <v>8.7289729999999999</v>
      </c>
      <c r="P197">
        <f t="shared" si="30"/>
        <v>134</v>
      </c>
      <c r="Q197" t="str">
        <f>INDEX(elemek!$B$2:$B$113,MATCH($D197,elemek!$C$2:$C$113,0))</f>
        <v>Xe</v>
      </c>
      <c r="R197">
        <f t="shared" si="31"/>
        <v>8.7289729999999999</v>
      </c>
      <c r="S197">
        <f t="shared" si="32"/>
        <v>8.7289729999999999</v>
      </c>
    </row>
    <row r="198" spans="1:19">
      <c r="A198">
        <f t="shared" si="25"/>
        <v>197</v>
      </c>
      <c r="B198" t="str">
        <f>INDEX(elemek!$B$2:$B$113,MATCH($D198,elemek!$C$2:$C$113,0))</f>
        <v>Ni</v>
      </c>
      <c r="C198">
        <f t="shared" si="26"/>
        <v>58</v>
      </c>
      <c r="D198">
        <f t="shared" si="27"/>
        <v>28</v>
      </c>
      <c r="E198">
        <f t="shared" si="27"/>
        <v>30</v>
      </c>
      <c r="F198">
        <f t="shared" si="28"/>
        <v>9.1097359999999998</v>
      </c>
      <c r="G198">
        <f t="shared" si="29"/>
        <v>9.1097359999999998</v>
      </c>
      <c r="H198" t="str">
        <f>IF(B198="Fe",1+MAX($H$1:H197),"")</f>
        <v/>
      </c>
      <c r="L198">
        <v>197</v>
      </c>
      <c r="M198">
        <v>28</v>
      </c>
      <c r="N198">
        <v>30</v>
      </c>
      <c r="O198">
        <v>9.1097359999999998</v>
      </c>
      <c r="P198">
        <f t="shared" si="30"/>
        <v>58</v>
      </c>
      <c r="Q198" t="str">
        <f>INDEX(elemek!$B$2:$B$113,MATCH($D198,elemek!$C$2:$C$113,0))</f>
        <v>Ni</v>
      </c>
      <c r="R198">
        <f t="shared" si="31"/>
        <v>9.1097359999999998</v>
      </c>
      <c r="S198">
        <f t="shared" si="32"/>
        <v>9.1097359999999998</v>
      </c>
    </row>
    <row r="199" spans="1:19">
      <c r="A199">
        <f t="shared" si="25"/>
        <v>198</v>
      </c>
      <c r="B199" t="str">
        <f>INDEX(elemek!$B$2:$B$113,MATCH($D199,elemek!$C$2:$C$113,0))</f>
        <v>W</v>
      </c>
      <c r="C199">
        <f t="shared" si="26"/>
        <v>183</v>
      </c>
      <c r="D199">
        <f t="shared" si="27"/>
        <v>74</v>
      </c>
      <c r="E199">
        <f t="shared" si="27"/>
        <v>109</v>
      </c>
      <c r="F199">
        <f t="shared" si="28"/>
        <v>8.3246990000000007</v>
      </c>
      <c r="G199">
        <f t="shared" si="29"/>
        <v>8.3246990000000007</v>
      </c>
      <c r="H199" t="str">
        <f>IF(B199="Fe",1+MAX($H$1:H198),"")</f>
        <v/>
      </c>
      <c r="L199">
        <v>198</v>
      </c>
      <c r="M199">
        <v>74</v>
      </c>
      <c r="N199">
        <v>109</v>
      </c>
      <c r="O199">
        <v>8.3246990000000007</v>
      </c>
      <c r="P199">
        <f t="shared" si="30"/>
        <v>183</v>
      </c>
      <c r="Q199" t="str">
        <f>INDEX(elemek!$B$2:$B$113,MATCH($D199,elemek!$C$2:$C$113,0))</f>
        <v>W</v>
      </c>
      <c r="R199">
        <f t="shared" si="31"/>
        <v>8.3246990000000007</v>
      </c>
      <c r="S199">
        <f t="shared" si="32"/>
        <v>8.3246990000000007</v>
      </c>
    </row>
    <row r="200" spans="1:19">
      <c r="A200">
        <f t="shared" si="25"/>
        <v>199</v>
      </c>
      <c r="B200" t="str">
        <f>INDEX(elemek!$B$2:$B$113,MATCH($D200,elemek!$C$2:$C$113,0))</f>
        <v>Fe</v>
      </c>
      <c r="C200">
        <f t="shared" si="26"/>
        <v>54</v>
      </c>
      <c r="D200">
        <f t="shared" si="27"/>
        <v>26</v>
      </c>
      <c r="E200">
        <f t="shared" si="27"/>
        <v>28</v>
      </c>
      <c r="F200">
        <f t="shared" si="28"/>
        <v>9.1130399999999998</v>
      </c>
      <c r="G200">
        <f t="shared" si="29"/>
        <v>9.1130399999999998</v>
      </c>
      <c r="H200">
        <f>IF(B200="Fe",1+MAX($H$1:H199),"")</f>
        <v>4</v>
      </c>
      <c r="L200">
        <v>199</v>
      </c>
      <c r="M200">
        <v>26</v>
      </c>
      <c r="N200">
        <v>28</v>
      </c>
      <c r="O200">
        <v>9.1130399999999998</v>
      </c>
      <c r="P200">
        <f t="shared" si="30"/>
        <v>54</v>
      </c>
      <c r="Q200" t="str">
        <f>INDEX(elemek!$B$2:$B$113,MATCH($D200,elemek!$C$2:$C$113,0))</f>
        <v>Fe</v>
      </c>
      <c r="R200">
        <f t="shared" si="31"/>
        <v>9.1130399999999998</v>
      </c>
      <c r="S200">
        <f t="shared" si="32"/>
        <v>9.1130399999999998</v>
      </c>
    </row>
    <row r="201" spans="1:19">
      <c r="A201">
        <f t="shared" si="25"/>
        <v>200</v>
      </c>
      <c r="B201" t="str">
        <f>INDEX(elemek!$B$2:$B$113,MATCH($D201,elemek!$C$2:$C$113,0))</f>
        <v>Ba</v>
      </c>
      <c r="C201">
        <f t="shared" si="26"/>
        <v>132</v>
      </c>
      <c r="D201">
        <f t="shared" si="27"/>
        <v>56</v>
      </c>
      <c r="E201">
        <f t="shared" si="27"/>
        <v>76</v>
      </c>
      <c r="F201">
        <f t="shared" si="28"/>
        <v>8.7412880000000008</v>
      </c>
      <c r="G201">
        <f t="shared" si="29"/>
        <v>8.7412880000000008</v>
      </c>
      <c r="H201" t="str">
        <f>IF(B201="Fe",1+MAX($H$1:H200),"")</f>
        <v/>
      </c>
      <c r="L201">
        <v>200</v>
      </c>
      <c r="M201">
        <v>56</v>
      </c>
      <c r="N201">
        <v>76</v>
      </c>
      <c r="O201">
        <v>8.7412880000000008</v>
      </c>
      <c r="P201">
        <f t="shared" si="30"/>
        <v>132</v>
      </c>
      <c r="Q201" t="str">
        <f>INDEX(elemek!$B$2:$B$113,MATCH($D201,elemek!$C$2:$C$113,0))</f>
        <v>Ba</v>
      </c>
      <c r="R201">
        <f t="shared" si="31"/>
        <v>8.7412880000000008</v>
      </c>
      <c r="S201">
        <f t="shared" si="32"/>
        <v>8.7412880000000008</v>
      </c>
    </row>
    <row r="202" spans="1:19">
      <c r="A202">
        <f t="shared" si="25"/>
        <v>201</v>
      </c>
      <c r="B202" t="str">
        <f>INDEX(elemek!$B$2:$B$113,MATCH($D202,elemek!$C$2:$C$113,0))</f>
        <v>Pd</v>
      </c>
      <c r="C202">
        <f t="shared" si="26"/>
        <v>110</v>
      </c>
      <c r="D202">
        <f t="shared" si="27"/>
        <v>46</v>
      </c>
      <c r="E202">
        <f t="shared" si="27"/>
        <v>64</v>
      </c>
      <c r="F202">
        <f t="shared" si="28"/>
        <v>8.8744999999999994</v>
      </c>
      <c r="G202">
        <f t="shared" si="29"/>
        <v>8.8744999999999994</v>
      </c>
      <c r="H202" t="str">
        <f>IF(B202="Fe",1+MAX($H$1:H201),"")</f>
        <v/>
      </c>
      <c r="L202">
        <v>201</v>
      </c>
      <c r="M202">
        <v>46</v>
      </c>
      <c r="N202">
        <v>64</v>
      </c>
      <c r="O202">
        <v>8.8744999999999994</v>
      </c>
      <c r="P202">
        <f t="shared" si="30"/>
        <v>110</v>
      </c>
      <c r="Q202" t="str">
        <f>INDEX(elemek!$B$2:$B$113,MATCH($D202,elemek!$C$2:$C$113,0))</f>
        <v>Pd</v>
      </c>
      <c r="R202">
        <f t="shared" si="31"/>
        <v>8.8744999999999994</v>
      </c>
      <c r="S202">
        <f t="shared" si="32"/>
        <v>8.8744999999999994</v>
      </c>
    </row>
    <row r="203" spans="1:19">
      <c r="A203">
        <f t="shared" si="25"/>
        <v>202</v>
      </c>
      <c r="B203" t="str">
        <f>INDEX(elemek!$B$2:$B$113,MATCH($D203,elemek!$C$2:$C$113,0))</f>
        <v>Mo</v>
      </c>
      <c r="C203">
        <f t="shared" si="26"/>
        <v>92</v>
      </c>
      <c r="D203">
        <f t="shared" si="27"/>
        <v>42</v>
      </c>
      <c r="E203">
        <f t="shared" si="27"/>
        <v>50</v>
      </c>
      <c r="F203">
        <f t="shared" si="28"/>
        <v>9.0148600000000005</v>
      </c>
      <c r="G203">
        <f t="shared" si="29"/>
        <v>9.0148600000000005</v>
      </c>
      <c r="H203" t="str">
        <f>IF(B203="Fe",1+MAX($H$1:H202),"")</f>
        <v/>
      </c>
      <c r="L203">
        <v>202</v>
      </c>
      <c r="M203">
        <v>42</v>
      </c>
      <c r="N203">
        <v>50</v>
      </c>
      <c r="O203">
        <v>9.0148600000000005</v>
      </c>
      <c r="P203">
        <f t="shared" si="30"/>
        <v>92</v>
      </c>
      <c r="Q203" t="str">
        <f>INDEX(elemek!$B$2:$B$113,MATCH($D203,elemek!$C$2:$C$113,0))</f>
        <v>Mo</v>
      </c>
      <c r="R203">
        <f t="shared" si="31"/>
        <v>9.0148600000000005</v>
      </c>
      <c r="S203">
        <f t="shared" si="32"/>
        <v>9.0148600000000005</v>
      </c>
    </row>
    <row r="204" spans="1:19">
      <c r="A204">
        <f t="shared" si="25"/>
        <v>203</v>
      </c>
      <c r="B204" t="str">
        <f>INDEX(elemek!$B$2:$B$113,MATCH($D204,elemek!$C$2:$C$113,0))</f>
        <v>Pb</v>
      </c>
      <c r="C204">
        <f t="shared" si="26"/>
        <v>204</v>
      </c>
      <c r="D204">
        <f t="shared" si="27"/>
        <v>82</v>
      </c>
      <c r="E204">
        <f t="shared" si="27"/>
        <v>122</v>
      </c>
      <c r="F204">
        <f t="shared" si="28"/>
        <v>8.1944140000000001</v>
      </c>
      <c r="G204">
        <f t="shared" si="29"/>
        <v>8.1944140000000001</v>
      </c>
      <c r="H204" t="str">
        <f>IF(B204="Fe",1+MAX($H$1:H203),"")</f>
        <v/>
      </c>
      <c r="L204">
        <v>203</v>
      </c>
      <c r="M204">
        <v>82</v>
      </c>
      <c r="N204">
        <v>122</v>
      </c>
      <c r="O204">
        <v>8.1944140000000001</v>
      </c>
      <c r="P204">
        <f t="shared" si="30"/>
        <v>204</v>
      </c>
      <c r="Q204" t="str">
        <f>INDEX(elemek!$B$2:$B$113,MATCH($D204,elemek!$C$2:$C$113,0))</f>
        <v>Pb</v>
      </c>
      <c r="R204">
        <f t="shared" si="31"/>
        <v>8.1944140000000001</v>
      </c>
      <c r="S204">
        <f t="shared" si="32"/>
        <v>8.1944140000000001</v>
      </c>
    </row>
    <row r="205" spans="1:19">
      <c r="A205">
        <f t="shared" si="25"/>
        <v>204</v>
      </c>
      <c r="B205" t="str">
        <f>INDEX(elemek!$B$2:$B$113,MATCH($D205,elemek!$C$2:$C$113,0))</f>
        <v>Sn</v>
      </c>
      <c r="C205">
        <f t="shared" si="26"/>
        <v>112</v>
      </c>
      <c r="D205">
        <f t="shared" si="27"/>
        <v>50</v>
      </c>
      <c r="E205">
        <f t="shared" si="27"/>
        <v>62</v>
      </c>
      <c r="F205">
        <f t="shared" si="28"/>
        <v>8.8629440000000006</v>
      </c>
      <c r="G205">
        <f t="shared" si="29"/>
        <v>8.8629440000000006</v>
      </c>
      <c r="H205" t="str">
        <f>IF(B205="Fe",1+MAX($H$1:H204),"")</f>
        <v/>
      </c>
      <c r="L205">
        <v>204</v>
      </c>
      <c r="M205">
        <v>50</v>
      </c>
      <c r="N205">
        <v>62</v>
      </c>
      <c r="O205">
        <v>8.8629440000000006</v>
      </c>
      <c r="P205">
        <f t="shared" si="30"/>
        <v>112</v>
      </c>
      <c r="Q205" t="str">
        <f>INDEX(elemek!$B$2:$B$113,MATCH($D205,elemek!$C$2:$C$113,0))</f>
        <v>Sn</v>
      </c>
      <c r="R205">
        <f t="shared" si="31"/>
        <v>8.8629440000000006</v>
      </c>
      <c r="S205">
        <f t="shared" si="32"/>
        <v>8.8629440000000006</v>
      </c>
    </row>
    <row r="206" spans="1:19">
      <c r="A206">
        <f t="shared" si="25"/>
        <v>205</v>
      </c>
      <c r="B206" t="str">
        <f>INDEX(elemek!$B$2:$B$113,MATCH($D206,elemek!$C$2:$C$113,0))</f>
        <v>Ru</v>
      </c>
      <c r="C206">
        <f t="shared" si="26"/>
        <v>96</v>
      </c>
      <c r="D206">
        <f t="shared" si="27"/>
        <v>44</v>
      </c>
      <c r="E206">
        <f t="shared" si="27"/>
        <v>52</v>
      </c>
      <c r="F206">
        <f t="shared" si="28"/>
        <v>8.9679110000000009</v>
      </c>
      <c r="G206">
        <f t="shared" si="29"/>
        <v>8.9679110000000009</v>
      </c>
      <c r="H206" t="str">
        <f>IF(B206="Fe",1+MAX($H$1:H205),"")</f>
        <v/>
      </c>
      <c r="L206">
        <v>205</v>
      </c>
      <c r="M206">
        <v>44</v>
      </c>
      <c r="N206">
        <v>52</v>
      </c>
      <c r="O206">
        <v>8.9679110000000009</v>
      </c>
      <c r="P206">
        <f t="shared" si="30"/>
        <v>96</v>
      </c>
      <c r="Q206" t="str">
        <f>INDEX(elemek!$B$2:$B$113,MATCH($D206,elemek!$C$2:$C$113,0))</f>
        <v>Ru</v>
      </c>
      <c r="R206">
        <f t="shared" si="31"/>
        <v>8.9679110000000009</v>
      </c>
      <c r="S206">
        <f t="shared" si="32"/>
        <v>8.9679110000000009</v>
      </c>
    </row>
    <row r="207" spans="1:19">
      <c r="A207">
        <f t="shared" si="25"/>
        <v>206</v>
      </c>
      <c r="B207" t="str">
        <f>INDEX(elemek!$B$2:$B$113,MATCH($D207,elemek!$C$2:$C$113,0))</f>
        <v>Os</v>
      </c>
      <c r="C207">
        <f t="shared" si="26"/>
        <v>192</v>
      </c>
      <c r="D207">
        <f t="shared" si="27"/>
        <v>76</v>
      </c>
      <c r="E207">
        <f t="shared" si="27"/>
        <v>116</v>
      </c>
      <c r="F207">
        <f t="shared" si="28"/>
        <v>8.2582020000000007</v>
      </c>
      <c r="G207">
        <f t="shared" si="29"/>
        <v>8.2582020000000007</v>
      </c>
      <c r="H207" t="str">
        <f>IF(B207="Fe",1+MAX($H$1:H206),"")</f>
        <v/>
      </c>
      <c r="L207">
        <v>206</v>
      </c>
      <c r="M207">
        <v>76</v>
      </c>
      <c r="N207">
        <v>116</v>
      </c>
      <c r="O207">
        <v>8.2582020000000007</v>
      </c>
      <c r="P207">
        <f t="shared" si="30"/>
        <v>192</v>
      </c>
      <c r="Q207" t="str">
        <f>INDEX(elemek!$B$2:$B$113,MATCH($D207,elemek!$C$2:$C$113,0))</f>
        <v>Os</v>
      </c>
      <c r="R207">
        <f t="shared" si="31"/>
        <v>8.2582020000000007</v>
      </c>
      <c r="S207">
        <f t="shared" si="32"/>
        <v>8.2582020000000007</v>
      </c>
    </row>
    <row r="208" spans="1:19">
      <c r="A208">
        <f t="shared" si="25"/>
        <v>207</v>
      </c>
      <c r="B208" t="str">
        <f>INDEX(elemek!$B$2:$B$113,MATCH($D208,elemek!$C$2:$C$113,0))</f>
        <v>Pt</v>
      </c>
      <c r="C208">
        <f t="shared" si="26"/>
        <v>198</v>
      </c>
      <c r="D208">
        <f t="shared" si="27"/>
        <v>78</v>
      </c>
      <c r="E208">
        <f t="shared" si="27"/>
        <v>120</v>
      </c>
      <c r="F208">
        <f t="shared" si="28"/>
        <v>8.2223780000000009</v>
      </c>
      <c r="G208">
        <f t="shared" si="29"/>
        <v>8.2223780000000009</v>
      </c>
      <c r="H208" t="str">
        <f>IF(B208="Fe",1+MAX($H$1:H207),"")</f>
        <v/>
      </c>
      <c r="L208">
        <v>207</v>
      </c>
      <c r="M208">
        <v>78</v>
      </c>
      <c r="N208">
        <v>120</v>
      </c>
      <c r="O208">
        <v>8.2223780000000009</v>
      </c>
      <c r="P208">
        <f t="shared" si="30"/>
        <v>198</v>
      </c>
      <c r="Q208" t="str">
        <f>INDEX(elemek!$B$2:$B$113,MATCH($D208,elemek!$C$2:$C$113,0))</f>
        <v>Pt</v>
      </c>
      <c r="R208">
        <f t="shared" si="31"/>
        <v>8.2223780000000009</v>
      </c>
      <c r="S208">
        <f t="shared" si="32"/>
        <v>8.2223780000000009</v>
      </c>
    </row>
    <row r="209" spans="1:19">
      <c r="A209">
        <f t="shared" si="25"/>
        <v>208</v>
      </c>
      <c r="B209" t="str">
        <f>INDEX(elemek!$B$2:$B$113,MATCH($D209,elemek!$C$2:$C$113,0))</f>
        <v>Gd</v>
      </c>
      <c r="C209">
        <f t="shared" si="26"/>
        <v>160</v>
      </c>
      <c r="D209">
        <f t="shared" si="27"/>
        <v>64</v>
      </c>
      <c r="E209">
        <f t="shared" si="27"/>
        <v>96</v>
      </c>
      <c r="F209">
        <f t="shared" si="28"/>
        <v>8.4960090000000008</v>
      </c>
      <c r="G209">
        <f t="shared" si="29"/>
        <v>8.4960090000000008</v>
      </c>
      <c r="H209" t="str">
        <f>IF(B209="Fe",1+MAX($H$1:H208),"")</f>
        <v/>
      </c>
      <c r="L209">
        <v>208</v>
      </c>
      <c r="M209">
        <v>64</v>
      </c>
      <c r="N209">
        <v>96</v>
      </c>
      <c r="O209">
        <v>8.4960090000000008</v>
      </c>
      <c r="P209">
        <f t="shared" si="30"/>
        <v>160</v>
      </c>
      <c r="Q209" t="str">
        <f>INDEX(elemek!$B$2:$B$113,MATCH($D209,elemek!$C$2:$C$113,0))</f>
        <v>Gd</v>
      </c>
      <c r="R209">
        <f t="shared" si="31"/>
        <v>8.4960090000000008</v>
      </c>
      <c r="S209">
        <f t="shared" si="32"/>
        <v>8.4960090000000008</v>
      </c>
    </row>
    <row r="210" spans="1:19">
      <c r="A210">
        <f t="shared" si="25"/>
        <v>209</v>
      </c>
      <c r="B210" t="str">
        <f>INDEX(elemek!$B$2:$B$113,MATCH($D210,elemek!$C$2:$C$113,0))</f>
        <v>Sm</v>
      </c>
      <c r="C210">
        <f t="shared" si="26"/>
        <v>144</v>
      </c>
      <c r="D210">
        <f t="shared" si="27"/>
        <v>62</v>
      </c>
      <c r="E210">
        <f t="shared" si="27"/>
        <v>82</v>
      </c>
      <c r="F210">
        <f t="shared" si="28"/>
        <v>8.6405770000000004</v>
      </c>
      <c r="G210">
        <f t="shared" si="29"/>
        <v>8.6405770000000004</v>
      </c>
      <c r="H210" t="str">
        <f>IF(B210="Fe",1+MAX($H$1:H209),"")</f>
        <v/>
      </c>
      <c r="L210">
        <v>209</v>
      </c>
      <c r="M210">
        <v>62</v>
      </c>
      <c r="N210">
        <v>82</v>
      </c>
      <c r="O210">
        <v>8.6405770000000004</v>
      </c>
      <c r="P210">
        <f t="shared" si="30"/>
        <v>144</v>
      </c>
      <c r="Q210" t="str">
        <f>INDEX(elemek!$B$2:$B$113,MATCH($D210,elemek!$C$2:$C$113,0))</f>
        <v>Sm</v>
      </c>
      <c r="R210">
        <f t="shared" si="31"/>
        <v>8.6405770000000004</v>
      </c>
      <c r="S210">
        <f t="shared" si="32"/>
        <v>8.6405770000000004</v>
      </c>
    </row>
    <row r="211" spans="1:19">
      <c r="A211">
        <f t="shared" si="25"/>
        <v>210</v>
      </c>
      <c r="B211" t="str">
        <f>INDEX(elemek!$B$2:$B$113,MATCH($D211,elemek!$C$2:$C$113,0))</f>
        <v>Os</v>
      </c>
      <c r="C211">
        <f t="shared" si="26"/>
        <v>190</v>
      </c>
      <c r="D211">
        <f t="shared" si="27"/>
        <v>76</v>
      </c>
      <c r="E211">
        <f t="shared" si="27"/>
        <v>114</v>
      </c>
      <c r="F211">
        <f t="shared" si="28"/>
        <v>8.2750450000000004</v>
      </c>
      <c r="G211">
        <f t="shared" si="29"/>
        <v>8.2750450000000004</v>
      </c>
      <c r="H211" t="str">
        <f>IF(B211="Fe",1+MAX($H$1:H210),"")</f>
        <v/>
      </c>
      <c r="L211">
        <v>210</v>
      </c>
      <c r="M211">
        <v>76</v>
      </c>
      <c r="N211">
        <v>114</v>
      </c>
      <c r="O211">
        <v>8.2750450000000004</v>
      </c>
      <c r="P211">
        <f t="shared" si="30"/>
        <v>190</v>
      </c>
      <c r="Q211" t="str">
        <f>INDEX(elemek!$B$2:$B$113,MATCH($D211,elemek!$C$2:$C$113,0))</f>
        <v>Os</v>
      </c>
      <c r="R211">
        <f t="shared" si="31"/>
        <v>8.2750450000000004</v>
      </c>
      <c r="S211">
        <f t="shared" si="32"/>
        <v>8.2750450000000004</v>
      </c>
    </row>
    <row r="212" spans="1:19">
      <c r="A212">
        <f t="shared" si="25"/>
        <v>211</v>
      </c>
      <c r="B212" t="str">
        <f>INDEX(elemek!$B$2:$B$113,MATCH($D212,elemek!$C$2:$C$113,0))</f>
        <v>Zn</v>
      </c>
      <c r="C212">
        <f t="shared" si="26"/>
        <v>64</v>
      </c>
      <c r="D212">
        <f t="shared" si="27"/>
        <v>30</v>
      </c>
      <c r="E212">
        <f t="shared" si="27"/>
        <v>34</v>
      </c>
      <c r="F212">
        <f t="shared" si="28"/>
        <v>9.1026340000000001</v>
      </c>
      <c r="G212">
        <f t="shared" si="29"/>
        <v>9.1026340000000001</v>
      </c>
      <c r="H212" t="str">
        <f>IF(B212="Fe",1+MAX($H$1:H211),"")</f>
        <v/>
      </c>
      <c r="L212">
        <v>211</v>
      </c>
      <c r="M212">
        <v>30</v>
      </c>
      <c r="N212">
        <v>34</v>
      </c>
      <c r="O212">
        <v>9.1026340000000001</v>
      </c>
      <c r="P212">
        <f t="shared" si="30"/>
        <v>64</v>
      </c>
      <c r="Q212" t="str">
        <f>INDEX(elemek!$B$2:$B$113,MATCH($D212,elemek!$C$2:$C$113,0))</f>
        <v>Zn</v>
      </c>
      <c r="R212">
        <f t="shared" si="31"/>
        <v>9.1026340000000001</v>
      </c>
      <c r="S212">
        <f t="shared" si="32"/>
        <v>9.1026340000000001</v>
      </c>
    </row>
    <row r="213" spans="1:19">
      <c r="A213">
        <f t="shared" si="25"/>
        <v>212</v>
      </c>
      <c r="B213" t="str">
        <f>INDEX(elemek!$B$2:$B$113,MATCH($D213,elemek!$C$2:$C$113,0))</f>
        <v>Se</v>
      </c>
      <c r="C213">
        <f t="shared" si="26"/>
        <v>74</v>
      </c>
      <c r="D213">
        <f t="shared" si="27"/>
        <v>34</v>
      </c>
      <c r="E213">
        <f t="shared" si="27"/>
        <v>40</v>
      </c>
      <c r="F213">
        <f t="shared" si="28"/>
        <v>9.0471749999999993</v>
      </c>
      <c r="G213">
        <f t="shared" si="29"/>
        <v>9.0471749999999993</v>
      </c>
      <c r="H213" t="str">
        <f>IF(B213="Fe",1+MAX($H$1:H212),"")</f>
        <v/>
      </c>
      <c r="L213">
        <v>212</v>
      </c>
      <c r="M213">
        <v>34</v>
      </c>
      <c r="N213">
        <v>40</v>
      </c>
      <c r="O213">
        <v>9.0471749999999993</v>
      </c>
      <c r="P213">
        <f t="shared" si="30"/>
        <v>74</v>
      </c>
      <c r="Q213" t="str">
        <f>INDEX(elemek!$B$2:$B$113,MATCH($D213,elemek!$C$2:$C$113,0))</f>
        <v>Se</v>
      </c>
      <c r="R213">
        <f t="shared" si="31"/>
        <v>9.0471749999999993</v>
      </c>
      <c r="S213">
        <f t="shared" si="32"/>
        <v>9.0471749999999993</v>
      </c>
    </row>
    <row r="214" spans="1:19">
      <c r="A214">
        <f t="shared" si="25"/>
        <v>213</v>
      </c>
      <c r="B214" t="str">
        <f>INDEX(elemek!$B$2:$B$113,MATCH($D214,elemek!$C$2:$C$113,0))</f>
        <v>W</v>
      </c>
      <c r="C214">
        <f t="shared" si="26"/>
        <v>186</v>
      </c>
      <c r="D214">
        <f t="shared" si="27"/>
        <v>74</v>
      </c>
      <c r="E214">
        <f t="shared" si="27"/>
        <v>112</v>
      </c>
      <c r="F214">
        <f t="shared" si="28"/>
        <v>8.2998729999999998</v>
      </c>
      <c r="G214">
        <f t="shared" si="29"/>
        <v>8.2998729999999998</v>
      </c>
      <c r="H214" t="str">
        <f>IF(B214="Fe",1+MAX($H$1:H213),"")</f>
        <v/>
      </c>
      <c r="L214">
        <v>213</v>
      </c>
      <c r="M214">
        <v>74</v>
      </c>
      <c r="N214">
        <v>112</v>
      </c>
      <c r="O214">
        <v>8.2998729999999998</v>
      </c>
      <c r="P214">
        <f t="shared" si="30"/>
        <v>186</v>
      </c>
      <c r="Q214" t="str">
        <f>INDEX(elemek!$B$2:$B$113,MATCH($D214,elemek!$C$2:$C$113,0))</f>
        <v>W</v>
      </c>
      <c r="R214">
        <f t="shared" si="31"/>
        <v>8.2998729999999998</v>
      </c>
      <c r="S214">
        <f t="shared" si="32"/>
        <v>8.2998729999999998</v>
      </c>
    </row>
    <row r="215" spans="1:19">
      <c r="A215">
        <f t="shared" si="25"/>
        <v>214</v>
      </c>
      <c r="B215" t="str">
        <f>INDEX(elemek!$B$2:$B$113,MATCH($D215,elemek!$C$2:$C$113,0))</f>
        <v>Zn</v>
      </c>
      <c r="C215">
        <f t="shared" si="26"/>
        <v>70</v>
      </c>
      <c r="D215">
        <f t="shared" si="27"/>
        <v>30</v>
      </c>
      <c r="E215">
        <f t="shared" si="27"/>
        <v>40</v>
      </c>
      <c r="F215">
        <f t="shared" si="28"/>
        <v>9.0651089999999996</v>
      </c>
      <c r="G215">
        <f t="shared" si="29"/>
        <v>9.0651089999999996</v>
      </c>
      <c r="H215" t="str">
        <f>IF(B215="Fe",1+MAX($H$1:H214),"")</f>
        <v/>
      </c>
      <c r="L215">
        <v>214</v>
      </c>
      <c r="M215">
        <v>30</v>
      </c>
      <c r="N215">
        <v>40</v>
      </c>
      <c r="O215">
        <v>9.0651089999999996</v>
      </c>
      <c r="P215">
        <f t="shared" si="30"/>
        <v>70</v>
      </c>
      <c r="Q215" t="str">
        <f>INDEX(elemek!$B$2:$B$113,MATCH($D215,elemek!$C$2:$C$113,0))</f>
        <v>Zn</v>
      </c>
      <c r="R215">
        <f t="shared" si="31"/>
        <v>9.0651089999999996</v>
      </c>
      <c r="S215">
        <f t="shared" si="32"/>
        <v>9.0651089999999996</v>
      </c>
    </row>
    <row r="216" spans="1:19">
      <c r="A216">
        <f t="shared" si="25"/>
        <v>215</v>
      </c>
      <c r="B216" t="str">
        <f>INDEX(elemek!$B$2:$B$113,MATCH($D216,elemek!$C$2:$C$113,0))</f>
        <v>Os</v>
      </c>
      <c r="C216">
        <f t="shared" si="26"/>
        <v>188</v>
      </c>
      <c r="D216">
        <f t="shared" si="27"/>
        <v>76</v>
      </c>
      <c r="E216">
        <f t="shared" si="27"/>
        <v>112</v>
      </c>
      <c r="F216">
        <f t="shared" si="28"/>
        <v>8.2901380000000007</v>
      </c>
      <c r="G216">
        <f t="shared" si="29"/>
        <v>8.2901380000000007</v>
      </c>
      <c r="H216" t="str">
        <f>IF(B216="Fe",1+MAX($H$1:H215),"")</f>
        <v/>
      </c>
      <c r="L216">
        <v>215</v>
      </c>
      <c r="M216">
        <v>76</v>
      </c>
      <c r="N216">
        <v>112</v>
      </c>
      <c r="O216">
        <v>8.2901380000000007</v>
      </c>
      <c r="P216">
        <f t="shared" si="30"/>
        <v>188</v>
      </c>
      <c r="Q216" t="str">
        <f>INDEX(elemek!$B$2:$B$113,MATCH($D216,elemek!$C$2:$C$113,0))</f>
        <v>Os</v>
      </c>
      <c r="R216">
        <f t="shared" si="31"/>
        <v>8.2901380000000007</v>
      </c>
      <c r="S216">
        <f t="shared" si="32"/>
        <v>8.2901380000000007</v>
      </c>
    </row>
    <row r="217" spans="1:19">
      <c r="A217">
        <f t="shared" si="25"/>
        <v>216</v>
      </c>
      <c r="B217" t="str">
        <f>INDEX(elemek!$B$2:$B$113,MATCH($D217,elemek!$C$2:$C$113,0))</f>
        <v>Nd</v>
      </c>
      <c r="C217">
        <f t="shared" si="26"/>
        <v>148</v>
      </c>
      <c r="D217">
        <f t="shared" si="27"/>
        <v>60</v>
      </c>
      <c r="E217">
        <f t="shared" si="27"/>
        <v>88</v>
      </c>
      <c r="F217">
        <f t="shared" si="28"/>
        <v>8.5943880000000004</v>
      </c>
      <c r="G217">
        <f t="shared" si="29"/>
        <v>8.5943880000000004</v>
      </c>
      <c r="H217" t="str">
        <f>IF(B217="Fe",1+MAX($H$1:H216),"")</f>
        <v/>
      </c>
      <c r="L217">
        <v>216</v>
      </c>
      <c r="M217">
        <v>60</v>
      </c>
      <c r="N217">
        <v>88</v>
      </c>
      <c r="O217">
        <v>8.5943880000000004</v>
      </c>
      <c r="P217">
        <f t="shared" si="30"/>
        <v>148</v>
      </c>
      <c r="Q217" t="str">
        <f>INDEX(elemek!$B$2:$B$113,MATCH($D217,elemek!$C$2:$C$113,0))</f>
        <v>Nd</v>
      </c>
      <c r="R217">
        <f t="shared" si="31"/>
        <v>8.5943880000000004</v>
      </c>
      <c r="S217">
        <f t="shared" si="32"/>
        <v>8.5943880000000004</v>
      </c>
    </row>
    <row r="218" spans="1:19">
      <c r="A218">
        <f t="shared" si="25"/>
        <v>217</v>
      </c>
      <c r="B218" t="str">
        <f>INDEX(elemek!$B$2:$B$113,MATCH($D218,elemek!$C$2:$C$113,0))</f>
        <v>Ce</v>
      </c>
      <c r="C218">
        <f t="shared" si="26"/>
        <v>142</v>
      </c>
      <c r="D218">
        <f t="shared" si="27"/>
        <v>58</v>
      </c>
      <c r="E218">
        <f t="shared" si="27"/>
        <v>84</v>
      </c>
      <c r="F218">
        <f t="shared" si="28"/>
        <v>8.6666659999999993</v>
      </c>
      <c r="G218">
        <f t="shared" si="29"/>
        <v>8.6666659999999993</v>
      </c>
      <c r="H218" t="str">
        <f>IF(B218="Fe",1+MAX($H$1:H217),"")</f>
        <v/>
      </c>
      <c r="L218">
        <v>217</v>
      </c>
      <c r="M218">
        <v>58</v>
      </c>
      <c r="N218">
        <v>84</v>
      </c>
      <c r="O218">
        <v>8.6666659999999993</v>
      </c>
      <c r="P218">
        <f t="shared" si="30"/>
        <v>142</v>
      </c>
      <c r="Q218" t="str">
        <f>INDEX(elemek!$B$2:$B$113,MATCH($D218,elemek!$C$2:$C$113,0))</f>
        <v>Ce</v>
      </c>
      <c r="R218">
        <f t="shared" si="31"/>
        <v>8.6666659999999993</v>
      </c>
      <c r="S218">
        <f t="shared" si="32"/>
        <v>8.6666659999999993</v>
      </c>
    </row>
    <row r="219" spans="1:19">
      <c r="A219">
        <f t="shared" si="25"/>
        <v>218</v>
      </c>
      <c r="B219" t="str">
        <f>INDEX(elemek!$B$2:$B$113,MATCH($D219,elemek!$C$2:$C$113,0))</f>
        <v>Hf</v>
      </c>
      <c r="C219">
        <f t="shared" si="26"/>
        <v>179</v>
      </c>
      <c r="D219">
        <f t="shared" si="27"/>
        <v>72</v>
      </c>
      <c r="E219">
        <f t="shared" si="27"/>
        <v>107</v>
      </c>
      <c r="F219">
        <f t="shared" si="28"/>
        <v>8.3532930000000007</v>
      </c>
      <c r="G219">
        <f t="shared" si="29"/>
        <v>8.3532930000000007</v>
      </c>
      <c r="H219" t="str">
        <f>IF(B219="Fe",1+MAX($H$1:H218),"")</f>
        <v/>
      </c>
      <c r="L219">
        <v>218</v>
      </c>
      <c r="M219">
        <v>72</v>
      </c>
      <c r="N219">
        <v>107</v>
      </c>
      <c r="O219">
        <v>8.3532930000000007</v>
      </c>
      <c r="P219">
        <f t="shared" si="30"/>
        <v>179</v>
      </c>
      <c r="Q219" t="str">
        <f>INDEX(elemek!$B$2:$B$113,MATCH($D219,elemek!$C$2:$C$113,0))</f>
        <v>Hf</v>
      </c>
      <c r="R219">
        <f t="shared" si="31"/>
        <v>8.3532930000000007</v>
      </c>
      <c r="S219">
        <f t="shared" si="32"/>
        <v>8.3532930000000007</v>
      </c>
    </row>
    <row r="220" spans="1:19">
      <c r="A220">
        <f t="shared" si="25"/>
        <v>219</v>
      </c>
      <c r="B220" t="str">
        <f>INDEX(elemek!$B$2:$B$113,MATCH($D220,elemek!$C$2:$C$113,0))</f>
        <v>Hg</v>
      </c>
      <c r="C220">
        <f t="shared" si="26"/>
        <v>196</v>
      </c>
      <c r="D220">
        <f t="shared" si="27"/>
        <v>80</v>
      </c>
      <c r="E220">
        <f t="shared" si="27"/>
        <v>116</v>
      </c>
      <c r="F220">
        <f t="shared" si="28"/>
        <v>8.2337100000000003</v>
      </c>
      <c r="G220">
        <f t="shared" si="29"/>
        <v>8.2337100000000003</v>
      </c>
      <c r="H220" t="str">
        <f>IF(B220="Fe",1+MAX($H$1:H219),"")</f>
        <v/>
      </c>
      <c r="L220">
        <v>219</v>
      </c>
      <c r="M220">
        <v>80</v>
      </c>
      <c r="N220">
        <v>116</v>
      </c>
      <c r="O220">
        <v>8.2337100000000003</v>
      </c>
      <c r="P220">
        <f t="shared" si="30"/>
        <v>196</v>
      </c>
      <c r="Q220" t="str">
        <f>INDEX(elemek!$B$2:$B$113,MATCH($D220,elemek!$C$2:$C$113,0))</f>
        <v>Hg</v>
      </c>
      <c r="R220">
        <f t="shared" si="31"/>
        <v>8.2337100000000003</v>
      </c>
      <c r="S220">
        <f t="shared" si="32"/>
        <v>8.2337100000000003</v>
      </c>
    </row>
    <row r="221" spans="1:19">
      <c r="A221">
        <f t="shared" si="25"/>
        <v>220</v>
      </c>
      <c r="B221" t="str">
        <f>INDEX(elemek!$B$2:$B$113,MATCH($D221,elemek!$C$2:$C$113,0))</f>
        <v>Sm</v>
      </c>
      <c r="C221">
        <f t="shared" si="26"/>
        <v>154</v>
      </c>
      <c r="D221">
        <f t="shared" si="27"/>
        <v>62</v>
      </c>
      <c r="E221">
        <f t="shared" si="27"/>
        <v>92</v>
      </c>
      <c r="F221">
        <f t="shared" si="28"/>
        <v>8.5418570000000003</v>
      </c>
      <c r="G221">
        <f t="shared" si="29"/>
        <v>8.5418570000000003</v>
      </c>
      <c r="H221" t="str">
        <f>IF(B221="Fe",1+MAX($H$1:H220),"")</f>
        <v/>
      </c>
      <c r="L221">
        <v>220</v>
      </c>
      <c r="M221">
        <v>62</v>
      </c>
      <c r="N221">
        <v>92</v>
      </c>
      <c r="O221">
        <v>8.5418570000000003</v>
      </c>
      <c r="P221">
        <f t="shared" si="30"/>
        <v>154</v>
      </c>
      <c r="Q221" t="str">
        <f>INDEX(elemek!$B$2:$B$113,MATCH($D221,elemek!$C$2:$C$113,0))</f>
        <v>Sm</v>
      </c>
      <c r="R221">
        <f t="shared" si="31"/>
        <v>8.5418570000000003</v>
      </c>
      <c r="S221">
        <f t="shared" si="32"/>
        <v>8.5418570000000003</v>
      </c>
    </row>
    <row r="222" spans="1:19">
      <c r="A222">
        <f t="shared" si="25"/>
        <v>221</v>
      </c>
      <c r="B222" t="str">
        <f>INDEX(elemek!$B$2:$B$113,MATCH($D222,elemek!$C$2:$C$113,0))</f>
        <v>Nd</v>
      </c>
      <c r="C222">
        <f t="shared" si="26"/>
        <v>146</v>
      </c>
      <c r="D222">
        <f t="shared" si="27"/>
        <v>60</v>
      </c>
      <c r="E222">
        <f t="shared" si="27"/>
        <v>86</v>
      </c>
      <c r="F222">
        <f t="shared" si="28"/>
        <v>8.6256489999999992</v>
      </c>
      <c r="G222">
        <f t="shared" si="29"/>
        <v>8.6256489999999992</v>
      </c>
      <c r="H222" t="str">
        <f>IF(B222="Fe",1+MAX($H$1:H221),"")</f>
        <v/>
      </c>
      <c r="L222">
        <v>221</v>
      </c>
      <c r="M222">
        <v>60</v>
      </c>
      <c r="N222">
        <v>86</v>
      </c>
      <c r="O222">
        <v>8.6256489999999992</v>
      </c>
      <c r="P222">
        <f t="shared" si="30"/>
        <v>146</v>
      </c>
      <c r="Q222" t="str">
        <f>INDEX(elemek!$B$2:$B$113,MATCH($D222,elemek!$C$2:$C$113,0))</f>
        <v>Nd</v>
      </c>
      <c r="R222">
        <f t="shared" si="31"/>
        <v>8.6256489999999992</v>
      </c>
      <c r="S222">
        <f t="shared" si="32"/>
        <v>8.6256489999999992</v>
      </c>
    </row>
    <row r="223" spans="1:19">
      <c r="A223">
        <f t="shared" si="25"/>
        <v>222</v>
      </c>
      <c r="B223" t="str">
        <f>INDEX(elemek!$B$2:$B$113,MATCH($D223,elemek!$C$2:$C$113,0))</f>
        <v>Cr</v>
      </c>
      <c r="C223">
        <f t="shared" si="26"/>
        <v>50</v>
      </c>
      <c r="D223">
        <f t="shared" si="27"/>
        <v>24</v>
      </c>
      <c r="E223">
        <f t="shared" si="27"/>
        <v>26</v>
      </c>
      <c r="F223">
        <f t="shared" si="28"/>
        <v>9.0765170000000008</v>
      </c>
      <c r="G223">
        <f t="shared" si="29"/>
        <v>9.0765170000000008</v>
      </c>
      <c r="H223" t="str">
        <f>IF(B223="Fe",1+MAX($H$1:H222),"")</f>
        <v/>
      </c>
      <c r="L223">
        <v>222</v>
      </c>
      <c r="M223">
        <v>24</v>
      </c>
      <c r="N223">
        <v>26</v>
      </c>
      <c r="O223">
        <v>9.0765170000000008</v>
      </c>
      <c r="P223">
        <f t="shared" si="30"/>
        <v>50</v>
      </c>
      <c r="Q223" t="str">
        <f>INDEX(elemek!$B$2:$B$113,MATCH($D223,elemek!$C$2:$C$113,0))</f>
        <v>Cr</v>
      </c>
      <c r="R223">
        <f t="shared" si="31"/>
        <v>9.0765170000000008</v>
      </c>
      <c r="S223">
        <f t="shared" si="32"/>
        <v>9.0765170000000008</v>
      </c>
    </row>
    <row r="224" spans="1:19">
      <c r="A224">
        <f t="shared" si="25"/>
        <v>223</v>
      </c>
      <c r="B224" t="str">
        <f>INDEX(elemek!$B$2:$B$113,MATCH($D224,elemek!$C$2:$C$113,0))</f>
        <v>Hf</v>
      </c>
      <c r="C224">
        <f t="shared" si="26"/>
        <v>178</v>
      </c>
      <c r="D224">
        <f t="shared" si="27"/>
        <v>72</v>
      </c>
      <c r="E224">
        <f t="shared" si="27"/>
        <v>106</v>
      </c>
      <c r="F224">
        <f t="shared" si="28"/>
        <v>8.3659579999999991</v>
      </c>
      <c r="G224">
        <f t="shared" si="29"/>
        <v>8.3659579999999991</v>
      </c>
      <c r="H224" t="str">
        <f>IF(B224="Fe",1+MAX($H$1:H223),"")</f>
        <v/>
      </c>
      <c r="L224">
        <v>223</v>
      </c>
      <c r="M224">
        <v>72</v>
      </c>
      <c r="N224">
        <v>106</v>
      </c>
      <c r="O224">
        <v>8.3659579999999991</v>
      </c>
      <c r="P224">
        <f t="shared" si="30"/>
        <v>178</v>
      </c>
      <c r="Q224" t="str">
        <f>INDEX(elemek!$B$2:$B$113,MATCH($D224,elemek!$C$2:$C$113,0))</f>
        <v>Hf</v>
      </c>
      <c r="R224">
        <f t="shared" si="31"/>
        <v>8.3659579999999991</v>
      </c>
      <c r="S224">
        <f t="shared" si="32"/>
        <v>8.3659579999999991</v>
      </c>
    </row>
    <row r="225" spans="1:19">
      <c r="A225">
        <f t="shared" si="25"/>
        <v>224</v>
      </c>
      <c r="B225" t="str">
        <f>INDEX(elemek!$B$2:$B$113,MATCH($D225,elemek!$C$2:$C$113,0))</f>
        <v>Hf</v>
      </c>
      <c r="C225">
        <f t="shared" si="26"/>
        <v>177</v>
      </c>
      <c r="D225">
        <f t="shared" si="27"/>
        <v>72</v>
      </c>
      <c r="E225">
        <f t="shared" si="27"/>
        <v>105</v>
      </c>
      <c r="F225">
        <f t="shared" si="28"/>
        <v>8.370139</v>
      </c>
      <c r="G225">
        <f t="shared" si="29"/>
        <v>8.370139</v>
      </c>
      <c r="H225" t="str">
        <f>IF(B225="Fe",1+MAX($H$1:H224),"")</f>
        <v/>
      </c>
      <c r="L225">
        <v>224</v>
      </c>
      <c r="M225">
        <v>72</v>
      </c>
      <c r="N225">
        <v>105</v>
      </c>
      <c r="O225">
        <v>8.370139</v>
      </c>
      <c r="P225">
        <f t="shared" si="30"/>
        <v>177</v>
      </c>
      <c r="Q225" t="str">
        <f>INDEX(elemek!$B$2:$B$113,MATCH($D225,elemek!$C$2:$C$113,0))</f>
        <v>Hf</v>
      </c>
      <c r="R225">
        <f t="shared" si="31"/>
        <v>8.370139</v>
      </c>
      <c r="S225">
        <f t="shared" si="32"/>
        <v>8.370139</v>
      </c>
    </row>
    <row r="226" spans="1:19">
      <c r="A226">
        <f t="shared" si="25"/>
        <v>225</v>
      </c>
      <c r="B226" t="str">
        <f>INDEX(elemek!$B$2:$B$113,MATCH($D226,elemek!$C$2:$C$113,0))</f>
        <v>Dy</v>
      </c>
      <c r="C226">
        <f t="shared" si="26"/>
        <v>156</v>
      </c>
      <c r="D226">
        <f t="shared" si="27"/>
        <v>66</v>
      </c>
      <c r="E226">
        <f t="shared" si="27"/>
        <v>90</v>
      </c>
      <c r="F226">
        <f t="shared" si="28"/>
        <v>8.5234430000000003</v>
      </c>
      <c r="G226">
        <f t="shared" si="29"/>
        <v>8.5234430000000003</v>
      </c>
      <c r="H226" t="str">
        <f>IF(B226="Fe",1+MAX($H$1:H225),"")</f>
        <v/>
      </c>
      <c r="L226">
        <v>225</v>
      </c>
      <c r="M226">
        <v>66</v>
      </c>
      <c r="N226">
        <v>90</v>
      </c>
      <c r="O226">
        <v>8.5234430000000003</v>
      </c>
      <c r="P226">
        <f t="shared" si="30"/>
        <v>156</v>
      </c>
      <c r="Q226" t="str">
        <f>INDEX(elemek!$B$2:$B$113,MATCH($D226,elemek!$C$2:$C$113,0))</f>
        <v>Dy</v>
      </c>
      <c r="R226">
        <f t="shared" si="31"/>
        <v>8.5234430000000003</v>
      </c>
      <c r="S226">
        <f t="shared" si="32"/>
        <v>8.5234430000000003</v>
      </c>
    </row>
    <row r="227" spans="1:19">
      <c r="A227">
        <f t="shared" si="25"/>
        <v>226</v>
      </c>
      <c r="B227" t="str">
        <f>INDEX(elemek!$B$2:$B$113,MATCH($D227,elemek!$C$2:$C$113,0))</f>
        <v>Eu</v>
      </c>
      <c r="C227">
        <f t="shared" si="26"/>
        <v>153</v>
      </c>
      <c r="D227">
        <f t="shared" si="27"/>
        <v>63</v>
      </c>
      <c r="E227">
        <f t="shared" si="27"/>
        <v>90</v>
      </c>
      <c r="F227">
        <f t="shared" si="28"/>
        <v>8.5508930000000003</v>
      </c>
      <c r="G227">
        <f t="shared" si="29"/>
        <v>8.5508930000000003</v>
      </c>
      <c r="H227" t="str">
        <f>IF(B227="Fe",1+MAX($H$1:H226),"")</f>
        <v/>
      </c>
      <c r="L227">
        <v>226</v>
      </c>
      <c r="M227">
        <v>63</v>
      </c>
      <c r="N227">
        <v>90</v>
      </c>
      <c r="O227">
        <v>8.5508930000000003</v>
      </c>
      <c r="P227">
        <f t="shared" si="30"/>
        <v>153</v>
      </c>
      <c r="Q227" t="str">
        <f>INDEX(elemek!$B$2:$B$113,MATCH($D227,elemek!$C$2:$C$113,0))</f>
        <v>Eu</v>
      </c>
      <c r="R227">
        <f t="shared" si="31"/>
        <v>8.5508930000000003</v>
      </c>
      <c r="S227">
        <f t="shared" si="32"/>
        <v>8.5508930000000003</v>
      </c>
    </row>
    <row r="228" spans="1:19">
      <c r="A228">
        <f t="shared" si="25"/>
        <v>227</v>
      </c>
      <c r="B228" t="str">
        <f>INDEX(elemek!$B$2:$B$113,MATCH($D228,elemek!$C$2:$C$113,0))</f>
        <v>Hf</v>
      </c>
      <c r="C228">
        <f t="shared" si="26"/>
        <v>180</v>
      </c>
      <c r="D228">
        <f t="shared" si="27"/>
        <v>72</v>
      </c>
      <c r="E228">
        <f t="shared" si="27"/>
        <v>108</v>
      </c>
      <c r="F228">
        <f t="shared" si="28"/>
        <v>8.3479299999999999</v>
      </c>
      <c r="G228">
        <f t="shared" si="29"/>
        <v>8.3479299999999999</v>
      </c>
      <c r="H228" t="str">
        <f>IF(B228="Fe",1+MAX($H$1:H227),"")</f>
        <v/>
      </c>
      <c r="L228">
        <v>227</v>
      </c>
      <c r="M228">
        <v>72</v>
      </c>
      <c r="N228">
        <v>108</v>
      </c>
      <c r="O228">
        <v>8.3479299999999999</v>
      </c>
      <c r="P228">
        <f t="shared" si="30"/>
        <v>180</v>
      </c>
      <c r="Q228" t="str">
        <f>INDEX(elemek!$B$2:$B$113,MATCH($D228,elemek!$C$2:$C$113,0))</f>
        <v>Hf</v>
      </c>
      <c r="R228">
        <f t="shared" si="31"/>
        <v>8.3479299999999999</v>
      </c>
      <c r="S228">
        <f t="shared" si="32"/>
        <v>8.3479299999999999</v>
      </c>
    </row>
    <row r="229" spans="1:19">
      <c r="A229">
        <f t="shared" si="25"/>
        <v>228</v>
      </c>
      <c r="B229" t="str">
        <f>INDEX(elemek!$B$2:$B$113,MATCH($D229,elemek!$C$2:$C$113,0))</f>
        <v>Cd</v>
      </c>
      <c r="C229">
        <f t="shared" si="26"/>
        <v>108</v>
      </c>
      <c r="D229">
        <f t="shared" si="27"/>
        <v>48</v>
      </c>
      <c r="E229">
        <f t="shared" si="27"/>
        <v>60</v>
      </c>
      <c r="F229">
        <f t="shared" si="28"/>
        <v>8.8977350000000008</v>
      </c>
      <c r="G229">
        <f t="shared" si="29"/>
        <v>8.8977350000000008</v>
      </c>
      <c r="H229" t="str">
        <f>IF(B229="Fe",1+MAX($H$1:H228),"")</f>
        <v/>
      </c>
      <c r="L229">
        <v>228</v>
      </c>
      <c r="M229">
        <v>48</v>
      </c>
      <c r="N229">
        <v>60</v>
      </c>
      <c r="O229">
        <v>8.8977350000000008</v>
      </c>
      <c r="P229">
        <f t="shared" si="30"/>
        <v>108</v>
      </c>
      <c r="Q229" t="str">
        <f>INDEX(elemek!$B$2:$B$113,MATCH($D229,elemek!$C$2:$C$113,0))</f>
        <v>Cd</v>
      </c>
      <c r="R229">
        <f t="shared" si="31"/>
        <v>8.8977350000000008</v>
      </c>
      <c r="S229">
        <f t="shared" si="32"/>
        <v>8.8977350000000008</v>
      </c>
    </row>
    <row r="230" spans="1:19">
      <c r="A230">
        <f t="shared" si="25"/>
        <v>229</v>
      </c>
      <c r="B230" t="str">
        <f>INDEX(elemek!$B$2:$B$113,MATCH($D230,elemek!$C$2:$C$113,0))</f>
        <v>Er</v>
      </c>
      <c r="C230">
        <f t="shared" si="26"/>
        <v>170</v>
      </c>
      <c r="D230">
        <f t="shared" si="27"/>
        <v>68</v>
      </c>
      <c r="E230">
        <f t="shared" si="27"/>
        <v>102</v>
      </c>
      <c r="F230">
        <f t="shared" si="28"/>
        <v>8.4249449999999992</v>
      </c>
      <c r="G230">
        <f t="shared" si="29"/>
        <v>8.4249449999999992</v>
      </c>
      <c r="H230" t="str">
        <f>IF(B230="Fe",1+MAX($H$1:H229),"")</f>
        <v/>
      </c>
      <c r="L230">
        <v>229</v>
      </c>
      <c r="M230">
        <v>68</v>
      </c>
      <c r="N230">
        <v>102</v>
      </c>
      <c r="O230">
        <v>8.4249449999999992</v>
      </c>
      <c r="P230">
        <f t="shared" si="30"/>
        <v>170</v>
      </c>
      <c r="Q230" t="str">
        <f>INDEX(elemek!$B$2:$B$113,MATCH($D230,elemek!$C$2:$C$113,0))</f>
        <v>Er</v>
      </c>
      <c r="R230">
        <f t="shared" si="31"/>
        <v>8.4249449999999992</v>
      </c>
      <c r="S230">
        <f t="shared" si="32"/>
        <v>8.4249449999999992</v>
      </c>
    </row>
    <row r="231" spans="1:19">
      <c r="A231">
        <f t="shared" si="25"/>
        <v>230</v>
      </c>
      <c r="B231" t="str">
        <f>INDEX(elemek!$B$2:$B$113,MATCH($D231,elemek!$C$2:$C$113,0))</f>
        <v>Ce</v>
      </c>
      <c r="C231">
        <f t="shared" si="26"/>
        <v>138</v>
      </c>
      <c r="D231">
        <f t="shared" si="27"/>
        <v>58</v>
      </c>
      <c r="E231">
        <f t="shared" si="27"/>
        <v>80</v>
      </c>
      <c r="F231">
        <f t="shared" si="28"/>
        <v>8.7058780000000002</v>
      </c>
      <c r="G231">
        <f t="shared" si="29"/>
        <v>8.7058780000000002</v>
      </c>
      <c r="H231" t="str">
        <f>IF(B231="Fe",1+MAX($H$1:H230),"")</f>
        <v/>
      </c>
      <c r="L231">
        <v>230</v>
      </c>
      <c r="M231">
        <v>58</v>
      </c>
      <c r="N231">
        <v>80</v>
      </c>
      <c r="O231">
        <v>8.7058780000000002</v>
      </c>
      <c r="P231">
        <f t="shared" si="30"/>
        <v>138</v>
      </c>
      <c r="Q231" t="str">
        <f>INDEX(elemek!$B$2:$B$113,MATCH($D231,elemek!$C$2:$C$113,0))</f>
        <v>Ce</v>
      </c>
      <c r="R231">
        <f t="shared" si="31"/>
        <v>8.7058780000000002</v>
      </c>
      <c r="S231">
        <f t="shared" si="32"/>
        <v>8.7058780000000002</v>
      </c>
    </row>
    <row r="232" spans="1:19">
      <c r="A232">
        <f t="shared" si="25"/>
        <v>231</v>
      </c>
      <c r="B232" t="str">
        <f>INDEX(elemek!$B$2:$B$113,MATCH($D232,elemek!$C$2:$C$113,0))</f>
        <v>Hf</v>
      </c>
      <c r="C232">
        <f t="shared" si="26"/>
        <v>176</v>
      </c>
      <c r="D232">
        <f t="shared" si="27"/>
        <v>72</v>
      </c>
      <c r="E232">
        <f t="shared" si="27"/>
        <v>104</v>
      </c>
      <c r="F232">
        <f t="shared" si="28"/>
        <v>8.3814270000000004</v>
      </c>
      <c r="G232">
        <f t="shared" si="29"/>
        <v>8.3814270000000004</v>
      </c>
      <c r="H232" t="str">
        <f>IF(B232="Fe",1+MAX($H$1:H231),"")</f>
        <v/>
      </c>
      <c r="L232">
        <v>231</v>
      </c>
      <c r="M232">
        <v>72</v>
      </c>
      <c r="N232">
        <v>104</v>
      </c>
      <c r="O232">
        <v>8.3814270000000004</v>
      </c>
      <c r="P232">
        <f t="shared" si="30"/>
        <v>176</v>
      </c>
      <c r="Q232" t="str">
        <f>INDEX(elemek!$B$2:$B$113,MATCH($D232,elemek!$C$2:$C$113,0))</f>
        <v>Hf</v>
      </c>
      <c r="R232">
        <f t="shared" si="31"/>
        <v>8.3814270000000004</v>
      </c>
      <c r="S232">
        <f t="shared" si="32"/>
        <v>8.3814270000000004</v>
      </c>
    </row>
    <row r="233" spans="1:19">
      <c r="A233">
        <f t="shared" si="25"/>
        <v>232</v>
      </c>
      <c r="B233" t="str">
        <f>INDEX(elemek!$B$2:$B$113,MATCH($D233,elemek!$C$2:$C$113,0))</f>
        <v>Ca</v>
      </c>
      <c r="C233">
        <f t="shared" si="26"/>
        <v>46</v>
      </c>
      <c r="D233">
        <f t="shared" si="27"/>
        <v>20</v>
      </c>
      <c r="E233">
        <f t="shared" si="27"/>
        <v>26</v>
      </c>
      <c r="F233">
        <f t="shared" si="28"/>
        <v>9.0090470000000007</v>
      </c>
      <c r="G233">
        <f t="shared" si="29"/>
        <v>9.0090470000000007</v>
      </c>
      <c r="H233" t="str">
        <f>IF(B233="Fe",1+MAX($H$1:H232),"")</f>
        <v/>
      </c>
      <c r="L233">
        <v>232</v>
      </c>
      <c r="M233">
        <v>20</v>
      </c>
      <c r="N233">
        <v>26</v>
      </c>
      <c r="O233">
        <v>9.0090470000000007</v>
      </c>
      <c r="P233">
        <f t="shared" si="30"/>
        <v>46</v>
      </c>
      <c r="Q233" t="str">
        <f>INDEX(elemek!$B$2:$B$113,MATCH($D233,elemek!$C$2:$C$113,0))</f>
        <v>Ca</v>
      </c>
      <c r="R233">
        <f t="shared" si="31"/>
        <v>9.0090470000000007</v>
      </c>
      <c r="S233">
        <f t="shared" si="32"/>
        <v>9.0090470000000007</v>
      </c>
    </row>
    <row r="234" spans="1:19">
      <c r="A234">
        <f t="shared" si="25"/>
        <v>233</v>
      </c>
      <c r="B234" t="str">
        <f>INDEX(elemek!$B$2:$B$113,MATCH($D234,elemek!$C$2:$C$113,0))</f>
        <v>Yb</v>
      </c>
      <c r="C234">
        <f t="shared" si="26"/>
        <v>176</v>
      </c>
      <c r="D234">
        <f t="shared" si="27"/>
        <v>70</v>
      </c>
      <c r="E234">
        <f t="shared" si="27"/>
        <v>106</v>
      </c>
      <c r="F234">
        <f t="shared" si="28"/>
        <v>8.3752709999999997</v>
      </c>
      <c r="G234">
        <f t="shared" si="29"/>
        <v>8.3752709999999997</v>
      </c>
      <c r="H234" t="str">
        <f>IF(B234="Fe",1+MAX($H$1:H233),"")</f>
        <v/>
      </c>
      <c r="L234">
        <v>233</v>
      </c>
      <c r="M234">
        <v>70</v>
      </c>
      <c r="N234">
        <v>106</v>
      </c>
      <c r="O234">
        <v>8.3752709999999997</v>
      </c>
      <c r="P234">
        <f t="shared" si="30"/>
        <v>176</v>
      </c>
      <c r="Q234" t="str">
        <f>INDEX(elemek!$B$2:$B$113,MATCH($D234,elemek!$C$2:$C$113,0))</f>
        <v>Yb</v>
      </c>
      <c r="R234">
        <f t="shared" si="31"/>
        <v>8.3752709999999997</v>
      </c>
      <c r="S234">
        <f t="shared" si="32"/>
        <v>8.3752709999999997</v>
      </c>
    </row>
    <row r="235" spans="1:19">
      <c r="A235">
        <f t="shared" si="25"/>
        <v>234</v>
      </c>
      <c r="B235" t="str">
        <f>INDEX(elemek!$B$2:$B$113,MATCH($D235,elemek!$C$2:$C$113,0))</f>
        <v>Zr</v>
      </c>
      <c r="C235">
        <f t="shared" si="26"/>
        <v>94</v>
      </c>
      <c r="D235">
        <f t="shared" si="27"/>
        <v>40</v>
      </c>
      <c r="E235">
        <f t="shared" si="27"/>
        <v>54</v>
      </c>
      <c r="F235">
        <f t="shared" si="28"/>
        <v>8.9996980000000004</v>
      </c>
      <c r="G235">
        <f t="shared" si="29"/>
        <v>8.9996980000000004</v>
      </c>
      <c r="H235" t="str">
        <f>IF(B235="Fe",1+MAX($H$1:H234),"")</f>
        <v/>
      </c>
      <c r="L235">
        <v>234</v>
      </c>
      <c r="M235">
        <v>40</v>
      </c>
      <c r="N235">
        <v>54</v>
      </c>
      <c r="O235">
        <v>8.9996980000000004</v>
      </c>
      <c r="P235">
        <f t="shared" si="30"/>
        <v>94</v>
      </c>
      <c r="Q235" t="str">
        <f>INDEX(elemek!$B$2:$B$113,MATCH($D235,elemek!$C$2:$C$113,0))</f>
        <v>Zr</v>
      </c>
      <c r="R235">
        <f t="shared" si="31"/>
        <v>8.9996980000000004</v>
      </c>
      <c r="S235">
        <f t="shared" si="32"/>
        <v>8.9996980000000004</v>
      </c>
    </row>
    <row r="236" spans="1:19">
      <c r="A236">
        <f t="shared" si="25"/>
        <v>235</v>
      </c>
      <c r="B236" t="str">
        <f>INDEX(elemek!$B$2:$B$113,MATCH($D236,elemek!$C$2:$C$113,0))</f>
        <v>Sn</v>
      </c>
      <c r="C236">
        <f t="shared" si="26"/>
        <v>124</v>
      </c>
      <c r="D236">
        <f t="shared" si="27"/>
        <v>50</v>
      </c>
      <c r="E236">
        <f t="shared" si="27"/>
        <v>74</v>
      </c>
      <c r="F236">
        <f t="shared" si="28"/>
        <v>8.7829139999999999</v>
      </c>
      <c r="G236">
        <f t="shared" si="29"/>
        <v>8.7829139999999999</v>
      </c>
      <c r="H236" t="str">
        <f>IF(B236="Fe",1+MAX($H$1:H235),"")</f>
        <v/>
      </c>
      <c r="L236">
        <v>235</v>
      </c>
      <c r="M236">
        <v>50</v>
      </c>
      <c r="N236">
        <v>74</v>
      </c>
      <c r="O236">
        <v>8.7829139999999999</v>
      </c>
      <c r="P236">
        <f t="shared" si="30"/>
        <v>124</v>
      </c>
      <c r="Q236" t="str">
        <f>INDEX(elemek!$B$2:$B$113,MATCH($D236,elemek!$C$2:$C$113,0))</f>
        <v>Sn</v>
      </c>
      <c r="R236">
        <f t="shared" si="31"/>
        <v>8.7829139999999999</v>
      </c>
      <c r="S236">
        <f t="shared" si="32"/>
        <v>8.7829139999999999</v>
      </c>
    </row>
    <row r="237" spans="1:19">
      <c r="A237">
        <f t="shared" si="25"/>
        <v>236</v>
      </c>
      <c r="B237" t="str">
        <f>INDEX(elemek!$B$2:$B$113,MATCH($D237,elemek!$C$2:$C$113,0))</f>
        <v>Dy</v>
      </c>
      <c r="C237">
        <f t="shared" si="26"/>
        <v>162</v>
      </c>
      <c r="D237">
        <f t="shared" si="27"/>
        <v>66</v>
      </c>
      <c r="E237">
        <f t="shared" si="27"/>
        <v>96</v>
      </c>
      <c r="F237">
        <f t="shared" si="28"/>
        <v>8.4922339999999998</v>
      </c>
      <c r="G237">
        <f t="shared" si="29"/>
        <v>8.4922339999999998</v>
      </c>
      <c r="H237" t="str">
        <f>IF(B237="Fe",1+MAX($H$1:H236),"")</f>
        <v/>
      </c>
      <c r="L237">
        <v>236</v>
      </c>
      <c r="M237">
        <v>66</v>
      </c>
      <c r="N237">
        <v>96</v>
      </c>
      <c r="O237">
        <v>8.4922339999999998</v>
      </c>
      <c r="P237">
        <f t="shared" si="30"/>
        <v>162</v>
      </c>
      <c r="Q237" t="str">
        <f>INDEX(elemek!$B$2:$B$113,MATCH($D237,elemek!$C$2:$C$113,0))</f>
        <v>Dy</v>
      </c>
      <c r="R237">
        <f t="shared" si="31"/>
        <v>8.4922339999999998</v>
      </c>
      <c r="S237">
        <f t="shared" si="32"/>
        <v>8.4922339999999998</v>
      </c>
    </row>
    <row r="238" spans="1:19">
      <c r="A238">
        <f t="shared" si="25"/>
        <v>237</v>
      </c>
      <c r="B238" t="str">
        <f>INDEX(elemek!$B$2:$B$113,MATCH($D238,elemek!$C$2:$C$113,0))</f>
        <v>Ce</v>
      </c>
      <c r="C238">
        <f t="shared" si="26"/>
        <v>136</v>
      </c>
      <c r="D238">
        <f t="shared" si="27"/>
        <v>58</v>
      </c>
      <c r="E238">
        <f t="shared" si="27"/>
        <v>78</v>
      </c>
      <c r="F238">
        <f t="shared" si="28"/>
        <v>8.707122</v>
      </c>
      <c r="G238">
        <f t="shared" si="29"/>
        <v>8.707122</v>
      </c>
      <c r="H238" t="str">
        <f>IF(B238="Fe",1+MAX($H$1:H237),"")</f>
        <v/>
      </c>
      <c r="L238">
        <v>237</v>
      </c>
      <c r="M238">
        <v>58</v>
      </c>
      <c r="N238">
        <v>78</v>
      </c>
      <c r="O238">
        <v>8.707122</v>
      </c>
      <c r="P238">
        <f t="shared" si="30"/>
        <v>136</v>
      </c>
      <c r="Q238" t="str">
        <f>INDEX(elemek!$B$2:$B$113,MATCH($D238,elemek!$C$2:$C$113,0))</f>
        <v>Ce</v>
      </c>
      <c r="R238">
        <f t="shared" si="31"/>
        <v>8.707122</v>
      </c>
      <c r="S238">
        <f t="shared" si="32"/>
        <v>8.707122</v>
      </c>
    </row>
    <row r="239" spans="1:19">
      <c r="A239">
        <f t="shared" si="25"/>
        <v>238</v>
      </c>
      <c r="B239" t="str">
        <f>INDEX(elemek!$B$2:$B$113,MATCH($D239,elemek!$C$2:$C$113,0))</f>
        <v>Cd</v>
      </c>
      <c r="C239">
        <f t="shared" si="26"/>
        <v>114</v>
      </c>
      <c r="D239">
        <f t="shared" si="27"/>
        <v>48</v>
      </c>
      <c r="E239">
        <f t="shared" si="27"/>
        <v>66</v>
      </c>
      <c r="F239">
        <f t="shared" si="28"/>
        <v>8.8609849999999994</v>
      </c>
      <c r="G239">
        <f t="shared" si="29"/>
        <v>8.8609849999999994</v>
      </c>
      <c r="H239" t="str">
        <f>IF(B239="Fe",1+MAX($H$1:H238),"")</f>
        <v/>
      </c>
      <c r="L239">
        <v>238</v>
      </c>
      <c r="M239">
        <v>48</v>
      </c>
      <c r="N239">
        <v>66</v>
      </c>
      <c r="O239">
        <v>8.8609849999999994</v>
      </c>
      <c r="P239">
        <f t="shared" si="30"/>
        <v>114</v>
      </c>
      <c r="Q239" t="str">
        <f>INDEX(elemek!$B$2:$B$113,MATCH($D239,elemek!$C$2:$C$113,0))</f>
        <v>Cd</v>
      </c>
      <c r="R239">
        <f t="shared" si="31"/>
        <v>8.8609849999999994</v>
      </c>
      <c r="S239">
        <f t="shared" si="32"/>
        <v>8.8609849999999994</v>
      </c>
    </row>
    <row r="240" spans="1:19">
      <c r="A240">
        <f t="shared" si="25"/>
        <v>239</v>
      </c>
      <c r="B240" t="str">
        <f>INDEX(elemek!$B$2:$B$113,MATCH($D240,elemek!$C$2:$C$113,0))</f>
        <v>Te</v>
      </c>
      <c r="C240">
        <f t="shared" si="26"/>
        <v>123</v>
      </c>
      <c r="D240">
        <f t="shared" si="27"/>
        <v>52</v>
      </c>
      <c r="E240">
        <f t="shared" si="27"/>
        <v>71</v>
      </c>
      <c r="F240">
        <f t="shared" si="28"/>
        <v>8.7963020000000007</v>
      </c>
      <c r="G240">
        <f t="shared" si="29"/>
        <v>8.7963020000000007</v>
      </c>
      <c r="H240" t="str">
        <f>IF(B240="Fe",1+MAX($H$1:H239),"")</f>
        <v/>
      </c>
      <c r="L240">
        <v>239</v>
      </c>
      <c r="M240">
        <v>52</v>
      </c>
      <c r="N240">
        <v>71</v>
      </c>
      <c r="O240">
        <v>8.7963020000000007</v>
      </c>
      <c r="P240">
        <f t="shared" si="30"/>
        <v>123</v>
      </c>
      <c r="Q240" t="str">
        <f>INDEX(elemek!$B$2:$B$113,MATCH($D240,elemek!$C$2:$C$113,0))</f>
        <v>Te</v>
      </c>
      <c r="R240">
        <f t="shared" si="31"/>
        <v>8.7963020000000007</v>
      </c>
      <c r="S240">
        <f t="shared" si="32"/>
        <v>8.7963020000000007</v>
      </c>
    </row>
    <row r="241" spans="1:19">
      <c r="A241">
        <f t="shared" si="25"/>
        <v>240</v>
      </c>
      <c r="B241" t="str">
        <f>INDEX(elemek!$B$2:$B$113,MATCH($D241,elemek!$C$2:$C$113,0))</f>
        <v>Nd</v>
      </c>
      <c r="C241">
        <f t="shared" si="26"/>
        <v>145</v>
      </c>
      <c r="D241">
        <f t="shared" si="27"/>
        <v>60</v>
      </c>
      <c r="E241">
        <f t="shared" si="27"/>
        <v>85</v>
      </c>
      <c r="F241">
        <f t="shared" si="28"/>
        <v>8.6329630000000002</v>
      </c>
      <c r="G241">
        <f t="shared" si="29"/>
        <v>8.6329630000000002</v>
      </c>
      <c r="H241" t="str">
        <f>IF(B241="Fe",1+MAX($H$1:H240),"")</f>
        <v/>
      </c>
      <c r="L241">
        <v>240</v>
      </c>
      <c r="M241">
        <v>60</v>
      </c>
      <c r="N241">
        <v>85</v>
      </c>
      <c r="O241">
        <v>8.6329630000000002</v>
      </c>
      <c r="P241">
        <f t="shared" si="30"/>
        <v>145</v>
      </c>
      <c r="Q241" t="str">
        <f>INDEX(elemek!$B$2:$B$113,MATCH($D241,elemek!$C$2:$C$113,0))</f>
        <v>Nd</v>
      </c>
      <c r="R241">
        <f t="shared" si="31"/>
        <v>8.6329630000000002</v>
      </c>
      <c r="S241">
        <f t="shared" si="32"/>
        <v>8.6329630000000002</v>
      </c>
    </row>
    <row r="242" spans="1:19">
      <c r="A242">
        <f t="shared" si="25"/>
        <v>241</v>
      </c>
      <c r="B242" t="str">
        <f>INDEX(elemek!$B$2:$B$113,MATCH($D242,elemek!$C$2:$C$113,0))</f>
        <v>Pt</v>
      </c>
      <c r="C242">
        <f t="shared" si="26"/>
        <v>192</v>
      </c>
      <c r="D242">
        <f t="shared" si="27"/>
        <v>78</v>
      </c>
      <c r="E242">
        <f t="shared" si="27"/>
        <v>114</v>
      </c>
      <c r="F242">
        <f t="shared" si="28"/>
        <v>8.2603530000000003</v>
      </c>
      <c r="G242">
        <f t="shared" si="29"/>
        <v>8.2603530000000003</v>
      </c>
      <c r="H242" t="str">
        <f>IF(B242="Fe",1+MAX($H$1:H241),"")</f>
        <v/>
      </c>
      <c r="L242">
        <v>241</v>
      </c>
      <c r="M242">
        <v>78</v>
      </c>
      <c r="N242">
        <v>114</v>
      </c>
      <c r="O242">
        <v>8.2603530000000003</v>
      </c>
      <c r="P242">
        <f t="shared" si="30"/>
        <v>192</v>
      </c>
      <c r="Q242" t="str">
        <f>INDEX(elemek!$B$2:$B$113,MATCH($D242,elemek!$C$2:$C$113,0))</f>
        <v>Pt</v>
      </c>
      <c r="R242">
        <f t="shared" si="31"/>
        <v>8.2603530000000003</v>
      </c>
      <c r="S242">
        <f t="shared" si="32"/>
        <v>8.2603530000000003</v>
      </c>
    </row>
    <row r="243" spans="1:19">
      <c r="A243">
        <f t="shared" si="25"/>
        <v>242</v>
      </c>
      <c r="B243" t="str">
        <f>INDEX(elemek!$B$2:$B$113,MATCH($D243,elemek!$C$2:$C$113,0))</f>
        <v>Ta</v>
      </c>
      <c r="C243">
        <f t="shared" si="26"/>
        <v>180</v>
      </c>
      <c r="D243">
        <f t="shared" si="27"/>
        <v>73</v>
      </c>
      <c r="E243">
        <f t="shared" si="27"/>
        <v>107</v>
      </c>
      <c r="F243">
        <f t="shared" si="28"/>
        <v>8.3427670000000003</v>
      </c>
      <c r="G243">
        <f t="shared" si="29"/>
        <v>8.3427670000000003</v>
      </c>
      <c r="H243" t="str">
        <f>IF(B243="Fe",1+MAX($H$1:H242),"")</f>
        <v/>
      </c>
      <c r="L243">
        <v>242</v>
      </c>
      <c r="M243">
        <v>73</v>
      </c>
      <c r="N243">
        <v>107</v>
      </c>
      <c r="O243">
        <v>8.3427670000000003</v>
      </c>
      <c r="P243">
        <f t="shared" si="30"/>
        <v>180</v>
      </c>
      <c r="Q243" t="str">
        <f>INDEX(elemek!$B$2:$B$113,MATCH($D243,elemek!$C$2:$C$113,0))</f>
        <v>Ta</v>
      </c>
      <c r="R243">
        <f t="shared" si="31"/>
        <v>8.3427670000000003</v>
      </c>
      <c r="S243">
        <f t="shared" si="32"/>
        <v>8.3427670000000003</v>
      </c>
    </row>
    <row r="244" spans="1:19">
      <c r="A244">
        <f t="shared" si="25"/>
        <v>243</v>
      </c>
      <c r="B244" t="str">
        <f>INDEX(elemek!$B$2:$B$113,MATCH($D244,elemek!$C$2:$C$113,0))</f>
        <v>Dy</v>
      </c>
      <c r="C244">
        <f t="shared" si="26"/>
        <v>161</v>
      </c>
      <c r="D244">
        <f t="shared" si="27"/>
        <v>66</v>
      </c>
      <c r="E244">
        <f t="shared" si="27"/>
        <v>95</v>
      </c>
      <c r="F244">
        <f t="shared" si="28"/>
        <v>8.4940669999999994</v>
      </c>
      <c r="G244">
        <f t="shared" si="29"/>
        <v>8.4940669999999994</v>
      </c>
      <c r="H244" t="str">
        <f>IF(B244="Fe",1+MAX($H$1:H243),"")</f>
        <v/>
      </c>
      <c r="L244">
        <v>243</v>
      </c>
      <c r="M244">
        <v>66</v>
      </c>
      <c r="N244">
        <v>95</v>
      </c>
      <c r="O244">
        <v>8.4940669999999994</v>
      </c>
      <c r="P244">
        <f t="shared" si="30"/>
        <v>161</v>
      </c>
      <c r="Q244" t="str">
        <f>INDEX(elemek!$B$2:$B$113,MATCH($D244,elemek!$C$2:$C$113,0))</f>
        <v>Dy</v>
      </c>
      <c r="R244">
        <f t="shared" si="31"/>
        <v>8.4940669999999994</v>
      </c>
      <c r="S244">
        <f t="shared" si="32"/>
        <v>8.4940669999999994</v>
      </c>
    </row>
    <row r="245" spans="1:19">
      <c r="A245">
        <f t="shared" si="25"/>
        <v>244</v>
      </c>
      <c r="B245" t="str">
        <f>INDEX(elemek!$B$2:$B$113,MATCH($D245,elemek!$C$2:$C$113,0))</f>
        <v>Dy</v>
      </c>
      <c r="C245">
        <f t="shared" si="26"/>
        <v>160</v>
      </c>
      <c r="D245">
        <f t="shared" si="27"/>
        <v>66</v>
      </c>
      <c r="E245">
        <f t="shared" si="27"/>
        <v>94</v>
      </c>
      <c r="F245">
        <f t="shared" si="28"/>
        <v>8.5068160000000006</v>
      </c>
      <c r="G245">
        <f t="shared" si="29"/>
        <v>8.5068160000000006</v>
      </c>
      <c r="H245" t="str">
        <f>IF(B245="Fe",1+MAX($H$1:H244),"")</f>
        <v/>
      </c>
      <c r="L245">
        <v>244</v>
      </c>
      <c r="M245">
        <v>66</v>
      </c>
      <c r="N245">
        <v>94</v>
      </c>
      <c r="O245">
        <v>8.5068160000000006</v>
      </c>
      <c r="P245">
        <f t="shared" si="30"/>
        <v>160</v>
      </c>
      <c r="Q245" t="str">
        <f>INDEX(elemek!$B$2:$B$113,MATCH($D245,elemek!$C$2:$C$113,0))</f>
        <v>Dy</v>
      </c>
      <c r="R245">
        <f t="shared" si="31"/>
        <v>8.5068160000000006</v>
      </c>
      <c r="S245">
        <f t="shared" si="32"/>
        <v>8.5068160000000006</v>
      </c>
    </row>
    <row r="246" spans="1:19">
      <c r="A246">
        <f t="shared" si="25"/>
        <v>245</v>
      </c>
      <c r="B246" t="str">
        <f>INDEX(elemek!$B$2:$B$113,MATCH($D246,elemek!$C$2:$C$113,0))</f>
        <v>Os</v>
      </c>
      <c r="C246">
        <f t="shared" si="26"/>
        <v>189</v>
      </c>
      <c r="D246">
        <f t="shared" si="27"/>
        <v>76</v>
      </c>
      <c r="E246">
        <f t="shared" si="27"/>
        <v>113</v>
      </c>
      <c r="F246">
        <f t="shared" si="28"/>
        <v>8.2775990000000004</v>
      </c>
      <c r="G246">
        <f t="shared" si="29"/>
        <v>8.2775990000000004</v>
      </c>
      <c r="H246" t="str">
        <f>IF(B246="Fe",1+MAX($H$1:H245),"")</f>
        <v/>
      </c>
      <c r="L246">
        <v>245</v>
      </c>
      <c r="M246">
        <v>76</v>
      </c>
      <c r="N246">
        <v>113</v>
      </c>
      <c r="O246">
        <v>8.2775990000000004</v>
      </c>
      <c r="P246">
        <f t="shared" si="30"/>
        <v>189</v>
      </c>
      <c r="Q246" t="str">
        <f>INDEX(elemek!$B$2:$B$113,MATCH($D246,elemek!$C$2:$C$113,0))</f>
        <v>Os</v>
      </c>
      <c r="R246">
        <f t="shared" si="31"/>
        <v>8.2775990000000004</v>
      </c>
      <c r="S246">
        <f t="shared" si="32"/>
        <v>8.2775990000000004</v>
      </c>
    </row>
    <row r="247" spans="1:19">
      <c r="A247">
        <f t="shared" si="25"/>
        <v>246</v>
      </c>
      <c r="B247" t="str">
        <f>INDEX(elemek!$B$2:$B$113,MATCH($D247,elemek!$C$2:$C$113,0))</f>
        <v>Os</v>
      </c>
      <c r="C247">
        <f t="shared" si="26"/>
        <v>187</v>
      </c>
      <c r="D247">
        <f t="shared" si="27"/>
        <v>76</v>
      </c>
      <c r="E247">
        <f t="shared" si="27"/>
        <v>111</v>
      </c>
      <c r="F247">
        <f t="shared" si="28"/>
        <v>8.2917459999999998</v>
      </c>
      <c r="G247">
        <f t="shared" si="29"/>
        <v>8.2917459999999998</v>
      </c>
      <c r="H247" t="str">
        <f>IF(B247="Fe",1+MAX($H$1:H246),"")</f>
        <v/>
      </c>
      <c r="L247">
        <v>246</v>
      </c>
      <c r="M247">
        <v>76</v>
      </c>
      <c r="N247">
        <v>111</v>
      </c>
      <c r="O247">
        <v>8.2917459999999998</v>
      </c>
      <c r="P247">
        <f t="shared" si="30"/>
        <v>187</v>
      </c>
      <c r="Q247" t="str">
        <f>INDEX(elemek!$B$2:$B$113,MATCH($D247,elemek!$C$2:$C$113,0))</f>
        <v>Os</v>
      </c>
      <c r="R247">
        <f t="shared" si="31"/>
        <v>8.2917459999999998</v>
      </c>
      <c r="S247">
        <f t="shared" si="32"/>
        <v>8.2917459999999998</v>
      </c>
    </row>
    <row r="248" spans="1:19">
      <c r="A248">
        <f t="shared" si="25"/>
        <v>247</v>
      </c>
      <c r="B248" t="str">
        <f>INDEX(elemek!$B$2:$B$113,MATCH($D248,elemek!$C$2:$C$113,0))</f>
        <v>Sm</v>
      </c>
      <c r="C248">
        <f t="shared" si="26"/>
        <v>149</v>
      </c>
      <c r="D248">
        <f t="shared" si="27"/>
        <v>62</v>
      </c>
      <c r="E248">
        <f t="shared" si="27"/>
        <v>87</v>
      </c>
      <c r="F248">
        <f t="shared" si="28"/>
        <v>8.5890579999999996</v>
      </c>
      <c r="G248">
        <f t="shared" si="29"/>
        <v>8.5890579999999996</v>
      </c>
      <c r="H248" t="str">
        <f>IF(B248="Fe",1+MAX($H$1:H247),"")</f>
        <v/>
      </c>
      <c r="L248">
        <v>247</v>
      </c>
      <c r="M248">
        <v>62</v>
      </c>
      <c r="N248">
        <v>87</v>
      </c>
      <c r="O248">
        <v>8.5890579999999996</v>
      </c>
      <c r="P248">
        <f t="shared" si="30"/>
        <v>149</v>
      </c>
      <c r="Q248" t="str">
        <f>INDEX(elemek!$B$2:$B$113,MATCH($D248,elemek!$C$2:$C$113,0))</f>
        <v>Sm</v>
      </c>
      <c r="R248">
        <f t="shared" si="31"/>
        <v>8.5890579999999996</v>
      </c>
      <c r="S248">
        <f t="shared" si="32"/>
        <v>8.5890579999999996</v>
      </c>
    </row>
    <row r="249" spans="1:19">
      <c r="A249">
        <f t="shared" si="25"/>
        <v>248</v>
      </c>
      <c r="B249" t="str">
        <f>INDEX(elemek!$B$2:$B$113,MATCH($D249,elemek!$C$2:$C$113,0))</f>
        <v>Dy</v>
      </c>
      <c r="C249">
        <f t="shared" si="26"/>
        <v>158</v>
      </c>
      <c r="D249">
        <f t="shared" si="27"/>
        <v>66</v>
      </c>
      <c r="E249">
        <f t="shared" si="27"/>
        <v>92</v>
      </c>
      <c r="F249">
        <f t="shared" si="28"/>
        <v>8.5169730000000001</v>
      </c>
      <c r="G249">
        <f t="shared" si="29"/>
        <v>8.5169730000000001</v>
      </c>
      <c r="H249" t="str">
        <f>IF(B249="Fe",1+MAX($H$1:H248),"")</f>
        <v/>
      </c>
      <c r="L249">
        <v>248</v>
      </c>
      <c r="M249">
        <v>66</v>
      </c>
      <c r="N249">
        <v>92</v>
      </c>
      <c r="O249">
        <v>8.5169730000000001</v>
      </c>
      <c r="P249">
        <f t="shared" si="30"/>
        <v>158</v>
      </c>
      <c r="Q249" t="str">
        <f>INDEX(elemek!$B$2:$B$113,MATCH($D249,elemek!$C$2:$C$113,0))</f>
        <v>Dy</v>
      </c>
      <c r="R249">
        <f t="shared" si="31"/>
        <v>8.5169730000000001</v>
      </c>
      <c r="S249">
        <f t="shared" si="32"/>
        <v>8.5169730000000001</v>
      </c>
    </row>
    <row r="250" spans="1:19">
      <c r="A250">
        <f t="shared" si="25"/>
        <v>249</v>
      </c>
      <c r="B250" t="str">
        <f>INDEX(elemek!$B$2:$B$113,MATCH($D250,elemek!$C$2:$C$113,0))</f>
        <v>Er</v>
      </c>
      <c r="C250">
        <f t="shared" si="26"/>
        <v>162</v>
      </c>
      <c r="D250">
        <f t="shared" si="27"/>
        <v>68</v>
      </c>
      <c r="E250">
        <f t="shared" si="27"/>
        <v>94</v>
      </c>
      <c r="F250">
        <f t="shared" si="28"/>
        <v>8.4808520000000005</v>
      </c>
      <c r="G250">
        <f t="shared" si="29"/>
        <v>8.4808520000000005</v>
      </c>
      <c r="H250" t="str">
        <f>IF(B250="Fe",1+MAX($H$1:H249),"")</f>
        <v/>
      </c>
      <c r="L250">
        <v>249</v>
      </c>
      <c r="M250">
        <v>68</v>
      </c>
      <c r="N250">
        <v>94</v>
      </c>
      <c r="O250">
        <v>8.4808520000000005</v>
      </c>
      <c r="P250">
        <f t="shared" si="30"/>
        <v>162</v>
      </c>
      <c r="Q250" t="str">
        <f>INDEX(elemek!$B$2:$B$113,MATCH($D250,elemek!$C$2:$C$113,0))</f>
        <v>Er</v>
      </c>
      <c r="R250">
        <f t="shared" si="31"/>
        <v>8.4808520000000005</v>
      </c>
      <c r="S250">
        <f t="shared" si="32"/>
        <v>8.4808520000000005</v>
      </c>
    </row>
    <row r="251" spans="1:19">
      <c r="A251">
        <f t="shared" si="25"/>
        <v>250</v>
      </c>
      <c r="B251" t="str">
        <f>INDEX(elemek!$B$2:$B$113,MATCH($D251,elemek!$C$2:$C$113,0))</f>
        <v>Yb</v>
      </c>
      <c r="C251">
        <f t="shared" si="26"/>
        <v>168</v>
      </c>
      <c r="D251">
        <f t="shared" si="27"/>
        <v>70</v>
      </c>
      <c r="E251">
        <f t="shared" si="27"/>
        <v>98</v>
      </c>
      <c r="F251">
        <f t="shared" si="28"/>
        <v>8.4378449999999994</v>
      </c>
      <c r="G251">
        <f t="shared" si="29"/>
        <v>8.4378449999999994</v>
      </c>
      <c r="H251" t="str">
        <f>IF(B251="Fe",1+MAX($H$1:H250),"")</f>
        <v/>
      </c>
      <c r="L251">
        <v>250</v>
      </c>
      <c r="M251">
        <v>70</v>
      </c>
      <c r="N251">
        <v>98</v>
      </c>
      <c r="O251">
        <v>8.4378449999999994</v>
      </c>
      <c r="P251">
        <f t="shared" si="30"/>
        <v>168</v>
      </c>
      <c r="Q251" t="str">
        <f>INDEX(elemek!$B$2:$B$113,MATCH($D251,elemek!$C$2:$C$113,0))</f>
        <v>Yb</v>
      </c>
      <c r="R251">
        <f t="shared" si="31"/>
        <v>8.4378449999999994</v>
      </c>
      <c r="S251">
        <f t="shared" si="32"/>
        <v>8.4378449999999994</v>
      </c>
    </row>
    <row r="252" spans="1:19">
      <c r="A252">
        <f t="shared" si="25"/>
        <v>251</v>
      </c>
      <c r="B252" t="str">
        <f>INDEX(elemek!$B$2:$B$113,MATCH($D252,elemek!$C$2:$C$113,0))</f>
        <v>Mo</v>
      </c>
      <c r="C252">
        <f t="shared" si="26"/>
        <v>98</v>
      </c>
      <c r="D252">
        <f t="shared" si="27"/>
        <v>42</v>
      </c>
      <c r="E252">
        <f t="shared" si="27"/>
        <v>56</v>
      </c>
      <c r="F252">
        <f t="shared" si="28"/>
        <v>8.9704259999999998</v>
      </c>
      <c r="G252">
        <f t="shared" si="29"/>
        <v>8.9704259999999998</v>
      </c>
      <c r="H252" t="str">
        <f>IF(B252="Fe",1+MAX($H$1:H251),"")</f>
        <v/>
      </c>
      <c r="L252">
        <v>251</v>
      </c>
      <c r="M252">
        <v>42</v>
      </c>
      <c r="N252">
        <v>56</v>
      </c>
      <c r="O252">
        <v>8.9704259999999998</v>
      </c>
      <c r="P252">
        <f t="shared" si="30"/>
        <v>98</v>
      </c>
      <c r="Q252" t="str">
        <f>INDEX(elemek!$B$2:$B$113,MATCH($D252,elemek!$C$2:$C$113,0))</f>
        <v>Mo</v>
      </c>
      <c r="R252">
        <f t="shared" si="31"/>
        <v>8.9704259999999998</v>
      </c>
      <c r="S252">
        <f t="shared" si="32"/>
        <v>8.9704259999999998</v>
      </c>
    </row>
    <row r="253" spans="1:19">
      <c r="A253">
        <f t="shared" si="25"/>
        <v>252</v>
      </c>
      <c r="B253" t="str">
        <f>INDEX(elemek!$B$2:$B$113,MATCH($D253,elemek!$C$2:$C$113,0))</f>
        <v>Te</v>
      </c>
      <c r="C253">
        <f t="shared" si="26"/>
        <v>128</v>
      </c>
      <c r="D253">
        <f t="shared" si="27"/>
        <v>52</v>
      </c>
      <c r="E253">
        <f t="shared" si="27"/>
        <v>76</v>
      </c>
      <c r="F253">
        <f t="shared" si="28"/>
        <v>8.7432610000000004</v>
      </c>
      <c r="G253">
        <f t="shared" si="29"/>
        <v>8.7432610000000004</v>
      </c>
      <c r="H253" t="str">
        <f>IF(B253="Fe",1+MAX($H$1:H252),"")</f>
        <v/>
      </c>
      <c r="L253">
        <v>252</v>
      </c>
      <c r="M253">
        <v>52</v>
      </c>
      <c r="N253">
        <v>76</v>
      </c>
      <c r="O253">
        <v>8.7432610000000004</v>
      </c>
      <c r="P253">
        <f t="shared" si="30"/>
        <v>128</v>
      </c>
      <c r="Q253" t="str">
        <f>INDEX(elemek!$B$2:$B$113,MATCH($D253,elemek!$C$2:$C$113,0))</f>
        <v>Te</v>
      </c>
      <c r="R253">
        <f t="shared" si="31"/>
        <v>8.7432610000000004</v>
      </c>
      <c r="S253">
        <f t="shared" si="32"/>
        <v>8.7432610000000004</v>
      </c>
    </row>
    <row r="254" spans="1:19">
      <c r="A254">
        <f t="shared" si="25"/>
        <v>253</v>
      </c>
      <c r="B254" t="str">
        <f>INDEX(elemek!$B$2:$B$113,MATCH($D254,elemek!$C$2:$C$113,0))</f>
        <v>Xe</v>
      </c>
      <c r="C254">
        <f t="shared" si="26"/>
        <v>124</v>
      </c>
      <c r="D254">
        <f t="shared" si="27"/>
        <v>54</v>
      </c>
      <c r="E254">
        <f t="shared" si="27"/>
        <v>70</v>
      </c>
      <c r="F254">
        <f t="shared" si="28"/>
        <v>8.7782640000000001</v>
      </c>
      <c r="G254">
        <f t="shared" si="29"/>
        <v>8.7782640000000001</v>
      </c>
      <c r="H254" t="str">
        <f>IF(B254="Fe",1+MAX($H$1:H253),"")</f>
        <v/>
      </c>
      <c r="L254">
        <v>253</v>
      </c>
      <c r="M254">
        <v>54</v>
      </c>
      <c r="N254">
        <v>70</v>
      </c>
      <c r="O254">
        <v>8.7782640000000001</v>
      </c>
      <c r="P254">
        <f t="shared" si="30"/>
        <v>124</v>
      </c>
      <c r="Q254" t="str">
        <f>INDEX(elemek!$B$2:$B$113,MATCH($D254,elemek!$C$2:$C$113,0))</f>
        <v>Xe</v>
      </c>
      <c r="R254">
        <f t="shared" si="31"/>
        <v>8.7782640000000001</v>
      </c>
      <c r="S254">
        <f t="shared" si="32"/>
        <v>8.7782640000000001</v>
      </c>
    </row>
    <row r="255" spans="1:19">
      <c r="A255">
        <f t="shared" si="25"/>
        <v>254</v>
      </c>
      <c r="B255" t="str">
        <f>INDEX(elemek!$B$2:$B$113,MATCH($D255,elemek!$C$2:$C$113,0))</f>
        <v>Kr</v>
      </c>
      <c r="C255">
        <f t="shared" si="26"/>
        <v>78</v>
      </c>
      <c r="D255">
        <f t="shared" si="27"/>
        <v>36</v>
      </c>
      <c r="E255">
        <f t="shared" si="27"/>
        <v>42</v>
      </c>
      <c r="F255">
        <f t="shared" si="28"/>
        <v>9.0223490000000002</v>
      </c>
      <c r="G255">
        <f t="shared" si="29"/>
        <v>9.0223490000000002</v>
      </c>
      <c r="H255" t="str">
        <f>IF(B255="Fe",1+MAX($H$1:H254),"")</f>
        <v/>
      </c>
      <c r="L255">
        <v>254</v>
      </c>
      <c r="M255">
        <v>36</v>
      </c>
      <c r="N255">
        <v>42</v>
      </c>
      <c r="O255">
        <v>9.0223490000000002</v>
      </c>
      <c r="P255">
        <f t="shared" si="30"/>
        <v>78</v>
      </c>
      <c r="Q255" t="str">
        <f>INDEX(elemek!$B$2:$B$113,MATCH($D255,elemek!$C$2:$C$113,0))</f>
        <v>Kr</v>
      </c>
      <c r="R255">
        <f t="shared" si="31"/>
        <v>9.0223490000000002</v>
      </c>
      <c r="S255">
        <f t="shared" si="32"/>
        <v>9.0223490000000002</v>
      </c>
    </row>
    <row r="256" spans="1:19">
      <c r="A256">
        <f t="shared" si="25"/>
        <v>255</v>
      </c>
      <c r="B256" t="str">
        <f>INDEX(elemek!$B$2:$B$113,MATCH($D256,elemek!$C$2:$C$113,0))</f>
        <v>Xe</v>
      </c>
      <c r="C256">
        <f t="shared" si="26"/>
        <v>136</v>
      </c>
      <c r="D256">
        <f t="shared" si="27"/>
        <v>54</v>
      </c>
      <c r="E256">
        <f t="shared" si="27"/>
        <v>82</v>
      </c>
      <c r="F256">
        <f t="shared" si="28"/>
        <v>8.7068049999999992</v>
      </c>
      <c r="G256">
        <f t="shared" si="29"/>
        <v>8.7068049999999992</v>
      </c>
      <c r="H256" t="str">
        <f>IF(B256="Fe",1+MAX($H$1:H255),"")</f>
        <v/>
      </c>
      <c r="L256">
        <v>255</v>
      </c>
      <c r="M256">
        <v>54</v>
      </c>
      <c r="N256">
        <v>82</v>
      </c>
      <c r="O256">
        <v>8.7068049999999992</v>
      </c>
      <c r="P256">
        <f t="shared" si="30"/>
        <v>136</v>
      </c>
      <c r="Q256" t="str">
        <f>INDEX(elemek!$B$2:$B$113,MATCH($D256,elemek!$C$2:$C$113,0))</f>
        <v>Xe</v>
      </c>
      <c r="R256">
        <f t="shared" si="31"/>
        <v>8.7068049999999992</v>
      </c>
      <c r="S256">
        <f t="shared" si="32"/>
        <v>8.7068049999999992</v>
      </c>
    </row>
    <row r="257" spans="1:19">
      <c r="A257">
        <f t="shared" si="25"/>
        <v>256</v>
      </c>
      <c r="B257" t="str">
        <f>INDEX(elemek!$B$2:$B$113,MATCH($D257,elemek!$C$2:$C$113,0))</f>
        <v>Ge</v>
      </c>
      <c r="C257">
        <f t="shared" si="26"/>
        <v>76</v>
      </c>
      <c r="D257">
        <f t="shared" si="27"/>
        <v>32</v>
      </c>
      <c r="E257">
        <f t="shared" si="27"/>
        <v>44</v>
      </c>
      <c r="F257">
        <f t="shared" si="28"/>
        <v>9.034656</v>
      </c>
      <c r="G257">
        <f t="shared" si="29"/>
        <v>9.034656</v>
      </c>
      <c r="H257" t="str">
        <f>IF(B257="Fe",1+MAX($H$1:H256),"")</f>
        <v/>
      </c>
      <c r="L257">
        <v>256</v>
      </c>
      <c r="M257">
        <v>32</v>
      </c>
      <c r="N257">
        <v>44</v>
      </c>
      <c r="O257">
        <v>9.034656</v>
      </c>
      <c r="P257">
        <f t="shared" si="30"/>
        <v>76</v>
      </c>
      <c r="Q257" t="str">
        <f>INDEX(elemek!$B$2:$B$113,MATCH($D257,elemek!$C$2:$C$113,0))</f>
        <v>Ge</v>
      </c>
      <c r="R257">
        <f t="shared" si="31"/>
        <v>9.034656</v>
      </c>
      <c r="S257">
        <f t="shared" si="32"/>
        <v>9.034656</v>
      </c>
    </row>
    <row r="258" spans="1:19">
      <c r="A258">
        <f t="shared" si="25"/>
        <v>257</v>
      </c>
      <c r="B258" t="str">
        <f>INDEX(elemek!$B$2:$B$113,MATCH($D258,elemek!$C$2:$C$113,0))</f>
        <v>Ba</v>
      </c>
      <c r="C258">
        <f t="shared" si="26"/>
        <v>130</v>
      </c>
      <c r="D258">
        <f t="shared" si="27"/>
        <v>56</v>
      </c>
      <c r="E258">
        <f t="shared" si="27"/>
        <v>74</v>
      </c>
      <c r="F258">
        <f t="shared" si="28"/>
        <v>8.7425739999999994</v>
      </c>
      <c r="G258">
        <f t="shared" si="29"/>
        <v>8.7425739999999994</v>
      </c>
      <c r="H258" t="str">
        <f>IF(B258="Fe",1+MAX($H$1:H257),"")</f>
        <v/>
      </c>
      <c r="L258">
        <v>257</v>
      </c>
      <c r="M258">
        <v>56</v>
      </c>
      <c r="N258">
        <v>74</v>
      </c>
      <c r="O258">
        <v>8.7425739999999994</v>
      </c>
      <c r="P258">
        <f t="shared" si="30"/>
        <v>130</v>
      </c>
      <c r="Q258" t="str">
        <f>INDEX(elemek!$B$2:$B$113,MATCH($D258,elemek!$C$2:$C$113,0))</f>
        <v>Ba</v>
      </c>
      <c r="R258">
        <f t="shared" si="31"/>
        <v>8.7425739999999994</v>
      </c>
      <c r="S258">
        <f t="shared" si="32"/>
        <v>8.7425739999999994</v>
      </c>
    </row>
    <row r="259" spans="1:19">
      <c r="A259">
        <f t="shared" ref="A259:A322" si="33">L259</f>
        <v>258</v>
      </c>
      <c r="B259" t="str">
        <f>INDEX(elemek!$B$2:$B$113,MATCH($D259,elemek!$C$2:$C$113,0))</f>
        <v>Se</v>
      </c>
      <c r="C259">
        <f t="shared" ref="C259:C322" si="34">D259+E259</f>
        <v>82</v>
      </c>
      <c r="D259">
        <f t="shared" ref="D259:E322" si="35">M259</f>
        <v>34</v>
      </c>
      <c r="E259">
        <f t="shared" si="35"/>
        <v>48</v>
      </c>
      <c r="F259">
        <f t="shared" ref="F259:F322" si="36">R259</f>
        <v>9.0175959999999993</v>
      </c>
      <c r="G259">
        <f t="shared" ref="G259:G322" si="37">R259</f>
        <v>9.0175959999999993</v>
      </c>
      <c r="H259" t="str">
        <f>IF(B259="Fe",1+MAX($H$1:H258),"")</f>
        <v/>
      </c>
      <c r="L259">
        <v>258</v>
      </c>
      <c r="M259">
        <v>34</v>
      </c>
      <c r="N259">
        <v>48</v>
      </c>
      <c r="O259">
        <v>9.0175959999999993</v>
      </c>
      <c r="P259">
        <f t="shared" ref="P259:P322" si="38">D259+E259</f>
        <v>82</v>
      </c>
      <c r="Q259" t="str">
        <f>INDEX(elemek!$B$2:$B$113,MATCH($D259,elemek!$C$2:$C$113,0))</f>
        <v>Se</v>
      </c>
      <c r="R259">
        <f t="shared" ref="R259:R322" si="39">IF($O259&gt;0,$O259,AVERAGE($O$2:$O$990))</f>
        <v>9.0175959999999993</v>
      </c>
      <c r="S259">
        <f t="shared" ref="S259:S322" si="40">IF(ISBLANK(O259),AVERAGEIF($Q$2:$Q$990,$Q259,$O$2:$O$990),O259)</f>
        <v>9.0175959999999993</v>
      </c>
    </row>
    <row r="260" spans="1:19">
      <c r="A260">
        <f t="shared" si="33"/>
        <v>259</v>
      </c>
      <c r="B260" t="str">
        <f>INDEX(elemek!$B$2:$B$113,MATCH($D260,elemek!$C$2:$C$113,0))</f>
        <v>Ca</v>
      </c>
      <c r="C260">
        <f t="shared" si="34"/>
        <v>48</v>
      </c>
      <c r="D260">
        <f t="shared" si="35"/>
        <v>20</v>
      </c>
      <c r="E260">
        <f t="shared" si="35"/>
        <v>28</v>
      </c>
      <c r="F260">
        <f t="shared" si="36"/>
        <v>8.9924520000000001</v>
      </c>
      <c r="G260">
        <f t="shared" si="37"/>
        <v>8.9924520000000001</v>
      </c>
      <c r="H260" t="str">
        <f>IF(B260="Fe",1+MAX($H$1:H259),"")</f>
        <v/>
      </c>
      <c r="L260">
        <v>259</v>
      </c>
      <c r="M260">
        <v>20</v>
      </c>
      <c r="N260">
        <v>28</v>
      </c>
      <c r="O260">
        <v>8.9924520000000001</v>
      </c>
      <c r="P260">
        <f t="shared" si="38"/>
        <v>48</v>
      </c>
      <c r="Q260" t="str">
        <f>INDEX(elemek!$B$2:$B$113,MATCH($D260,elemek!$C$2:$C$113,0))</f>
        <v>Ca</v>
      </c>
      <c r="R260">
        <f t="shared" si="39"/>
        <v>8.9924520000000001</v>
      </c>
      <c r="S260">
        <f t="shared" si="40"/>
        <v>8.9924520000000001</v>
      </c>
    </row>
    <row r="261" spans="1:19">
      <c r="A261">
        <f t="shared" si="33"/>
        <v>260</v>
      </c>
      <c r="B261" t="str">
        <f>INDEX(elemek!$B$2:$B$113,MATCH($D261,elemek!$C$2:$C$113,0))</f>
        <v>Cd</v>
      </c>
      <c r="C261">
        <f t="shared" si="34"/>
        <v>116</v>
      </c>
      <c r="D261">
        <f t="shared" si="35"/>
        <v>48</v>
      </c>
      <c r="E261">
        <f t="shared" si="35"/>
        <v>68</v>
      </c>
      <c r="F261">
        <f t="shared" si="36"/>
        <v>8.8361459999999994</v>
      </c>
      <c r="G261">
        <f t="shared" si="37"/>
        <v>8.8361459999999994</v>
      </c>
      <c r="H261" t="str">
        <f>IF(B261="Fe",1+MAX($H$1:H260),"")</f>
        <v/>
      </c>
      <c r="L261">
        <v>260</v>
      </c>
      <c r="M261">
        <v>48</v>
      </c>
      <c r="N261">
        <v>68</v>
      </c>
      <c r="O261">
        <v>8.8361459999999994</v>
      </c>
      <c r="P261">
        <f t="shared" si="38"/>
        <v>116</v>
      </c>
      <c r="Q261" t="str">
        <f>INDEX(elemek!$B$2:$B$113,MATCH($D261,elemek!$C$2:$C$113,0))</f>
        <v>Cd</v>
      </c>
      <c r="R261">
        <f t="shared" si="39"/>
        <v>8.8361459999999994</v>
      </c>
      <c r="S261">
        <f t="shared" si="40"/>
        <v>8.8361459999999994</v>
      </c>
    </row>
    <row r="262" spans="1:19">
      <c r="A262">
        <f t="shared" si="33"/>
        <v>261</v>
      </c>
      <c r="B262" t="str">
        <f>INDEX(elemek!$B$2:$B$113,MATCH($D262,elemek!$C$2:$C$113,0))</f>
        <v>Bi</v>
      </c>
      <c r="C262">
        <f t="shared" si="34"/>
        <v>209</v>
      </c>
      <c r="D262">
        <f t="shared" si="35"/>
        <v>83</v>
      </c>
      <c r="E262">
        <f t="shared" si="35"/>
        <v>126</v>
      </c>
      <c r="F262">
        <f t="shared" si="36"/>
        <v>8.1586890000000007</v>
      </c>
      <c r="G262">
        <f t="shared" si="37"/>
        <v>8.1586890000000007</v>
      </c>
      <c r="H262" t="str">
        <f>IF(B262="Fe",1+MAX($H$1:H261),"")</f>
        <v/>
      </c>
      <c r="L262">
        <v>261</v>
      </c>
      <c r="M262">
        <v>83</v>
      </c>
      <c r="N262">
        <v>126</v>
      </c>
      <c r="O262">
        <v>8.1586890000000007</v>
      </c>
      <c r="P262">
        <f t="shared" si="38"/>
        <v>209</v>
      </c>
      <c r="Q262" t="str">
        <f>INDEX(elemek!$B$2:$B$113,MATCH($D262,elemek!$C$2:$C$113,0))</f>
        <v>Bi</v>
      </c>
      <c r="R262">
        <f t="shared" si="39"/>
        <v>8.1586890000000007</v>
      </c>
      <c r="S262">
        <f t="shared" si="40"/>
        <v>8.1586890000000007</v>
      </c>
    </row>
    <row r="263" spans="1:19">
      <c r="A263">
        <f t="shared" si="33"/>
        <v>262</v>
      </c>
      <c r="B263" t="str">
        <f>INDEX(elemek!$B$2:$B$113,MATCH($D263,elemek!$C$2:$C$113,0))</f>
        <v>Zr</v>
      </c>
      <c r="C263">
        <f t="shared" si="34"/>
        <v>96</v>
      </c>
      <c r="D263">
        <f t="shared" si="35"/>
        <v>40</v>
      </c>
      <c r="E263">
        <f t="shared" si="35"/>
        <v>56</v>
      </c>
      <c r="F263">
        <f t="shared" si="36"/>
        <v>8.9613589999999999</v>
      </c>
      <c r="G263">
        <f t="shared" si="37"/>
        <v>8.9613589999999999</v>
      </c>
      <c r="H263" t="str">
        <f>IF(B263="Fe",1+MAX($H$1:H262),"")</f>
        <v/>
      </c>
      <c r="L263">
        <v>262</v>
      </c>
      <c r="M263">
        <v>40</v>
      </c>
      <c r="N263">
        <v>56</v>
      </c>
      <c r="O263">
        <v>8.9613589999999999</v>
      </c>
      <c r="P263">
        <f t="shared" si="38"/>
        <v>96</v>
      </c>
      <c r="Q263" t="str">
        <f>INDEX(elemek!$B$2:$B$113,MATCH($D263,elemek!$C$2:$C$113,0))</f>
        <v>Zr</v>
      </c>
      <c r="R263">
        <f t="shared" si="39"/>
        <v>8.9613589999999999</v>
      </c>
      <c r="S263">
        <f t="shared" si="40"/>
        <v>8.9613589999999999</v>
      </c>
    </row>
    <row r="264" spans="1:19">
      <c r="A264">
        <f t="shared" si="33"/>
        <v>263</v>
      </c>
      <c r="B264" t="str">
        <f>INDEX(elemek!$B$2:$B$113,MATCH($D264,elemek!$C$2:$C$113,0))</f>
        <v>Te</v>
      </c>
      <c r="C264">
        <f t="shared" si="34"/>
        <v>130</v>
      </c>
      <c r="D264">
        <f t="shared" si="35"/>
        <v>52</v>
      </c>
      <c r="E264">
        <f t="shared" si="35"/>
        <v>78</v>
      </c>
      <c r="F264">
        <f t="shared" si="36"/>
        <v>8.7665780000000009</v>
      </c>
      <c r="G264">
        <f t="shared" si="37"/>
        <v>8.7665780000000009</v>
      </c>
      <c r="H264" t="str">
        <f>IF(B264="Fe",1+MAX($H$1:H263),"")</f>
        <v/>
      </c>
      <c r="L264">
        <v>263</v>
      </c>
      <c r="M264">
        <v>52</v>
      </c>
      <c r="N264">
        <v>78</v>
      </c>
      <c r="O264">
        <v>8.7665780000000009</v>
      </c>
      <c r="P264">
        <f t="shared" si="38"/>
        <v>130</v>
      </c>
      <c r="Q264" t="str">
        <f>INDEX(elemek!$B$2:$B$113,MATCH($D264,elemek!$C$2:$C$113,0))</f>
        <v>Te</v>
      </c>
      <c r="R264">
        <f t="shared" si="39"/>
        <v>8.7665780000000009</v>
      </c>
      <c r="S264">
        <f t="shared" si="40"/>
        <v>8.7665780000000009</v>
      </c>
    </row>
    <row r="265" spans="1:19">
      <c r="A265">
        <f t="shared" si="33"/>
        <v>264</v>
      </c>
      <c r="B265" t="str">
        <f>INDEX(elemek!$B$2:$B$113,MATCH($D265,elemek!$C$2:$C$113,0))</f>
        <v>Nd</v>
      </c>
      <c r="C265">
        <f t="shared" si="34"/>
        <v>150</v>
      </c>
      <c r="D265">
        <f t="shared" si="35"/>
        <v>60</v>
      </c>
      <c r="E265">
        <f t="shared" si="35"/>
        <v>90</v>
      </c>
      <c r="F265">
        <f t="shared" si="36"/>
        <v>8.5625940000000007</v>
      </c>
      <c r="G265">
        <f t="shared" si="37"/>
        <v>8.5625940000000007</v>
      </c>
      <c r="H265" t="str">
        <f>IF(B265="Fe",1+MAX($H$1:H264),"")</f>
        <v/>
      </c>
      <c r="L265">
        <v>264</v>
      </c>
      <c r="M265">
        <v>60</v>
      </c>
      <c r="N265">
        <v>90</v>
      </c>
      <c r="O265">
        <v>8.5625940000000007</v>
      </c>
      <c r="P265">
        <f t="shared" si="38"/>
        <v>150</v>
      </c>
      <c r="Q265" t="str">
        <f>INDEX(elemek!$B$2:$B$113,MATCH($D265,elemek!$C$2:$C$113,0))</f>
        <v>Nd</v>
      </c>
      <c r="R265">
        <f t="shared" si="39"/>
        <v>8.5625940000000007</v>
      </c>
      <c r="S265">
        <f t="shared" si="40"/>
        <v>8.5625940000000007</v>
      </c>
    </row>
    <row r="266" spans="1:19">
      <c r="A266">
        <f t="shared" si="33"/>
        <v>265</v>
      </c>
      <c r="B266" t="str">
        <f>INDEX(elemek!$B$2:$B$113,MATCH($D266,elemek!$C$2:$C$113,0))</f>
        <v>Mo</v>
      </c>
      <c r="C266">
        <f t="shared" si="34"/>
        <v>100</v>
      </c>
      <c r="D266">
        <f t="shared" si="35"/>
        <v>42</v>
      </c>
      <c r="E266">
        <f t="shared" si="35"/>
        <v>58</v>
      </c>
      <c r="F266">
        <f t="shared" si="36"/>
        <v>8.9331669999999992</v>
      </c>
      <c r="G266">
        <f t="shared" si="37"/>
        <v>8.9331669999999992</v>
      </c>
      <c r="H266" t="str">
        <f>IF(B266="Fe",1+MAX($H$1:H265),"")</f>
        <v/>
      </c>
      <c r="L266">
        <v>265</v>
      </c>
      <c r="M266">
        <v>42</v>
      </c>
      <c r="N266">
        <v>58</v>
      </c>
      <c r="O266">
        <v>8.9331669999999992</v>
      </c>
      <c r="P266">
        <f t="shared" si="38"/>
        <v>100</v>
      </c>
      <c r="Q266" t="str">
        <f>INDEX(elemek!$B$2:$B$113,MATCH($D266,elemek!$C$2:$C$113,0))</f>
        <v>Mo</v>
      </c>
      <c r="R266">
        <f t="shared" si="39"/>
        <v>8.9331669999999992</v>
      </c>
      <c r="S266">
        <f t="shared" si="40"/>
        <v>8.9331669999999992</v>
      </c>
    </row>
    <row r="267" spans="1:19">
      <c r="A267">
        <f t="shared" si="33"/>
        <v>266</v>
      </c>
      <c r="B267" t="str">
        <f>INDEX(elemek!$B$2:$B$113,MATCH($D267,elemek!$C$2:$C$113,0))</f>
        <v>Eu</v>
      </c>
      <c r="C267">
        <f t="shared" si="34"/>
        <v>151</v>
      </c>
      <c r="D267">
        <f t="shared" si="35"/>
        <v>63</v>
      </c>
      <c r="E267">
        <f t="shared" si="35"/>
        <v>88</v>
      </c>
      <c r="F267">
        <f t="shared" si="36"/>
        <v>8.5657589999999999</v>
      </c>
      <c r="G267">
        <f t="shared" si="37"/>
        <v>8.5657589999999999</v>
      </c>
      <c r="H267" t="str">
        <f>IF(B267="Fe",1+MAX($H$1:H266),"")</f>
        <v/>
      </c>
      <c r="L267">
        <v>266</v>
      </c>
      <c r="M267">
        <v>63</v>
      </c>
      <c r="N267">
        <v>88</v>
      </c>
      <c r="O267">
        <v>8.5657589999999999</v>
      </c>
      <c r="P267">
        <f t="shared" si="38"/>
        <v>151</v>
      </c>
      <c r="Q267" t="str">
        <f>INDEX(elemek!$B$2:$B$113,MATCH($D267,elemek!$C$2:$C$113,0))</f>
        <v>Eu</v>
      </c>
      <c r="R267">
        <f t="shared" si="39"/>
        <v>8.5657589999999999</v>
      </c>
      <c r="S267">
        <f t="shared" si="40"/>
        <v>8.5657589999999999</v>
      </c>
    </row>
    <row r="268" spans="1:19">
      <c r="A268">
        <f t="shared" si="33"/>
        <v>267</v>
      </c>
      <c r="B268" t="str">
        <f>INDEX(elemek!$B$2:$B$113,MATCH($D268,elemek!$C$2:$C$113,0))</f>
        <v>W</v>
      </c>
      <c r="C268">
        <f t="shared" si="34"/>
        <v>180</v>
      </c>
      <c r="D268">
        <f t="shared" si="35"/>
        <v>74</v>
      </c>
      <c r="E268">
        <f t="shared" si="35"/>
        <v>106</v>
      </c>
      <c r="F268">
        <f t="shared" si="36"/>
        <v>8.3471270000000004</v>
      </c>
      <c r="G268">
        <f t="shared" si="37"/>
        <v>8.3471270000000004</v>
      </c>
      <c r="H268" t="str">
        <f>IF(B268="Fe",1+MAX($H$1:H267),"")</f>
        <v/>
      </c>
      <c r="L268">
        <v>267</v>
      </c>
      <c r="M268">
        <v>74</v>
      </c>
      <c r="N268">
        <v>106</v>
      </c>
      <c r="O268">
        <v>8.3471270000000004</v>
      </c>
      <c r="P268">
        <f t="shared" si="38"/>
        <v>180</v>
      </c>
      <c r="Q268" t="str">
        <f>INDEX(elemek!$B$2:$B$113,MATCH($D268,elemek!$C$2:$C$113,0))</f>
        <v>W</v>
      </c>
      <c r="R268">
        <f t="shared" si="39"/>
        <v>8.3471270000000004</v>
      </c>
      <c r="S268">
        <f t="shared" si="40"/>
        <v>8.3471270000000004</v>
      </c>
    </row>
    <row r="269" spans="1:19">
      <c r="A269">
        <f t="shared" si="33"/>
        <v>268</v>
      </c>
      <c r="B269" t="str">
        <f>INDEX(elemek!$B$2:$B$113,MATCH($D269,elemek!$C$2:$C$113,0))</f>
        <v>V</v>
      </c>
      <c r="C269">
        <f t="shared" si="34"/>
        <v>50</v>
      </c>
      <c r="D269">
        <f t="shared" si="35"/>
        <v>23</v>
      </c>
      <c r="E269">
        <f t="shared" si="35"/>
        <v>27</v>
      </c>
      <c r="F269">
        <f t="shared" si="36"/>
        <v>9.0557590000000001</v>
      </c>
      <c r="G269">
        <f t="shared" si="37"/>
        <v>9.0557590000000001</v>
      </c>
      <c r="H269" t="str">
        <f>IF(B269="Fe",1+MAX($H$1:H268),"")</f>
        <v/>
      </c>
      <c r="L269">
        <v>268</v>
      </c>
      <c r="M269">
        <v>23</v>
      </c>
      <c r="N269">
        <v>27</v>
      </c>
      <c r="O269">
        <v>9.0557590000000001</v>
      </c>
      <c r="P269">
        <f t="shared" si="38"/>
        <v>50</v>
      </c>
      <c r="Q269" t="str">
        <f>INDEX(elemek!$B$2:$B$113,MATCH($D269,elemek!$C$2:$C$113,0))</f>
        <v>V</v>
      </c>
      <c r="R269">
        <f t="shared" si="39"/>
        <v>9.0557590000000001</v>
      </c>
      <c r="S269">
        <f t="shared" si="40"/>
        <v>9.0557590000000001</v>
      </c>
    </row>
    <row r="270" spans="1:19">
      <c r="A270">
        <f t="shared" si="33"/>
        <v>269</v>
      </c>
      <c r="B270" t="str">
        <f>INDEX(elemek!$B$2:$B$113,MATCH($D270,elemek!$C$2:$C$113,0))</f>
        <v>Hf</v>
      </c>
      <c r="C270">
        <f t="shared" si="34"/>
        <v>174</v>
      </c>
      <c r="D270">
        <f t="shared" si="35"/>
        <v>72</v>
      </c>
      <c r="E270">
        <f t="shared" si="35"/>
        <v>102</v>
      </c>
      <c r="F270">
        <f t="shared" si="36"/>
        <v>8.3922869999999996</v>
      </c>
      <c r="G270">
        <f t="shared" si="37"/>
        <v>8.3922869999999996</v>
      </c>
      <c r="H270" t="str">
        <f>IF(B270="Fe",1+MAX($H$1:H269),"")</f>
        <v/>
      </c>
      <c r="L270">
        <v>269</v>
      </c>
      <c r="M270">
        <v>72</v>
      </c>
      <c r="N270">
        <v>102</v>
      </c>
      <c r="O270">
        <v>8.3922869999999996</v>
      </c>
      <c r="P270">
        <f t="shared" si="38"/>
        <v>174</v>
      </c>
      <c r="Q270" t="str">
        <f>INDEX(elemek!$B$2:$B$113,MATCH($D270,elemek!$C$2:$C$113,0))</f>
        <v>Hf</v>
      </c>
      <c r="R270">
        <f t="shared" si="39"/>
        <v>8.3922869999999996</v>
      </c>
      <c r="S270">
        <f t="shared" si="40"/>
        <v>8.3922869999999996</v>
      </c>
    </row>
    <row r="271" spans="1:19">
      <c r="A271">
        <f t="shared" si="33"/>
        <v>270</v>
      </c>
      <c r="B271" t="str">
        <f>INDEX(elemek!$B$2:$B$113,MATCH($D271,elemek!$C$2:$C$113,0))</f>
        <v>Cd</v>
      </c>
      <c r="C271">
        <f t="shared" si="34"/>
        <v>113</v>
      </c>
      <c r="D271">
        <f t="shared" si="35"/>
        <v>48</v>
      </c>
      <c r="E271">
        <f t="shared" si="35"/>
        <v>65</v>
      </c>
      <c r="F271">
        <f t="shared" si="36"/>
        <v>8.8593720000000005</v>
      </c>
      <c r="G271">
        <f t="shared" si="37"/>
        <v>8.8593720000000005</v>
      </c>
      <c r="H271" t="str">
        <f>IF(B271="Fe",1+MAX($H$1:H270),"")</f>
        <v/>
      </c>
      <c r="L271">
        <v>270</v>
      </c>
      <c r="M271">
        <v>48</v>
      </c>
      <c r="N271">
        <v>65</v>
      </c>
      <c r="O271">
        <v>8.8593720000000005</v>
      </c>
      <c r="P271">
        <f t="shared" si="38"/>
        <v>113</v>
      </c>
      <c r="Q271" t="str">
        <f>INDEX(elemek!$B$2:$B$113,MATCH($D271,elemek!$C$2:$C$113,0))</f>
        <v>Cd</v>
      </c>
      <c r="R271">
        <f t="shared" si="39"/>
        <v>8.8593720000000005</v>
      </c>
      <c r="S271">
        <f t="shared" si="40"/>
        <v>8.8593720000000005</v>
      </c>
    </row>
    <row r="272" spans="1:19">
      <c r="A272">
        <f t="shared" si="33"/>
        <v>271</v>
      </c>
      <c r="B272" t="str">
        <f>INDEX(elemek!$B$2:$B$113,MATCH($D272,elemek!$C$2:$C$113,0))</f>
        <v>Sm</v>
      </c>
      <c r="C272">
        <f t="shared" si="34"/>
        <v>148</v>
      </c>
      <c r="D272">
        <f t="shared" si="35"/>
        <v>62</v>
      </c>
      <c r="E272">
        <f t="shared" si="35"/>
        <v>86</v>
      </c>
      <c r="F272">
        <f t="shared" si="36"/>
        <v>8.6074230000000007</v>
      </c>
      <c r="G272">
        <f t="shared" si="37"/>
        <v>8.6074230000000007</v>
      </c>
      <c r="H272" t="str">
        <f>IF(B272="Fe",1+MAX($H$1:H271),"")</f>
        <v/>
      </c>
      <c r="L272">
        <v>271</v>
      </c>
      <c r="M272">
        <v>62</v>
      </c>
      <c r="N272">
        <v>86</v>
      </c>
      <c r="O272">
        <v>8.6074230000000007</v>
      </c>
      <c r="P272">
        <f t="shared" si="38"/>
        <v>148</v>
      </c>
      <c r="Q272" t="str">
        <f>INDEX(elemek!$B$2:$B$113,MATCH($D272,elemek!$C$2:$C$113,0))</f>
        <v>Sm</v>
      </c>
      <c r="R272">
        <f t="shared" si="39"/>
        <v>8.6074230000000007</v>
      </c>
      <c r="S272">
        <f t="shared" si="40"/>
        <v>8.6074230000000007</v>
      </c>
    </row>
    <row r="273" spans="1:19">
      <c r="A273">
        <f t="shared" si="33"/>
        <v>272</v>
      </c>
      <c r="B273" t="str">
        <f>INDEX(elemek!$B$2:$B$113,MATCH($D273,elemek!$C$2:$C$113,0))</f>
        <v>Nd</v>
      </c>
      <c r="C273">
        <f t="shared" si="34"/>
        <v>144</v>
      </c>
      <c r="D273">
        <f t="shared" si="35"/>
        <v>60</v>
      </c>
      <c r="E273">
        <f t="shared" si="35"/>
        <v>84</v>
      </c>
      <c r="F273">
        <f t="shared" si="36"/>
        <v>8.6529469999999993</v>
      </c>
      <c r="G273">
        <f t="shared" si="37"/>
        <v>8.6529469999999993</v>
      </c>
      <c r="H273" t="str">
        <f>IF(B273="Fe",1+MAX($H$1:H272),"")</f>
        <v/>
      </c>
      <c r="L273">
        <v>272</v>
      </c>
      <c r="M273">
        <v>60</v>
      </c>
      <c r="N273">
        <v>84</v>
      </c>
      <c r="O273">
        <v>8.6529469999999993</v>
      </c>
      <c r="P273">
        <f t="shared" si="38"/>
        <v>144</v>
      </c>
      <c r="Q273" t="str">
        <f>INDEX(elemek!$B$2:$B$113,MATCH($D273,elemek!$C$2:$C$113,0))</f>
        <v>Nd</v>
      </c>
      <c r="R273">
        <f t="shared" si="39"/>
        <v>8.6529469999999993</v>
      </c>
      <c r="S273">
        <f t="shared" si="40"/>
        <v>8.6529469999999993</v>
      </c>
    </row>
    <row r="274" spans="1:19">
      <c r="A274">
        <f t="shared" si="33"/>
        <v>273</v>
      </c>
      <c r="B274" t="str">
        <f>INDEX(elemek!$B$2:$B$113,MATCH($D274,elemek!$C$2:$C$113,0))</f>
        <v>Os</v>
      </c>
      <c r="C274">
        <f t="shared" si="34"/>
        <v>186</v>
      </c>
      <c r="D274">
        <f t="shared" si="35"/>
        <v>76</v>
      </c>
      <c r="E274">
        <f t="shared" si="35"/>
        <v>110</v>
      </c>
      <c r="F274">
        <f t="shared" si="36"/>
        <v>8.3025079999999996</v>
      </c>
      <c r="G274">
        <f t="shared" si="37"/>
        <v>8.3025079999999996</v>
      </c>
      <c r="H274" t="str">
        <f>IF(B274="Fe",1+MAX($H$1:H273),"")</f>
        <v/>
      </c>
      <c r="L274">
        <v>273</v>
      </c>
      <c r="M274">
        <v>76</v>
      </c>
      <c r="N274">
        <v>110</v>
      </c>
      <c r="O274">
        <v>8.3025079999999996</v>
      </c>
      <c r="P274">
        <f t="shared" si="38"/>
        <v>186</v>
      </c>
      <c r="Q274" t="str">
        <f>INDEX(elemek!$B$2:$B$113,MATCH($D274,elemek!$C$2:$C$113,0))</f>
        <v>Os</v>
      </c>
      <c r="R274">
        <f t="shared" si="39"/>
        <v>8.3025079999999996</v>
      </c>
      <c r="S274">
        <f t="shared" si="40"/>
        <v>8.3025079999999996</v>
      </c>
    </row>
    <row r="275" spans="1:19">
      <c r="A275">
        <f t="shared" si="33"/>
        <v>274</v>
      </c>
      <c r="B275" t="str">
        <f>INDEX(elemek!$B$2:$B$113,MATCH($D275,elemek!$C$2:$C$113,0))</f>
        <v>In</v>
      </c>
      <c r="C275">
        <f t="shared" si="34"/>
        <v>115</v>
      </c>
      <c r="D275">
        <f t="shared" si="35"/>
        <v>49</v>
      </c>
      <c r="E275">
        <f t="shared" si="35"/>
        <v>66</v>
      </c>
      <c r="F275">
        <f t="shared" si="36"/>
        <v>8.8499099999999995</v>
      </c>
      <c r="G275">
        <f t="shared" si="37"/>
        <v>8.8499099999999995</v>
      </c>
      <c r="H275" t="str">
        <f>IF(B275="Fe",1+MAX($H$1:H274),"")</f>
        <v/>
      </c>
      <c r="L275">
        <v>274</v>
      </c>
      <c r="M275">
        <v>49</v>
      </c>
      <c r="N275">
        <v>66</v>
      </c>
      <c r="O275">
        <v>8.8499099999999995</v>
      </c>
      <c r="P275">
        <f t="shared" si="38"/>
        <v>115</v>
      </c>
      <c r="Q275" t="str">
        <f>INDEX(elemek!$B$2:$B$113,MATCH($D275,elemek!$C$2:$C$113,0))</f>
        <v>In</v>
      </c>
      <c r="R275">
        <f t="shared" si="39"/>
        <v>8.8499099999999995</v>
      </c>
      <c r="S275">
        <f t="shared" si="40"/>
        <v>8.8499099999999995</v>
      </c>
    </row>
    <row r="276" spans="1:19">
      <c r="A276">
        <f t="shared" si="33"/>
        <v>275</v>
      </c>
      <c r="B276" t="str">
        <f>INDEX(elemek!$B$2:$B$113,MATCH($D276,elemek!$C$2:$C$113,0))</f>
        <v>Gd</v>
      </c>
      <c r="C276">
        <f t="shared" si="34"/>
        <v>152</v>
      </c>
      <c r="D276">
        <f t="shared" si="35"/>
        <v>64</v>
      </c>
      <c r="E276">
        <f t="shared" si="35"/>
        <v>88</v>
      </c>
      <c r="F276">
        <f t="shared" si="36"/>
        <v>8.5628679999999999</v>
      </c>
      <c r="G276">
        <f t="shared" si="37"/>
        <v>8.5628679999999999</v>
      </c>
      <c r="H276" t="str">
        <f>IF(B276="Fe",1+MAX($H$1:H275),"")</f>
        <v/>
      </c>
      <c r="L276">
        <v>275</v>
      </c>
      <c r="M276">
        <v>64</v>
      </c>
      <c r="N276">
        <v>88</v>
      </c>
      <c r="O276">
        <v>8.5628679999999999</v>
      </c>
      <c r="P276">
        <f t="shared" si="38"/>
        <v>152</v>
      </c>
      <c r="Q276" t="str">
        <f>INDEX(elemek!$B$2:$B$113,MATCH($D276,elemek!$C$2:$C$113,0))</f>
        <v>Gd</v>
      </c>
      <c r="R276">
        <f t="shared" si="39"/>
        <v>8.5628679999999999</v>
      </c>
      <c r="S276">
        <f t="shared" si="40"/>
        <v>8.5628679999999999</v>
      </c>
    </row>
    <row r="277" spans="1:19">
      <c r="A277">
        <f t="shared" si="33"/>
        <v>276</v>
      </c>
      <c r="B277" t="str">
        <f>INDEX(elemek!$B$2:$B$113,MATCH($D277,elemek!$C$2:$C$113,0))</f>
        <v>Os</v>
      </c>
      <c r="C277">
        <f t="shared" si="34"/>
        <v>184</v>
      </c>
      <c r="D277">
        <f t="shared" si="35"/>
        <v>76</v>
      </c>
      <c r="E277">
        <f t="shared" si="35"/>
        <v>108</v>
      </c>
      <c r="F277">
        <f t="shared" si="36"/>
        <v>8.3118499999999997</v>
      </c>
      <c r="G277">
        <f t="shared" si="37"/>
        <v>8.3118499999999997</v>
      </c>
      <c r="H277" t="str">
        <f>IF(B277="Fe",1+MAX($H$1:H276),"")</f>
        <v/>
      </c>
      <c r="L277">
        <v>276</v>
      </c>
      <c r="M277">
        <v>76</v>
      </c>
      <c r="N277">
        <v>108</v>
      </c>
      <c r="O277">
        <v>8.3118499999999997</v>
      </c>
      <c r="P277">
        <f t="shared" si="38"/>
        <v>184</v>
      </c>
      <c r="Q277" t="str">
        <f>INDEX(elemek!$B$2:$B$113,MATCH($D277,elemek!$C$2:$C$113,0))</f>
        <v>Os</v>
      </c>
      <c r="R277">
        <f t="shared" si="39"/>
        <v>8.3118499999999997</v>
      </c>
      <c r="S277">
        <f t="shared" si="40"/>
        <v>8.3118499999999997</v>
      </c>
    </row>
    <row r="278" spans="1:19">
      <c r="A278">
        <f t="shared" si="33"/>
        <v>277</v>
      </c>
      <c r="B278" t="str">
        <f>INDEX(elemek!$B$2:$B$113,MATCH($D278,elemek!$C$2:$C$113,0))</f>
        <v>Pt</v>
      </c>
      <c r="C278">
        <f t="shared" si="34"/>
        <v>190</v>
      </c>
      <c r="D278">
        <f t="shared" si="35"/>
        <v>78</v>
      </c>
      <c r="E278">
        <f t="shared" si="35"/>
        <v>112</v>
      </c>
      <c r="F278">
        <f t="shared" si="36"/>
        <v>8.2677639999999997</v>
      </c>
      <c r="G278">
        <f t="shared" si="37"/>
        <v>8.2677639999999997</v>
      </c>
      <c r="H278" t="str">
        <f>IF(B278="Fe",1+MAX($H$1:H277),"")</f>
        <v/>
      </c>
      <c r="L278">
        <v>277</v>
      </c>
      <c r="M278">
        <v>78</v>
      </c>
      <c r="N278">
        <v>112</v>
      </c>
      <c r="O278">
        <v>8.2677639999999997</v>
      </c>
      <c r="P278">
        <f t="shared" si="38"/>
        <v>190</v>
      </c>
      <c r="Q278" t="str">
        <f>INDEX(elemek!$B$2:$B$113,MATCH($D278,elemek!$C$2:$C$113,0))</f>
        <v>Pt</v>
      </c>
      <c r="R278">
        <f t="shared" si="39"/>
        <v>8.2677639999999997</v>
      </c>
      <c r="S278">
        <f t="shared" si="40"/>
        <v>8.2677639999999997</v>
      </c>
    </row>
    <row r="279" spans="1:19">
      <c r="A279">
        <f t="shared" si="33"/>
        <v>278</v>
      </c>
      <c r="B279" t="str">
        <f>INDEX(elemek!$B$2:$B$113,MATCH($D279,elemek!$C$2:$C$113,0))</f>
        <v>Sm</v>
      </c>
      <c r="C279">
        <f t="shared" si="34"/>
        <v>147</v>
      </c>
      <c r="D279">
        <f t="shared" si="35"/>
        <v>62</v>
      </c>
      <c r="E279">
        <f t="shared" si="35"/>
        <v>85</v>
      </c>
      <c r="F279">
        <f t="shared" si="36"/>
        <v>8.6105929999999997</v>
      </c>
      <c r="G279">
        <f t="shared" si="37"/>
        <v>8.6105929999999997</v>
      </c>
      <c r="H279" t="str">
        <f>IF(B279="Fe",1+MAX($H$1:H278),"")</f>
        <v/>
      </c>
      <c r="L279">
        <v>278</v>
      </c>
      <c r="M279">
        <v>62</v>
      </c>
      <c r="N279">
        <v>85</v>
      </c>
      <c r="O279">
        <v>8.6105929999999997</v>
      </c>
      <c r="P279">
        <f t="shared" si="38"/>
        <v>147</v>
      </c>
      <c r="Q279" t="str">
        <f>INDEX(elemek!$B$2:$B$113,MATCH($D279,elemek!$C$2:$C$113,0))</f>
        <v>Sm</v>
      </c>
      <c r="R279">
        <f t="shared" si="39"/>
        <v>8.6105929999999997</v>
      </c>
      <c r="S279">
        <f t="shared" si="40"/>
        <v>8.6105929999999997</v>
      </c>
    </row>
    <row r="280" spans="1:19">
      <c r="A280">
        <f t="shared" si="33"/>
        <v>279</v>
      </c>
      <c r="B280" t="str">
        <f>INDEX(elemek!$B$2:$B$113,MATCH($D280,elemek!$C$2:$C$113,0))</f>
        <v>La</v>
      </c>
      <c r="C280">
        <f t="shared" si="34"/>
        <v>138</v>
      </c>
      <c r="D280">
        <f t="shared" si="35"/>
        <v>57</v>
      </c>
      <c r="E280">
        <f t="shared" si="35"/>
        <v>81</v>
      </c>
      <c r="F280">
        <f t="shared" si="36"/>
        <v>8.6983200000000007</v>
      </c>
      <c r="G280">
        <f t="shared" si="37"/>
        <v>8.6983200000000007</v>
      </c>
      <c r="H280" t="str">
        <f>IF(B280="Fe",1+MAX($H$1:H279),"")</f>
        <v/>
      </c>
      <c r="L280">
        <v>279</v>
      </c>
      <c r="M280">
        <v>57</v>
      </c>
      <c r="N280">
        <v>81</v>
      </c>
      <c r="O280">
        <v>8.6983200000000007</v>
      </c>
      <c r="P280">
        <f t="shared" si="38"/>
        <v>138</v>
      </c>
      <c r="Q280" t="str">
        <f>INDEX(elemek!$B$2:$B$113,MATCH($D280,elemek!$C$2:$C$113,0))</f>
        <v>La</v>
      </c>
      <c r="R280">
        <f t="shared" si="39"/>
        <v>8.6983200000000007</v>
      </c>
      <c r="S280">
        <f t="shared" si="40"/>
        <v>8.6983200000000007</v>
      </c>
    </row>
    <row r="281" spans="1:19">
      <c r="A281">
        <f t="shared" si="33"/>
        <v>280</v>
      </c>
      <c r="B281" t="str">
        <f>INDEX(elemek!$B$2:$B$113,MATCH($D281,elemek!$C$2:$C$113,0))</f>
        <v>Rb</v>
      </c>
      <c r="C281">
        <f t="shared" si="34"/>
        <v>87</v>
      </c>
      <c r="D281">
        <f t="shared" si="35"/>
        <v>37</v>
      </c>
      <c r="E281">
        <f t="shared" si="35"/>
        <v>50</v>
      </c>
      <c r="F281">
        <f t="shared" si="36"/>
        <v>9.0437180000000001</v>
      </c>
      <c r="G281">
        <f t="shared" si="37"/>
        <v>9.0437180000000001</v>
      </c>
      <c r="H281" t="str">
        <f>IF(B281="Fe",1+MAX($H$1:H280),"")</f>
        <v/>
      </c>
      <c r="L281">
        <v>280</v>
      </c>
      <c r="M281">
        <v>37</v>
      </c>
      <c r="N281">
        <v>50</v>
      </c>
      <c r="O281">
        <v>9.0437180000000001</v>
      </c>
      <c r="P281">
        <f t="shared" si="38"/>
        <v>87</v>
      </c>
      <c r="Q281" t="str">
        <f>INDEX(elemek!$B$2:$B$113,MATCH($D281,elemek!$C$2:$C$113,0))</f>
        <v>Rb</v>
      </c>
      <c r="R281">
        <f t="shared" si="39"/>
        <v>9.0437180000000001</v>
      </c>
      <c r="S281">
        <f t="shared" si="40"/>
        <v>9.0437180000000001</v>
      </c>
    </row>
    <row r="282" spans="1:19">
      <c r="A282">
        <f t="shared" si="33"/>
        <v>281</v>
      </c>
      <c r="B282" t="str">
        <f>INDEX(elemek!$B$2:$B$113,MATCH($D282,elemek!$C$2:$C$113,0))</f>
        <v>Re</v>
      </c>
      <c r="C282">
        <f t="shared" si="34"/>
        <v>187</v>
      </c>
      <c r="D282">
        <f t="shared" si="35"/>
        <v>75</v>
      </c>
      <c r="E282">
        <f t="shared" si="35"/>
        <v>112</v>
      </c>
      <c r="F282">
        <f t="shared" si="36"/>
        <v>8.2917319999999997</v>
      </c>
      <c r="G282">
        <f t="shared" si="37"/>
        <v>8.2917319999999997</v>
      </c>
      <c r="H282" t="str">
        <f>IF(B282="Fe",1+MAX($H$1:H281),"")</f>
        <v/>
      </c>
      <c r="L282">
        <v>281</v>
      </c>
      <c r="M282">
        <v>75</v>
      </c>
      <c r="N282">
        <v>112</v>
      </c>
      <c r="O282">
        <v>8.2917319999999997</v>
      </c>
      <c r="P282">
        <f t="shared" si="38"/>
        <v>187</v>
      </c>
      <c r="Q282" t="str">
        <f>INDEX(elemek!$B$2:$B$113,MATCH($D282,elemek!$C$2:$C$113,0))</f>
        <v>Re</v>
      </c>
      <c r="R282">
        <f t="shared" si="39"/>
        <v>8.2917319999999997</v>
      </c>
      <c r="S282">
        <f t="shared" si="40"/>
        <v>8.2917319999999997</v>
      </c>
    </row>
    <row r="283" spans="1:19">
      <c r="A283">
        <f t="shared" si="33"/>
        <v>282</v>
      </c>
      <c r="B283" t="str">
        <f>INDEX(elemek!$B$2:$B$113,MATCH($D283,elemek!$C$2:$C$113,0))</f>
        <v>Lu</v>
      </c>
      <c r="C283">
        <f t="shared" si="34"/>
        <v>176</v>
      </c>
      <c r="D283">
        <f t="shared" si="35"/>
        <v>71</v>
      </c>
      <c r="E283">
        <f t="shared" si="35"/>
        <v>105</v>
      </c>
      <c r="F283">
        <f t="shared" si="36"/>
        <v>8.3746650000000002</v>
      </c>
      <c r="G283">
        <f t="shared" si="37"/>
        <v>8.3746650000000002</v>
      </c>
      <c r="H283" t="str">
        <f>IF(B283="Fe",1+MAX($H$1:H282),"")</f>
        <v/>
      </c>
      <c r="L283">
        <v>282</v>
      </c>
      <c r="M283">
        <v>71</v>
      </c>
      <c r="N283">
        <v>105</v>
      </c>
      <c r="O283">
        <v>8.3746650000000002</v>
      </c>
      <c r="P283">
        <f t="shared" si="38"/>
        <v>176</v>
      </c>
      <c r="Q283" t="str">
        <f>INDEX(elemek!$B$2:$B$113,MATCH($D283,elemek!$C$2:$C$113,0))</f>
        <v>Lu</v>
      </c>
      <c r="R283">
        <f t="shared" si="39"/>
        <v>8.3746650000000002</v>
      </c>
      <c r="S283">
        <f t="shared" si="40"/>
        <v>8.3746650000000002</v>
      </c>
    </row>
    <row r="284" spans="1:19">
      <c r="A284">
        <f t="shared" si="33"/>
        <v>283</v>
      </c>
      <c r="B284" t="str">
        <f>INDEX(elemek!$B$2:$B$113,MATCH($D284,elemek!$C$2:$C$113,0))</f>
        <v>Th</v>
      </c>
      <c r="C284">
        <f t="shared" si="34"/>
        <v>232</v>
      </c>
      <c r="D284">
        <f t="shared" si="35"/>
        <v>90</v>
      </c>
      <c r="E284">
        <f t="shared" si="35"/>
        <v>142</v>
      </c>
      <c r="F284">
        <f t="shared" si="36"/>
        <v>7.918533</v>
      </c>
      <c r="G284">
        <f t="shared" si="37"/>
        <v>7.918533</v>
      </c>
      <c r="H284" t="str">
        <f>IF(B284="Fe",1+MAX($H$1:H283),"")</f>
        <v/>
      </c>
      <c r="L284">
        <v>283</v>
      </c>
      <c r="M284">
        <v>90</v>
      </c>
      <c r="N284">
        <v>142</v>
      </c>
      <c r="O284">
        <v>7.918533</v>
      </c>
      <c r="P284">
        <f t="shared" si="38"/>
        <v>232</v>
      </c>
      <c r="Q284" t="str">
        <f>INDEX(elemek!$B$2:$B$113,MATCH($D284,elemek!$C$2:$C$113,0))</f>
        <v>Th</v>
      </c>
      <c r="R284">
        <f t="shared" si="39"/>
        <v>7.918533</v>
      </c>
      <c r="S284">
        <f t="shared" si="40"/>
        <v>7.918533</v>
      </c>
    </row>
    <row r="285" spans="1:19">
      <c r="A285">
        <f t="shared" si="33"/>
        <v>284</v>
      </c>
      <c r="B285" t="str">
        <f>INDEX(elemek!$B$2:$B$113,MATCH($D285,elemek!$C$2:$C$113,0))</f>
        <v>U</v>
      </c>
      <c r="C285">
        <f t="shared" si="34"/>
        <v>238</v>
      </c>
      <c r="D285">
        <f t="shared" si="35"/>
        <v>92</v>
      </c>
      <c r="E285">
        <f t="shared" si="35"/>
        <v>146</v>
      </c>
      <c r="F285">
        <f t="shared" si="36"/>
        <v>7.8725509999999996</v>
      </c>
      <c r="G285">
        <f t="shared" si="37"/>
        <v>7.8725509999999996</v>
      </c>
      <c r="H285" t="str">
        <f>IF(B285="Fe",1+MAX($H$1:H284),"")</f>
        <v/>
      </c>
      <c r="L285">
        <v>284</v>
      </c>
      <c r="M285">
        <v>92</v>
      </c>
      <c r="N285">
        <v>146</v>
      </c>
      <c r="O285">
        <v>7.8725509999999996</v>
      </c>
      <c r="P285">
        <f t="shared" si="38"/>
        <v>238</v>
      </c>
      <c r="Q285" t="str">
        <f>INDEX(elemek!$B$2:$B$113,MATCH($D285,elemek!$C$2:$C$113,0))</f>
        <v>U</v>
      </c>
      <c r="R285">
        <f t="shared" si="39"/>
        <v>7.8725509999999996</v>
      </c>
      <c r="S285">
        <f t="shared" si="40"/>
        <v>7.8725509999999996</v>
      </c>
    </row>
    <row r="286" spans="1:19">
      <c r="A286">
        <f t="shared" si="33"/>
        <v>285</v>
      </c>
      <c r="B286" t="str">
        <f>INDEX(elemek!$B$2:$B$113,MATCH($D286,elemek!$C$2:$C$113,0))</f>
        <v>K</v>
      </c>
      <c r="C286">
        <f t="shared" si="34"/>
        <v>40</v>
      </c>
      <c r="D286">
        <f t="shared" si="35"/>
        <v>19</v>
      </c>
      <c r="E286">
        <f t="shared" si="35"/>
        <v>21</v>
      </c>
      <c r="F286">
        <f t="shared" si="36"/>
        <v>8.9097069999999992</v>
      </c>
      <c r="G286">
        <f t="shared" si="37"/>
        <v>8.9097069999999992</v>
      </c>
      <c r="H286" t="str">
        <f>IF(B286="Fe",1+MAX($H$1:H285),"")</f>
        <v/>
      </c>
      <c r="L286">
        <v>285</v>
      </c>
      <c r="M286">
        <v>19</v>
      </c>
      <c r="N286">
        <v>21</v>
      </c>
      <c r="O286">
        <v>8.9097069999999992</v>
      </c>
      <c r="P286">
        <f t="shared" si="38"/>
        <v>40</v>
      </c>
      <c r="Q286" t="str">
        <f>INDEX(elemek!$B$2:$B$113,MATCH($D286,elemek!$C$2:$C$113,0))</f>
        <v>K</v>
      </c>
      <c r="R286">
        <f t="shared" si="39"/>
        <v>8.9097069999999992</v>
      </c>
      <c r="S286">
        <f t="shared" si="40"/>
        <v>8.9097069999999992</v>
      </c>
    </row>
    <row r="287" spans="1:19">
      <c r="A287">
        <f t="shared" si="33"/>
        <v>286</v>
      </c>
      <c r="B287" t="str">
        <f>INDEX(elemek!$B$2:$B$113,MATCH($D287,elemek!$C$2:$C$113,0))</f>
        <v>U</v>
      </c>
      <c r="C287">
        <f t="shared" si="34"/>
        <v>235</v>
      </c>
      <c r="D287">
        <f t="shared" si="35"/>
        <v>92</v>
      </c>
      <c r="E287">
        <f t="shared" si="35"/>
        <v>143</v>
      </c>
      <c r="F287">
        <f t="shared" si="36"/>
        <v>7.8971980000000004</v>
      </c>
      <c r="G287">
        <f t="shared" si="37"/>
        <v>7.8971980000000004</v>
      </c>
      <c r="H287" t="str">
        <f>IF(B287="Fe",1+MAX($H$1:H286),"")</f>
        <v/>
      </c>
      <c r="L287">
        <v>286</v>
      </c>
      <c r="M287">
        <v>92</v>
      </c>
      <c r="N287">
        <v>143</v>
      </c>
      <c r="O287">
        <v>7.8971980000000004</v>
      </c>
      <c r="P287">
        <f t="shared" si="38"/>
        <v>235</v>
      </c>
      <c r="Q287" t="str">
        <f>INDEX(elemek!$B$2:$B$113,MATCH($D287,elemek!$C$2:$C$113,0))</f>
        <v>U</v>
      </c>
      <c r="R287">
        <f t="shared" si="39"/>
        <v>7.8971980000000004</v>
      </c>
      <c r="S287">
        <f t="shared" si="40"/>
        <v>7.8971980000000004</v>
      </c>
    </row>
    <row r="288" spans="1:19">
      <c r="A288">
        <f t="shared" si="33"/>
        <v>287</v>
      </c>
      <c r="B288" t="str">
        <f>INDEX(elemek!$B$2:$B$113,MATCH($D288,elemek!$C$2:$C$113,0))</f>
        <v>Sm</v>
      </c>
      <c r="C288">
        <f t="shared" si="34"/>
        <v>146</v>
      </c>
      <c r="D288">
        <f t="shared" si="35"/>
        <v>62</v>
      </c>
      <c r="E288">
        <f t="shared" si="35"/>
        <v>84</v>
      </c>
      <c r="F288">
        <f t="shared" si="36"/>
        <v>8.6261360000000007</v>
      </c>
      <c r="G288">
        <f t="shared" si="37"/>
        <v>8.6261360000000007</v>
      </c>
      <c r="H288" t="str">
        <f>IF(B288="Fe",1+MAX($H$1:H287),"")</f>
        <v/>
      </c>
      <c r="L288">
        <v>287</v>
      </c>
      <c r="M288">
        <v>62</v>
      </c>
      <c r="N288">
        <v>84</v>
      </c>
      <c r="O288">
        <v>8.6261360000000007</v>
      </c>
      <c r="P288">
        <f t="shared" si="38"/>
        <v>146</v>
      </c>
      <c r="Q288" t="str">
        <f>INDEX(elemek!$B$2:$B$113,MATCH($D288,elemek!$C$2:$C$113,0))</f>
        <v>Sm</v>
      </c>
      <c r="R288">
        <f t="shared" si="39"/>
        <v>8.6261360000000007</v>
      </c>
      <c r="S288">
        <f t="shared" si="40"/>
        <v>8.6261360000000007</v>
      </c>
    </row>
    <row r="289" spans="1:19">
      <c r="A289">
        <f t="shared" si="33"/>
        <v>288</v>
      </c>
      <c r="B289" t="str">
        <f>INDEX(elemek!$B$2:$B$113,MATCH($D289,elemek!$C$2:$C$113,0))</f>
        <v>Pu</v>
      </c>
      <c r="C289">
        <f t="shared" si="34"/>
        <v>244</v>
      </c>
      <c r="D289">
        <f t="shared" si="35"/>
        <v>94</v>
      </c>
      <c r="E289">
        <f t="shared" si="35"/>
        <v>150</v>
      </c>
      <c r="F289">
        <f t="shared" si="36"/>
        <v>7.8262210000000003</v>
      </c>
      <c r="G289">
        <f t="shared" si="37"/>
        <v>7.8262210000000003</v>
      </c>
      <c r="H289" t="str">
        <f>IF(B289="Fe",1+MAX($H$1:H288),"")</f>
        <v/>
      </c>
      <c r="L289">
        <v>288</v>
      </c>
      <c r="M289">
        <v>94</v>
      </c>
      <c r="N289">
        <v>150</v>
      </c>
      <c r="O289">
        <v>7.8262210000000003</v>
      </c>
      <c r="P289">
        <f t="shared" si="38"/>
        <v>244</v>
      </c>
      <c r="Q289" t="str">
        <f>INDEX(elemek!$B$2:$B$113,MATCH($D289,elemek!$C$2:$C$113,0))</f>
        <v>Pu</v>
      </c>
      <c r="R289">
        <f t="shared" si="39"/>
        <v>7.8262210000000003</v>
      </c>
      <c r="S289">
        <f t="shared" si="40"/>
        <v>7.8262210000000003</v>
      </c>
    </row>
    <row r="290" spans="1:19">
      <c r="A290">
        <f t="shared" si="33"/>
        <v>289</v>
      </c>
      <c r="B290" t="str">
        <f>INDEX(elemek!$B$2:$B$113,MATCH($D290,elemek!$C$2:$C$113,0))</f>
        <v>Nb</v>
      </c>
      <c r="C290">
        <f t="shared" si="34"/>
        <v>92</v>
      </c>
      <c r="D290">
        <f t="shared" si="35"/>
        <v>41</v>
      </c>
      <c r="E290">
        <f t="shared" si="35"/>
        <v>51</v>
      </c>
      <c r="F290">
        <f t="shared" si="36"/>
        <v>9.01098</v>
      </c>
      <c r="G290">
        <f t="shared" si="37"/>
        <v>9.01098</v>
      </c>
      <c r="H290" t="str">
        <f>IF(B290="Fe",1+MAX($H$1:H289),"")</f>
        <v/>
      </c>
      <c r="L290">
        <v>289</v>
      </c>
      <c r="M290">
        <v>41</v>
      </c>
      <c r="N290">
        <v>51</v>
      </c>
      <c r="O290">
        <v>9.01098</v>
      </c>
      <c r="P290">
        <f t="shared" si="38"/>
        <v>92</v>
      </c>
      <c r="Q290" t="str">
        <f>INDEX(elemek!$B$2:$B$113,MATCH($D290,elemek!$C$2:$C$113,0))</f>
        <v>Nb</v>
      </c>
      <c r="R290">
        <f t="shared" si="39"/>
        <v>9.01098</v>
      </c>
      <c r="S290">
        <f t="shared" si="40"/>
        <v>9.01098</v>
      </c>
    </row>
    <row r="291" spans="1:19">
      <c r="A291">
        <f t="shared" si="33"/>
        <v>290</v>
      </c>
      <c r="B291" t="str">
        <f>INDEX(elemek!$B$2:$B$113,MATCH($D291,elemek!$C$2:$C$113,0))</f>
        <v>U</v>
      </c>
      <c r="C291">
        <f t="shared" si="34"/>
        <v>236</v>
      </c>
      <c r="D291">
        <f t="shared" si="35"/>
        <v>92</v>
      </c>
      <c r="E291">
        <f t="shared" si="35"/>
        <v>144</v>
      </c>
      <c r="F291">
        <f t="shared" si="36"/>
        <v>7.89147</v>
      </c>
      <c r="G291">
        <f t="shared" si="37"/>
        <v>7.89147</v>
      </c>
      <c r="H291" t="str">
        <f>IF(B291="Fe",1+MAX($H$1:H290),"")</f>
        <v/>
      </c>
      <c r="L291">
        <v>290</v>
      </c>
      <c r="M291">
        <v>92</v>
      </c>
      <c r="N291">
        <v>144</v>
      </c>
      <c r="O291">
        <v>7.89147</v>
      </c>
      <c r="P291">
        <f t="shared" si="38"/>
        <v>236</v>
      </c>
      <c r="Q291" t="str">
        <f>INDEX(elemek!$B$2:$B$113,MATCH($D291,elemek!$C$2:$C$113,0))</f>
        <v>U</v>
      </c>
      <c r="R291">
        <f t="shared" si="39"/>
        <v>7.89147</v>
      </c>
      <c r="S291">
        <f t="shared" si="40"/>
        <v>7.89147</v>
      </c>
    </row>
    <row r="292" spans="1:19">
      <c r="A292">
        <f t="shared" si="33"/>
        <v>291</v>
      </c>
      <c r="B292" t="str">
        <f>INDEX(elemek!$B$2:$B$113,MATCH($D292,elemek!$C$2:$C$113,0))</f>
        <v>Pb</v>
      </c>
      <c r="C292">
        <f t="shared" si="34"/>
        <v>205</v>
      </c>
      <c r="D292">
        <f t="shared" si="35"/>
        <v>82</v>
      </c>
      <c r="E292">
        <f t="shared" si="35"/>
        <v>123</v>
      </c>
      <c r="F292">
        <f t="shared" si="36"/>
        <v>8.1872790000000002</v>
      </c>
      <c r="G292">
        <f t="shared" si="37"/>
        <v>8.1872790000000002</v>
      </c>
      <c r="H292" t="str">
        <f>IF(B292="Fe",1+MAX($H$1:H291),"")</f>
        <v/>
      </c>
      <c r="L292">
        <v>291</v>
      </c>
      <c r="M292">
        <v>82</v>
      </c>
      <c r="N292">
        <v>123</v>
      </c>
      <c r="O292">
        <v>8.1872790000000002</v>
      </c>
      <c r="P292">
        <f t="shared" si="38"/>
        <v>205</v>
      </c>
      <c r="Q292" t="str">
        <f>INDEX(elemek!$B$2:$B$113,MATCH($D292,elemek!$C$2:$C$113,0))</f>
        <v>Pb</v>
      </c>
      <c r="R292">
        <f t="shared" si="39"/>
        <v>8.1872790000000002</v>
      </c>
      <c r="S292">
        <f t="shared" si="40"/>
        <v>8.1872790000000002</v>
      </c>
    </row>
    <row r="293" spans="1:19">
      <c r="A293">
        <f t="shared" si="33"/>
        <v>292</v>
      </c>
      <c r="B293" t="str">
        <f>INDEX(elemek!$B$2:$B$113,MATCH($D293,elemek!$C$2:$C$113,0))</f>
        <v>I</v>
      </c>
      <c r="C293">
        <f t="shared" si="34"/>
        <v>129</v>
      </c>
      <c r="D293">
        <f t="shared" si="35"/>
        <v>53</v>
      </c>
      <c r="E293">
        <f t="shared" si="35"/>
        <v>76</v>
      </c>
      <c r="F293">
        <f t="shared" si="36"/>
        <v>8.7573969999999992</v>
      </c>
      <c r="G293">
        <f t="shared" si="37"/>
        <v>8.7573969999999992</v>
      </c>
      <c r="H293" t="str">
        <f>IF(B293="Fe",1+MAX($H$1:H292),"")</f>
        <v/>
      </c>
      <c r="L293">
        <v>292</v>
      </c>
      <c r="M293">
        <v>53</v>
      </c>
      <c r="N293">
        <v>76</v>
      </c>
      <c r="O293">
        <v>8.7573969999999992</v>
      </c>
      <c r="P293">
        <f t="shared" si="38"/>
        <v>129</v>
      </c>
      <c r="Q293" t="str">
        <f>INDEX(elemek!$B$2:$B$113,MATCH($D293,elemek!$C$2:$C$113,0))</f>
        <v>I</v>
      </c>
      <c r="R293">
        <f t="shared" si="39"/>
        <v>8.7573969999999992</v>
      </c>
      <c r="S293">
        <f t="shared" si="40"/>
        <v>8.7573969999999992</v>
      </c>
    </row>
    <row r="294" spans="1:19">
      <c r="A294">
        <f t="shared" si="33"/>
        <v>293</v>
      </c>
      <c r="B294" t="str">
        <f>INDEX(elemek!$B$2:$B$113,MATCH($D294,elemek!$C$2:$C$113,0))</f>
        <v>Cm</v>
      </c>
      <c r="C294">
        <f t="shared" si="34"/>
        <v>247</v>
      </c>
      <c r="D294">
        <f t="shared" si="35"/>
        <v>96</v>
      </c>
      <c r="E294">
        <f t="shared" si="35"/>
        <v>151</v>
      </c>
      <c r="F294">
        <f t="shared" si="36"/>
        <v>7.8060080000000003</v>
      </c>
      <c r="G294">
        <f t="shared" si="37"/>
        <v>7.8060080000000003</v>
      </c>
      <c r="H294" t="str">
        <f>IF(B294="Fe",1+MAX($H$1:H293),"")</f>
        <v/>
      </c>
      <c r="L294">
        <v>293</v>
      </c>
      <c r="M294">
        <v>96</v>
      </c>
      <c r="N294">
        <v>151</v>
      </c>
      <c r="O294">
        <v>7.8060080000000003</v>
      </c>
      <c r="P294">
        <f t="shared" si="38"/>
        <v>247</v>
      </c>
      <c r="Q294" t="str">
        <f>INDEX(elemek!$B$2:$B$113,MATCH($D294,elemek!$C$2:$C$113,0))</f>
        <v>Cm</v>
      </c>
      <c r="R294">
        <f t="shared" si="39"/>
        <v>7.8060080000000003</v>
      </c>
      <c r="S294">
        <f t="shared" si="40"/>
        <v>7.8060080000000003</v>
      </c>
    </row>
    <row r="295" spans="1:19">
      <c r="A295">
        <f t="shared" si="33"/>
        <v>294</v>
      </c>
      <c r="B295" t="str">
        <f>INDEX(elemek!$B$2:$B$113,MATCH($D295,elemek!$C$2:$C$113,0))</f>
        <v>Hf</v>
      </c>
      <c r="C295">
        <f t="shared" si="34"/>
        <v>182</v>
      </c>
      <c r="D295">
        <f t="shared" si="35"/>
        <v>72</v>
      </c>
      <c r="E295">
        <f t="shared" si="35"/>
        <v>110</v>
      </c>
      <c r="F295">
        <f t="shared" si="36"/>
        <v>8.3243989999999997</v>
      </c>
      <c r="G295">
        <f t="shared" si="37"/>
        <v>8.3243989999999997</v>
      </c>
      <c r="H295" t="str">
        <f>IF(B295="Fe",1+MAX($H$1:H294),"")</f>
        <v/>
      </c>
      <c r="L295">
        <v>294</v>
      </c>
      <c r="M295">
        <v>72</v>
      </c>
      <c r="N295">
        <v>110</v>
      </c>
      <c r="O295">
        <v>8.3243989999999997</v>
      </c>
      <c r="P295">
        <f t="shared" si="38"/>
        <v>182</v>
      </c>
      <c r="Q295" t="str">
        <f>INDEX(elemek!$B$2:$B$113,MATCH($D295,elemek!$C$2:$C$113,0))</f>
        <v>Hf</v>
      </c>
      <c r="R295">
        <f t="shared" si="39"/>
        <v>8.3243989999999997</v>
      </c>
      <c r="S295">
        <f t="shared" si="40"/>
        <v>8.3243989999999997</v>
      </c>
    </row>
    <row r="296" spans="1:19">
      <c r="A296">
        <f t="shared" si="33"/>
        <v>295</v>
      </c>
      <c r="B296" t="str">
        <f>INDEX(elemek!$B$2:$B$113,MATCH($D296,elemek!$C$2:$C$113,0))</f>
        <v>Pd</v>
      </c>
      <c r="C296">
        <f t="shared" si="34"/>
        <v>107</v>
      </c>
      <c r="D296">
        <f t="shared" si="35"/>
        <v>46</v>
      </c>
      <c r="E296">
        <f t="shared" si="35"/>
        <v>61</v>
      </c>
      <c r="F296">
        <f t="shared" si="36"/>
        <v>8.8971970000000002</v>
      </c>
      <c r="G296">
        <f t="shared" si="37"/>
        <v>8.8971970000000002</v>
      </c>
      <c r="H296" t="str">
        <f>IF(B296="Fe",1+MAX($H$1:H295),"")</f>
        <v/>
      </c>
      <c r="L296">
        <v>295</v>
      </c>
      <c r="M296">
        <v>46</v>
      </c>
      <c r="N296">
        <v>61</v>
      </c>
      <c r="O296">
        <v>8.8971970000000002</v>
      </c>
      <c r="P296">
        <f t="shared" si="38"/>
        <v>107</v>
      </c>
      <c r="Q296" t="str">
        <f>INDEX(elemek!$B$2:$B$113,MATCH($D296,elemek!$C$2:$C$113,0))</f>
        <v>Pd</v>
      </c>
      <c r="R296">
        <f t="shared" si="39"/>
        <v>8.8971970000000002</v>
      </c>
      <c r="S296">
        <f t="shared" si="40"/>
        <v>8.8971970000000002</v>
      </c>
    </row>
    <row r="297" spans="1:19">
      <c r="A297">
        <f t="shared" si="33"/>
        <v>296</v>
      </c>
      <c r="B297" t="str">
        <f>INDEX(elemek!$B$2:$B$113,MATCH($D297,elemek!$C$2:$C$113,0))</f>
        <v>Tc</v>
      </c>
      <c r="C297">
        <f t="shared" si="34"/>
        <v>97</v>
      </c>
      <c r="D297">
        <f t="shared" si="35"/>
        <v>43</v>
      </c>
      <c r="E297">
        <f t="shared" si="35"/>
        <v>54</v>
      </c>
      <c r="F297">
        <f t="shared" si="36"/>
        <v>8.9705030000000008</v>
      </c>
      <c r="G297">
        <f t="shared" si="37"/>
        <v>8.9705030000000008</v>
      </c>
      <c r="H297" t="str">
        <f>IF(B297="Fe",1+MAX($H$1:H296),"")</f>
        <v/>
      </c>
      <c r="L297">
        <v>296</v>
      </c>
      <c r="M297">
        <v>43</v>
      </c>
      <c r="N297">
        <v>54</v>
      </c>
      <c r="O297">
        <v>8.9705030000000008</v>
      </c>
      <c r="P297">
        <f t="shared" si="38"/>
        <v>97</v>
      </c>
      <c r="Q297" t="str">
        <f>INDEX(elemek!$B$2:$B$113,MATCH($D297,elemek!$C$2:$C$113,0))</f>
        <v>Tc</v>
      </c>
      <c r="R297">
        <f t="shared" si="39"/>
        <v>8.9705030000000008</v>
      </c>
      <c r="S297">
        <f t="shared" si="40"/>
        <v>8.9705030000000008</v>
      </c>
    </row>
    <row r="298" spans="1:19">
      <c r="A298">
        <f t="shared" si="33"/>
        <v>297</v>
      </c>
      <c r="B298" t="str">
        <f>INDEX(elemek!$B$2:$B$113,MATCH($D298,elemek!$C$2:$C$113,0))</f>
        <v>Tc</v>
      </c>
      <c r="C298">
        <f t="shared" si="34"/>
        <v>98</v>
      </c>
      <c r="D298">
        <f t="shared" si="35"/>
        <v>43</v>
      </c>
      <c r="E298">
        <f t="shared" si="35"/>
        <v>55</v>
      </c>
      <c r="F298">
        <f t="shared" si="36"/>
        <v>8.953246</v>
      </c>
      <c r="G298">
        <f t="shared" si="37"/>
        <v>8.953246</v>
      </c>
      <c r="H298" t="str">
        <f>IF(B298="Fe",1+MAX($H$1:H297),"")</f>
        <v/>
      </c>
      <c r="L298">
        <v>297</v>
      </c>
      <c r="M298">
        <v>43</v>
      </c>
      <c r="N298">
        <v>55</v>
      </c>
      <c r="O298">
        <v>8.953246</v>
      </c>
      <c r="P298">
        <f t="shared" si="38"/>
        <v>98</v>
      </c>
      <c r="Q298" t="str">
        <f>INDEX(elemek!$B$2:$B$113,MATCH($D298,elemek!$C$2:$C$113,0))</f>
        <v>Tc</v>
      </c>
      <c r="R298">
        <f t="shared" si="39"/>
        <v>8.953246</v>
      </c>
      <c r="S298">
        <f t="shared" si="40"/>
        <v>8.953246</v>
      </c>
    </row>
    <row r="299" spans="1:19">
      <c r="A299">
        <f t="shared" si="33"/>
        <v>298</v>
      </c>
      <c r="B299" t="str">
        <f>INDEX(elemek!$B$2:$B$113,MATCH($D299,elemek!$C$2:$C$113,0))</f>
        <v>Mn</v>
      </c>
      <c r="C299">
        <f t="shared" si="34"/>
        <v>53</v>
      </c>
      <c r="D299">
        <f t="shared" si="35"/>
        <v>25</v>
      </c>
      <c r="E299">
        <f t="shared" si="35"/>
        <v>28</v>
      </c>
      <c r="F299">
        <f t="shared" si="36"/>
        <v>9.1031750000000002</v>
      </c>
      <c r="G299">
        <f t="shared" si="37"/>
        <v>9.1031750000000002</v>
      </c>
      <c r="H299" t="str">
        <f>IF(B299="Fe",1+MAX($H$1:H298),"")</f>
        <v/>
      </c>
      <c r="L299">
        <v>298</v>
      </c>
      <c r="M299">
        <v>25</v>
      </c>
      <c r="N299">
        <v>28</v>
      </c>
      <c r="O299">
        <v>9.1031750000000002</v>
      </c>
      <c r="P299">
        <f t="shared" si="38"/>
        <v>53</v>
      </c>
      <c r="Q299" t="str">
        <f>INDEX(elemek!$B$2:$B$113,MATCH($D299,elemek!$C$2:$C$113,0))</f>
        <v>Mn</v>
      </c>
      <c r="R299">
        <f t="shared" si="39"/>
        <v>9.1031750000000002</v>
      </c>
      <c r="S299">
        <f t="shared" si="40"/>
        <v>9.1031750000000002</v>
      </c>
    </row>
    <row r="300" spans="1:19">
      <c r="A300">
        <f t="shared" si="33"/>
        <v>299</v>
      </c>
      <c r="B300" t="str">
        <f>INDEX(elemek!$B$2:$B$113,MATCH($D300,elemek!$C$2:$C$113,0))</f>
        <v>Fe</v>
      </c>
      <c r="C300">
        <f t="shared" si="34"/>
        <v>60</v>
      </c>
      <c r="D300">
        <f t="shared" si="35"/>
        <v>26</v>
      </c>
      <c r="E300">
        <f t="shared" si="35"/>
        <v>34</v>
      </c>
      <c r="F300">
        <f t="shared" si="36"/>
        <v>9.0948609999999999</v>
      </c>
      <c r="G300">
        <f t="shared" si="37"/>
        <v>9.0948609999999999</v>
      </c>
      <c r="H300">
        <f>IF(B300="Fe",1+MAX($H$1:H299),"")</f>
        <v>5</v>
      </c>
      <c r="L300">
        <v>299</v>
      </c>
      <c r="M300">
        <v>26</v>
      </c>
      <c r="N300">
        <v>34</v>
      </c>
      <c r="O300">
        <v>9.0948609999999999</v>
      </c>
      <c r="P300">
        <f t="shared" si="38"/>
        <v>60</v>
      </c>
      <c r="Q300" t="str">
        <f>INDEX(elemek!$B$2:$B$113,MATCH($D300,elemek!$C$2:$C$113,0))</f>
        <v>Fe</v>
      </c>
      <c r="R300">
        <f t="shared" si="39"/>
        <v>9.0948609999999999</v>
      </c>
      <c r="S300">
        <f t="shared" si="40"/>
        <v>9.0948609999999999</v>
      </c>
    </row>
    <row r="301" spans="1:19">
      <c r="A301">
        <f t="shared" si="33"/>
        <v>300</v>
      </c>
      <c r="B301" t="str">
        <f>INDEX(elemek!$B$2:$B$113,MATCH($D301,elemek!$C$2:$C$113,0))</f>
        <v>Bi</v>
      </c>
      <c r="C301">
        <f t="shared" si="34"/>
        <v>210</v>
      </c>
      <c r="D301">
        <f t="shared" si="35"/>
        <v>83</v>
      </c>
      <c r="E301">
        <f t="shared" si="35"/>
        <v>127</v>
      </c>
      <c r="F301">
        <f t="shared" si="36"/>
        <v>8.1404730000000001</v>
      </c>
      <c r="G301">
        <f t="shared" si="37"/>
        <v>8.1404730000000001</v>
      </c>
      <c r="H301" t="str">
        <f>IF(B301="Fe",1+MAX($H$1:H300),"")</f>
        <v/>
      </c>
      <c r="L301">
        <v>300</v>
      </c>
      <c r="M301">
        <v>83</v>
      </c>
      <c r="N301">
        <v>127</v>
      </c>
      <c r="O301">
        <v>8.1404730000000001</v>
      </c>
      <c r="P301">
        <f t="shared" si="38"/>
        <v>210</v>
      </c>
      <c r="Q301" t="str">
        <f>INDEX(elemek!$B$2:$B$113,MATCH($D301,elemek!$C$2:$C$113,0))</f>
        <v>Bi</v>
      </c>
      <c r="R301">
        <f t="shared" si="39"/>
        <v>8.1404730000000001</v>
      </c>
      <c r="S301">
        <f t="shared" si="40"/>
        <v>8.1404730000000001</v>
      </c>
    </row>
    <row r="302" spans="1:19">
      <c r="A302">
        <f t="shared" si="33"/>
        <v>301</v>
      </c>
      <c r="B302" t="str">
        <f>INDEX(elemek!$B$2:$B$113,MATCH($D302,elemek!$C$2:$C$113,0))</f>
        <v>Np</v>
      </c>
      <c r="C302">
        <f t="shared" si="34"/>
        <v>237</v>
      </c>
      <c r="D302">
        <f t="shared" si="35"/>
        <v>93</v>
      </c>
      <c r="E302">
        <f t="shared" si="35"/>
        <v>144</v>
      </c>
      <c r="F302">
        <f t="shared" si="36"/>
        <v>7.8819889999999999</v>
      </c>
      <c r="G302">
        <f t="shared" si="37"/>
        <v>7.8819889999999999</v>
      </c>
      <c r="H302" t="str">
        <f>IF(B302="Fe",1+MAX($H$1:H301),"")</f>
        <v/>
      </c>
      <c r="L302">
        <v>301</v>
      </c>
      <c r="M302">
        <v>93</v>
      </c>
      <c r="N302">
        <v>144</v>
      </c>
      <c r="O302">
        <v>7.8819889999999999</v>
      </c>
      <c r="P302">
        <f t="shared" si="38"/>
        <v>237</v>
      </c>
      <c r="Q302" t="str">
        <f>INDEX(elemek!$B$2:$B$113,MATCH($D302,elemek!$C$2:$C$113,0))</f>
        <v>Np</v>
      </c>
      <c r="R302">
        <f t="shared" si="39"/>
        <v>7.8819889999999999</v>
      </c>
      <c r="S302">
        <f t="shared" si="40"/>
        <v>7.8819889999999999</v>
      </c>
    </row>
    <row r="303" spans="1:19">
      <c r="A303">
        <f t="shared" si="33"/>
        <v>302</v>
      </c>
      <c r="B303" t="str">
        <f>INDEX(elemek!$B$2:$B$113,MATCH($D303,elemek!$C$2:$C$113,0))</f>
        <v>Gd</v>
      </c>
      <c r="C303">
        <f t="shared" si="34"/>
        <v>150</v>
      </c>
      <c r="D303">
        <f t="shared" si="35"/>
        <v>64</v>
      </c>
      <c r="E303">
        <f t="shared" si="35"/>
        <v>86</v>
      </c>
      <c r="F303">
        <f t="shared" si="36"/>
        <v>8.576454</v>
      </c>
      <c r="G303">
        <f t="shared" si="37"/>
        <v>8.576454</v>
      </c>
      <c r="H303" t="str">
        <f>IF(B303="Fe",1+MAX($H$1:H302),"")</f>
        <v/>
      </c>
      <c r="L303">
        <v>302</v>
      </c>
      <c r="M303">
        <v>64</v>
      </c>
      <c r="N303">
        <v>86</v>
      </c>
      <c r="O303">
        <v>8.576454</v>
      </c>
      <c r="P303">
        <f t="shared" si="38"/>
        <v>150</v>
      </c>
      <c r="Q303" t="str">
        <f>INDEX(elemek!$B$2:$B$113,MATCH($D303,elemek!$C$2:$C$113,0))</f>
        <v>Gd</v>
      </c>
      <c r="R303">
        <f t="shared" si="39"/>
        <v>8.576454</v>
      </c>
      <c r="S303">
        <f t="shared" si="40"/>
        <v>8.576454</v>
      </c>
    </row>
    <row r="304" spans="1:19">
      <c r="A304">
        <f t="shared" si="33"/>
        <v>303</v>
      </c>
      <c r="B304" t="str">
        <f>INDEX(elemek!$B$2:$B$113,MATCH($D304,elemek!$C$2:$C$113,0))</f>
        <v>Zr</v>
      </c>
      <c r="C304">
        <f t="shared" si="34"/>
        <v>93</v>
      </c>
      <c r="D304">
        <f t="shared" si="35"/>
        <v>40</v>
      </c>
      <c r="E304">
        <f t="shared" si="35"/>
        <v>53</v>
      </c>
      <c r="F304">
        <f t="shared" si="36"/>
        <v>9.0080690000000008</v>
      </c>
      <c r="G304">
        <f t="shared" si="37"/>
        <v>9.0080690000000008</v>
      </c>
      <c r="H304" t="str">
        <f>IF(B304="Fe",1+MAX($H$1:H303),"")</f>
        <v/>
      </c>
      <c r="L304">
        <v>303</v>
      </c>
      <c r="M304">
        <v>40</v>
      </c>
      <c r="N304">
        <v>53</v>
      </c>
      <c r="O304">
        <v>9.0080690000000008</v>
      </c>
      <c r="P304">
        <f t="shared" si="38"/>
        <v>93</v>
      </c>
      <c r="Q304" t="str">
        <f>INDEX(elemek!$B$2:$B$113,MATCH($D304,elemek!$C$2:$C$113,0))</f>
        <v>Zr</v>
      </c>
      <c r="R304">
        <f t="shared" si="39"/>
        <v>9.0080690000000008</v>
      </c>
      <c r="S304">
        <f t="shared" si="40"/>
        <v>9.0080690000000008</v>
      </c>
    </row>
    <row r="305" spans="1:19">
      <c r="A305">
        <f t="shared" si="33"/>
        <v>304</v>
      </c>
      <c r="B305" t="str">
        <f>INDEX(elemek!$B$2:$B$113,MATCH($D305,elemek!$C$2:$C$113,0))</f>
        <v>Be</v>
      </c>
      <c r="C305">
        <f t="shared" si="34"/>
        <v>10</v>
      </c>
      <c r="D305">
        <f t="shared" si="35"/>
        <v>4</v>
      </c>
      <c r="E305">
        <f t="shared" si="35"/>
        <v>6</v>
      </c>
      <c r="F305">
        <f t="shared" si="36"/>
        <v>6.810657</v>
      </c>
      <c r="G305">
        <f t="shared" si="37"/>
        <v>6.810657</v>
      </c>
      <c r="H305" t="str">
        <f>IF(B305="Fe",1+MAX($H$1:H304),"")</f>
        <v/>
      </c>
      <c r="L305">
        <v>304</v>
      </c>
      <c r="M305">
        <v>4</v>
      </c>
      <c r="N305">
        <v>6</v>
      </c>
      <c r="O305">
        <v>6.810657</v>
      </c>
      <c r="P305">
        <f t="shared" si="38"/>
        <v>10</v>
      </c>
      <c r="Q305" t="str">
        <f>INDEX(elemek!$B$2:$B$113,MATCH($D305,elemek!$C$2:$C$113,0))</f>
        <v>Be</v>
      </c>
      <c r="R305">
        <f t="shared" si="39"/>
        <v>6.810657</v>
      </c>
      <c r="S305">
        <f t="shared" si="40"/>
        <v>6.810657</v>
      </c>
    </row>
    <row r="306" spans="1:19">
      <c r="A306">
        <f t="shared" si="33"/>
        <v>305</v>
      </c>
      <c r="B306" t="str">
        <f>INDEX(elemek!$B$2:$B$113,MATCH($D306,elemek!$C$2:$C$113,0))</f>
        <v>Dy</v>
      </c>
      <c r="C306">
        <f t="shared" si="34"/>
        <v>154</v>
      </c>
      <c r="D306">
        <f t="shared" si="35"/>
        <v>66</v>
      </c>
      <c r="E306">
        <f t="shared" si="35"/>
        <v>88</v>
      </c>
      <c r="F306">
        <f t="shared" si="36"/>
        <v>8.5284569999999995</v>
      </c>
      <c r="G306">
        <f t="shared" si="37"/>
        <v>8.5284569999999995</v>
      </c>
      <c r="H306" t="str">
        <f>IF(B306="Fe",1+MAX($H$1:H305),"")</f>
        <v/>
      </c>
      <c r="L306">
        <v>305</v>
      </c>
      <c r="M306">
        <v>66</v>
      </c>
      <c r="N306">
        <v>88</v>
      </c>
      <c r="O306">
        <v>8.5284569999999995</v>
      </c>
      <c r="P306">
        <f t="shared" si="38"/>
        <v>154</v>
      </c>
      <c r="Q306" t="str">
        <f>INDEX(elemek!$B$2:$B$113,MATCH($D306,elemek!$C$2:$C$113,0))</f>
        <v>Dy</v>
      </c>
      <c r="R306">
        <f t="shared" si="39"/>
        <v>8.5284569999999995</v>
      </c>
      <c r="S306">
        <f t="shared" si="40"/>
        <v>8.5284569999999995</v>
      </c>
    </row>
    <row r="307" spans="1:19">
      <c r="A307">
        <f t="shared" si="33"/>
        <v>306</v>
      </c>
      <c r="B307" t="str">
        <f>INDEX(elemek!$B$2:$B$113,MATCH($D307,elemek!$C$2:$C$113,0))</f>
        <v>Cs</v>
      </c>
      <c r="C307">
        <f t="shared" si="34"/>
        <v>135</v>
      </c>
      <c r="D307">
        <f t="shared" si="35"/>
        <v>55</v>
      </c>
      <c r="E307">
        <f t="shared" si="35"/>
        <v>80</v>
      </c>
      <c r="F307">
        <f t="shared" si="36"/>
        <v>8.7200819999999997</v>
      </c>
      <c r="G307">
        <f t="shared" si="37"/>
        <v>8.7200819999999997</v>
      </c>
      <c r="H307" t="str">
        <f>IF(B307="Fe",1+MAX($H$1:H306),"")</f>
        <v/>
      </c>
      <c r="L307">
        <v>306</v>
      </c>
      <c r="M307">
        <v>55</v>
      </c>
      <c r="N307">
        <v>80</v>
      </c>
      <c r="O307">
        <v>8.7200819999999997</v>
      </c>
      <c r="P307">
        <f t="shared" si="38"/>
        <v>135</v>
      </c>
      <c r="Q307" t="str">
        <f>INDEX(elemek!$B$2:$B$113,MATCH($D307,elemek!$C$2:$C$113,0))</f>
        <v>Cs</v>
      </c>
      <c r="R307">
        <f t="shared" si="39"/>
        <v>8.7200819999999997</v>
      </c>
      <c r="S307">
        <f t="shared" si="40"/>
        <v>8.7200819999999997</v>
      </c>
    </row>
    <row r="308" spans="1:19">
      <c r="A308">
        <f t="shared" si="33"/>
        <v>307</v>
      </c>
      <c r="B308" t="str">
        <f>INDEX(elemek!$B$2:$B$113,MATCH($D308,elemek!$C$2:$C$113,0))</f>
        <v>Al</v>
      </c>
      <c r="C308">
        <f t="shared" si="34"/>
        <v>26</v>
      </c>
      <c r="D308">
        <f t="shared" si="35"/>
        <v>13</v>
      </c>
      <c r="E308">
        <f t="shared" si="35"/>
        <v>13</v>
      </c>
      <c r="F308">
        <f t="shared" si="36"/>
        <v>8.5409539999999993</v>
      </c>
      <c r="G308">
        <f t="shared" si="37"/>
        <v>8.5409539999999993</v>
      </c>
      <c r="H308" t="str">
        <f>IF(B308="Fe",1+MAX($H$1:H307),"")</f>
        <v/>
      </c>
      <c r="L308">
        <v>307</v>
      </c>
      <c r="M308">
        <v>13</v>
      </c>
      <c r="N308">
        <v>13</v>
      </c>
      <c r="O308">
        <v>8.5409539999999993</v>
      </c>
      <c r="P308">
        <f t="shared" si="38"/>
        <v>26</v>
      </c>
      <c r="Q308" t="str">
        <f>INDEX(elemek!$B$2:$B$113,MATCH($D308,elemek!$C$2:$C$113,0))</f>
        <v>Al</v>
      </c>
      <c r="R308">
        <f t="shared" si="39"/>
        <v>8.5409539999999993</v>
      </c>
      <c r="S308">
        <f t="shared" si="40"/>
        <v>8.5409539999999993</v>
      </c>
    </row>
    <row r="309" spans="1:19">
      <c r="A309">
        <f t="shared" si="33"/>
        <v>308</v>
      </c>
      <c r="B309" t="str">
        <f>INDEX(elemek!$B$2:$B$113,MATCH($D309,elemek!$C$2:$C$113,0))</f>
        <v>Pu</v>
      </c>
      <c r="C309">
        <f t="shared" si="34"/>
        <v>242</v>
      </c>
      <c r="D309">
        <f t="shared" si="35"/>
        <v>94</v>
      </c>
      <c r="E309">
        <f t="shared" si="35"/>
        <v>148</v>
      </c>
      <c r="F309">
        <f t="shared" si="36"/>
        <v>7.845218</v>
      </c>
      <c r="G309">
        <f t="shared" si="37"/>
        <v>7.845218</v>
      </c>
      <c r="H309" t="str">
        <f>IF(B309="Fe",1+MAX($H$1:H308),"")</f>
        <v/>
      </c>
      <c r="L309">
        <v>308</v>
      </c>
      <c r="M309">
        <v>94</v>
      </c>
      <c r="N309">
        <v>148</v>
      </c>
      <c r="O309">
        <v>7.845218</v>
      </c>
      <c r="P309">
        <f t="shared" si="38"/>
        <v>242</v>
      </c>
      <c r="Q309" t="str">
        <f>INDEX(elemek!$B$2:$B$113,MATCH($D309,elemek!$C$2:$C$113,0))</f>
        <v>Pu</v>
      </c>
      <c r="R309">
        <f t="shared" si="39"/>
        <v>7.845218</v>
      </c>
      <c r="S309">
        <f t="shared" si="40"/>
        <v>7.845218</v>
      </c>
    </row>
    <row r="310" spans="1:19">
      <c r="A310">
        <f t="shared" si="33"/>
        <v>309</v>
      </c>
      <c r="B310" t="str">
        <f>INDEX(elemek!$B$2:$B$113,MATCH($D310,elemek!$C$2:$C$113,0))</f>
        <v>Bi</v>
      </c>
      <c r="C310">
        <f t="shared" si="34"/>
        <v>208</v>
      </c>
      <c r="D310">
        <f t="shared" si="35"/>
        <v>83</v>
      </c>
      <c r="E310">
        <f t="shared" si="35"/>
        <v>125</v>
      </c>
      <c r="F310">
        <f t="shared" si="36"/>
        <v>8.1620489999999997</v>
      </c>
      <c r="G310">
        <f t="shared" si="37"/>
        <v>8.1620489999999997</v>
      </c>
      <c r="H310" t="str">
        <f>IF(B310="Fe",1+MAX($H$1:H309),"")</f>
        <v/>
      </c>
      <c r="L310">
        <v>309</v>
      </c>
      <c r="M310">
        <v>83</v>
      </c>
      <c r="N310">
        <v>125</v>
      </c>
      <c r="O310">
        <v>8.1620489999999997</v>
      </c>
      <c r="P310">
        <f t="shared" si="38"/>
        <v>208</v>
      </c>
      <c r="Q310" t="str">
        <f>INDEX(elemek!$B$2:$B$113,MATCH($D310,elemek!$C$2:$C$113,0))</f>
        <v>Bi</v>
      </c>
      <c r="R310">
        <f t="shared" si="39"/>
        <v>8.1620489999999997</v>
      </c>
      <c r="S310">
        <f t="shared" si="40"/>
        <v>8.1620489999999997</v>
      </c>
    </row>
    <row r="311" spans="1:19">
      <c r="A311">
        <f t="shared" si="33"/>
        <v>310</v>
      </c>
      <c r="B311" t="str">
        <f>INDEX(elemek!$B$2:$B$113,MATCH($D311,elemek!$C$2:$C$113,0))</f>
        <v>Cm</v>
      </c>
      <c r="C311">
        <f t="shared" si="34"/>
        <v>248</v>
      </c>
      <c r="D311">
        <f t="shared" si="35"/>
        <v>96</v>
      </c>
      <c r="E311">
        <f t="shared" si="35"/>
        <v>152</v>
      </c>
      <c r="F311">
        <f t="shared" si="36"/>
        <v>7.7995859999999997</v>
      </c>
      <c r="G311">
        <f t="shared" si="37"/>
        <v>7.7995859999999997</v>
      </c>
      <c r="H311" t="str">
        <f>IF(B311="Fe",1+MAX($H$1:H310),"")</f>
        <v/>
      </c>
      <c r="L311">
        <v>310</v>
      </c>
      <c r="M311">
        <v>96</v>
      </c>
      <c r="N311">
        <v>152</v>
      </c>
      <c r="O311">
        <v>7.7995859999999997</v>
      </c>
      <c r="P311">
        <f t="shared" si="38"/>
        <v>248</v>
      </c>
      <c r="Q311" t="str">
        <f>INDEX(elemek!$B$2:$B$113,MATCH($D311,elemek!$C$2:$C$113,0))</f>
        <v>Cm</v>
      </c>
      <c r="R311">
        <f t="shared" si="39"/>
        <v>7.7995859999999997</v>
      </c>
      <c r="S311">
        <f t="shared" si="40"/>
        <v>7.7995859999999997</v>
      </c>
    </row>
    <row r="312" spans="1:19">
      <c r="A312">
        <f t="shared" si="33"/>
        <v>311</v>
      </c>
      <c r="B312" t="str">
        <f>INDEX(elemek!$B$2:$B$113,MATCH($D312,elemek!$C$2:$C$113,0))</f>
        <v>Cl</v>
      </c>
      <c r="C312">
        <f t="shared" si="34"/>
        <v>36</v>
      </c>
      <c r="D312">
        <f t="shared" si="35"/>
        <v>17</v>
      </c>
      <c r="E312">
        <f t="shared" si="35"/>
        <v>19</v>
      </c>
      <c r="F312">
        <f t="shared" si="36"/>
        <v>8.8913799999999998</v>
      </c>
      <c r="G312">
        <f t="shared" si="37"/>
        <v>8.8913799999999998</v>
      </c>
      <c r="H312" t="str">
        <f>IF(B312="Fe",1+MAX($H$1:H311),"")</f>
        <v/>
      </c>
      <c r="L312">
        <v>311</v>
      </c>
      <c r="M312">
        <v>17</v>
      </c>
      <c r="N312">
        <v>19</v>
      </c>
      <c r="O312">
        <v>8.8913799999999998</v>
      </c>
      <c r="P312">
        <f t="shared" si="38"/>
        <v>36</v>
      </c>
      <c r="Q312" t="str">
        <f>INDEX(elemek!$B$2:$B$113,MATCH($D312,elemek!$C$2:$C$113,0))</f>
        <v>Cl</v>
      </c>
      <c r="R312">
        <f t="shared" si="39"/>
        <v>8.8913799999999998</v>
      </c>
      <c r="S312">
        <f t="shared" si="40"/>
        <v>8.8913799999999998</v>
      </c>
    </row>
    <row r="313" spans="1:19">
      <c r="A313">
        <f t="shared" si="33"/>
        <v>312</v>
      </c>
      <c r="B313" t="str">
        <f>INDEX(elemek!$B$2:$B$113,MATCH($D313,elemek!$C$2:$C$113,0))</f>
        <v>Se</v>
      </c>
      <c r="C313">
        <f t="shared" si="34"/>
        <v>79</v>
      </c>
      <c r="D313">
        <f t="shared" si="35"/>
        <v>34</v>
      </c>
      <c r="E313">
        <f t="shared" si="35"/>
        <v>45</v>
      </c>
      <c r="F313">
        <f t="shared" si="36"/>
        <v>9.0323100000000007</v>
      </c>
      <c r="G313">
        <f t="shared" si="37"/>
        <v>9.0323100000000007</v>
      </c>
      <c r="H313" t="str">
        <f>IF(B313="Fe",1+MAX($H$1:H312),"")</f>
        <v/>
      </c>
      <c r="L313">
        <v>312</v>
      </c>
      <c r="M313">
        <v>34</v>
      </c>
      <c r="N313">
        <v>45</v>
      </c>
      <c r="O313">
        <v>9.0323100000000007</v>
      </c>
      <c r="P313">
        <f t="shared" si="38"/>
        <v>79</v>
      </c>
      <c r="Q313" t="str">
        <f>INDEX(elemek!$B$2:$B$113,MATCH($D313,elemek!$C$2:$C$113,0))</f>
        <v>Se</v>
      </c>
      <c r="R313">
        <f t="shared" si="39"/>
        <v>9.0323100000000007</v>
      </c>
      <c r="S313">
        <f t="shared" si="40"/>
        <v>9.0323100000000007</v>
      </c>
    </row>
    <row r="314" spans="1:19">
      <c r="A314">
        <f t="shared" si="33"/>
        <v>313</v>
      </c>
      <c r="B314" t="str">
        <f>INDEX(elemek!$B$2:$B$113,MATCH($D314,elemek!$C$2:$C$113,0))</f>
        <v>U</v>
      </c>
      <c r="C314">
        <f t="shared" si="34"/>
        <v>234</v>
      </c>
      <c r="D314">
        <f t="shared" si="35"/>
        <v>92</v>
      </c>
      <c r="E314">
        <f t="shared" si="35"/>
        <v>142</v>
      </c>
      <c r="F314">
        <f t="shared" si="36"/>
        <v>7.9083079999999999</v>
      </c>
      <c r="G314">
        <f t="shared" si="37"/>
        <v>7.9083079999999999</v>
      </c>
      <c r="H314" t="str">
        <f>IF(B314="Fe",1+MAX($H$1:H313),"")</f>
        <v/>
      </c>
      <c r="L314">
        <v>313</v>
      </c>
      <c r="M314">
        <v>92</v>
      </c>
      <c r="N314">
        <v>142</v>
      </c>
      <c r="O314">
        <v>7.9083079999999999</v>
      </c>
      <c r="P314">
        <f t="shared" si="38"/>
        <v>234</v>
      </c>
      <c r="Q314" t="str">
        <f>INDEX(elemek!$B$2:$B$113,MATCH($D314,elemek!$C$2:$C$113,0))</f>
        <v>U</v>
      </c>
      <c r="R314">
        <f t="shared" si="39"/>
        <v>7.9083079999999999</v>
      </c>
      <c r="S314">
        <f t="shared" si="40"/>
        <v>7.9083079999999999</v>
      </c>
    </row>
    <row r="315" spans="1:19">
      <c r="A315">
        <f t="shared" si="33"/>
        <v>314</v>
      </c>
      <c r="B315" t="str">
        <f>INDEX(elemek!$B$2:$B$113,MATCH($D315,elemek!$C$2:$C$113,0))</f>
        <v>Sn</v>
      </c>
      <c r="C315">
        <f t="shared" si="34"/>
        <v>126</v>
      </c>
      <c r="D315">
        <f t="shared" si="35"/>
        <v>50</v>
      </c>
      <c r="E315">
        <f t="shared" si="35"/>
        <v>76</v>
      </c>
      <c r="F315">
        <f t="shared" si="36"/>
        <v>8.7540259999999996</v>
      </c>
      <c r="G315">
        <f t="shared" si="37"/>
        <v>8.7540259999999996</v>
      </c>
      <c r="H315" t="str">
        <f>IF(B315="Fe",1+MAX($H$1:H314),"")</f>
        <v/>
      </c>
      <c r="L315">
        <v>314</v>
      </c>
      <c r="M315">
        <v>50</v>
      </c>
      <c r="N315">
        <v>76</v>
      </c>
      <c r="O315">
        <v>8.7540259999999996</v>
      </c>
      <c r="P315">
        <f t="shared" si="38"/>
        <v>126</v>
      </c>
      <c r="Q315" t="str">
        <f>INDEX(elemek!$B$2:$B$113,MATCH($D315,elemek!$C$2:$C$113,0))</f>
        <v>Sn</v>
      </c>
      <c r="R315">
        <f t="shared" si="39"/>
        <v>8.7540259999999996</v>
      </c>
      <c r="S315">
        <f t="shared" si="40"/>
        <v>8.7540259999999996</v>
      </c>
    </row>
    <row r="316" spans="1:19">
      <c r="A316">
        <f t="shared" si="33"/>
        <v>315</v>
      </c>
      <c r="B316" t="str">
        <f>INDEX(elemek!$B$2:$B$113,MATCH($D316,elemek!$C$2:$C$113,0))</f>
        <v>Kr</v>
      </c>
      <c r="C316">
        <f t="shared" si="34"/>
        <v>81</v>
      </c>
      <c r="D316">
        <f t="shared" si="35"/>
        <v>36</v>
      </c>
      <c r="E316">
        <f t="shared" si="35"/>
        <v>45</v>
      </c>
      <c r="F316">
        <f t="shared" si="36"/>
        <v>9.0305129999999991</v>
      </c>
      <c r="G316">
        <f t="shared" si="37"/>
        <v>9.0305129999999991</v>
      </c>
      <c r="H316" t="str">
        <f>IF(B316="Fe",1+MAX($H$1:H315),"")</f>
        <v/>
      </c>
      <c r="L316">
        <v>315</v>
      </c>
      <c r="M316">
        <v>36</v>
      </c>
      <c r="N316">
        <v>45</v>
      </c>
      <c r="O316">
        <v>9.0305129999999991</v>
      </c>
      <c r="P316">
        <f t="shared" si="38"/>
        <v>81</v>
      </c>
      <c r="Q316" t="str">
        <f>INDEX(elemek!$B$2:$B$113,MATCH($D316,elemek!$C$2:$C$113,0))</f>
        <v>Kr</v>
      </c>
      <c r="R316">
        <f t="shared" si="39"/>
        <v>9.0305129999999991</v>
      </c>
      <c r="S316">
        <f t="shared" si="40"/>
        <v>9.0305129999999991</v>
      </c>
    </row>
    <row r="317" spans="1:19">
      <c r="A317">
        <f t="shared" si="33"/>
        <v>316</v>
      </c>
      <c r="B317" t="str">
        <f>INDEX(elemek!$B$2:$B$113,MATCH($D317,elemek!$C$2:$C$113,0))</f>
        <v>Tc</v>
      </c>
      <c r="C317">
        <f t="shared" si="34"/>
        <v>99</v>
      </c>
      <c r="D317">
        <f t="shared" si="35"/>
        <v>43</v>
      </c>
      <c r="E317">
        <f t="shared" si="35"/>
        <v>56</v>
      </c>
      <c r="F317">
        <f t="shared" si="36"/>
        <v>8.953379</v>
      </c>
      <c r="G317">
        <f t="shared" si="37"/>
        <v>8.953379</v>
      </c>
      <c r="H317" t="str">
        <f>IF(B317="Fe",1+MAX($H$1:H316),"")</f>
        <v/>
      </c>
      <c r="L317">
        <v>316</v>
      </c>
      <c r="M317">
        <v>43</v>
      </c>
      <c r="N317">
        <v>56</v>
      </c>
      <c r="O317">
        <v>8.953379</v>
      </c>
      <c r="P317">
        <f t="shared" si="38"/>
        <v>99</v>
      </c>
      <c r="Q317" t="str">
        <f>INDEX(elemek!$B$2:$B$113,MATCH($D317,elemek!$C$2:$C$113,0))</f>
        <v>Tc</v>
      </c>
      <c r="R317">
        <f t="shared" si="39"/>
        <v>8.953379</v>
      </c>
      <c r="S317">
        <f t="shared" si="40"/>
        <v>8.953379</v>
      </c>
    </row>
    <row r="318" spans="1:19">
      <c r="A318">
        <f t="shared" si="33"/>
        <v>317</v>
      </c>
      <c r="B318" t="str">
        <f>INDEX(elemek!$B$2:$B$113,MATCH($D318,elemek!$C$2:$C$113,0))</f>
        <v>Re</v>
      </c>
      <c r="C318">
        <f t="shared" si="34"/>
        <v>186</v>
      </c>
      <c r="D318">
        <f t="shared" si="35"/>
        <v>75</v>
      </c>
      <c r="E318">
        <f t="shared" si="35"/>
        <v>111</v>
      </c>
      <c r="F318">
        <f t="shared" si="36"/>
        <v>8.2959580000000006</v>
      </c>
      <c r="G318">
        <f t="shared" si="37"/>
        <v>8.2959580000000006</v>
      </c>
      <c r="H318" t="str">
        <f>IF(B318="Fe",1+MAX($H$1:H317),"")</f>
        <v/>
      </c>
      <c r="L318">
        <v>317</v>
      </c>
      <c r="M318">
        <v>75</v>
      </c>
      <c r="N318">
        <v>111</v>
      </c>
      <c r="O318">
        <v>8.2959580000000006</v>
      </c>
      <c r="P318">
        <f t="shared" si="38"/>
        <v>186</v>
      </c>
      <c r="Q318" t="str">
        <f>INDEX(elemek!$B$2:$B$113,MATCH($D318,elemek!$C$2:$C$113,0))</f>
        <v>Re</v>
      </c>
      <c r="R318">
        <f t="shared" si="39"/>
        <v>8.2959580000000006</v>
      </c>
      <c r="S318">
        <f t="shared" si="40"/>
        <v>8.2959580000000006</v>
      </c>
    </row>
    <row r="319" spans="1:19">
      <c r="A319">
        <f t="shared" si="33"/>
        <v>318</v>
      </c>
      <c r="B319" t="str">
        <f>INDEX(elemek!$B$2:$B$113,MATCH($D319,elemek!$C$2:$C$113,0))</f>
        <v>U</v>
      </c>
      <c r="C319">
        <f t="shared" si="34"/>
        <v>233</v>
      </c>
      <c r="D319">
        <f t="shared" si="35"/>
        <v>92</v>
      </c>
      <c r="E319">
        <f t="shared" si="35"/>
        <v>141</v>
      </c>
      <c r="F319">
        <f t="shared" si="36"/>
        <v>7.9128730000000003</v>
      </c>
      <c r="G319">
        <f t="shared" si="37"/>
        <v>7.9128730000000003</v>
      </c>
      <c r="H319" t="str">
        <f>IF(B319="Fe",1+MAX($H$1:H318),"")</f>
        <v/>
      </c>
      <c r="L319">
        <v>318</v>
      </c>
      <c r="M319">
        <v>92</v>
      </c>
      <c r="N319">
        <v>141</v>
      </c>
      <c r="O319">
        <v>7.9128730000000003</v>
      </c>
      <c r="P319">
        <f t="shared" si="38"/>
        <v>233</v>
      </c>
      <c r="Q319" t="str">
        <f>INDEX(elemek!$B$2:$B$113,MATCH($D319,elemek!$C$2:$C$113,0))</f>
        <v>U</v>
      </c>
      <c r="R319">
        <f t="shared" si="39"/>
        <v>7.9128730000000003</v>
      </c>
      <c r="S319">
        <f t="shared" si="40"/>
        <v>7.9128730000000003</v>
      </c>
    </row>
    <row r="320" spans="1:19">
      <c r="A320">
        <f t="shared" si="33"/>
        <v>319</v>
      </c>
      <c r="B320" t="str">
        <f>INDEX(elemek!$B$2:$B$113,MATCH($D320,elemek!$C$2:$C$113,0))</f>
        <v>Np</v>
      </c>
      <c r="C320">
        <f t="shared" si="34"/>
        <v>236</v>
      </c>
      <c r="D320">
        <f t="shared" si="35"/>
        <v>93</v>
      </c>
      <c r="E320">
        <f t="shared" si="35"/>
        <v>143</v>
      </c>
      <c r="F320">
        <f t="shared" si="36"/>
        <v>7.8875140000000004</v>
      </c>
      <c r="G320">
        <f t="shared" si="37"/>
        <v>7.8875140000000004</v>
      </c>
      <c r="H320" t="str">
        <f>IF(B320="Fe",1+MAX($H$1:H319),"")</f>
        <v/>
      </c>
      <c r="L320">
        <v>319</v>
      </c>
      <c r="M320">
        <v>93</v>
      </c>
      <c r="N320">
        <v>143</v>
      </c>
      <c r="O320">
        <v>7.8875140000000004</v>
      </c>
      <c r="P320">
        <f t="shared" si="38"/>
        <v>236</v>
      </c>
      <c r="Q320" t="str">
        <f>INDEX(elemek!$B$2:$B$113,MATCH($D320,elemek!$C$2:$C$113,0))</f>
        <v>Np</v>
      </c>
      <c r="R320">
        <f t="shared" si="39"/>
        <v>7.8875140000000004</v>
      </c>
      <c r="S320">
        <f t="shared" si="40"/>
        <v>7.8875140000000004</v>
      </c>
    </row>
    <row r="321" spans="1:19">
      <c r="A321">
        <f t="shared" si="33"/>
        <v>320</v>
      </c>
      <c r="B321" t="str">
        <f>INDEX(elemek!$B$2:$B$113,MATCH($D321,elemek!$C$2:$C$113,0))</f>
        <v>Ca</v>
      </c>
      <c r="C321">
        <f t="shared" si="34"/>
        <v>41</v>
      </c>
      <c r="D321">
        <f t="shared" si="35"/>
        <v>20</v>
      </c>
      <c r="E321">
        <f t="shared" si="35"/>
        <v>21</v>
      </c>
      <c r="F321">
        <f t="shared" si="36"/>
        <v>8.9283470000000005</v>
      </c>
      <c r="G321">
        <f t="shared" si="37"/>
        <v>8.9283470000000005</v>
      </c>
      <c r="H321" t="str">
        <f>IF(B321="Fe",1+MAX($H$1:H320),"")</f>
        <v/>
      </c>
      <c r="L321">
        <v>320</v>
      </c>
      <c r="M321">
        <v>20</v>
      </c>
      <c r="N321">
        <v>21</v>
      </c>
      <c r="O321">
        <v>8.9283470000000005</v>
      </c>
      <c r="P321">
        <f t="shared" si="38"/>
        <v>41</v>
      </c>
      <c r="Q321" t="str">
        <f>INDEX(elemek!$B$2:$B$113,MATCH($D321,elemek!$C$2:$C$113,0))</f>
        <v>Ca</v>
      </c>
      <c r="R321">
        <f t="shared" si="39"/>
        <v>8.9283470000000005</v>
      </c>
      <c r="S321">
        <f t="shared" si="40"/>
        <v>8.9283470000000005</v>
      </c>
    </row>
    <row r="322" spans="1:19">
      <c r="A322">
        <f t="shared" si="33"/>
        <v>321</v>
      </c>
      <c r="B322" t="str">
        <f>INDEX(elemek!$B$2:$B$113,MATCH($D322,elemek!$C$2:$C$113,0))</f>
        <v>Ni</v>
      </c>
      <c r="C322">
        <f t="shared" si="34"/>
        <v>59</v>
      </c>
      <c r="D322">
        <f t="shared" si="35"/>
        <v>28</v>
      </c>
      <c r="E322">
        <f t="shared" si="35"/>
        <v>31</v>
      </c>
      <c r="F322">
        <f t="shared" si="36"/>
        <v>9.107863</v>
      </c>
      <c r="G322">
        <f t="shared" si="37"/>
        <v>9.107863</v>
      </c>
      <c r="H322" t="str">
        <f>IF(B322="Fe",1+MAX($H$1:H321),"")</f>
        <v/>
      </c>
      <c r="L322">
        <v>321</v>
      </c>
      <c r="M322">
        <v>28</v>
      </c>
      <c r="N322">
        <v>31</v>
      </c>
      <c r="O322">
        <v>9.107863</v>
      </c>
      <c r="P322">
        <f t="shared" si="38"/>
        <v>59</v>
      </c>
      <c r="Q322" t="str">
        <f>INDEX(elemek!$B$2:$B$113,MATCH($D322,elemek!$C$2:$C$113,0))</f>
        <v>Ni</v>
      </c>
      <c r="R322">
        <f t="shared" si="39"/>
        <v>9.107863</v>
      </c>
      <c r="S322">
        <f t="shared" si="40"/>
        <v>9.107863</v>
      </c>
    </row>
    <row r="323" spans="1:19">
      <c r="A323">
        <f t="shared" ref="A323:A386" si="41">L323</f>
        <v>322</v>
      </c>
      <c r="B323" t="str">
        <f>INDEX(elemek!$B$2:$B$113,MATCH($D323,elemek!$C$2:$C$113,0))</f>
        <v>Th</v>
      </c>
      <c r="C323">
        <f t="shared" ref="C323:C386" si="42">D323+E323</f>
        <v>230</v>
      </c>
      <c r="D323">
        <f t="shared" ref="D323:E386" si="43">M323</f>
        <v>90</v>
      </c>
      <c r="E323">
        <f t="shared" si="43"/>
        <v>140</v>
      </c>
      <c r="F323">
        <f t="shared" ref="F323:F386" si="44">R323</f>
        <v>7.9371359999999997</v>
      </c>
      <c r="G323">
        <f t="shared" ref="G323:G386" si="45">R323</f>
        <v>7.9371359999999997</v>
      </c>
      <c r="H323" t="str">
        <f>IF(B323="Fe",1+MAX($H$1:H322),"")</f>
        <v/>
      </c>
      <c r="L323">
        <v>322</v>
      </c>
      <c r="M323">
        <v>90</v>
      </c>
      <c r="N323">
        <v>140</v>
      </c>
      <c r="O323">
        <v>7.9371359999999997</v>
      </c>
      <c r="P323">
        <f t="shared" ref="P323:P386" si="46">D323+E323</f>
        <v>230</v>
      </c>
      <c r="Q323" t="str">
        <f>INDEX(elemek!$B$2:$B$113,MATCH($D323,elemek!$C$2:$C$113,0))</f>
        <v>Th</v>
      </c>
      <c r="R323">
        <f t="shared" ref="R323:R386" si="47">IF($O323&gt;0,$O323,AVERAGE($O$2:$O$990))</f>
        <v>7.9371359999999997</v>
      </c>
      <c r="S323">
        <f t="shared" ref="S323:S386" si="48">IF(ISBLANK(O323),AVERAGEIF($Q$2:$Q$990,$Q323,$O$2:$O$990),O323)</f>
        <v>7.9371359999999997</v>
      </c>
    </row>
    <row r="324" spans="1:19">
      <c r="A324">
        <f t="shared" si="41"/>
        <v>323</v>
      </c>
      <c r="B324" t="str">
        <f>INDEX(elemek!$B$2:$B$113,MATCH($D324,elemek!$C$2:$C$113,0))</f>
        <v>La</v>
      </c>
      <c r="C324">
        <f t="shared" si="42"/>
        <v>137</v>
      </c>
      <c r="D324">
        <f t="shared" si="43"/>
        <v>57</v>
      </c>
      <c r="E324">
        <f t="shared" si="43"/>
        <v>80</v>
      </c>
      <c r="F324">
        <f t="shared" si="44"/>
        <v>8.7071009999999998</v>
      </c>
      <c r="G324">
        <f t="shared" si="45"/>
        <v>8.7071009999999998</v>
      </c>
      <c r="H324" t="str">
        <f>IF(B324="Fe",1+MAX($H$1:H323),"")</f>
        <v/>
      </c>
      <c r="L324">
        <v>323</v>
      </c>
      <c r="M324">
        <v>57</v>
      </c>
      <c r="N324">
        <v>80</v>
      </c>
      <c r="O324">
        <v>8.7071009999999998</v>
      </c>
      <c r="P324">
        <f t="shared" si="46"/>
        <v>137</v>
      </c>
      <c r="Q324" t="str">
        <f>INDEX(elemek!$B$2:$B$113,MATCH($D324,elemek!$C$2:$C$113,0))</f>
        <v>La</v>
      </c>
      <c r="R324">
        <f t="shared" si="47"/>
        <v>8.7071009999999998</v>
      </c>
      <c r="S324">
        <f t="shared" si="48"/>
        <v>8.7071009999999998</v>
      </c>
    </row>
    <row r="325" spans="1:19">
      <c r="A325">
        <f t="shared" si="41"/>
        <v>324</v>
      </c>
      <c r="B325" t="str">
        <f>INDEX(elemek!$B$2:$B$113,MATCH($D325,elemek!$C$2:$C$113,0))</f>
        <v>Pb</v>
      </c>
      <c r="C325">
        <f t="shared" si="42"/>
        <v>202</v>
      </c>
      <c r="D325">
        <f t="shared" si="43"/>
        <v>82</v>
      </c>
      <c r="E325">
        <f t="shared" si="43"/>
        <v>120</v>
      </c>
      <c r="F325">
        <f t="shared" si="44"/>
        <v>8.1997140000000002</v>
      </c>
      <c r="G325">
        <f t="shared" si="45"/>
        <v>8.1997140000000002</v>
      </c>
      <c r="H325" t="str">
        <f>IF(B325="Fe",1+MAX($H$1:H324),"")</f>
        <v/>
      </c>
      <c r="L325">
        <v>324</v>
      </c>
      <c r="M325">
        <v>82</v>
      </c>
      <c r="N325">
        <v>120</v>
      </c>
      <c r="O325">
        <v>8.1997140000000002</v>
      </c>
      <c r="P325">
        <f t="shared" si="46"/>
        <v>202</v>
      </c>
      <c r="Q325" t="str">
        <f>INDEX(elemek!$B$2:$B$113,MATCH($D325,elemek!$C$2:$C$113,0))</f>
        <v>Pb</v>
      </c>
      <c r="R325">
        <f t="shared" si="47"/>
        <v>8.1997140000000002</v>
      </c>
      <c r="S325">
        <f t="shared" si="48"/>
        <v>8.1997140000000002</v>
      </c>
    </row>
    <row r="326" spans="1:19">
      <c r="A326">
        <f t="shared" si="41"/>
        <v>325</v>
      </c>
      <c r="B326" t="str">
        <f>INDEX(elemek!$B$2:$B$113,MATCH($D326,elemek!$C$2:$C$113,0))</f>
        <v>Pa</v>
      </c>
      <c r="C326">
        <f t="shared" si="42"/>
        <v>231</v>
      </c>
      <c r="D326">
        <f t="shared" si="43"/>
        <v>91</v>
      </c>
      <c r="E326">
        <f t="shared" si="43"/>
        <v>140</v>
      </c>
      <c r="F326">
        <f t="shared" si="44"/>
        <v>7.9266269999999999</v>
      </c>
      <c r="G326">
        <f t="shared" si="45"/>
        <v>7.9266269999999999</v>
      </c>
      <c r="H326" t="str">
        <f>IF(B326="Fe",1+MAX($H$1:H325),"")</f>
        <v/>
      </c>
      <c r="L326">
        <v>325</v>
      </c>
      <c r="M326">
        <v>91</v>
      </c>
      <c r="N326">
        <v>140</v>
      </c>
      <c r="O326">
        <v>7.9266269999999999</v>
      </c>
      <c r="P326">
        <f t="shared" si="46"/>
        <v>231</v>
      </c>
      <c r="Q326" t="str">
        <f>INDEX(elemek!$B$2:$B$113,MATCH($D326,elemek!$C$2:$C$113,0))</f>
        <v>Pa</v>
      </c>
      <c r="R326">
        <f t="shared" si="47"/>
        <v>7.9266269999999999</v>
      </c>
      <c r="S326">
        <f t="shared" si="48"/>
        <v>7.9266269999999999</v>
      </c>
    </row>
    <row r="327" spans="1:19">
      <c r="A327">
        <f t="shared" si="41"/>
        <v>326</v>
      </c>
      <c r="B327" t="str">
        <f>INDEX(elemek!$B$2:$B$113,MATCH($D327,elemek!$C$2:$C$113,0))</f>
        <v>Pu</v>
      </c>
      <c r="C327">
        <f t="shared" si="42"/>
        <v>239</v>
      </c>
      <c r="D327">
        <f t="shared" si="43"/>
        <v>94</v>
      </c>
      <c r="E327">
        <f t="shared" si="43"/>
        <v>145</v>
      </c>
      <c r="F327">
        <f t="shared" si="44"/>
        <v>7.8680219999999998</v>
      </c>
      <c r="G327">
        <f t="shared" si="45"/>
        <v>7.8680219999999998</v>
      </c>
      <c r="H327" t="str">
        <f>IF(B327="Fe",1+MAX($H$1:H326),"")</f>
        <v/>
      </c>
      <c r="L327">
        <v>326</v>
      </c>
      <c r="M327">
        <v>94</v>
      </c>
      <c r="N327">
        <v>145</v>
      </c>
      <c r="O327">
        <v>7.8680219999999998</v>
      </c>
      <c r="P327">
        <f t="shared" si="46"/>
        <v>239</v>
      </c>
      <c r="Q327" t="str">
        <f>INDEX(elemek!$B$2:$B$113,MATCH($D327,elemek!$C$2:$C$113,0))</f>
        <v>Pu</v>
      </c>
      <c r="R327">
        <f t="shared" si="47"/>
        <v>7.8680219999999998</v>
      </c>
      <c r="S327">
        <f t="shared" si="48"/>
        <v>7.8680219999999998</v>
      </c>
    </row>
    <row r="328" spans="1:19">
      <c r="A328">
        <f t="shared" si="41"/>
        <v>327</v>
      </c>
      <c r="B328" t="str">
        <f>INDEX(elemek!$B$2:$B$113,MATCH($D328,elemek!$C$2:$C$113,0))</f>
        <v>Nb</v>
      </c>
      <c r="C328">
        <f t="shared" si="42"/>
        <v>94</v>
      </c>
      <c r="D328">
        <f t="shared" si="43"/>
        <v>41</v>
      </c>
      <c r="E328">
        <f t="shared" si="43"/>
        <v>53</v>
      </c>
      <c r="F328">
        <f t="shared" si="44"/>
        <v>8.9900990000000007</v>
      </c>
      <c r="G328">
        <f t="shared" si="45"/>
        <v>8.9900990000000007</v>
      </c>
      <c r="H328" t="str">
        <f>IF(B328="Fe",1+MAX($H$1:H327),"")</f>
        <v/>
      </c>
      <c r="L328">
        <v>327</v>
      </c>
      <c r="M328">
        <v>41</v>
      </c>
      <c r="N328">
        <v>53</v>
      </c>
      <c r="O328">
        <v>8.9900990000000007</v>
      </c>
      <c r="P328">
        <f t="shared" si="46"/>
        <v>94</v>
      </c>
      <c r="Q328" t="str">
        <f>INDEX(elemek!$B$2:$B$113,MATCH($D328,elemek!$C$2:$C$113,0))</f>
        <v>Nb</v>
      </c>
      <c r="R328">
        <f t="shared" si="47"/>
        <v>8.9900990000000007</v>
      </c>
      <c r="S328">
        <f t="shared" si="48"/>
        <v>8.9900990000000007</v>
      </c>
    </row>
    <row r="329" spans="1:19">
      <c r="A329">
        <f t="shared" si="41"/>
        <v>328</v>
      </c>
      <c r="B329" t="str">
        <f>INDEX(elemek!$B$2:$B$113,MATCH($D329,elemek!$C$2:$C$113,0))</f>
        <v>Cm</v>
      </c>
      <c r="C329">
        <f t="shared" si="42"/>
        <v>245</v>
      </c>
      <c r="D329">
        <f t="shared" si="43"/>
        <v>96</v>
      </c>
      <c r="E329">
        <f t="shared" si="43"/>
        <v>149</v>
      </c>
      <c r="F329">
        <f t="shared" si="44"/>
        <v>7.8223289999999999</v>
      </c>
      <c r="G329">
        <f t="shared" si="45"/>
        <v>7.8223289999999999</v>
      </c>
      <c r="H329" t="str">
        <f>IF(B329="Fe",1+MAX($H$1:H328),"")</f>
        <v/>
      </c>
      <c r="L329">
        <v>328</v>
      </c>
      <c r="M329">
        <v>96</v>
      </c>
      <c r="N329">
        <v>149</v>
      </c>
      <c r="O329">
        <v>7.8223289999999999</v>
      </c>
      <c r="P329">
        <f t="shared" si="46"/>
        <v>245</v>
      </c>
      <c r="Q329" t="str">
        <f>INDEX(elemek!$B$2:$B$113,MATCH($D329,elemek!$C$2:$C$113,0))</f>
        <v>Cm</v>
      </c>
      <c r="R329">
        <f t="shared" si="47"/>
        <v>7.8223289999999999</v>
      </c>
      <c r="S329">
        <f t="shared" si="48"/>
        <v>7.8223289999999999</v>
      </c>
    </row>
    <row r="330" spans="1:19">
      <c r="A330">
        <f t="shared" si="41"/>
        <v>329</v>
      </c>
      <c r="B330" t="str">
        <f>INDEX(elemek!$B$2:$B$113,MATCH($D330,elemek!$C$2:$C$113,0))</f>
        <v>Cm</v>
      </c>
      <c r="C330">
        <f t="shared" si="42"/>
        <v>250</v>
      </c>
      <c r="D330">
        <f t="shared" si="43"/>
        <v>96</v>
      </c>
      <c r="E330">
        <f t="shared" si="43"/>
        <v>154</v>
      </c>
      <c r="F330">
        <f t="shared" si="44"/>
        <v>7.7793710000000003</v>
      </c>
      <c r="G330">
        <f t="shared" si="45"/>
        <v>7.7793710000000003</v>
      </c>
      <c r="H330" t="str">
        <f>IF(B330="Fe",1+MAX($H$1:H329),"")</f>
        <v/>
      </c>
      <c r="L330">
        <v>329</v>
      </c>
      <c r="M330">
        <v>96</v>
      </c>
      <c r="N330">
        <v>154</v>
      </c>
      <c r="O330">
        <v>7.7793710000000003</v>
      </c>
      <c r="P330">
        <f t="shared" si="46"/>
        <v>250</v>
      </c>
      <c r="Q330" t="str">
        <f>INDEX(elemek!$B$2:$B$113,MATCH($D330,elemek!$C$2:$C$113,0))</f>
        <v>Cm</v>
      </c>
      <c r="R330">
        <f t="shared" si="47"/>
        <v>7.7793710000000003</v>
      </c>
      <c r="S330">
        <f t="shared" si="48"/>
        <v>7.7793710000000003</v>
      </c>
    </row>
    <row r="331" spans="1:19">
      <c r="A331">
        <f t="shared" si="41"/>
        <v>330</v>
      </c>
      <c r="B331" t="str">
        <f>INDEX(elemek!$B$2:$B$113,MATCH($D331,elemek!$C$2:$C$113,0))</f>
        <v>Am</v>
      </c>
      <c r="C331">
        <f t="shared" si="42"/>
        <v>243</v>
      </c>
      <c r="D331">
        <f t="shared" si="43"/>
        <v>95</v>
      </c>
      <c r="E331">
        <f t="shared" si="43"/>
        <v>148</v>
      </c>
      <c r="F331">
        <f t="shared" si="44"/>
        <v>7.8360349999999999</v>
      </c>
      <c r="G331">
        <f t="shared" si="45"/>
        <v>7.8360349999999999</v>
      </c>
      <c r="H331" t="str">
        <f>IF(B331="Fe",1+MAX($H$1:H330),"")</f>
        <v/>
      </c>
      <c r="L331">
        <v>330</v>
      </c>
      <c r="M331">
        <v>95</v>
      </c>
      <c r="N331">
        <v>148</v>
      </c>
      <c r="O331">
        <v>7.8360349999999999</v>
      </c>
      <c r="P331">
        <f t="shared" si="46"/>
        <v>243</v>
      </c>
      <c r="Q331" t="str">
        <f>INDEX(elemek!$B$2:$B$113,MATCH($D331,elemek!$C$2:$C$113,0))</f>
        <v>Am</v>
      </c>
      <c r="R331">
        <f t="shared" si="47"/>
        <v>7.8360349999999999</v>
      </c>
      <c r="S331">
        <f t="shared" si="48"/>
        <v>7.8360349999999999</v>
      </c>
    </row>
    <row r="332" spans="1:19">
      <c r="A332">
        <f t="shared" si="41"/>
        <v>331</v>
      </c>
      <c r="B332" t="str">
        <f>INDEX(elemek!$B$2:$B$113,MATCH($D332,elemek!$C$2:$C$113,0))</f>
        <v>Th</v>
      </c>
      <c r="C332">
        <f t="shared" si="42"/>
        <v>229</v>
      </c>
      <c r="D332">
        <f t="shared" si="43"/>
        <v>90</v>
      </c>
      <c r="E332">
        <f t="shared" si="43"/>
        <v>139</v>
      </c>
      <c r="F332">
        <f t="shared" si="44"/>
        <v>7.9421270000000002</v>
      </c>
      <c r="G332">
        <f t="shared" si="45"/>
        <v>7.9421270000000002</v>
      </c>
      <c r="H332" t="str">
        <f>IF(B332="Fe",1+MAX($H$1:H331),"")</f>
        <v/>
      </c>
      <c r="L332">
        <v>331</v>
      </c>
      <c r="M332">
        <v>90</v>
      </c>
      <c r="N332">
        <v>139</v>
      </c>
      <c r="O332">
        <v>7.9421270000000002</v>
      </c>
      <c r="P332">
        <f t="shared" si="46"/>
        <v>229</v>
      </c>
      <c r="Q332" t="str">
        <f>INDEX(elemek!$B$2:$B$113,MATCH($D332,elemek!$C$2:$C$113,0))</f>
        <v>Th</v>
      </c>
      <c r="R332">
        <f t="shared" si="47"/>
        <v>7.9421270000000002</v>
      </c>
      <c r="S332">
        <f t="shared" si="48"/>
        <v>7.9421270000000002</v>
      </c>
    </row>
    <row r="333" spans="1:19">
      <c r="A333">
        <f t="shared" si="41"/>
        <v>332</v>
      </c>
      <c r="B333" t="str">
        <f>INDEX(elemek!$B$2:$B$113,MATCH($D333,elemek!$C$2:$C$113,0))</f>
        <v>Pu</v>
      </c>
      <c r="C333">
        <f t="shared" si="42"/>
        <v>240</v>
      </c>
      <c r="D333">
        <f t="shared" si="43"/>
        <v>94</v>
      </c>
      <c r="E333">
        <f t="shared" si="43"/>
        <v>146</v>
      </c>
      <c r="F333">
        <f t="shared" si="44"/>
        <v>7.8624650000000003</v>
      </c>
      <c r="G333">
        <f t="shared" si="45"/>
        <v>7.8624650000000003</v>
      </c>
      <c r="H333" t="str">
        <f>IF(B333="Fe",1+MAX($H$1:H332),"")</f>
        <v/>
      </c>
      <c r="L333">
        <v>332</v>
      </c>
      <c r="M333">
        <v>94</v>
      </c>
      <c r="N333">
        <v>146</v>
      </c>
      <c r="O333">
        <v>7.8624650000000003</v>
      </c>
      <c r="P333">
        <f t="shared" si="46"/>
        <v>240</v>
      </c>
      <c r="Q333" t="str">
        <f>INDEX(elemek!$B$2:$B$113,MATCH($D333,elemek!$C$2:$C$113,0))</f>
        <v>Pu</v>
      </c>
      <c r="R333">
        <f t="shared" si="47"/>
        <v>7.8624650000000003</v>
      </c>
      <c r="S333">
        <f t="shared" si="48"/>
        <v>7.8624650000000003</v>
      </c>
    </row>
    <row r="334" spans="1:19">
      <c r="A334">
        <f t="shared" si="41"/>
        <v>333</v>
      </c>
      <c r="B334" t="str">
        <f>INDEX(elemek!$B$2:$B$113,MATCH($D334,elemek!$C$2:$C$113,0))</f>
        <v>C</v>
      </c>
      <c r="C334">
        <f t="shared" si="42"/>
        <v>14</v>
      </c>
      <c r="D334">
        <f t="shared" si="43"/>
        <v>6</v>
      </c>
      <c r="E334">
        <f t="shared" si="43"/>
        <v>8</v>
      </c>
      <c r="F334">
        <f t="shared" si="44"/>
        <v>7.85562</v>
      </c>
      <c r="G334">
        <f t="shared" si="45"/>
        <v>7.85562</v>
      </c>
      <c r="H334" t="str">
        <f>IF(B334="Fe",1+MAX($H$1:H333),"")</f>
        <v/>
      </c>
      <c r="L334">
        <v>333</v>
      </c>
      <c r="M334">
        <v>6</v>
      </c>
      <c r="N334">
        <v>8</v>
      </c>
      <c r="O334">
        <v>7.85562</v>
      </c>
      <c r="P334">
        <f t="shared" si="46"/>
        <v>14</v>
      </c>
      <c r="Q334" t="str">
        <f>INDEX(elemek!$B$2:$B$113,MATCH($D334,elemek!$C$2:$C$113,0))</f>
        <v>C</v>
      </c>
      <c r="R334">
        <f t="shared" si="47"/>
        <v>7.85562</v>
      </c>
      <c r="S334">
        <f t="shared" si="48"/>
        <v>7.85562</v>
      </c>
    </row>
    <row r="335" spans="1:19">
      <c r="A335">
        <f t="shared" si="41"/>
        <v>334</v>
      </c>
      <c r="B335" t="str">
        <f>INDEX(elemek!$B$2:$B$113,MATCH($D335,elemek!$C$2:$C$113,0))</f>
        <v>Cm</v>
      </c>
      <c r="C335">
        <f t="shared" si="42"/>
        <v>246</v>
      </c>
      <c r="D335">
        <f t="shared" si="43"/>
        <v>96</v>
      </c>
      <c r="E335">
        <f t="shared" si="43"/>
        <v>150</v>
      </c>
      <c r="F335">
        <f t="shared" si="44"/>
        <v>7.8167809999999998</v>
      </c>
      <c r="G335">
        <f t="shared" si="45"/>
        <v>7.8167809999999998</v>
      </c>
      <c r="H335" t="str">
        <f>IF(B335="Fe",1+MAX($H$1:H334),"")</f>
        <v/>
      </c>
      <c r="L335">
        <v>334</v>
      </c>
      <c r="M335">
        <v>96</v>
      </c>
      <c r="N335">
        <v>150</v>
      </c>
      <c r="O335">
        <v>7.8167809999999998</v>
      </c>
      <c r="P335">
        <f t="shared" si="46"/>
        <v>246</v>
      </c>
      <c r="Q335" t="str">
        <f>INDEX(elemek!$B$2:$B$113,MATCH($D335,elemek!$C$2:$C$113,0))</f>
        <v>Cm</v>
      </c>
      <c r="R335">
        <f t="shared" si="47"/>
        <v>7.8167809999999998</v>
      </c>
      <c r="S335">
        <f t="shared" si="48"/>
        <v>7.8167809999999998</v>
      </c>
    </row>
    <row r="336" spans="1:19">
      <c r="A336">
        <f t="shared" si="41"/>
        <v>335</v>
      </c>
      <c r="B336" t="str">
        <f>INDEX(elemek!$B$2:$B$113,MATCH($D336,elemek!$C$2:$C$113,0))</f>
        <v>Ho</v>
      </c>
      <c r="C336">
        <f t="shared" si="42"/>
        <v>163</v>
      </c>
      <c r="D336">
        <f t="shared" si="43"/>
        <v>67</v>
      </c>
      <c r="E336">
        <f t="shared" si="43"/>
        <v>96</v>
      </c>
      <c r="F336">
        <f t="shared" si="44"/>
        <v>8.4785909999999998</v>
      </c>
      <c r="G336">
        <f t="shared" si="45"/>
        <v>8.4785909999999998</v>
      </c>
      <c r="H336" t="str">
        <f>IF(B336="Fe",1+MAX($H$1:H335),"")</f>
        <v/>
      </c>
      <c r="L336">
        <v>335</v>
      </c>
      <c r="M336">
        <v>67</v>
      </c>
      <c r="N336">
        <v>96</v>
      </c>
      <c r="O336">
        <v>8.4785909999999998</v>
      </c>
      <c r="P336">
        <f t="shared" si="46"/>
        <v>163</v>
      </c>
      <c r="Q336" t="str">
        <f>INDEX(elemek!$B$2:$B$113,MATCH($D336,elemek!$C$2:$C$113,0))</f>
        <v>Ho</v>
      </c>
      <c r="R336">
        <f t="shared" si="47"/>
        <v>8.4785909999999998</v>
      </c>
      <c r="S336">
        <f t="shared" si="48"/>
        <v>8.4785909999999998</v>
      </c>
    </row>
    <row r="337" spans="1:19">
      <c r="A337">
        <f t="shared" si="41"/>
        <v>336</v>
      </c>
      <c r="B337" t="str">
        <f>INDEX(elemek!$B$2:$B$113,MATCH($D337,elemek!$C$2:$C$113,0))</f>
        <v>Mo</v>
      </c>
      <c r="C337">
        <f t="shared" si="42"/>
        <v>93</v>
      </c>
      <c r="D337">
        <f t="shared" si="43"/>
        <v>42</v>
      </c>
      <c r="E337">
        <f t="shared" si="43"/>
        <v>51</v>
      </c>
      <c r="F337">
        <f t="shared" si="44"/>
        <v>9.0046929999999996</v>
      </c>
      <c r="G337">
        <f t="shared" si="45"/>
        <v>9.0046929999999996</v>
      </c>
      <c r="H337" t="str">
        <f>IF(B337="Fe",1+MAX($H$1:H336),"")</f>
        <v/>
      </c>
      <c r="L337">
        <v>336</v>
      </c>
      <c r="M337">
        <v>42</v>
      </c>
      <c r="N337">
        <v>51</v>
      </c>
      <c r="O337">
        <v>9.0046929999999996</v>
      </c>
      <c r="P337">
        <f t="shared" si="46"/>
        <v>93</v>
      </c>
      <c r="Q337" t="str">
        <f>INDEX(elemek!$B$2:$B$113,MATCH($D337,elemek!$C$2:$C$113,0))</f>
        <v>Mo</v>
      </c>
      <c r="R337">
        <f t="shared" si="47"/>
        <v>9.0046929999999996</v>
      </c>
      <c r="S337">
        <f t="shared" si="48"/>
        <v>9.0046929999999996</v>
      </c>
    </row>
    <row r="338" spans="1:19">
      <c r="A338">
        <f t="shared" si="41"/>
        <v>337</v>
      </c>
      <c r="B338" t="str">
        <f>INDEX(elemek!$B$2:$B$113,MATCH($D338,elemek!$C$2:$C$113,0))</f>
        <v>Ra</v>
      </c>
      <c r="C338">
        <f t="shared" si="42"/>
        <v>226</v>
      </c>
      <c r="D338">
        <f t="shared" si="43"/>
        <v>88</v>
      </c>
      <c r="E338">
        <f t="shared" si="43"/>
        <v>138</v>
      </c>
      <c r="F338">
        <f t="shared" si="44"/>
        <v>7.9665970000000002</v>
      </c>
      <c r="G338">
        <f t="shared" si="45"/>
        <v>7.9665970000000002</v>
      </c>
      <c r="H338" t="str">
        <f>IF(B338="Fe",1+MAX($H$1:H337),"")</f>
        <v/>
      </c>
      <c r="L338">
        <v>337</v>
      </c>
      <c r="M338">
        <v>88</v>
      </c>
      <c r="N338">
        <v>138</v>
      </c>
      <c r="O338">
        <v>7.9665970000000002</v>
      </c>
      <c r="P338">
        <f t="shared" si="46"/>
        <v>226</v>
      </c>
      <c r="Q338" t="str">
        <f>INDEX(elemek!$B$2:$B$113,MATCH($D338,elemek!$C$2:$C$113,0))</f>
        <v>Ra</v>
      </c>
      <c r="R338">
        <f t="shared" si="47"/>
        <v>7.9665970000000002</v>
      </c>
      <c r="S338">
        <f t="shared" si="48"/>
        <v>7.9665970000000002</v>
      </c>
    </row>
    <row r="339" spans="1:19">
      <c r="A339">
        <f t="shared" si="41"/>
        <v>338</v>
      </c>
      <c r="B339" t="str">
        <f>INDEX(elemek!$B$2:$B$113,MATCH($D339,elemek!$C$2:$C$113,0))</f>
        <v>Bk</v>
      </c>
      <c r="C339">
        <f t="shared" si="42"/>
        <v>247</v>
      </c>
      <c r="D339">
        <f t="shared" si="43"/>
        <v>97</v>
      </c>
      <c r="E339">
        <f t="shared" si="43"/>
        <v>150</v>
      </c>
      <c r="F339">
        <f t="shared" si="44"/>
        <v>7.8061819999999997</v>
      </c>
      <c r="G339">
        <f t="shared" si="45"/>
        <v>7.8061819999999997</v>
      </c>
      <c r="H339" t="str">
        <f>IF(B339="Fe",1+MAX($H$1:H338),"")</f>
        <v/>
      </c>
      <c r="L339">
        <v>338</v>
      </c>
      <c r="M339">
        <v>97</v>
      </c>
      <c r="N339">
        <v>150</v>
      </c>
      <c r="O339">
        <v>7.8061819999999997</v>
      </c>
      <c r="P339">
        <f t="shared" si="46"/>
        <v>247</v>
      </c>
      <c r="Q339" t="str">
        <f>INDEX(elemek!$B$2:$B$113,MATCH($D339,elemek!$C$2:$C$113,0))</f>
        <v>Bk</v>
      </c>
      <c r="R339">
        <f t="shared" si="47"/>
        <v>7.8061819999999997</v>
      </c>
      <c r="S339">
        <f t="shared" si="48"/>
        <v>7.8061819999999997</v>
      </c>
    </row>
    <row r="340" spans="1:19">
      <c r="A340">
        <f t="shared" si="41"/>
        <v>339</v>
      </c>
      <c r="B340" t="str">
        <f>INDEX(elemek!$B$2:$B$113,MATCH($D340,elemek!$C$2:$C$113,0))</f>
        <v>Ho</v>
      </c>
      <c r="C340">
        <f t="shared" si="42"/>
        <v>166</v>
      </c>
      <c r="D340">
        <f t="shared" si="43"/>
        <v>67</v>
      </c>
      <c r="E340">
        <f t="shared" si="43"/>
        <v>99</v>
      </c>
      <c r="F340">
        <f t="shared" si="44"/>
        <v>8.4512730000000005</v>
      </c>
      <c r="G340">
        <f t="shared" si="45"/>
        <v>8.4512730000000005</v>
      </c>
      <c r="H340" t="str">
        <f>IF(B340="Fe",1+MAX($H$1:H339),"")</f>
        <v/>
      </c>
      <c r="L340">
        <v>339</v>
      </c>
      <c r="M340">
        <v>67</v>
      </c>
      <c r="N340">
        <v>99</v>
      </c>
      <c r="O340">
        <v>8.4512730000000005</v>
      </c>
      <c r="P340">
        <f t="shared" si="46"/>
        <v>166</v>
      </c>
      <c r="Q340" t="str">
        <f>INDEX(elemek!$B$2:$B$113,MATCH($D340,elemek!$C$2:$C$113,0))</f>
        <v>Ho</v>
      </c>
      <c r="R340">
        <f t="shared" si="47"/>
        <v>8.4512730000000005</v>
      </c>
      <c r="S340">
        <f t="shared" si="48"/>
        <v>8.4512730000000005</v>
      </c>
    </row>
    <row r="341" spans="1:19">
      <c r="A341">
        <f t="shared" si="41"/>
        <v>340</v>
      </c>
      <c r="B341" t="str">
        <f>INDEX(elemek!$B$2:$B$113,MATCH($D341,elemek!$C$2:$C$113,0))</f>
        <v>Cf</v>
      </c>
      <c r="C341">
        <f t="shared" si="42"/>
        <v>251</v>
      </c>
      <c r="D341">
        <f t="shared" si="43"/>
        <v>98</v>
      </c>
      <c r="E341">
        <f t="shared" si="43"/>
        <v>153</v>
      </c>
      <c r="F341">
        <f t="shared" si="44"/>
        <v>7.7759689999999999</v>
      </c>
      <c r="G341">
        <f t="shared" si="45"/>
        <v>7.7759689999999999</v>
      </c>
      <c r="H341" t="str">
        <f>IF(B341="Fe",1+MAX($H$1:H340),"")</f>
        <v/>
      </c>
      <c r="L341">
        <v>340</v>
      </c>
      <c r="M341">
        <v>98</v>
      </c>
      <c r="N341">
        <v>153</v>
      </c>
      <c r="O341">
        <v>7.7759689999999999</v>
      </c>
      <c r="P341">
        <f t="shared" si="46"/>
        <v>251</v>
      </c>
      <c r="Q341" t="str">
        <f>INDEX(elemek!$B$2:$B$113,MATCH($D341,elemek!$C$2:$C$113,0))</f>
        <v>Cf</v>
      </c>
      <c r="R341">
        <f t="shared" si="47"/>
        <v>7.7759689999999999</v>
      </c>
      <c r="S341">
        <f t="shared" si="48"/>
        <v>7.7759689999999999</v>
      </c>
    </row>
    <row r="342" spans="1:19">
      <c r="A342">
        <f t="shared" si="41"/>
        <v>341</v>
      </c>
      <c r="B342" t="str">
        <f>INDEX(elemek!$B$2:$B$113,MATCH($D342,elemek!$C$2:$C$113,0))</f>
        <v>Nb</v>
      </c>
      <c r="C342">
        <f t="shared" si="42"/>
        <v>91</v>
      </c>
      <c r="D342">
        <f t="shared" si="43"/>
        <v>41</v>
      </c>
      <c r="E342">
        <f t="shared" si="43"/>
        <v>50</v>
      </c>
      <c r="F342">
        <f t="shared" si="44"/>
        <v>9.0233270000000001</v>
      </c>
      <c r="G342">
        <f t="shared" si="45"/>
        <v>9.0233270000000001</v>
      </c>
      <c r="H342" t="str">
        <f>IF(B342="Fe",1+MAX($H$1:H341),"")</f>
        <v/>
      </c>
      <c r="L342">
        <v>341</v>
      </c>
      <c r="M342">
        <v>41</v>
      </c>
      <c r="N342">
        <v>50</v>
      </c>
      <c r="O342">
        <v>9.0233270000000001</v>
      </c>
      <c r="P342">
        <f t="shared" si="46"/>
        <v>91</v>
      </c>
      <c r="Q342" t="str">
        <f>INDEX(elemek!$B$2:$B$113,MATCH($D342,elemek!$C$2:$C$113,0))</f>
        <v>Nb</v>
      </c>
      <c r="R342">
        <f t="shared" si="47"/>
        <v>9.0233270000000001</v>
      </c>
      <c r="S342">
        <f t="shared" si="48"/>
        <v>9.0233270000000001</v>
      </c>
    </row>
    <row r="343" spans="1:19">
      <c r="A343">
        <f t="shared" si="41"/>
        <v>342</v>
      </c>
      <c r="B343" t="str">
        <f>INDEX(elemek!$B$2:$B$113,MATCH($D343,elemek!$C$2:$C$113,0))</f>
        <v>Hg</v>
      </c>
      <c r="C343">
        <f t="shared" si="42"/>
        <v>194</v>
      </c>
      <c r="D343">
        <f t="shared" si="43"/>
        <v>80</v>
      </c>
      <c r="E343">
        <f t="shared" si="43"/>
        <v>114</v>
      </c>
      <c r="F343">
        <f t="shared" si="44"/>
        <v>8.2372709999999998</v>
      </c>
      <c r="G343">
        <f t="shared" si="45"/>
        <v>8.2372709999999998</v>
      </c>
      <c r="H343" t="str">
        <f>IF(B343="Fe",1+MAX($H$1:H342),"")</f>
        <v/>
      </c>
      <c r="L343">
        <v>342</v>
      </c>
      <c r="M343">
        <v>80</v>
      </c>
      <c r="N343">
        <v>114</v>
      </c>
      <c r="O343">
        <v>8.2372709999999998</v>
      </c>
      <c r="P343">
        <f t="shared" si="46"/>
        <v>194</v>
      </c>
      <c r="Q343" t="str">
        <f>INDEX(elemek!$B$2:$B$113,MATCH($D343,elemek!$C$2:$C$113,0))</f>
        <v>Hg</v>
      </c>
      <c r="R343">
        <f t="shared" si="47"/>
        <v>8.2372709999999998</v>
      </c>
      <c r="S343">
        <f t="shared" si="48"/>
        <v>8.2372709999999998</v>
      </c>
    </row>
    <row r="344" spans="1:19">
      <c r="A344">
        <f t="shared" si="41"/>
        <v>343</v>
      </c>
      <c r="B344" t="str">
        <f>INDEX(elemek!$B$2:$B$113,MATCH($D344,elemek!$C$2:$C$113,0))</f>
        <v>Ag</v>
      </c>
      <c r="C344">
        <f t="shared" si="42"/>
        <v>108</v>
      </c>
      <c r="D344">
        <f t="shared" si="43"/>
        <v>47</v>
      </c>
      <c r="E344">
        <f t="shared" si="43"/>
        <v>61</v>
      </c>
      <c r="F344">
        <f t="shared" si="44"/>
        <v>8.8814390000000003</v>
      </c>
      <c r="G344">
        <f t="shared" si="45"/>
        <v>8.8814390000000003</v>
      </c>
      <c r="H344" t="str">
        <f>IF(B344="Fe",1+MAX($H$1:H343),"")</f>
        <v/>
      </c>
      <c r="L344">
        <v>343</v>
      </c>
      <c r="M344">
        <v>47</v>
      </c>
      <c r="N344">
        <v>61</v>
      </c>
      <c r="O344">
        <v>8.8814390000000003</v>
      </c>
      <c r="P344">
        <f t="shared" si="46"/>
        <v>108</v>
      </c>
      <c r="Q344" t="str">
        <f>INDEX(elemek!$B$2:$B$113,MATCH($D344,elemek!$C$2:$C$113,0))</f>
        <v>Ag</v>
      </c>
      <c r="R344">
        <f t="shared" si="47"/>
        <v>8.8814390000000003</v>
      </c>
      <c r="S344">
        <f t="shared" si="48"/>
        <v>8.8814390000000003</v>
      </c>
    </row>
    <row r="345" spans="1:19">
      <c r="A345">
        <f t="shared" si="41"/>
        <v>344</v>
      </c>
      <c r="B345" t="str">
        <f>INDEX(elemek!$B$2:$B$113,MATCH($D345,elemek!$C$2:$C$113,0))</f>
        <v>Am</v>
      </c>
      <c r="C345">
        <f t="shared" si="42"/>
        <v>241</v>
      </c>
      <c r="D345">
        <f t="shared" si="43"/>
        <v>95</v>
      </c>
      <c r="E345">
        <f t="shared" si="43"/>
        <v>146</v>
      </c>
      <c r="F345">
        <f t="shared" si="44"/>
        <v>7.8516760000000003</v>
      </c>
      <c r="G345">
        <f t="shared" si="45"/>
        <v>7.8516760000000003</v>
      </c>
      <c r="H345" t="str">
        <f>IF(B345="Fe",1+MAX($H$1:H344),"")</f>
        <v/>
      </c>
      <c r="L345">
        <v>344</v>
      </c>
      <c r="M345">
        <v>95</v>
      </c>
      <c r="N345">
        <v>146</v>
      </c>
      <c r="O345">
        <v>7.8516760000000003</v>
      </c>
      <c r="P345">
        <f t="shared" si="46"/>
        <v>241</v>
      </c>
      <c r="Q345" t="str">
        <f>INDEX(elemek!$B$2:$B$113,MATCH($D345,elemek!$C$2:$C$113,0))</f>
        <v>Am</v>
      </c>
      <c r="R345">
        <f t="shared" si="47"/>
        <v>7.8516760000000003</v>
      </c>
      <c r="S345">
        <f t="shared" si="48"/>
        <v>7.8516760000000003</v>
      </c>
    </row>
    <row r="346" spans="1:19">
      <c r="A346">
        <f t="shared" si="41"/>
        <v>345</v>
      </c>
      <c r="B346" t="str">
        <f>INDEX(elemek!$B$2:$B$113,MATCH($D346,elemek!$C$2:$C$113,0))</f>
        <v>Cf</v>
      </c>
      <c r="C346">
        <f t="shared" si="42"/>
        <v>249</v>
      </c>
      <c r="D346">
        <f t="shared" si="43"/>
        <v>98</v>
      </c>
      <c r="E346">
        <f t="shared" si="43"/>
        <v>151</v>
      </c>
      <c r="F346">
        <f t="shared" si="44"/>
        <v>7.7913050000000004</v>
      </c>
      <c r="G346">
        <f t="shared" si="45"/>
        <v>7.7913050000000004</v>
      </c>
      <c r="H346" t="str">
        <f>IF(B346="Fe",1+MAX($H$1:H345),"")</f>
        <v/>
      </c>
      <c r="L346">
        <v>345</v>
      </c>
      <c r="M346">
        <v>98</v>
      </c>
      <c r="N346">
        <v>151</v>
      </c>
      <c r="O346">
        <v>7.7913050000000004</v>
      </c>
      <c r="P346">
        <f t="shared" si="46"/>
        <v>249</v>
      </c>
      <c r="Q346" t="str">
        <f>INDEX(elemek!$B$2:$B$113,MATCH($D346,elemek!$C$2:$C$113,0))</f>
        <v>Cf</v>
      </c>
      <c r="R346">
        <f t="shared" si="47"/>
        <v>7.7913050000000004</v>
      </c>
      <c r="S346">
        <f t="shared" si="48"/>
        <v>7.7913050000000004</v>
      </c>
    </row>
    <row r="347" spans="1:19">
      <c r="A347">
        <f t="shared" si="41"/>
        <v>346</v>
      </c>
      <c r="B347" t="str">
        <f>INDEX(elemek!$B$2:$B$113,MATCH($D347,elemek!$C$2:$C$113,0))</f>
        <v>Bk</v>
      </c>
      <c r="C347">
        <f t="shared" si="42"/>
        <v>248</v>
      </c>
      <c r="D347">
        <f t="shared" si="43"/>
        <v>97</v>
      </c>
      <c r="E347">
        <f t="shared" si="43"/>
        <v>151</v>
      </c>
      <c r="F347">
        <f t="shared" si="44"/>
        <v>7.7968109999999999</v>
      </c>
      <c r="G347">
        <f t="shared" si="45"/>
        <v>7.7968109999999999</v>
      </c>
      <c r="H347" t="str">
        <f>IF(B347="Fe",1+MAX($H$1:H346),"")</f>
        <v/>
      </c>
      <c r="L347">
        <v>346</v>
      </c>
      <c r="M347">
        <v>97</v>
      </c>
      <c r="N347">
        <v>151</v>
      </c>
      <c r="O347">
        <v>7.7968109999999999</v>
      </c>
      <c r="P347">
        <f t="shared" si="46"/>
        <v>248</v>
      </c>
      <c r="Q347" t="str">
        <f>INDEX(elemek!$B$2:$B$113,MATCH($D347,elemek!$C$2:$C$113,0))</f>
        <v>Bk</v>
      </c>
      <c r="R347">
        <f t="shared" si="47"/>
        <v>7.7968109999999999</v>
      </c>
      <c r="S347">
        <f t="shared" si="48"/>
        <v>7.7968109999999999</v>
      </c>
    </row>
    <row r="348" spans="1:19">
      <c r="A348">
        <f t="shared" si="41"/>
        <v>347</v>
      </c>
      <c r="B348" t="str">
        <f>INDEX(elemek!$B$2:$B$113,MATCH($D348,elemek!$C$2:$C$113,0))</f>
        <v>Ar</v>
      </c>
      <c r="C348">
        <f t="shared" si="42"/>
        <v>39</v>
      </c>
      <c r="D348">
        <f t="shared" si="43"/>
        <v>18</v>
      </c>
      <c r="E348">
        <f t="shared" si="43"/>
        <v>21</v>
      </c>
      <c r="F348">
        <f t="shared" si="44"/>
        <v>8.923686</v>
      </c>
      <c r="G348">
        <f t="shared" si="45"/>
        <v>8.923686</v>
      </c>
      <c r="H348" t="str">
        <f>IF(B348="Fe",1+MAX($H$1:H347),"")</f>
        <v/>
      </c>
      <c r="L348">
        <v>347</v>
      </c>
      <c r="M348">
        <v>18</v>
      </c>
      <c r="N348">
        <v>21</v>
      </c>
      <c r="O348">
        <v>8.923686</v>
      </c>
      <c r="P348">
        <f t="shared" si="46"/>
        <v>39</v>
      </c>
      <c r="Q348" t="str">
        <f>INDEX(elemek!$B$2:$B$113,MATCH($D348,elemek!$C$2:$C$113,0))</f>
        <v>Ar</v>
      </c>
      <c r="R348">
        <f t="shared" si="47"/>
        <v>8.923686</v>
      </c>
      <c r="S348">
        <f t="shared" si="48"/>
        <v>8.923686</v>
      </c>
    </row>
    <row r="349" spans="1:19">
      <c r="A349">
        <f t="shared" si="41"/>
        <v>348</v>
      </c>
      <c r="B349" t="str">
        <f>INDEX(elemek!$B$2:$B$113,MATCH($D349,elemek!$C$2:$C$113,0))</f>
        <v>Ir</v>
      </c>
      <c r="C349">
        <f t="shared" si="42"/>
        <v>192</v>
      </c>
      <c r="D349">
        <f t="shared" si="43"/>
        <v>77</v>
      </c>
      <c r="E349">
        <f t="shared" si="43"/>
        <v>115</v>
      </c>
      <c r="F349">
        <f t="shared" si="44"/>
        <v>8.2518750000000001</v>
      </c>
      <c r="G349">
        <f t="shared" si="45"/>
        <v>8.2518750000000001</v>
      </c>
      <c r="H349" t="str">
        <f>IF(B349="Fe",1+MAX($H$1:H348),"")</f>
        <v/>
      </c>
      <c r="L349">
        <v>348</v>
      </c>
      <c r="M349">
        <v>77</v>
      </c>
      <c r="N349">
        <v>115</v>
      </c>
      <c r="O349">
        <v>8.2518750000000001</v>
      </c>
      <c r="P349">
        <f t="shared" si="46"/>
        <v>192</v>
      </c>
      <c r="Q349" t="str">
        <f>INDEX(elemek!$B$2:$B$113,MATCH($D349,elemek!$C$2:$C$113,0))</f>
        <v>Ir</v>
      </c>
      <c r="R349">
        <f t="shared" si="47"/>
        <v>8.2518750000000001</v>
      </c>
      <c r="S349">
        <f t="shared" si="48"/>
        <v>8.2518750000000001</v>
      </c>
    </row>
    <row r="350" spans="1:19">
      <c r="A350">
        <f t="shared" si="41"/>
        <v>349</v>
      </c>
      <c r="B350" t="str">
        <f>INDEX(elemek!$B$2:$B$113,MATCH($D350,elemek!$C$2:$C$113,0))</f>
        <v>Tb</v>
      </c>
      <c r="C350">
        <f t="shared" si="42"/>
        <v>158</v>
      </c>
      <c r="D350">
        <f t="shared" si="43"/>
        <v>65</v>
      </c>
      <c r="E350">
        <f t="shared" si="43"/>
        <v>93</v>
      </c>
      <c r="F350">
        <f t="shared" si="44"/>
        <v>8.5110550000000007</v>
      </c>
      <c r="G350">
        <f t="shared" si="45"/>
        <v>8.5110550000000007</v>
      </c>
      <c r="H350" t="str">
        <f>IF(B350="Fe",1+MAX($H$1:H349),"")</f>
        <v/>
      </c>
      <c r="L350">
        <v>349</v>
      </c>
      <c r="M350">
        <v>65</v>
      </c>
      <c r="N350">
        <v>93</v>
      </c>
      <c r="O350">
        <v>8.5110550000000007</v>
      </c>
      <c r="P350">
        <f t="shared" si="46"/>
        <v>158</v>
      </c>
      <c r="Q350" t="str">
        <f>INDEX(elemek!$B$2:$B$113,MATCH($D350,elemek!$C$2:$C$113,0))</f>
        <v>Tb</v>
      </c>
      <c r="R350">
        <f t="shared" si="47"/>
        <v>8.5110550000000007</v>
      </c>
      <c r="S350">
        <f t="shared" si="48"/>
        <v>8.5110550000000007</v>
      </c>
    </row>
    <row r="351" spans="1:19">
      <c r="A351">
        <f t="shared" si="41"/>
        <v>350</v>
      </c>
      <c r="B351" t="str">
        <f>INDEX(elemek!$B$2:$B$113,MATCH($D351,elemek!$C$2:$C$113,0))</f>
        <v>Am</v>
      </c>
      <c r="C351">
        <f t="shared" si="42"/>
        <v>242</v>
      </c>
      <c r="D351">
        <f t="shared" si="43"/>
        <v>95</v>
      </c>
      <c r="E351">
        <f t="shared" si="43"/>
        <v>147</v>
      </c>
      <c r="F351">
        <f t="shared" si="44"/>
        <v>7.8419129999999999</v>
      </c>
      <c r="G351">
        <f t="shared" si="45"/>
        <v>7.8419129999999999</v>
      </c>
      <c r="H351" t="str">
        <f>IF(B351="Fe",1+MAX($H$1:H350),"")</f>
        <v/>
      </c>
      <c r="L351">
        <v>350</v>
      </c>
      <c r="M351">
        <v>95</v>
      </c>
      <c r="N351">
        <v>147</v>
      </c>
      <c r="O351">
        <v>7.8419129999999999</v>
      </c>
      <c r="P351">
        <f t="shared" si="46"/>
        <v>242</v>
      </c>
      <c r="Q351" t="str">
        <f>INDEX(elemek!$B$2:$B$113,MATCH($D351,elemek!$C$2:$C$113,0))</f>
        <v>Am</v>
      </c>
      <c r="R351">
        <f t="shared" si="47"/>
        <v>7.8419129999999999</v>
      </c>
      <c r="S351">
        <f t="shared" si="48"/>
        <v>7.8419129999999999</v>
      </c>
    </row>
    <row r="352" spans="1:19">
      <c r="A352">
        <f t="shared" si="41"/>
        <v>351</v>
      </c>
      <c r="B352" t="str">
        <f>INDEX(elemek!$B$2:$B$113,MATCH($D352,elemek!$C$2:$C$113,0))</f>
        <v>Si</v>
      </c>
      <c r="C352">
        <f t="shared" si="42"/>
        <v>32</v>
      </c>
      <c r="D352">
        <f t="shared" si="43"/>
        <v>14</v>
      </c>
      <c r="E352">
        <f t="shared" si="43"/>
        <v>18</v>
      </c>
      <c r="F352">
        <f t="shared" si="44"/>
        <v>8.8238559999999993</v>
      </c>
      <c r="G352">
        <f t="shared" si="45"/>
        <v>8.8238559999999993</v>
      </c>
      <c r="H352" t="str">
        <f>IF(B352="Fe",1+MAX($H$1:H351),"")</f>
        <v/>
      </c>
      <c r="L352">
        <v>351</v>
      </c>
      <c r="M352">
        <v>14</v>
      </c>
      <c r="N352">
        <v>18</v>
      </c>
      <c r="O352">
        <v>8.8238559999999993</v>
      </c>
      <c r="P352">
        <f t="shared" si="46"/>
        <v>32</v>
      </c>
      <c r="Q352" t="str">
        <f>INDEX(elemek!$B$2:$B$113,MATCH($D352,elemek!$C$2:$C$113,0))</f>
        <v>Si</v>
      </c>
      <c r="R352">
        <f t="shared" si="47"/>
        <v>8.8238559999999993</v>
      </c>
      <c r="S352">
        <f t="shared" si="48"/>
        <v>8.8238559999999993</v>
      </c>
    </row>
    <row r="353" spans="1:19">
      <c r="A353">
        <f t="shared" si="41"/>
        <v>352</v>
      </c>
      <c r="B353" t="str">
        <f>INDEX(elemek!$B$2:$B$113,MATCH($D353,elemek!$C$2:$C$113,0))</f>
        <v>Po</v>
      </c>
      <c r="C353">
        <f t="shared" si="42"/>
        <v>209</v>
      </c>
      <c r="D353">
        <f t="shared" si="43"/>
        <v>84</v>
      </c>
      <c r="E353">
        <f t="shared" si="43"/>
        <v>125</v>
      </c>
      <c r="F353">
        <f t="shared" si="44"/>
        <v>8.1496329999999997</v>
      </c>
      <c r="G353">
        <f t="shared" si="45"/>
        <v>8.1496329999999997</v>
      </c>
      <c r="H353" t="str">
        <f>IF(B353="Fe",1+MAX($H$1:H352),"")</f>
        <v/>
      </c>
      <c r="L353">
        <v>352</v>
      </c>
      <c r="M353">
        <v>84</v>
      </c>
      <c r="N353">
        <v>125</v>
      </c>
      <c r="O353">
        <v>8.1496329999999997</v>
      </c>
      <c r="P353">
        <f t="shared" si="46"/>
        <v>209</v>
      </c>
      <c r="Q353" t="str">
        <f>INDEX(elemek!$B$2:$B$113,MATCH($D353,elemek!$C$2:$C$113,0))</f>
        <v>Po</v>
      </c>
      <c r="R353">
        <f t="shared" si="47"/>
        <v>8.1496329999999997</v>
      </c>
      <c r="S353">
        <f t="shared" si="48"/>
        <v>8.1496329999999997</v>
      </c>
    </row>
    <row r="354" spans="1:19">
      <c r="A354">
        <f t="shared" si="41"/>
        <v>353</v>
      </c>
      <c r="B354" t="str">
        <f>INDEX(elemek!$B$2:$B$113,MATCH($D354,elemek!$C$2:$C$113,0))</f>
        <v>Ni</v>
      </c>
      <c r="C354">
        <f t="shared" si="42"/>
        <v>63</v>
      </c>
      <c r="D354">
        <f t="shared" si="43"/>
        <v>28</v>
      </c>
      <c r="E354">
        <f t="shared" si="43"/>
        <v>35</v>
      </c>
      <c r="F354">
        <f t="shared" si="44"/>
        <v>9.1112099999999998</v>
      </c>
      <c r="G354">
        <f t="shared" si="45"/>
        <v>9.1112099999999998</v>
      </c>
      <c r="H354" t="str">
        <f>IF(B354="Fe",1+MAX($H$1:H353),"")</f>
        <v/>
      </c>
      <c r="L354">
        <v>353</v>
      </c>
      <c r="M354">
        <v>28</v>
      </c>
      <c r="N354">
        <v>35</v>
      </c>
      <c r="O354">
        <v>9.1112099999999998</v>
      </c>
      <c r="P354">
        <f t="shared" si="46"/>
        <v>63</v>
      </c>
      <c r="Q354" t="str">
        <f>INDEX(elemek!$B$2:$B$113,MATCH($D354,elemek!$C$2:$C$113,0))</f>
        <v>Ni</v>
      </c>
      <c r="R354">
        <f t="shared" si="47"/>
        <v>9.1112099999999998</v>
      </c>
      <c r="S354">
        <f t="shared" si="48"/>
        <v>9.1112099999999998</v>
      </c>
    </row>
    <row r="355" spans="1:19">
      <c r="A355">
        <f t="shared" si="41"/>
        <v>354</v>
      </c>
      <c r="B355" t="str">
        <f>INDEX(elemek!$B$2:$B$113,MATCH($D355,elemek!$C$2:$C$113,0))</f>
        <v>Sm</v>
      </c>
      <c r="C355">
        <f t="shared" si="42"/>
        <v>151</v>
      </c>
      <c r="D355">
        <f t="shared" si="43"/>
        <v>62</v>
      </c>
      <c r="E355">
        <f t="shared" si="43"/>
        <v>89</v>
      </c>
      <c r="F355">
        <f t="shared" si="44"/>
        <v>8.5652509999999999</v>
      </c>
      <c r="G355">
        <f t="shared" si="45"/>
        <v>8.5652509999999999</v>
      </c>
      <c r="H355" t="str">
        <f>IF(B355="Fe",1+MAX($H$1:H354),"")</f>
        <v/>
      </c>
      <c r="L355">
        <v>354</v>
      </c>
      <c r="M355">
        <v>62</v>
      </c>
      <c r="N355">
        <v>89</v>
      </c>
      <c r="O355">
        <v>8.5652509999999999</v>
      </c>
      <c r="P355">
        <f t="shared" si="46"/>
        <v>151</v>
      </c>
      <c r="Q355" t="str">
        <f>INDEX(elemek!$B$2:$B$113,MATCH($D355,elemek!$C$2:$C$113,0))</f>
        <v>Sm</v>
      </c>
      <c r="R355">
        <f t="shared" si="47"/>
        <v>8.5652509999999999</v>
      </c>
      <c r="S355">
        <f t="shared" si="48"/>
        <v>8.5652509999999999</v>
      </c>
    </row>
    <row r="356" spans="1:19">
      <c r="A356">
        <f t="shared" si="41"/>
        <v>355</v>
      </c>
      <c r="B356" t="str">
        <f>INDEX(elemek!$B$2:$B$113,MATCH($D356,elemek!$C$2:$C$113,0))</f>
        <v>Pu</v>
      </c>
      <c r="C356">
        <f t="shared" si="42"/>
        <v>238</v>
      </c>
      <c r="D356">
        <f t="shared" si="43"/>
        <v>94</v>
      </c>
      <c r="E356">
        <f t="shared" si="43"/>
        <v>144</v>
      </c>
      <c r="F356">
        <f t="shared" si="44"/>
        <v>7.8773580000000001</v>
      </c>
      <c r="G356">
        <f t="shared" si="45"/>
        <v>7.8773580000000001</v>
      </c>
      <c r="H356" t="str">
        <f>IF(B356="Fe",1+MAX($H$1:H355),"")</f>
        <v/>
      </c>
      <c r="L356">
        <v>355</v>
      </c>
      <c r="M356">
        <v>94</v>
      </c>
      <c r="N356">
        <v>144</v>
      </c>
      <c r="O356">
        <v>7.8773580000000001</v>
      </c>
      <c r="P356">
        <f t="shared" si="46"/>
        <v>238</v>
      </c>
      <c r="Q356" t="str">
        <f>INDEX(elemek!$B$2:$B$113,MATCH($D356,elemek!$C$2:$C$113,0))</f>
        <v>Pu</v>
      </c>
      <c r="R356">
        <f t="shared" si="47"/>
        <v>7.8773580000000001</v>
      </c>
      <c r="S356">
        <f t="shared" si="48"/>
        <v>7.8773580000000001</v>
      </c>
    </row>
    <row r="357" spans="1:19">
      <c r="A357">
        <f t="shared" si="41"/>
        <v>356</v>
      </c>
      <c r="B357" t="str">
        <f>INDEX(elemek!$B$2:$B$113,MATCH($D357,elemek!$C$2:$C$113,0))</f>
        <v>Gd</v>
      </c>
      <c r="C357">
        <f t="shared" si="42"/>
        <v>148</v>
      </c>
      <c r="D357">
        <f t="shared" si="43"/>
        <v>64</v>
      </c>
      <c r="E357">
        <f t="shared" si="43"/>
        <v>84</v>
      </c>
      <c r="F357">
        <f t="shared" si="44"/>
        <v>8.5867059999999995</v>
      </c>
      <c r="G357">
        <f t="shared" si="45"/>
        <v>8.5867059999999995</v>
      </c>
      <c r="H357" t="str">
        <f>IF(B357="Fe",1+MAX($H$1:H356),"")</f>
        <v/>
      </c>
      <c r="L357">
        <v>356</v>
      </c>
      <c r="M357">
        <v>64</v>
      </c>
      <c r="N357">
        <v>84</v>
      </c>
      <c r="O357">
        <v>8.5867059999999995</v>
      </c>
      <c r="P357">
        <f t="shared" si="46"/>
        <v>148</v>
      </c>
      <c r="Q357" t="str">
        <f>INDEX(elemek!$B$2:$B$113,MATCH($D357,elemek!$C$2:$C$113,0))</f>
        <v>Gd</v>
      </c>
      <c r="R357">
        <f t="shared" si="47"/>
        <v>8.5867059999999995</v>
      </c>
      <c r="S357">
        <f t="shared" si="48"/>
        <v>8.5867059999999995</v>
      </c>
    </row>
    <row r="358" spans="1:19">
      <c r="A358">
        <f t="shared" si="41"/>
        <v>357</v>
      </c>
      <c r="B358" t="str">
        <f>INDEX(elemek!$B$2:$B$113,MATCH($D358,elemek!$C$2:$C$113,0))</f>
        <v>Tb</v>
      </c>
      <c r="C358">
        <f t="shared" si="42"/>
        <v>157</v>
      </c>
      <c r="D358">
        <f t="shared" si="43"/>
        <v>65</v>
      </c>
      <c r="E358">
        <f t="shared" si="43"/>
        <v>92</v>
      </c>
      <c r="F358">
        <f t="shared" si="44"/>
        <v>8.5220959999999994</v>
      </c>
      <c r="G358">
        <f t="shared" si="45"/>
        <v>8.5220959999999994</v>
      </c>
      <c r="H358" t="str">
        <f>IF(B358="Fe",1+MAX($H$1:H357),"")</f>
        <v/>
      </c>
      <c r="L358">
        <v>357</v>
      </c>
      <c r="M358">
        <v>65</v>
      </c>
      <c r="N358">
        <v>92</v>
      </c>
      <c r="O358">
        <v>8.5220959999999994</v>
      </c>
      <c r="P358">
        <f t="shared" si="46"/>
        <v>157</v>
      </c>
      <c r="Q358" t="str">
        <f>INDEX(elemek!$B$2:$B$113,MATCH($D358,elemek!$C$2:$C$113,0))</f>
        <v>Tb</v>
      </c>
      <c r="R358">
        <f t="shared" si="47"/>
        <v>8.5220959999999994</v>
      </c>
      <c r="S358">
        <f t="shared" si="48"/>
        <v>8.5220959999999994</v>
      </c>
    </row>
    <row r="359" spans="1:19">
      <c r="A359">
        <f t="shared" si="41"/>
        <v>358</v>
      </c>
      <c r="B359" t="str">
        <f>INDEX(elemek!$B$2:$B$113,MATCH($D359,elemek!$C$2:$C$113,0))</f>
        <v>U</v>
      </c>
      <c r="C359">
        <f t="shared" si="42"/>
        <v>232</v>
      </c>
      <c r="D359">
        <f t="shared" si="43"/>
        <v>92</v>
      </c>
      <c r="E359">
        <f t="shared" si="43"/>
        <v>140</v>
      </c>
      <c r="F359">
        <f t="shared" si="44"/>
        <v>7.9221430000000002</v>
      </c>
      <c r="G359">
        <f t="shared" si="45"/>
        <v>7.9221430000000002</v>
      </c>
      <c r="H359" t="str">
        <f>IF(B359="Fe",1+MAX($H$1:H358),"")</f>
        <v/>
      </c>
      <c r="L359">
        <v>358</v>
      </c>
      <c r="M359">
        <v>92</v>
      </c>
      <c r="N359">
        <v>140</v>
      </c>
      <c r="O359">
        <v>7.9221430000000002</v>
      </c>
      <c r="P359">
        <f t="shared" si="46"/>
        <v>232</v>
      </c>
      <c r="Q359" t="str">
        <f>INDEX(elemek!$B$2:$B$113,MATCH($D359,elemek!$C$2:$C$113,0))</f>
        <v>U</v>
      </c>
      <c r="R359">
        <f t="shared" si="47"/>
        <v>7.9221430000000002</v>
      </c>
      <c r="S359">
        <f t="shared" si="48"/>
        <v>7.9221430000000002</v>
      </c>
    </row>
    <row r="360" spans="1:19">
      <c r="A360">
        <f t="shared" si="41"/>
        <v>359</v>
      </c>
      <c r="B360" t="str">
        <f>INDEX(elemek!$B$2:$B$113,MATCH($D360,elemek!$C$2:$C$113,0))</f>
        <v>Ti</v>
      </c>
      <c r="C360">
        <f t="shared" si="42"/>
        <v>44</v>
      </c>
      <c r="D360">
        <f t="shared" si="43"/>
        <v>22</v>
      </c>
      <c r="E360">
        <f t="shared" si="43"/>
        <v>22</v>
      </c>
      <c r="F360">
        <f t="shared" si="44"/>
        <v>8.9247019999999999</v>
      </c>
      <c r="G360">
        <f t="shared" si="45"/>
        <v>8.9247019999999999</v>
      </c>
      <c r="H360" t="str">
        <f>IF(B360="Fe",1+MAX($H$1:H359),"")</f>
        <v/>
      </c>
      <c r="L360">
        <v>359</v>
      </c>
      <c r="M360">
        <v>22</v>
      </c>
      <c r="N360">
        <v>22</v>
      </c>
      <c r="O360">
        <v>8.9247019999999999</v>
      </c>
      <c r="P360">
        <f t="shared" si="46"/>
        <v>44</v>
      </c>
      <c r="Q360" t="str">
        <f>INDEX(elemek!$B$2:$B$113,MATCH($D360,elemek!$C$2:$C$113,0))</f>
        <v>Ti</v>
      </c>
      <c r="R360">
        <f t="shared" si="47"/>
        <v>8.9247019999999999</v>
      </c>
      <c r="S360">
        <f t="shared" si="48"/>
        <v>8.9247019999999999</v>
      </c>
    </row>
    <row r="361" spans="1:19">
      <c r="A361">
        <f t="shared" si="41"/>
        <v>360</v>
      </c>
      <c r="B361" t="str">
        <f>INDEX(elemek!$B$2:$B$113,MATCH($D361,elemek!$C$2:$C$113,0))</f>
        <v>Pt</v>
      </c>
      <c r="C361">
        <f t="shared" si="42"/>
        <v>193</v>
      </c>
      <c r="D361">
        <f t="shared" si="43"/>
        <v>78</v>
      </c>
      <c r="E361">
        <f t="shared" si="43"/>
        <v>115</v>
      </c>
      <c r="F361">
        <f t="shared" si="44"/>
        <v>8.2499649999999995</v>
      </c>
      <c r="G361">
        <f t="shared" si="45"/>
        <v>8.2499649999999995</v>
      </c>
      <c r="H361" t="str">
        <f>IF(B361="Fe",1+MAX($H$1:H360),"")</f>
        <v/>
      </c>
      <c r="L361">
        <v>360</v>
      </c>
      <c r="M361">
        <v>78</v>
      </c>
      <c r="N361">
        <v>115</v>
      </c>
      <c r="O361">
        <v>8.2499649999999995</v>
      </c>
      <c r="P361">
        <f t="shared" si="46"/>
        <v>193</v>
      </c>
      <c r="Q361" t="str">
        <f>INDEX(elemek!$B$2:$B$113,MATCH($D361,elemek!$C$2:$C$113,0))</f>
        <v>Pt</v>
      </c>
      <c r="R361">
        <f t="shared" si="47"/>
        <v>8.2499649999999995</v>
      </c>
      <c r="S361">
        <f t="shared" si="48"/>
        <v>8.2499649999999995</v>
      </c>
    </row>
    <row r="362" spans="1:19">
      <c r="A362">
        <f t="shared" si="41"/>
        <v>361</v>
      </c>
      <c r="B362" t="str">
        <f>INDEX(elemek!$B$2:$B$113,MATCH($D362,elemek!$C$2:$C$113,0))</f>
        <v>Sn</v>
      </c>
      <c r="C362">
        <f t="shared" si="42"/>
        <v>121</v>
      </c>
      <c r="D362">
        <f t="shared" si="43"/>
        <v>50</v>
      </c>
      <c r="E362">
        <f t="shared" si="43"/>
        <v>71</v>
      </c>
      <c r="F362">
        <f t="shared" si="44"/>
        <v>8.8084989999999994</v>
      </c>
      <c r="G362">
        <f t="shared" si="45"/>
        <v>8.8084989999999994</v>
      </c>
      <c r="H362" t="str">
        <f>IF(B362="Fe",1+MAX($H$1:H361),"")</f>
        <v/>
      </c>
      <c r="L362">
        <v>361</v>
      </c>
      <c r="M362">
        <v>50</v>
      </c>
      <c r="N362">
        <v>71</v>
      </c>
      <c r="O362">
        <v>8.8084989999999994</v>
      </c>
      <c r="P362">
        <f t="shared" si="46"/>
        <v>121</v>
      </c>
      <c r="Q362" t="str">
        <f>INDEX(elemek!$B$2:$B$113,MATCH($D362,elemek!$C$2:$C$113,0))</f>
        <v>Sn</v>
      </c>
      <c r="R362">
        <f t="shared" si="47"/>
        <v>8.8084989999999994</v>
      </c>
      <c r="S362">
        <f t="shared" si="48"/>
        <v>8.8084989999999994</v>
      </c>
    </row>
    <row r="363" spans="1:19">
      <c r="A363">
        <f t="shared" si="41"/>
        <v>362</v>
      </c>
      <c r="B363" t="str">
        <f>INDEX(elemek!$B$2:$B$113,MATCH($D363,elemek!$C$2:$C$113,0))</f>
        <v>Eu</v>
      </c>
      <c r="C363">
        <f t="shared" si="42"/>
        <v>150</v>
      </c>
      <c r="D363">
        <f t="shared" si="43"/>
        <v>63</v>
      </c>
      <c r="E363">
        <f t="shared" si="43"/>
        <v>87</v>
      </c>
      <c r="F363">
        <f t="shared" si="44"/>
        <v>8.5699740000000002</v>
      </c>
      <c r="G363">
        <f t="shared" si="45"/>
        <v>8.5699740000000002</v>
      </c>
      <c r="H363" t="str">
        <f>IF(B363="Fe",1+MAX($H$1:H362),"")</f>
        <v/>
      </c>
      <c r="L363">
        <v>362</v>
      </c>
      <c r="M363">
        <v>63</v>
      </c>
      <c r="N363">
        <v>87</v>
      </c>
      <c r="O363">
        <v>8.5699740000000002</v>
      </c>
      <c r="P363">
        <f t="shared" si="46"/>
        <v>150</v>
      </c>
      <c r="Q363" t="str">
        <f>INDEX(elemek!$B$2:$B$113,MATCH($D363,elemek!$C$2:$C$113,0))</f>
        <v>Eu</v>
      </c>
      <c r="R363">
        <f t="shared" si="47"/>
        <v>8.5699740000000002</v>
      </c>
      <c r="S363">
        <f t="shared" si="48"/>
        <v>8.5699740000000002</v>
      </c>
    </row>
    <row r="364" spans="1:19">
      <c r="A364">
        <f t="shared" si="41"/>
        <v>363</v>
      </c>
      <c r="B364" t="str">
        <f>INDEX(elemek!$B$2:$B$113,MATCH($D364,elemek!$C$2:$C$113,0))</f>
        <v>Ar</v>
      </c>
      <c r="C364">
        <f t="shared" si="42"/>
        <v>42</v>
      </c>
      <c r="D364">
        <f t="shared" si="43"/>
        <v>18</v>
      </c>
      <c r="E364">
        <f t="shared" si="43"/>
        <v>24</v>
      </c>
      <c r="F364">
        <f t="shared" si="44"/>
        <v>8.8909230000000008</v>
      </c>
      <c r="G364">
        <f t="shared" si="45"/>
        <v>8.8909230000000008</v>
      </c>
      <c r="H364" t="str">
        <f>IF(B364="Fe",1+MAX($H$1:H363),"")</f>
        <v/>
      </c>
      <c r="L364">
        <v>363</v>
      </c>
      <c r="M364">
        <v>18</v>
      </c>
      <c r="N364">
        <v>24</v>
      </c>
      <c r="O364">
        <v>8.8909230000000008</v>
      </c>
      <c r="P364">
        <f t="shared" si="46"/>
        <v>42</v>
      </c>
      <c r="Q364" t="str">
        <f>INDEX(elemek!$B$2:$B$113,MATCH($D364,elemek!$C$2:$C$113,0))</f>
        <v>Ar</v>
      </c>
      <c r="R364">
        <f t="shared" si="47"/>
        <v>8.8909230000000008</v>
      </c>
      <c r="S364">
        <f t="shared" si="48"/>
        <v>8.8909230000000008</v>
      </c>
    </row>
    <row r="365" spans="1:19">
      <c r="A365">
        <f t="shared" si="41"/>
        <v>364</v>
      </c>
      <c r="B365" t="str">
        <f>INDEX(elemek!$B$2:$B$113,MATCH($D365,elemek!$C$2:$C$113,0))</f>
        <v>Bi</v>
      </c>
      <c r="C365">
        <f t="shared" si="42"/>
        <v>207</v>
      </c>
      <c r="D365">
        <f t="shared" si="43"/>
        <v>83</v>
      </c>
      <c r="E365">
        <f t="shared" si="43"/>
        <v>124</v>
      </c>
      <c r="F365">
        <f t="shared" si="44"/>
        <v>8.1682089999999992</v>
      </c>
      <c r="G365">
        <f t="shared" si="45"/>
        <v>8.1682089999999992</v>
      </c>
      <c r="H365" t="str">
        <f>IF(B365="Fe",1+MAX($H$1:H364),"")</f>
        <v/>
      </c>
      <c r="L365">
        <v>364</v>
      </c>
      <c r="M365">
        <v>83</v>
      </c>
      <c r="N365">
        <v>124</v>
      </c>
      <c r="O365">
        <v>8.1682089999999992</v>
      </c>
      <c r="P365">
        <f t="shared" si="46"/>
        <v>207</v>
      </c>
      <c r="Q365" t="str">
        <f>INDEX(elemek!$B$2:$B$113,MATCH($D365,elemek!$C$2:$C$113,0))</f>
        <v>Bi</v>
      </c>
      <c r="R365">
        <f t="shared" si="47"/>
        <v>8.1682089999999992</v>
      </c>
      <c r="S365">
        <f t="shared" si="48"/>
        <v>8.1682089999999992</v>
      </c>
    </row>
    <row r="366" spans="1:19">
      <c r="A366">
        <f t="shared" si="41"/>
        <v>365</v>
      </c>
      <c r="B366" t="str">
        <f>INDEX(elemek!$B$2:$B$113,MATCH($D366,elemek!$C$2:$C$113,0))</f>
        <v>Hf</v>
      </c>
      <c r="C366">
        <f t="shared" si="42"/>
        <v>178</v>
      </c>
      <c r="D366">
        <f t="shared" si="43"/>
        <v>72</v>
      </c>
      <c r="E366">
        <f t="shared" si="43"/>
        <v>106</v>
      </c>
      <c r="F366">
        <f t="shared" si="44"/>
        <v>8.5114533494381952</v>
      </c>
      <c r="G366">
        <f t="shared" si="45"/>
        <v>8.5114533494381952</v>
      </c>
      <c r="H366" t="str">
        <f>IF(B366="Fe",1+MAX($H$1:H365),"")</f>
        <v/>
      </c>
      <c r="L366">
        <v>365</v>
      </c>
      <c r="M366">
        <v>72</v>
      </c>
      <c r="N366">
        <v>106</v>
      </c>
      <c r="P366">
        <f t="shared" si="46"/>
        <v>178</v>
      </c>
      <c r="Q366" t="str">
        <f>INDEX(elemek!$B$2:$B$113,MATCH($D366,elemek!$C$2:$C$113,0))</f>
        <v>Hf</v>
      </c>
      <c r="R366">
        <f t="shared" si="47"/>
        <v>8.5114533494381952</v>
      </c>
      <c r="S366">
        <f t="shared" si="48"/>
        <v>8.3629789999999993</v>
      </c>
    </row>
    <row r="367" spans="1:19">
      <c r="A367">
        <f t="shared" si="41"/>
        <v>366</v>
      </c>
      <c r="B367" t="str">
        <f>INDEX(elemek!$B$2:$B$113,MATCH($D367,elemek!$C$2:$C$113,0))</f>
        <v>Cs</v>
      </c>
      <c r="C367">
        <f t="shared" si="42"/>
        <v>137</v>
      </c>
      <c r="D367">
        <f t="shared" si="43"/>
        <v>55</v>
      </c>
      <c r="E367">
        <f t="shared" si="43"/>
        <v>82</v>
      </c>
      <c r="F367">
        <f t="shared" si="44"/>
        <v>8.7030469999999998</v>
      </c>
      <c r="G367">
        <f t="shared" si="45"/>
        <v>8.7030469999999998</v>
      </c>
      <c r="H367" t="str">
        <f>IF(B367="Fe",1+MAX($H$1:H366),"")</f>
        <v/>
      </c>
      <c r="L367">
        <v>366</v>
      </c>
      <c r="M367">
        <v>55</v>
      </c>
      <c r="N367">
        <v>82</v>
      </c>
      <c r="O367">
        <v>8.7030469999999998</v>
      </c>
      <c r="P367">
        <f t="shared" si="46"/>
        <v>137</v>
      </c>
      <c r="Q367" t="str">
        <f>INDEX(elemek!$B$2:$B$113,MATCH($D367,elemek!$C$2:$C$113,0))</f>
        <v>Cs</v>
      </c>
      <c r="R367">
        <f t="shared" si="47"/>
        <v>8.7030469999999998</v>
      </c>
      <c r="S367">
        <f t="shared" si="48"/>
        <v>8.7030469999999998</v>
      </c>
    </row>
    <row r="368" spans="1:19">
      <c r="A368">
        <f t="shared" si="41"/>
        <v>367</v>
      </c>
      <c r="B368" t="str">
        <f>INDEX(elemek!$B$2:$B$113,MATCH($D368,elemek!$C$2:$C$113,0))</f>
        <v>Cm</v>
      </c>
      <c r="C368">
        <f t="shared" si="42"/>
        <v>243</v>
      </c>
      <c r="D368">
        <f t="shared" si="43"/>
        <v>96</v>
      </c>
      <c r="E368">
        <f t="shared" si="43"/>
        <v>147</v>
      </c>
      <c r="F368">
        <f t="shared" si="44"/>
        <v>7.836004</v>
      </c>
      <c r="G368">
        <f t="shared" si="45"/>
        <v>7.836004</v>
      </c>
      <c r="H368" t="str">
        <f>IF(B368="Fe",1+MAX($H$1:H367),"")</f>
        <v/>
      </c>
      <c r="L368">
        <v>367</v>
      </c>
      <c r="M368">
        <v>96</v>
      </c>
      <c r="N368">
        <v>147</v>
      </c>
      <c r="O368">
        <v>7.836004</v>
      </c>
      <c r="P368">
        <f t="shared" si="46"/>
        <v>243</v>
      </c>
      <c r="Q368" t="str">
        <f>INDEX(elemek!$B$2:$B$113,MATCH($D368,elemek!$C$2:$C$113,0))</f>
        <v>Cm</v>
      </c>
      <c r="R368">
        <f t="shared" si="47"/>
        <v>7.836004</v>
      </c>
      <c r="S368">
        <f t="shared" si="48"/>
        <v>7.836004</v>
      </c>
    </row>
    <row r="369" spans="1:19">
      <c r="A369">
        <f t="shared" si="41"/>
        <v>368</v>
      </c>
      <c r="B369" t="str">
        <f>INDEX(elemek!$B$2:$B$113,MATCH($D369,elemek!$C$2:$C$113,0))</f>
        <v>Sr</v>
      </c>
      <c r="C369">
        <f t="shared" si="42"/>
        <v>90</v>
      </c>
      <c r="D369">
        <f t="shared" si="43"/>
        <v>38</v>
      </c>
      <c r="E369">
        <f t="shared" si="43"/>
        <v>52</v>
      </c>
      <c r="F369">
        <f t="shared" si="44"/>
        <v>9.0262390000000003</v>
      </c>
      <c r="G369">
        <f t="shared" si="45"/>
        <v>9.0262390000000003</v>
      </c>
      <c r="H369" t="str">
        <f>IF(B369="Fe",1+MAX($H$1:H368),"")</f>
        <v/>
      </c>
      <c r="L369">
        <v>368</v>
      </c>
      <c r="M369">
        <v>38</v>
      </c>
      <c r="N369">
        <v>52</v>
      </c>
      <c r="O369">
        <v>9.0262390000000003</v>
      </c>
      <c r="P369">
        <f t="shared" si="46"/>
        <v>90</v>
      </c>
      <c r="Q369" t="str">
        <f>INDEX(elemek!$B$2:$B$113,MATCH($D369,elemek!$C$2:$C$113,0))</f>
        <v>Sr</v>
      </c>
      <c r="R369">
        <f t="shared" si="47"/>
        <v>9.0262390000000003</v>
      </c>
      <c r="S369">
        <f t="shared" si="48"/>
        <v>9.0262390000000003</v>
      </c>
    </row>
    <row r="370" spans="1:19">
      <c r="A370">
        <f t="shared" si="41"/>
        <v>369</v>
      </c>
      <c r="B370" t="str">
        <f>INDEX(elemek!$B$2:$B$113,MATCH($D370,elemek!$C$2:$C$113,0))</f>
        <v>Pb</v>
      </c>
      <c r="C370">
        <f t="shared" si="42"/>
        <v>210</v>
      </c>
      <c r="D370">
        <f t="shared" si="43"/>
        <v>82</v>
      </c>
      <c r="E370">
        <f t="shared" si="43"/>
        <v>128</v>
      </c>
      <c r="F370">
        <f t="shared" si="44"/>
        <v>8.1414620000000006</v>
      </c>
      <c r="G370">
        <f t="shared" si="45"/>
        <v>8.1414620000000006</v>
      </c>
      <c r="H370" t="str">
        <f>IF(B370="Fe",1+MAX($H$1:H369),"")</f>
        <v/>
      </c>
      <c r="L370">
        <v>369</v>
      </c>
      <c r="M370">
        <v>82</v>
      </c>
      <c r="N370">
        <v>128</v>
      </c>
      <c r="O370">
        <v>8.1414620000000006</v>
      </c>
      <c r="P370">
        <f t="shared" si="46"/>
        <v>210</v>
      </c>
      <c r="Q370" t="str">
        <f>INDEX(elemek!$B$2:$B$113,MATCH($D370,elemek!$C$2:$C$113,0))</f>
        <v>Pb</v>
      </c>
      <c r="R370">
        <f t="shared" si="47"/>
        <v>8.1414620000000006</v>
      </c>
      <c r="S370">
        <f t="shared" si="48"/>
        <v>8.1414620000000006</v>
      </c>
    </row>
    <row r="371" spans="1:19">
      <c r="A371">
        <f t="shared" si="41"/>
        <v>370</v>
      </c>
      <c r="B371" t="str">
        <f>INDEX(elemek!$B$2:$B$113,MATCH($D371,elemek!$C$2:$C$113,0))</f>
        <v>Ac</v>
      </c>
      <c r="C371">
        <f t="shared" si="42"/>
        <v>227</v>
      </c>
      <c r="D371">
        <f t="shared" si="43"/>
        <v>89</v>
      </c>
      <c r="E371">
        <f t="shared" si="43"/>
        <v>138</v>
      </c>
      <c r="F371">
        <f t="shared" si="44"/>
        <v>7.9574470000000002</v>
      </c>
      <c r="G371">
        <f t="shared" si="45"/>
        <v>7.9574470000000002</v>
      </c>
      <c r="H371" t="str">
        <f>IF(B371="Fe",1+MAX($H$1:H370),"")</f>
        <v/>
      </c>
      <c r="L371">
        <v>370</v>
      </c>
      <c r="M371">
        <v>89</v>
      </c>
      <c r="N371">
        <v>138</v>
      </c>
      <c r="O371">
        <v>7.9574470000000002</v>
      </c>
      <c r="P371">
        <f t="shared" si="46"/>
        <v>227</v>
      </c>
      <c r="Q371" t="str">
        <f>INDEX(elemek!$B$2:$B$113,MATCH($D371,elemek!$C$2:$C$113,0))</f>
        <v>Ac</v>
      </c>
      <c r="R371">
        <f t="shared" si="47"/>
        <v>7.9574470000000002</v>
      </c>
      <c r="S371">
        <f t="shared" si="48"/>
        <v>7.9574470000000002</v>
      </c>
    </row>
    <row r="372" spans="1:19">
      <c r="A372">
        <f t="shared" si="41"/>
        <v>371</v>
      </c>
      <c r="B372" t="str">
        <f>INDEX(elemek!$B$2:$B$113,MATCH($D372,elemek!$C$2:$C$113,0))</f>
        <v>Cm</v>
      </c>
      <c r="C372">
        <f t="shared" si="42"/>
        <v>244</v>
      </c>
      <c r="D372">
        <f t="shared" si="43"/>
        <v>96</v>
      </c>
      <c r="E372">
        <f t="shared" si="43"/>
        <v>148</v>
      </c>
      <c r="F372">
        <f t="shared" si="44"/>
        <v>7.8317629999999996</v>
      </c>
      <c r="G372">
        <f t="shared" si="45"/>
        <v>7.8317629999999996</v>
      </c>
      <c r="H372" t="str">
        <f>IF(B372="Fe",1+MAX($H$1:H371),"")</f>
        <v/>
      </c>
      <c r="L372">
        <v>371</v>
      </c>
      <c r="M372">
        <v>96</v>
      </c>
      <c r="N372">
        <v>148</v>
      </c>
      <c r="O372">
        <v>7.8317629999999996</v>
      </c>
      <c r="P372">
        <f t="shared" si="46"/>
        <v>244</v>
      </c>
      <c r="Q372" t="str">
        <f>INDEX(elemek!$B$2:$B$113,MATCH($D372,elemek!$C$2:$C$113,0))</f>
        <v>Cm</v>
      </c>
      <c r="R372">
        <f t="shared" si="47"/>
        <v>7.8317629999999996</v>
      </c>
      <c r="S372">
        <f t="shared" si="48"/>
        <v>7.8317629999999996</v>
      </c>
    </row>
    <row r="373" spans="1:19">
      <c r="A373">
        <f t="shared" si="41"/>
        <v>372</v>
      </c>
      <c r="B373" t="str">
        <f>INDEX(elemek!$B$2:$B$113,MATCH($D373,elemek!$C$2:$C$113,0))</f>
        <v>Pm</v>
      </c>
      <c r="C373">
        <f t="shared" si="42"/>
        <v>145</v>
      </c>
      <c r="D373">
        <f t="shared" si="43"/>
        <v>61</v>
      </c>
      <c r="E373">
        <f t="shared" si="43"/>
        <v>84</v>
      </c>
      <c r="F373">
        <f t="shared" si="44"/>
        <v>8.6318380000000001</v>
      </c>
      <c r="G373">
        <f t="shared" si="45"/>
        <v>8.6318380000000001</v>
      </c>
      <c r="H373" t="str">
        <f>IF(B373="Fe",1+MAX($H$1:H372),"")</f>
        <v/>
      </c>
      <c r="L373">
        <v>372</v>
      </c>
      <c r="M373">
        <v>61</v>
      </c>
      <c r="N373">
        <v>84</v>
      </c>
      <c r="O373">
        <v>8.6318380000000001</v>
      </c>
      <c r="P373">
        <f t="shared" si="46"/>
        <v>145</v>
      </c>
      <c r="Q373" t="str">
        <f>INDEX(elemek!$B$2:$B$113,MATCH($D373,elemek!$C$2:$C$113,0))</f>
        <v>Pm</v>
      </c>
      <c r="R373">
        <f t="shared" si="47"/>
        <v>8.6318380000000001</v>
      </c>
      <c r="S373">
        <f t="shared" si="48"/>
        <v>8.6318380000000001</v>
      </c>
    </row>
    <row r="374" spans="1:19">
      <c r="A374">
        <f t="shared" si="41"/>
        <v>373</v>
      </c>
      <c r="B374" t="str">
        <f>INDEX(elemek!$B$2:$B$113,MATCH($D374,elemek!$C$2:$C$113,0))</f>
        <v>Nb</v>
      </c>
      <c r="C374">
        <f t="shared" si="42"/>
        <v>93</v>
      </c>
      <c r="D374">
        <f t="shared" si="43"/>
        <v>41</v>
      </c>
      <c r="E374">
        <f t="shared" si="43"/>
        <v>52</v>
      </c>
      <c r="F374">
        <f t="shared" si="44"/>
        <v>8.5114533494381952</v>
      </c>
      <c r="G374">
        <f t="shared" si="45"/>
        <v>8.5114533494381952</v>
      </c>
      <c r="H374" t="str">
        <f>IF(B374="Fe",1+MAX($H$1:H373),"")</f>
        <v/>
      </c>
      <c r="L374">
        <v>373</v>
      </c>
      <c r="M374">
        <v>41</v>
      </c>
      <c r="N374">
        <v>52</v>
      </c>
      <c r="P374">
        <f t="shared" si="46"/>
        <v>93</v>
      </c>
      <c r="Q374" t="str">
        <f>INDEX(elemek!$B$2:$B$113,MATCH($D374,elemek!$C$2:$C$113,0))</f>
        <v>Nb</v>
      </c>
      <c r="R374">
        <f t="shared" si="47"/>
        <v>8.5114533494381952</v>
      </c>
      <c r="S374">
        <f t="shared" si="48"/>
        <v>8.9891568888888891</v>
      </c>
    </row>
    <row r="375" spans="1:19">
      <c r="A375">
        <f t="shared" si="41"/>
        <v>374</v>
      </c>
      <c r="B375" t="str">
        <f>INDEX(elemek!$B$2:$B$113,MATCH($D375,elemek!$C$2:$C$113,0))</f>
        <v>Pu</v>
      </c>
      <c r="C375">
        <f t="shared" si="42"/>
        <v>241</v>
      </c>
      <c r="D375">
        <f t="shared" si="43"/>
        <v>94</v>
      </c>
      <c r="E375">
        <f t="shared" si="43"/>
        <v>147</v>
      </c>
      <c r="F375">
        <f t="shared" si="44"/>
        <v>7.8515899999999998</v>
      </c>
      <c r="G375">
        <f t="shared" si="45"/>
        <v>7.8515899999999998</v>
      </c>
      <c r="H375" t="str">
        <f>IF(B375="Fe",1+MAX($H$1:H374),"")</f>
        <v/>
      </c>
      <c r="L375">
        <v>374</v>
      </c>
      <c r="M375">
        <v>94</v>
      </c>
      <c r="N375">
        <v>147</v>
      </c>
      <c r="O375">
        <v>7.8515899999999998</v>
      </c>
      <c r="P375">
        <f t="shared" si="46"/>
        <v>241</v>
      </c>
      <c r="Q375" t="str">
        <f>INDEX(elemek!$B$2:$B$113,MATCH($D375,elemek!$C$2:$C$113,0))</f>
        <v>Pu</v>
      </c>
      <c r="R375">
        <f t="shared" si="47"/>
        <v>7.8515899999999998</v>
      </c>
      <c r="S375">
        <f t="shared" si="48"/>
        <v>7.8515899999999998</v>
      </c>
    </row>
    <row r="376" spans="1:19">
      <c r="A376">
        <f t="shared" si="41"/>
        <v>375</v>
      </c>
      <c r="B376" t="str">
        <f>INDEX(elemek!$B$2:$B$113,MATCH($D376,elemek!$C$2:$C$113,0))</f>
        <v>Cd</v>
      </c>
      <c r="C376">
        <f t="shared" si="42"/>
        <v>113</v>
      </c>
      <c r="D376">
        <f t="shared" si="43"/>
        <v>48</v>
      </c>
      <c r="E376">
        <f t="shared" si="43"/>
        <v>65</v>
      </c>
      <c r="F376">
        <f t="shared" si="44"/>
        <v>8.5114533494381952</v>
      </c>
      <c r="G376">
        <f t="shared" si="45"/>
        <v>8.5114533494381952</v>
      </c>
      <c r="H376" t="str">
        <f>IF(B376="Fe",1+MAX($H$1:H375),"")</f>
        <v/>
      </c>
      <c r="L376">
        <v>375</v>
      </c>
      <c r="M376">
        <v>48</v>
      </c>
      <c r="N376">
        <v>65</v>
      </c>
      <c r="P376">
        <f t="shared" si="46"/>
        <v>113</v>
      </c>
      <c r="Q376" t="str">
        <f>INDEX(elemek!$B$2:$B$113,MATCH($D376,elemek!$C$2:$C$113,0))</f>
        <v>Cd</v>
      </c>
      <c r="R376">
        <f t="shared" si="47"/>
        <v>8.5114533494381952</v>
      </c>
      <c r="S376">
        <f t="shared" si="48"/>
        <v>8.8673330833333317</v>
      </c>
    </row>
    <row r="377" spans="1:19">
      <c r="A377">
        <f t="shared" si="41"/>
        <v>376</v>
      </c>
      <c r="B377" t="str">
        <f>INDEX(elemek!$B$2:$B$113,MATCH($D377,elemek!$C$2:$C$113,0))</f>
        <v>Eu</v>
      </c>
      <c r="C377">
        <f t="shared" si="42"/>
        <v>152</v>
      </c>
      <c r="D377">
        <f t="shared" si="43"/>
        <v>63</v>
      </c>
      <c r="E377">
        <f t="shared" si="43"/>
        <v>89</v>
      </c>
      <c r="F377">
        <f t="shared" si="44"/>
        <v>8.5508970000000009</v>
      </c>
      <c r="G377">
        <f t="shared" si="45"/>
        <v>8.5508970000000009</v>
      </c>
      <c r="H377" t="str">
        <f>IF(B377="Fe",1+MAX($H$1:H376),"")</f>
        <v/>
      </c>
      <c r="L377">
        <v>376</v>
      </c>
      <c r="M377">
        <v>63</v>
      </c>
      <c r="N377">
        <v>89</v>
      </c>
      <c r="O377">
        <v>8.5508970000000009</v>
      </c>
      <c r="P377">
        <f t="shared" si="46"/>
        <v>152</v>
      </c>
      <c r="Q377" t="str">
        <f>INDEX(elemek!$B$2:$B$113,MATCH($D377,elemek!$C$2:$C$113,0))</f>
        <v>Eu</v>
      </c>
      <c r="R377">
        <f t="shared" si="47"/>
        <v>8.5508970000000009</v>
      </c>
      <c r="S377">
        <f t="shared" si="48"/>
        <v>8.5508970000000009</v>
      </c>
    </row>
    <row r="378" spans="1:19">
      <c r="A378">
        <f t="shared" si="41"/>
        <v>377</v>
      </c>
      <c r="B378" t="str">
        <f>INDEX(elemek!$B$2:$B$113,MATCH($D378,elemek!$C$2:$C$113,0))</f>
        <v>Cf</v>
      </c>
      <c r="C378">
        <f t="shared" si="42"/>
        <v>250</v>
      </c>
      <c r="D378">
        <f t="shared" si="43"/>
        <v>98</v>
      </c>
      <c r="E378">
        <f t="shared" si="43"/>
        <v>152</v>
      </c>
      <c r="F378">
        <f t="shared" si="44"/>
        <v>7.7866400000000002</v>
      </c>
      <c r="G378">
        <f t="shared" si="45"/>
        <v>7.7866400000000002</v>
      </c>
      <c r="H378" t="str">
        <f>IF(B378="Fe",1+MAX($H$1:H377),"")</f>
        <v/>
      </c>
      <c r="L378">
        <v>377</v>
      </c>
      <c r="M378">
        <v>98</v>
      </c>
      <c r="N378">
        <v>152</v>
      </c>
      <c r="O378">
        <v>7.7866400000000002</v>
      </c>
      <c r="P378">
        <f t="shared" si="46"/>
        <v>250</v>
      </c>
      <c r="Q378" t="str">
        <f>INDEX(elemek!$B$2:$B$113,MATCH($D378,elemek!$C$2:$C$113,0))</f>
        <v>Cf</v>
      </c>
      <c r="R378">
        <f t="shared" si="47"/>
        <v>7.7866400000000002</v>
      </c>
      <c r="S378">
        <f t="shared" si="48"/>
        <v>7.7866400000000002</v>
      </c>
    </row>
    <row r="379" spans="1:19">
      <c r="A379">
        <f t="shared" si="41"/>
        <v>378</v>
      </c>
      <c r="B379" t="str">
        <f>INDEX(elemek!$B$2:$B$113,MATCH($D379,elemek!$C$2:$C$113,0))</f>
        <v>H</v>
      </c>
      <c r="C379">
        <f t="shared" si="42"/>
        <v>3</v>
      </c>
      <c r="D379">
        <f t="shared" si="43"/>
        <v>1</v>
      </c>
      <c r="E379">
        <f t="shared" si="43"/>
        <v>2</v>
      </c>
      <c r="F379">
        <f t="shared" si="44"/>
        <v>3.0879940000000001</v>
      </c>
      <c r="G379">
        <f t="shared" si="45"/>
        <v>3.0879940000000001</v>
      </c>
      <c r="H379" t="str">
        <f>IF(B379="Fe",1+MAX($H$1:H378),"")</f>
        <v/>
      </c>
      <c r="L379">
        <v>378</v>
      </c>
      <c r="M379">
        <v>1</v>
      </c>
      <c r="N379">
        <v>2</v>
      </c>
      <c r="O379">
        <v>3.0879940000000001</v>
      </c>
      <c r="P379">
        <f t="shared" si="46"/>
        <v>3</v>
      </c>
      <c r="Q379" t="str">
        <f>INDEX(elemek!$B$2:$B$113,MATCH($D379,elemek!$C$2:$C$113,0))</f>
        <v>H</v>
      </c>
      <c r="R379">
        <f t="shared" si="47"/>
        <v>3.0879940000000001</v>
      </c>
      <c r="S379">
        <f t="shared" si="48"/>
        <v>3.0879940000000001</v>
      </c>
    </row>
    <row r="380" spans="1:19">
      <c r="A380">
        <f t="shared" si="41"/>
        <v>379</v>
      </c>
      <c r="B380" t="str">
        <f>INDEX(elemek!$B$2:$B$113,MATCH($D380,elemek!$C$2:$C$113,0))</f>
        <v>Kr</v>
      </c>
      <c r="C380">
        <f t="shared" si="42"/>
        <v>85</v>
      </c>
      <c r="D380">
        <f t="shared" si="43"/>
        <v>36</v>
      </c>
      <c r="E380">
        <f t="shared" si="43"/>
        <v>49</v>
      </c>
      <c r="F380">
        <f t="shared" si="44"/>
        <v>9.0299189999999996</v>
      </c>
      <c r="G380">
        <f t="shared" si="45"/>
        <v>9.0299189999999996</v>
      </c>
      <c r="H380" t="str">
        <f>IF(B380="Fe",1+MAX($H$1:H379),"")</f>
        <v/>
      </c>
      <c r="L380">
        <v>379</v>
      </c>
      <c r="M380">
        <v>36</v>
      </c>
      <c r="N380">
        <v>49</v>
      </c>
      <c r="O380">
        <v>9.0299189999999996</v>
      </c>
      <c r="P380">
        <f t="shared" si="46"/>
        <v>85</v>
      </c>
      <c r="Q380" t="str">
        <f>INDEX(elemek!$B$2:$B$113,MATCH($D380,elemek!$C$2:$C$113,0))</f>
        <v>Kr</v>
      </c>
      <c r="R380">
        <f t="shared" si="47"/>
        <v>9.0299189999999996</v>
      </c>
      <c r="S380">
        <f t="shared" si="48"/>
        <v>9.0299189999999996</v>
      </c>
    </row>
    <row r="381" spans="1:19">
      <c r="A381">
        <f t="shared" si="41"/>
        <v>380</v>
      </c>
      <c r="B381" t="str">
        <f>INDEX(elemek!$B$2:$B$113,MATCH($D381,elemek!$C$2:$C$113,0))</f>
        <v>Ba</v>
      </c>
      <c r="C381">
        <f t="shared" si="42"/>
        <v>133</v>
      </c>
      <c r="D381">
        <f t="shared" si="43"/>
        <v>56</v>
      </c>
      <c r="E381">
        <f t="shared" si="43"/>
        <v>77</v>
      </c>
      <c r="F381">
        <f t="shared" si="44"/>
        <v>8.7296239999999994</v>
      </c>
      <c r="G381">
        <f t="shared" si="45"/>
        <v>8.7296239999999994</v>
      </c>
      <c r="H381" t="str">
        <f>IF(B381="Fe",1+MAX($H$1:H380),"")</f>
        <v/>
      </c>
      <c r="L381">
        <v>380</v>
      </c>
      <c r="M381">
        <v>56</v>
      </c>
      <c r="N381">
        <v>77</v>
      </c>
      <c r="O381">
        <v>8.7296239999999994</v>
      </c>
      <c r="P381">
        <f t="shared" si="46"/>
        <v>133</v>
      </c>
      <c r="Q381" t="str">
        <f>INDEX(elemek!$B$2:$B$113,MATCH($D381,elemek!$C$2:$C$113,0))</f>
        <v>Ba</v>
      </c>
      <c r="R381">
        <f t="shared" si="47"/>
        <v>8.7296239999999994</v>
      </c>
      <c r="S381">
        <f t="shared" si="48"/>
        <v>8.7296239999999994</v>
      </c>
    </row>
    <row r="382" spans="1:19">
      <c r="A382">
        <f t="shared" si="41"/>
        <v>381</v>
      </c>
      <c r="B382" t="str">
        <f>INDEX(elemek!$B$2:$B$113,MATCH($D382,elemek!$C$2:$C$113,0))</f>
        <v>Eu</v>
      </c>
      <c r="C382">
        <f t="shared" si="42"/>
        <v>154</v>
      </c>
      <c r="D382">
        <f t="shared" si="43"/>
        <v>63</v>
      </c>
      <c r="E382">
        <f t="shared" si="43"/>
        <v>91</v>
      </c>
      <c r="F382">
        <f t="shared" si="44"/>
        <v>8.5372000000000003</v>
      </c>
      <c r="G382">
        <f t="shared" si="45"/>
        <v>8.5372000000000003</v>
      </c>
      <c r="H382" t="str">
        <f>IF(B382="Fe",1+MAX($H$1:H381),"")</f>
        <v/>
      </c>
      <c r="L382">
        <v>381</v>
      </c>
      <c r="M382">
        <v>63</v>
      </c>
      <c r="N382">
        <v>91</v>
      </c>
      <c r="O382">
        <v>8.5372000000000003</v>
      </c>
      <c r="P382">
        <f t="shared" si="46"/>
        <v>154</v>
      </c>
      <c r="Q382" t="str">
        <f>INDEX(elemek!$B$2:$B$113,MATCH($D382,elemek!$C$2:$C$113,0))</f>
        <v>Eu</v>
      </c>
      <c r="R382">
        <f t="shared" si="47"/>
        <v>8.5372000000000003</v>
      </c>
      <c r="S382">
        <f t="shared" si="48"/>
        <v>8.5372000000000003</v>
      </c>
    </row>
    <row r="383" spans="1:19">
      <c r="A383">
        <f t="shared" si="41"/>
        <v>382</v>
      </c>
      <c r="B383" t="str">
        <f>INDEX(elemek!$B$2:$B$113,MATCH($D383,elemek!$C$2:$C$113,0))</f>
        <v>Os</v>
      </c>
      <c r="C383">
        <f t="shared" si="42"/>
        <v>194</v>
      </c>
      <c r="D383">
        <f t="shared" si="43"/>
        <v>76</v>
      </c>
      <c r="E383">
        <f t="shared" si="43"/>
        <v>118</v>
      </c>
      <c r="F383">
        <f t="shared" si="44"/>
        <v>8.2385079999999995</v>
      </c>
      <c r="G383">
        <f t="shared" si="45"/>
        <v>8.2385079999999995</v>
      </c>
      <c r="H383" t="str">
        <f>IF(B383="Fe",1+MAX($H$1:H382),"")</f>
        <v/>
      </c>
      <c r="L383">
        <v>382</v>
      </c>
      <c r="M383">
        <v>76</v>
      </c>
      <c r="N383">
        <v>118</v>
      </c>
      <c r="O383">
        <v>8.2385079999999995</v>
      </c>
      <c r="P383">
        <f t="shared" si="46"/>
        <v>194</v>
      </c>
      <c r="Q383" t="str">
        <f>INDEX(elemek!$B$2:$B$113,MATCH($D383,elemek!$C$2:$C$113,0))</f>
        <v>Os</v>
      </c>
      <c r="R383">
        <f t="shared" si="47"/>
        <v>8.2385079999999995</v>
      </c>
      <c r="S383">
        <f t="shared" si="48"/>
        <v>8.2385079999999995</v>
      </c>
    </row>
    <row r="384" spans="1:19">
      <c r="A384">
        <f t="shared" si="41"/>
        <v>383</v>
      </c>
      <c r="B384" t="str">
        <f>INDEX(elemek!$B$2:$B$113,MATCH($D384,elemek!$C$2:$C$113,0))</f>
        <v>Ra</v>
      </c>
      <c r="C384">
        <f t="shared" si="42"/>
        <v>228</v>
      </c>
      <c r="D384">
        <f t="shared" si="43"/>
        <v>88</v>
      </c>
      <c r="E384">
        <f t="shared" si="43"/>
        <v>140</v>
      </c>
      <c r="F384">
        <f t="shared" si="44"/>
        <v>7.9443900000000003</v>
      </c>
      <c r="G384">
        <f t="shared" si="45"/>
        <v>7.9443900000000003</v>
      </c>
      <c r="H384" t="str">
        <f>IF(B384="Fe",1+MAX($H$1:H383),"")</f>
        <v/>
      </c>
      <c r="L384">
        <v>383</v>
      </c>
      <c r="M384">
        <v>88</v>
      </c>
      <c r="N384">
        <v>140</v>
      </c>
      <c r="O384">
        <v>7.9443900000000003</v>
      </c>
      <c r="P384">
        <f t="shared" si="46"/>
        <v>228</v>
      </c>
      <c r="Q384" t="str">
        <f>INDEX(elemek!$B$2:$B$113,MATCH($D384,elemek!$C$2:$C$113,0))</f>
        <v>Ra</v>
      </c>
      <c r="R384">
        <f t="shared" si="47"/>
        <v>7.9443900000000003</v>
      </c>
      <c r="S384">
        <f t="shared" si="48"/>
        <v>7.9443900000000003</v>
      </c>
    </row>
    <row r="385" spans="1:19">
      <c r="A385">
        <f t="shared" si="41"/>
        <v>384</v>
      </c>
      <c r="B385" t="str">
        <f>INDEX(elemek!$B$2:$B$113,MATCH($D385,elemek!$C$2:$C$113,0))</f>
        <v>Pm</v>
      </c>
      <c r="C385">
        <f t="shared" si="42"/>
        <v>146</v>
      </c>
      <c r="D385">
        <f t="shared" si="43"/>
        <v>61</v>
      </c>
      <c r="E385">
        <f t="shared" si="43"/>
        <v>85</v>
      </c>
      <c r="F385">
        <f t="shared" si="44"/>
        <v>8.6155740000000005</v>
      </c>
      <c r="G385">
        <f t="shared" si="45"/>
        <v>8.6155740000000005</v>
      </c>
      <c r="H385" t="str">
        <f>IF(B385="Fe",1+MAX($H$1:H384),"")</f>
        <v/>
      </c>
      <c r="L385">
        <v>384</v>
      </c>
      <c r="M385">
        <v>61</v>
      </c>
      <c r="N385">
        <v>85</v>
      </c>
      <c r="O385">
        <v>8.6155740000000005</v>
      </c>
      <c r="P385">
        <f t="shared" si="46"/>
        <v>146</v>
      </c>
      <c r="Q385" t="str">
        <f>INDEX(elemek!$B$2:$B$113,MATCH($D385,elemek!$C$2:$C$113,0))</f>
        <v>Pm</v>
      </c>
      <c r="R385">
        <f t="shared" si="47"/>
        <v>8.6155740000000005</v>
      </c>
      <c r="S385">
        <f t="shared" si="48"/>
        <v>8.6155740000000005</v>
      </c>
    </row>
    <row r="386" spans="1:19">
      <c r="A386">
        <f t="shared" si="41"/>
        <v>385</v>
      </c>
      <c r="B386" t="str">
        <f>INDEX(elemek!$B$2:$B$113,MATCH($D386,elemek!$C$2:$C$113,0))</f>
        <v>Co</v>
      </c>
      <c r="C386">
        <f t="shared" si="42"/>
        <v>60</v>
      </c>
      <c r="D386">
        <f t="shared" si="43"/>
        <v>27</v>
      </c>
      <c r="E386">
        <f t="shared" si="43"/>
        <v>33</v>
      </c>
      <c r="F386">
        <f t="shared" si="44"/>
        <v>9.0988109999999995</v>
      </c>
      <c r="G386">
        <f t="shared" si="45"/>
        <v>9.0988109999999995</v>
      </c>
      <c r="H386" t="str">
        <f>IF(B386="Fe",1+MAX($H$1:H385),"")</f>
        <v/>
      </c>
      <c r="L386">
        <v>385</v>
      </c>
      <c r="M386">
        <v>27</v>
      </c>
      <c r="N386">
        <v>33</v>
      </c>
      <c r="O386">
        <v>9.0988109999999995</v>
      </c>
      <c r="P386">
        <f t="shared" si="46"/>
        <v>60</v>
      </c>
      <c r="Q386" t="str">
        <f>INDEX(elemek!$B$2:$B$113,MATCH($D386,elemek!$C$2:$C$113,0))</f>
        <v>Co</v>
      </c>
      <c r="R386">
        <f t="shared" si="47"/>
        <v>9.0988109999999995</v>
      </c>
      <c r="S386">
        <f t="shared" si="48"/>
        <v>9.0988109999999995</v>
      </c>
    </row>
    <row r="387" spans="1:19">
      <c r="A387">
        <f t="shared" ref="A387:A450" si="49">L387</f>
        <v>386</v>
      </c>
      <c r="B387" t="str">
        <f>INDEX(elemek!$B$2:$B$113,MATCH($D387,elemek!$C$2:$C$113,0))</f>
        <v>Eu</v>
      </c>
      <c r="C387">
        <f t="shared" ref="C387:C450" si="50">D387+E387</f>
        <v>155</v>
      </c>
      <c r="D387">
        <f t="shared" ref="D387:E450" si="51">M387</f>
        <v>63</v>
      </c>
      <c r="E387">
        <f t="shared" si="51"/>
        <v>92</v>
      </c>
      <c r="F387">
        <f t="shared" ref="F387:F450" si="52">R387</f>
        <v>8.5347109999999997</v>
      </c>
      <c r="G387">
        <f t="shared" ref="G387:G450" si="53">R387</f>
        <v>8.5347109999999997</v>
      </c>
      <c r="H387" t="str">
        <f>IF(B387="Fe",1+MAX($H$1:H386),"")</f>
        <v/>
      </c>
      <c r="L387">
        <v>386</v>
      </c>
      <c r="M387">
        <v>63</v>
      </c>
      <c r="N387">
        <v>92</v>
      </c>
      <c r="O387">
        <v>8.5347109999999997</v>
      </c>
      <c r="P387">
        <f t="shared" ref="P387:P450" si="54">D387+E387</f>
        <v>155</v>
      </c>
      <c r="Q387" t="str">
        <f>INDEX(elemek!$B$2:$B$113,MATCH($D387,elemek!$C$2:$C$113,0))</f>
        <v>Eu</v>
      </c>
      <c r="R387">
        <f t="shared" ref="R387:R450" si="55">IF($O387&gt;0,$O387,AVERAGE($O$2:$O$990))</f>
        <v>8.5347109999999997</v>
      </c>
      <c r="S387">
        <f t="shared" ref="S387:S450" si="56">IF(ISBLANK(O387),AVERAGEIF($Q$2:$Q$990,$Q387,$O$2:$O$990),O387)</f>
        <v>8.5347109999999997</v>
      </c>
    </row>
    <row r="388" spans="1:19">
      <c r="A388">
        <f t="shared" si="49"/>
        <v>387</v>
      </c>
      <c r="B388" t="str">
        <f>INDEX(elemek!$B$2:$B$113,MATCH($D388,elemek!$C$2:$C$113,0))</f>
        <v>Tl</v>
      </c>
      <c r="C388">
        <f t="shared" si="50"/>
        <v>204</v>
      </c>
      <c r="D388">
        <f t="shared" si="51"/>
        <v>81</v>
      </c>
      <c r="E388">
        <f t="shared" si="51"/>
        <v>123</v>
      </c>
      <c r="F388">
        <f t="shared" si="52"/>
        <v>8.190671</v>
      </c>
      <c r="G388">
        <f t="shared" si="53"/>
        <v>8.190671</v>
      </c>
      <c r="H388" t="str">
        <f>IF(B388="Fe",1+MAX($H$1:H387),"")</f>
        <v/>
      </c>
      <c r="L388">
        <v>387</v>
      </c>
      <c r="M388">
        <v>81</v>
      </c>
      <c r="N388">
        <v>123</v>
      </c>
      <c r="O388">
        <v>8.190671</v>
      </c>
      <c r="P388">
        <f t="shared" si="54"/>
        <v>204</v>
      </c>
      <c r="Q388" t="str">
        <f>INDEX(elemek!$B$2:$B$113,MATCH($D388,elemek!$C$2:$C$113,0))</f>
        <v>Tl</v>
      </c>
      <c r="R388">
        <f t="shared" si="55"/>
        <v>8.190671</v>
      </c>
      <c r="S388">
        <f t="shared" si="56"/>
        <v>8.190671</v>
      </c>
    </row>
    <row r="389" spans="1:19">
      <c r="A389">
        <f t="shared" si="49"/>
        <v>388</v>
      </c>
      <c r="B389" t="str">
        <f>INDEX(elemek!$B$2:$B$113,MATCH($D389,elemek!$C$2:$C$113,0))</f>
        <v>Lu</v>
      </c>
      <c r="C389">
        <f t="shared" si="50"/>
        <v>174</v>
      </c>
      <c r="D389">
        <f t="shared" si="51"/>
        <v>71</v>
      </c>
      <c r="E389">
        <f t="shared" si="51"/>
        <v>103</v>
      </c>
      <c r="F389">
        <f t="shared" si="52"/>
        <v>8.3907260000000008</v>
      </c>
      <c r="G389">
        <f t="shared" si="53"/>
        <v>8.3907260000000008</v>
      </c>
      <c r="H389" t="str">
        <f>IF(B389="Fe",1+MAX($H$1:H388),"")</f>
        <v/>
      </c>
      <c r="L389">
        <v>388</v>
      </c>
      <c r="M389">
        <v>71</v>
      </c>
      <c r="N389">
        <v>103</v>
      </c>
      <c r="O389">
        <v>8.3907260000000008</v>
      </c>
      <c r="P389">
        <f t="shared" si="54"/>
        <v>174</v>
      </c>
      <c r="Q389" t="str">
        <f>INDEX(elemek!$B$2:$B$113,MATCH($D389,elemek!$C$2:$C$113,0))</f>
        <v>Lu</v>
      </c>
      <c r="R389">
        <f t="shared" si="55"/>
        <v>8.3907260000000008</v>
      </c>
      <c r="S389">
        <f t="shared" si="56"/>
        <v>8.3907260000000008</v>
      </c>
    </row>
    <row r="390" spans="1:19">
      <c r="A390">
        <f t="shared" si="49"/>
        <v>389</v>
      </c>
      <c r="B390" t="str">
        <f>INDEX(elemek!$B$2:$B$113,MATCH($D390,elemek!$C$2:$C$113,0))</f>
        <v>Rh</v>
      </c>
      <c r="C390">
        <f t="shared" si="50"/>
        <v>101</v>
      </c>
      <c r="D390">
        <f t="shared" si="51"/>
        <v>45</v>
      </c>
      <c r="E390">
        <f t="shared" si="51"/>
        <v>56</v>
      </c>
      <c r="F390">
        <f t="shared" si="52"/>
        <v>8.9367529999999995</v>
      </c>
      <c r="G390">
        <f t="shared" si="53"/>
        <v>8.9367529999999995</v>
      </c>
      <c r="H390" t="str">
        <f>IF(B390="Fe",1+MAX($H$1:H389),"")</f>
        <v/>
      </c>
      <c r="L390">
        <v>389</v>
      </c>
      <c r="M390">
        <v>45</v>
      </c>
      <c r="N390">
        <v>56</v>
      </c>
      <c r="O390">
        <v>8.9367529999999995</v>
      </c>
      <c r="P390">
        <f t="shared" si="54"/>
        <v>101</v>
      </c>
      <c r="Q390" t="str">
        <f>INDEX(elemek!$B$2:$B$113,MATCH($D390,elemek!$C$2:$C$113,0))</f>
        <v>Rh</v>
      </c>
      <c r="R390">
        <f t="shared" si="55"/>
        <v>8.9367529999999995</v>
      </c>
      <c r="S390">
        <f t="shared" si="56"/>
        <v>8.9367529999999995</v>
      </c>
    </row>
    <row r="391" spans="1:19">
      <c r="A391">
        <f t="shared" si="49"/>
        <v>390</v>
      </c>
      <c r="B391" t="str">
        <f>INDEX(elemek!$B$2:$B$113,MATCH($D391,elemek!$C$2:$C$113,0))</f>
        <v>Rh</v>
      </c>
      <c r="C391">
        <f t="shared" si="50"/>
        <v>102</v>
      </c>
      <c r="D391">
        <f t="shared" si="51"/>
        <v>45</v>
      </c>
      <c r="E391">
        <f t="shared" si="51"/>
        <v>57</v>
      </c>
      <c r="F391">
        <f t="shared" si="52"/>
        <v>8.9206800000000008</v>
      </c>
      <c r="G391">
        <f t="shared" si="53"/>
        <v>8.9206800000000008</v>
      </c>
      <c r="H391" t="str">
        <f>IF(B391="Fe",1+MAX($H$1:H390),"")</f>
        <v/>
      </c>
      <c r="L391">
        <v>390</v>
      </c>
      <c r="M391">
        <v>45</v>
      </c>
      <c r="N391">
        <v>57</v>
      </c>
      <c r="O391">
        <v>8.9206800000000008</v>
      </c>
      <c r="P391">
        <f t="shared" si="54"/>
        <v>102</v>
      </c>
      <c r="Q391" t="str">
        <f>INDEX(elemek!$B$2:$B$113,MATCH($D391,elemek!$C$2:$C$113,0))</f>
        <v>Rh</v>
      </c>
      <c r="R391">
        <f t="shared" si="55"/>
        <v>8.9206800000000008</v>
      </c>
      <c r="S391">
        <f t="shared" si="56"/>
        <v>8.9206800000000008</v>
      </c>
    </row>
    <row r="392" spans="1:19">
      <c r="A392">
        <f t="shared" si="49"/>
        <v>391</v>
      </c>
      <c r="B392" t="str">
        <f>INDEX(elemek!$B$2:$B$113,MATCH($D392,elemek!$C$2:$C$113,0))</f>
        <v>Po</v>
      </c>
      <c r="C392">
        <f t="shared" si="50"/>
        <v>208</v>
      </c>
      <c r="D392">
        <f t="shared" si="51"/>
        <v>84</v>
      </c>
      <c r="E392">
        <f t="shared" si="51"/>
        <v>124</v>
      </c>
      <c r="F392">
        <f t="shared" si="52"/>
        <v>8.1553149999999999</v>
      </c>
      <c r="G392">
        <f t="shared" si="53"/>
        <v>8.1553149999999999</v>
      </c>
      <c r="H392" t="str">
        <f>IF(B392="Fe",1+MAX($H$1:H391),"")</f>
        <v/>
      </c>
      <c r="L392">
        <v>391</v>
      </c>
      <c r="M392">
        <v>84</v>
      </c>
      <c r="N392">
        <v>124</v>
      </c>
      <c r="O392">
        <v>8.1553149999999999</v>
      </c>
      <c r="P392">
        <f t="shared" si="54"/>
        <v>208</v>
      </c>
      <c r="Q392" t="str">
        <f>INDEX(elemek!$B$2:$B$113,MATCH($D392,elemek!$C$2:$C$113,0))</f>
        <v>Po</v>
      </c>
      <c r="R392">
        <f t="shared" si="55"/>
        <v>8.1553149999999999</v>
      </c>
      <c r="S392">
        <f t="shared" si="56"/>
        <v>8.1553149999999999</v>
      </c>
    </row>
    <row r="393" spans="1:19">
      <c r="A393">
        <f t="shared" si="49"/>
        <v>392</v>
      </c>
      <c r="B393" t="str">
        <f>INDEX(elemek!$B$2:$B$113,MATCH($D393,elemek!$C$2:$C$113,0))</f>
        <v>Pu</v>
      </c>
      <c r="C393">
        <f t="shared" si="50"/>
        <v>236</v>
      </c>
      <c r="D393">
        <f t="shared" si="51"/>
        <v>94</v>
      </c>
      <c r="E393">
        <f t="shared" si="51"/>
        <v>142</v>
      </c>
      <c r="F393">
        <f t="shared" si="52"/>
        <v>7.8895359999999997</v>
      </c>
      <c r="G393">
        <f t="shared" si="53"/>
        <v>7.8895359999999997</v>
      </c>
      <c r="H393" t="str">
        <f>IF(B393="Fe",1+MAX($H$1:H392),"")</f>
        <v/>
      </c>
      <c r="L393">
        <v>392</v>
      </c>
      <c r="M393">
        <v>94</v>
      </c>
      <c r="N393">
        <v>142</v>
      </c>
      <c r="O393">
        <v>7.8895359999999997</v>
      </c>
      <c r="P393">
        <f t="shared" si="54"/>
        <v>236</v>
      </c>
      <c r="Q393" t="str">
        <f>INDEX(elemek!$B$2:$B$113,MATCH($D393,elemek!$C$2:$C$113,0))</f>
        <v>Pu</v>
      </c>
      <c r="R393">
        <f t="shared" si="55"/>
        <v>7.8895359999999997</v>
      </c>
      <c r="S393">
        <f t="shared" si="56"/>
        <v>7.8895359999999997</v>
      </c>
    </row>
    <row r="394" spans="1:19">
      <c r="A394">
        <f t="shared" si="49"/>
        <v>393</v>
      </c>
      <c r="B394" t="str">
        <f>INDEX(elemek!$B$2:$B$113,MATCH($D394,elemek!$C$2:$C$113,0))</f>
        <v>Sb</v>
      </c>
      <c r="C394">
        <f t="shared" si="50"/>
        <v>125</v>
      </c>
      <c r="D394">
        <f t="shared" si="51"/>
        <v>51</v>
      </c>
      <c r="E394">
        <f t="shared" si="51"/>
        <v>74</v>
      </c>
      <c r="F394">
        <f t="shared" si="52"/>
        <v>8.7773669999999999</v>
      </c>
      <c r="G394">
        <f t="shared" si="53"/>
        <v>8.7773669999999999</v>
      </c>
      <c r="H394" t="str">
        <f>IF(B394="Fe",1+MAX($H$1:H393),"")</f>
        <v/>
      </c>
      <c r="L394">
        <v>393</v>
      </c>
      <c r="M394">
        <v>51</v>
      </c>
      <c r="N394">
        <v>74</v>
      </c>
      <c r="O394">
        <v>8.7773669999999999</v>
      </c>
      <c r="P394">
        <f t="shared" si="54"/>
        <v>125</v>
      </c>
      <c r="Q394" t="str">
        <f>INDEX(elemek!$B$2:$B$113,MATCH($D394,elemek!$C$2:$C$113,0))</f>
        <v>Sb</v>
      </c>
      <c r="R394">
        <f t="shared" si="55"/>
        <v>8.7773669999999999</v>
      </c>
      <c r="S394">
        <f t="shared" si="56"/>
        <v>8.7773669999999999</v>
      </c>
    </row>
    <row r="395" spans="1:19">
      <c r="A395">
        <f t="shared" si="49"/>
        <v>394</v>
      </c>
      <c r="B395" t="str">
        <f>INDEX(elemek!$B$2:$B$113,MATCH($D395,elemek!$C$2:$C$113,0))</f>
        <v>Fe</v>
      </c>
      <c r="C395">
        <f t="shared" si="50"/>
        <v>55</v>
      </c>
      <c r="D395">
        <f t="shared" si="51"/>
        <v>26</v>
      </c>
      <c r="E395">
        <f t="shared" si="51"/>
        <v>29</v>
      </c>
      <c r="F395">
        <f t="shared" si="52"/>
        <v>9.1164070000000006</v>
      </c>
      <c r="G395">
        <f t="shared" si="53"/>
        <v>9.1164070000000006</v>
      </c>
      <c r="H395">
        <f>IF(B395="Fe",1+MAX($H$1:H394),"")</f>
        <v>6</v>
      </c>
      <c r="L395">
        <v>394</v>
      </c>
      <c r="M395">
        <v>26</v>
      </c>
      <c r="N395">
        <v>29</v>
      </c>
      <c r="O395">
        <v>9.1164070000000006</v>
      </c>
      <c r="P395">
        <f t="shared" si="54"/>
        <v>55</v>
      </c>
      <c r="Q395" t="str">
        <f>INDEX(elemek!$B$2:$B$113,MATCH($D395,elemek!$C$2:$C$113,0))</f>
        <v>Fe</v>
      </c>
      <c r="R395">
        <f t="shared" si="55"/>
        <v>9.1164070000000006</v>
      </c>
      <c r="S395">
        <f t="shared" si="56"/>
        <v>9.1164070000000006</v>
      </c>
    </row>
    <row r="396" spans="1:19">
      <c r="A396">
        <f t="shared" si="49"/>
        <v>395</v>
      </c>
      <c r="B396" t="str">
        <f>INDEX(elemek!$B$2:$B$113,MATCH($D396,elemek!$C$2:$C$113,0))</f>
        <v>Cf</v>
      </c>
      <c r="C396">
        <f t="shared" si="50"/>
        <v>252</v>
      </c>
      <c r="D396">
        <f t="shared" si="51"/>
        <v>98</v>
      </c>
      <c r="E396">
        <f t="shared" si="51"/>
        <v>154</v>
      </c>
      <c r="F396">
        <f t="shared" si="52"/>
        <v>7.7696050000000003</v>
      </c>
      <c r="G396">
        <f t="shared" si="53"/>
        <v>7.7696050000000003</v>
      </c>
      <c r="H396" t="str">
        <f>IF(B396="Fe",1+MAX($H$1:H395),"")</f>
        <v/>
      </c>
      <c r="L396">
        <v>395</v>
      </c>
      <c r="M396">
        <v>98</v>
      </c>
      <c r="N396">
        <v>154</v>
      </c>
      <c r="O396">
        <v>7.7696050000000003</v>
      </c>
      <c r="P396">
        <f t="shared" si="54"/>
        <v>252</v>
      </c>
      <c r="Q396" t="str">
        <f>INDEX(elemek!$B$2:$B$113,MATCH($D396,elemek!$C$2:$C$113,0))</f>
        <v>Cf</v>
      </c>
      <c r="R396">
        <f t="shared" si="55"/>
        <v>7.7696050000000003</v>
      </c>
      <c r="S396">
        <f t="shared" si="56"/>
        <v>7.7696050000000003</v>
      </c>
    </row>
    <row r="397" spans="1:19">
      <c r="A397">
        <f t="shared" si="49"/>
        <v>396</v>
      </c>
      <c r="B397" t="str">
        <f>INDEX(elemek!$B$2:$B$113,MATCH($D397,elemek!$C$2:$C$113,0))</f>
        <v>Pm</v>
      </c>
      <c r="C397">
        <f t="shared" si="50"/>
        <v>147</v>
      </c>
      <c r="D397">
        <f t="shared" si="51"/>
        <v>61</v>
      </c>
      <c r="E397">
        <f t="shared" si="51"/>
        <v>86</v>
      </c>
      <c r="F397">
        <f t="shared" si="52"/>
        <v>8.6090680000000006</v>
      </c>
      <c r="G397">
        <f t="shared" si="53"/>
        <v>8.6090680000000006</v>
      </c>
      <c r="H397" t="str">
        <f>IF(B397="Fe",1+MAX($H$1:H396),"")</f>
        <v/>
      </c>
      <c r="L397">
        <v>396</v>
      </c>
      <c r="M397">
        <v>61</v>
      </c>
      <c r="N397">
        <v>86</v>
      </c>
      <c r="O397">
        <v>8.6090680000000006</v>
      </c>
      <c r="P397">
        <f t="shared" si="54"/>
        <v>147</v>
      </c>
      <c r="Q397" t="str">
        <f>INDEX(elemek!$B$2:$B$113,MATCH($D397,elemek!$C$2:$C$113,0))</f>
        <v>Pm</v>
      </c>
      <c r="R397">
        <f t="shared" si="55"/>
        <v>8.6090680000000006</v>
      </c>
      <c r="S397">
        <f t="shared" si="56"/>
        <v>8.6090680000000006</v>
      </c>
    </row>
    <row r="398" spans="1:19">
      <c r="A398">
        <f t="shared" si="49"/>
        <v>397</v>
      </c>
      <c r="B398" t="str">
        <f>INDEX(elemek!$B$2:$B$113,MATCH($D398,elemek!$C$2:$C$113,0))</f>
        <v>Na</v>
      </c>
      <c r="C398">
        <f t="shared" si="50"/>
        <v>22</v>
      </c>
      <c r="D398">
        <f t="shared" si="51"/>
        <v>11</v>
      </c>
      <c r="E398">
        <f t="shared" si="51"/>
        <v>11</v>
      </c>
      <c r="F398">
        <f t="shared" si="52"/>
        <v>8.3068910000000002</v>
      </c>
      <c r="G398">
        <f t="shared" si="53"/>
        <v>8.3068910000000002</v>
      </c>
      <c r="H398" t="str">
        <f>IF(B398="Fe",1+MAX($H$1:H397),"")</f>
        <v/>
      </c>
      <c r="L398">
        <v>397</v>
      </c>
      <c r="M398">
        <v>11</v>
      </c>
      <c r="N398">
        <v>11</v>
      </c>
      <c r="O398">
        <v>8.3068910000000002</v>
      </c>
      <c r="P398">
        <f t="shared" si="54"/>
        <v>22</v>
      </c>
      <c r="Q398" t="str">
        <f>INDEX(elemek!$B$2:$B$113,MATCH($D398,elemek!$C$2:$C$113,0))</f>
        <v>Na</v>
      </c>
      <c r="R398">
        <f t="shared" si="55"/>
        <v>8.3068910000000002</v>
      </c>
      <c r="S398">
        <f t="shared" si="56"/>
        <v>8.3068910000000002</v>
      </c>
    </row>
    <row r="399" spans="1:19">
      <c r="A399">
        <f t="shared" si="49"/>
        <v>398</v>
      </c>
      <c r="B399" t="str">
        <f>INDEX(elemek!$B$2:$B$113,MATCH($D399,elemek!$C$2:$C$113,0))</f>
        <v>Cs</v>
      </c>
      <c r="C399">
        <f t="shared" si="50"/>
        <v>134</v>
      </c>
      <c r="D399">
        <f t="shared" si="51"/>
        <v>55</v>
      </c>
      <c r="E399">
        <f t="shared" si="51"/>
        <v>79</v>
      </c>
      <c r="F399">
        <f t="shared" si="52"/>
        <v>8.7197680000000002</v>
      </c>
      <c r="G399">
        <f t="shared" si="53"/>
        <v>8.7197680000000002</v>
      </c>
      <c r="H399" t="str">
        <f>IF(B399="Fe",1+MAX($H$1:H398),"")</f>
        <v/>
      </c>
      <c r="L399">
        <v>398</v>
      </c>
      <c r="M399">
        <v>55</v>
      </c>
      <c r="N399">
        <v>79</v>
      </c>
      <c r="O399">
        <v>8.7197680000000002</v>
      </c>
      <c r="P399">
        <f t="shared" si="54"/>
        <v>134</v>
      </c>
      <c r="Q399" t="str">
        <f>INDEX(elemek!$B$2:$B$113,MATCH($D399,elemek!$C$2:$C$113,0))</f>
        <v>Cs</v>
      </c>
      <c r="R399">
        <f t="shared" si="55"/>
        <v>8.7197680000000002</v>
      </c>
      <c r="S399">
        <f t="shared" si="56"/>
        <v>8.7197680000000002</v>
      </c>
    </row>
    <row r="400" spans="1:19">
      <c r="A400">
        <f t="shared" si="49"/>
        <v>399</v>
      </c>
      <c r="B400" t="str">
        <f>INDEX(elemek!$B$2:$B$113,MATCH($D400,elemek!$C$2:$C$113,0))</f>
        <v>Tm</v>
      </c>
      <c r="C400">
        <f t="shared" si="50"/>
        <v>171</v>
      </c>
      <c r="D400">
        <f t="shared" si="51"/>
        <v>69</v>
      </c>
      <c r="E400">
        <f t="shared" si="51"/>
        <v>102</v>
      </c>
      <c r="F400">
        <f t="shared" si="52"/>
        <v>8.4176199999999994</v>
      </c>
      <c r="G400">
        <f t="shared" si="53"/>
        <v>8.4176199999999994</v>
      </c>
      <c r="H400" t="str">
        <f>IF(B400="Fe",1+MAX($H$1:H399),"")</f>
        <v/>
      </c>
      <c r="L400">
        <v>399</v>
      </c>
      <c r="M400">
        <v>69</v>
      </c>
      <c r="N400">
        <v>102</v>
      </c>
      <c r="O400">
        <v>8.4176199999999994</v>
      </c>
      <c r="P400">
        <f t="shared" si="54"/>
        <v>171</v>
      </c>
      <c r="Q400" t="str">
        <f>INDEX(elemek!$B$2:$B$113,MATCH($D400,elemek!$C$2:$C$113,0))</f>
        <v>Tm</v>
      </c>
      <c r="R400">
        <f t="shared" si="55"/>
        <v>8.4176199999999994</v>
      </c>
      <c r="S400">
        <f t="shared" si="56"/>
        <v>8.4176199999999994</v>
      </c>
    </row>
    <row r="401" spans="1:19">
      <c r="A401">
        <f t="shared" si="49"/>
        <v>400</v>
      </c>
      <c r="B401" t="str">
        <f>INDEX(elemek!$B$2:$B$113,MATCH($D401,elemek!$C$2:$C$113,0))</f>
        <v>Th</v>
      </c>
      <c r="C401">
        <f t="shared" si="50"/>
        <v>228</v>
      </c>
      <c r="D401">
        <f t="shared" si="51"/>
        <v>90</v>
      </c>
      <c r="E401">
        <f t="shared" si="51"/>
        <v>138</v>
      </c>
      <c r="F401">
        <f t="shared" si="52"/>
        <v>7.9539059999999999</v>
      </c>
      <c r="G401">
        <f t="shared" si="53"/>
        <v>7.9539059999999999</v>
      </c>
      <c r="H401" t="str">
        <f>IF(B401="Fe",1+MAX($H$1:H400),"")</f>
        <v/>
      </c>
      <c r="L401">
        <v>400</v>
      </c>
      <c r="M401">
        <v>90</v>
      </c>
      <c r="N401">
        <v>138</v>
      </c>
      <c r="O401">
        <v>7.9539059999999999</v>
      </c>
      <c r="P401">
        <f t="shared" si="54"/>
        <v>228</v>
      </c>
      <c r="Q401" t="str">
        <f>INDEX(elemek!$B$2:$B$113,MATCH($D401,elemek!$C$2:$C$113,0))</f>
        <v>Th</v>
      </c>
      <c r="R401">
        <f t="shared" si="55"/>
        <v>7.9539059999999999</v>
      </c>
      <c r="S401">
        <f t="shared" si="56"/>
        <v>7.9539059999999999</v>
      </c>
    </row>
    <row r="402" spans="1:19">
      <c r="A402">
        <f t="shared" si="49"/>
        <v>401</v>
      </c>
      <c r="B402" t="str">
        <f>INDEX(elemek!$B$2:$B$113,MATCH($D402,elemek!$C$2:$C$113,0))</f>
        <v>Hf</v>
      </c>
      <c r="C402">
        <f t="shared" si="50"/>
        <v>172</v>
      </c>
      <c r="D402">
        <f t="shared" si="51"/>
        <v>72</v>
      </c>
      <c r="E402">
        <f t="shared" si="51"/>
        <v>100</v>
      </c>
      <c r="F402">
        <f t="shared" si="52"/>
        <v>8.3992520000000006</v>
      </c>
      <c r="G402">
        <f t="shared" si="53"/>
        <v>8.3992520000000006</v>
      </c>
      <c r="H402" t="str">
        <f>IF(B402="Fe",1+MAX($H$1:H401),"")</f>
        <v/>
      </c>
      <c r="L402">
        <v>401</v>
      </c>
      <c r="M402">
        <v>72</v>
      </c>
      <c r="N402">
        <v>100</v>
      </c>
      <c r="O402">
        <v>8.3992520000000006</v>
      </c>
      <c r="P402">
        <f t="shared" si="54"/>
        <v>172</v>
      </c>
      <c r="Q402" t="str">
        <f>INDEX(elemek!$B$2:$B$113,MATCH($D402,elemek!$C$2:$C$113,0))</f>
        <v>Hf</v>
      </c>
      <c r="R402">
        <f t="shared" si="55"/>
        <v>8.3992520000000006</v>
      </c>
      <c r="S402">
        <f t="shared" si="56"/>
        <v>8.3992520000000006</v>
      </c>
    </row>
    <row r="403" spans="1:19">
      <c r="A403">
        <f t="shared" si="49"/>
        <v>402</v>
      </c>
      <c r="B403" t="str">
        <f>INDEX(elemek!$B$2:$B$113,MATCH($D403,elemek!$C$2:$C$113,0))</f>
        <v>Ta</v>
      </c>
      <c r="C403">
        <f t="shared" si="50"/>
        <v>179</v>
      </c>
      <c r="D403">
        <f t="shared" si="51"/>
        <v>73</v>
      </c>
      <c r="E403">
        <f t="shared" si="51"/>
        <v>106</v>
      </c>
      <c r="F403">
        <f t="shared" si="52"/>
        <v>8.352703</v>
      </c>
      <c r="G403">
        <f t="shared" si="53"/>
        <v>8.352703</v>
      </c>
      <c r="H403" t="str">
        <f>IF(B403="Fe",1+MAX($H$1:H402),"")</f>
        <v/>
      </c>
      <c r="L403">
        <v>402</v>
      </c>
      <c r="M403">
        <v>73</v>
      </c>
      <c r="N403">
        <v>106</v>
      </c>
      <c r="O403">
        <v>8.352703</v>
      </c>
      <c r="P403">
        <f t="shared" si="54"/>
        <v>179</v>
      </c>
      <c r="Q403" t="str">
        <f>INDEX(elemek!$B$2:$B$113,MATCH($D403,elemek!$C$2:$C$113,0))</f>
        <v>Ta</v>
      </c>
      <c r="R403">
        <f t="shared" si="55"/>
        <v>8.352703</v>
      </c>
      <c r="S403">
        <f t="shared" si="56"/>
        <v>8.352703</v>
      </c>
    </row>
    <row r="404" spans="1:19">
      <c r="A404">
        <f t="shared" si="49"/>
        <v>403</v>
      </c>
      <c r="B404" t="str">
        <f>INDEX(elemek!$B$2:$B$113,MATCH($D404,elemek!$C$2:$C$113,0))</f>
        <v>Lu</v>
      </c>
      <c r="C404">
        <f t="shared" si="50"/>
        <v>173</v>
      </c>
      <c r="D404">
        <f t="shared" si="51"/>
        <v>71</v>
      </c>
      <c r="E404">
        <f t="shared" si="51"/>
        <v>102</v>
      </c>
      <c r="F404">
        <f t="shared" si="52"/>
        <v>8.4001470000000005</v>
      </c>
      <c r="G404">
        <f t="shared" si="53"/>
        <v>8.4001470000000005</v>
      </c>
      <c r="H404" t="str">
        <f>IF(B404="Fe",1+MAX($H$1:H403),"")</f>
        <v/>
      </c>
      <c r="L404">
        <v>403</v>
      </c>
      <c r="M404">
        <v>71</v>
      </c>
      <c r="N404">
        <v>102</v>
      </c>
      <c r="O404">
        <v>8.4001470000000005</v>
      </c>
      <c r="P404">
        <f t="shared" si="54"/>
        <v>173</v>
      </c>
      <c r="Q404" t="str">
        <f>INDEX(elemek!$B$2:$B$113,MATCH($D404,elemek!$C$2:$C$113,0))</f>
        <v>Lu</v>
      </c>
      <c r="R404">
        <f t="shared" si="55"/>
        <v>8.4001470000000005</v>
      </c>
      <c r="S404">
        <f t="shared" si="56"/>
        <v>8.4001470000000005</v>
      </c>
    </row>
    <row r="405" spans="1:19">
      <c r="A405">
        <f t="shared" si="49"/>
        <v>404</v>
      </c>
      <c r="B405" t="str">
        <f>INDEX(elemek!$B$2:$B$113,MATCH($D405,elemek!$C$2:$C$113,0))</f>
        <v>Es</v>
      </c>
      <c r="C405">
        <f t="shared" si="50"/>
        <v>252</v>
      </c>
      <c r="D405">
        <f t="shared" si="51"/>
        <v>99</v>
      </c>
      <c r="E405">
        <f t="shared" si="51"/>
        <v>153</v>
      </c>
      <c r="F405">
        <f t="shared" si="52"/>
        <v>7.764621</v>
      </c>
      <c r="G405">
        <f t="shared" si="53"/>
        <v>7.764621</v>
      </c>
      <c r="H405" t="str">
        <f>IF(B405="Fe",1+MAX($H$1:H404),"")</f>
        <v/>
      </c>
      <c r="L405">
        <v>404</v>
      </c>
      <c r="M405">
        <v>99</v>
      </c>
      <c r="N405">
        <v>153</v>
      </c>
      <c r="O405">
        <v>7.764621</v>
      </c>
      <c r="P405">
        <f t="shared" si="54"/>
        <v>252</v>
      </c>
      <c r="Q405" t="str">
        <f>INDEX(elemek!$B$2:$B$113,MATCH($D405,elemek!$C$2:$C$113,0))</f>
        <v>Es</v>
      </c>
      <c r="R405">
        <f t="shared" si="55"/>
        <v>7.764621</v>
      </c>
      <c r="S405">
        <f t="shared" si="56"/>
        <v>7.764621</v>
      </c>
    </row>
    <row r="406" spans="1:19">
      <c r="A406">
        <f t="shared" si="49"/>
        <v>405</v>
      </c>
      <c r="B406" t="str">
        <f>INDEX(elemek!$B$2:$B$113,MATCH($D406,elemek!$C$2:$C$113,0))</f>
        <v>Cd</v>
      </c>
      <c r="C406">
        <f t="shared" si="50"/>
        <v>109</v>
      </c>
      <c r="D406">
        <f t="shared" si="51"/>
        <v>48</v>
      </c>
      <c r="E406">
        <f t="shared" si="51"/>
        <v>61</v>
      </c>
      <c r="F406">
        <f t="shared" si="52"/>
        <v>8.8833269999999995</v>
      </c>
      <c r="G406">
        <f t="shared" si="53"/>
        <v>8.8833269999999995</v>
      </c>
      <c r="H406" t="str">
        <f>IF(B406="Fe",1+MAX($H$1:H405),"")</f>
        <v/>
      </c>
      <c r="L406">
        <v>405</v>
      </c>
      <c r="M406">
        <v>48</v>
      </c>
      <c r="N406">
        <v>61</v>
      </c>
      <c r="O406">
        <v>8.8833269999999995</v>
      </c>
      <c r="P406">
        <f t="shared" si="54"/>
        <v>109</v>
      </c>
      <c r="Q406" t="str">
        <f>INDEX(elemek!$B$2:$B$113,MATCH($D406,elemek!$C$2:$C$113,0))</f>
        <v>Cd</v>
      </c>
      <c r="R406">
        <f t="shared" si="55"/>
        <v>8.8833269999999995</v>
      </c>
      <c r="S406">
        <f t="shared" si="56"/>
        <v>8.8833269999999995</v>
      </c>
    </row>
    <row r="407" spans="1:19">
      <c r="A407">
        <f t="shared" si="49"/>
        <v>406</v>
      </c>
      <c r="B407" t="str">
        <f>INDEX(elemek!$B$2:$B$113,MATCH($D407,elemek!$C$2:$C$113,0))</f>
        <v>Np</v>
      </c>
      <c r="C407">
        <f t="shared" si="50"/>
        <v>235</v>
      </c>
      <c r="D407">
        <f t="shared" si="51"/>
        <v>93</v>
      </c>
      <c r="E407">
        <f t="shared" si="51"/>
        <v>142</v>
      </c>
      <c r="F407">
        <f t="shared" si="52"/>
        <v>7.8966690000000002</v>
      </c>
      <c r="G407">
        <f t="shared" si="53"/>
        <v>7.8966690000000002</v>
      </c>
      <c r="H407" t="str">
        <f>IF(B407="Fe",1+MAX($H$1:H406),"")</f>
        <v/>
      </c>
      <c r="L407">
        <v>406</v>
      </c>
      <c r="M407">
        <v>93</v>
      </c>
      <c r="N407">
        <v>142</v>
      </c>
      <c r="O407">
        <v>7.8966690000000002</v>
      </c>
      <c r="P407">
        <f t="shared" si="54"/>
        <v>235</v>
      </c>
      <c r="Q407" t="str">
        <f>INDEX(elemek!$B$2:$B$113,MATCH($D407,elemek!$C$2:$C$113,0))</f>
        <v>Np</v>
      </c>
      <c r="R407">
        <f t="shared" si="55"/>
        <v>7.8966690000000002</v>
      </c>
      <c r="S407">
        <f t="shared" si="56"/>
        <v>7.8966690000000002</v>
      </c>
    </row>
    <row r="408" spans="1:19">
      <c r="A408">
        <f t="shared" si="49"/>
        <v>407</v>
      </c>
      <c r="B408" t="str">
        <f>INDEX(elemek!$B$2:$B$113,MATCH($D408,elemek!$C$2:$C$113,0))</f>
        <v>Ru</v>
      </c>
      <c r="C408">
        <f t="shared" si="50"/>
        <v>106</v>
      </c>
      <c r="D408">
        <f t="shared" si="51"/>
        <v>44</v>
      </c>
      <c r="E408">
        <f t="shared" si="51"/>
        <v>62</v>
      </c>
      <c r="F408">
        <f t="shared" si="52"/>
        <v>8.8856859999999998</v>
      </c>
      <c r="G408">
        <f t="shared" si="53"/>
        <v>8.8856859999999998</v>
      </c>
      <c r="H408" t="str">
        <f>IF(B408="Fe",1+MAX($H$1:H407),"")</f>
        <v/>
      </c>
      <c r="L408">
        <v>407</v>
      </c>
      <c r="M408">
        <v>44</v>
      </c>
      <c r="N408">
        <v>62</v>
      </c>
      <c r="O408">
        <v>8.8856859999999998</v>
      </c>
      <c r="P408">
        <f t="shared" si="54"/>
        <v>106</v>
      </c>
      <c r="Q408" t="str">
        <f>INDEX(elemek!$B$2:$B$113,MATCH($D408,elemek!$C$2:$C$113,0))</f>
        <v>Ru</v>
      </c>
      <c r="R408">
        <f t="shared" si="55"/>
        <v>8.8856859999999998</v>
      </c>
      <c r="S408">
        <f t="shared" si="56"/>
        <v>8.8856859999999998</v>
      </c>
    </row>
    <row r="409" spans="1:19">
      <c r="A409">
        <f t="shared" si="49"/>
        <v>408</v>
      </c>
      <c r="B409" t="str">
        <f>INDEX(elemek!$B$2:$B$113,MATCH($D409,elemek!$C$2:$C$113,0))</f>
        <v>Pm</v>
      </c>
      <c r="C409">
        <f t="shared" si="50"/>
        <v>144</v>
      </c>
      <c r="D409">
        <f t="shared" si="51"/>
        <v>61</v>
      </c>
      <c r="E409">
        <f t="shared" si="51"/>
        <v>83</v>
      </c>
      <c r="F409">
        <f t="shared" si="52"/>
        <v>8.6367510000000003</v>
      </c>
      <c r="G409">
        <f t="shared" si="53"/>
        <v>8.6367510000000003</v>
      </c>
      <c r="H409" t="str">
        <f>IF(B409="Fe",1+MAX($H$1:H408),"")</f>
        <v/>
      </c>
      <c r="L409">
        <v>408</v>
      </c>
      <c r="M409">
        <v>61</v>
      </c>
      <c r="N409">
        <v>83</v>
      </c>
      <c r="O409">
        <v>8.6367510000000003</v>
      </c>
      <c r="P409">
        <f t="shared" si="54"/>
        <v>144</v>
      </c>
      <c r="Q409" t="str">
        <f>INDEX(elemek!$B$2:$B$113,MATCH($D409,elemek!$C$2:$C$113,0))</f>
        <v>Pm</v>
      </c>
      <c r="R409">
        <f t="shared" si="55"/>
        <v>8.6367510000000003</v>
      </c>
      <c r="S409">
        <f t="shared" si="56"/>
        <v>8.6367510000000003</v>
      </c>
    </row>
    <row r="410" spans="1:19">
      <c r="A410">
        <f t="shared" si="49"/>
        <v>409</v>
      </c>
      <c r="B410" t="str">
        <f>INDEX(elemek!$B$2:$B$113,MATCH($D410,elemek!$C$2:$C$113,0))</f>
        <v>Sm</v>
      </c>
      <c r="C410">
        <f t="shared" si="50"/>
        <v>145</v>
      </c>
      <c r="D410">
        <f t="shared" si="51"/>
        <v>62</v>
      </c>
      <c r="E410">
        <f t="shared" si="51"/>
        <v>83</v>
      </c>
      <c r="F410">
        <f t="shared" si="52"/>
        <v>8.6275899999999996</v>
      </c>
      <c r="G410">
        <f t="shared" si="53"/>
        <v>8.6275899999999996</v>
      </c>
      <c r="H410" t="str">
        <f>IF(B410="Fe",1+MAX($H$1:H409),"")</f>
        <v/>
      </c>
      <c r="L410">
        <v>409</v>
      </c>
      <c r="M410">
        <v>62</v>
      </c>
      <c r="N410">
        <v>83</v>
      </c>
      <c r="O410">
        <v>8.6275899999999996</v>
      </c>
      <c r="P410">
        <f t="shared" si="54"/>
        <v>145</v>
      </c>
      <c r="Q410" t="str">
        <f>INDEX(elemek!$B$2:$B$113,MATCH($D410,elemek!$C$2:$C$113,0))</f>
        <v>Sm</v>
      </c>
      <c r="R410">
        <f t="shared" si="55"/>
        <v>8.6275899999999996</v>
      </c>
      <c r="S410">
        <f t="shared" si="56"/>
        <v>8.6275899999999996</v>
      </c>
    </row>
    <row r="411" spans="1:19">
      <c r="A411">
        <f t="shared" si="49"/>
        <v>410</v>
      </c>
      <c r="B411" t="str">
        <f>INDEX(elemek!$B$2:$B$113,MATCH($D411,elemek!$C$2:$C$113,0))</f>
        <v>Cf</v>
      </c>
      <c r="C411">
        <f t="shared" si="50"/>
        <v>248</v>
      </c>
      <c r="D411">
        <f t="shared" si="51"/>
        <v>98</v>
      </c>
      <c r="E411">
        <f t="shared" si="51"/>
        <v>150</v>
      </c>
      <c r="F411">
        <f t="shared" si="52"/>
        <v>7.800198</v>
      </c>
      <c r="G411">
        <f t="shared" si="53"/>
        <v>7.800198</v>
      </c>
      <c r="H411" t="str">
        <f>IF(B411="Fe",1+MAX($H$1:H410),"")</f>
        <v/>
      </c>
      <c r="L411">
        <v>410</v>
      </c>
      <c r="M411">
        <v>98</v>
      </c>
      <c r="N411">
        <v>150</v>
      </c>
      <c r="O411">
        <v>7.800198</v>
      </c>
      <c r="P411">
        <f t="shared" si="54"/>
        <v>248</v>
      </c>
      <c r="Q411" t="str">
        <f>INDEX(elemek!$B$2:$B$113,MATCH($D411,elemek!$C$2:$C$113,0))</f>
        <v>Cf</v>
      </c>
      <c r="R411">
        <f t="shared" si="55"/>
        <v>7.800198</v>
      </c>
      <c r="S411">
        <f t="shared" si="56"/>
        <v>7.800198</v>
      </c>
    </row>
    <row r="412" spans="1:19">
      <c r="A412">
        <f t="shared" si="49"/>
        <v>411</v>
      </c>
      <c r="B412" t="str">
        <f>INDEX(elemek!$B$2:$B$113,MATCH($D412,elemek!$C$2:$C$113,0))</f>
        <v>Bk</v>
      </c>
      <c r="C412">
        <f t="shared" si="50"/>
        <v>249</v>
      </c>
      <c r="D412">
        <f t="shared" si="51"/>
        <v>97</v>
      </c>
      <c r="E412">
        <f t="shared" si="51"/>
        <v>152</v>
      </c>
      <c r="F412">
        <f t="shared" si="52"/>
        <v>7.7908049999999998</v>
      </c>
      <c r="G412">
        <f t="shared" si="53"/>
        <v>7.7908049999999998</v>
      </c>
      <c r="H412" t="str">
        <f>IF(B412="Fe",1+MAX($H$1:H411),"")</f>
        <v/>
      </c>
      <c r="L412">
        <v>411</v>
      </c>
      <c r="M412">
        <v>97</v>
      </c>
      <c r="N412">
        <v>152</v>
      </c>
      <c r="O412">
        <v>7.7908049999999998</v>
      </c>
      <c r="P412">
        <f t="shared" si="54"/>
        <v>249</v>
      </c>
      <c r="Q412" t="str">
        <f>INDEX(elemek!$B$2:$B$113,MATCH($D412,elemek!$C$2:$C$113,0))</f>
        <v>Bk</v>
      </c>
      <c r="R412">
        <f t="shared" si="55"/>
        <v>7.7908049999999998</v>
      </c>
      <c r="S412">
        <f t="shared" si="56"/>
        <v>7.7908049999999998</v>
      </c>
    </row>
    <row r="413" spans="1:19">
      <c r="A413">
        <f t="shared" si="49"/>
        <v>412</v>
      </c>
      <c r="B413" t="str">
        <f>INDEX(elemek!$B$2:$B$113,MATCH($D413,elemek!$C$2:$C$113,0))</f>
        <v>V</v>
      </c>
      <c r="C413">
        <f t="shared" si="50"/>
        <v>49</v>
      </c>
      <c r="D413">
        <f t="shared" si="51"/>
        <v>23</v>
      </c>
      <c r="E413">
        <f t="shared" si="51"/>
        <v>26</v>
      </c>
      <c r="F413">
        <f t="shared" si="52"/>
        <v>9.0500399999999992</v>
      </c>
      <c r="G413">
        <f t="shared" si="53"/>
        <v>9.0500399999999992</v>
      </c>
      <c r="H413" t="str">
        <f>IF(B413="Fe",1+MAX($H$1:H412),"")</f>
        <v/>
      </c>
      <c r="L413">
        <v>412</v>
      </c>
      <c r="M413">
        <v>23</v>
      </c>
      <c r="N413">
        <v>26</v>
      </c>
      <c r="O413">
        <v>9.0500399999999992</v>
      </c>
      <c r="P413">
        <f t="shared" si="54"/>
        <v>49</v>
      </c>
      <c r="Q413" t="str">
        <f>INDEX(elemek!$B$2:$B$113,MATCH($D413,elemek!$C$2:$C$113,0))</f>
        <v>V</v>
      </c>
      <c r="R413">
        <f t="shared" si="55"/>
        <v>9.0500399999999992</v>
      </c>
      <c r="S413">
        <f t="shared" si="56"/>
        <v>9.0500399999999992</v>
      </c>
    </row>
    <row r="414" spans="1:19">
      <c r="A414">
        <f t="shared" si="49"/>
        <v>413</v>
      </c>
      <c r="B414" t="str">
        <f>INDEX(elemek!$B$2:$B$113,MATCH($D414,elemek!$C$2:$C$113,0))</f>
        <v>Mn</v>
      </c>
      <c r="C414">
        <f t="shared" si="50"/>
        <v>54</v>
      </c>
      <c r="D414">
        <f t="shared" si="51"/>
        <v>25</v>
      </c>
      <c r="E414">
        <f t="shared" si="51"/>
        <v>29</v>
      </c>
      <c r="F414">
        <f t="shared" si="52"/>
        <v>9.1001309999999993</v>
      </c>
      <c r="G414">
        <f t="shared" si="53"/>
        <v>9.1001309999999993</v>
      </c>
      <c r="H414" t="str">
        <f>IF(B414="Fe",1+MAX($H$1:H413),"")</f>
        <v/>
      </c>
      <c r="L414">
        <v>413</v>
      </c>
      <c r="M414">
        <v>25</v>
      </c>
      <c r="N414">
        <v>29</v>
      </c>
      <c r="O414">
        <v>9.1001309999999993</v>
      </c>
      <c r="P414">
        <f t="shared" si="54"/>
        <v>54</v>
      </c>
      <c r="Q414" t="str">
        <f>INDEX(elemek!$B$2:$B$113,MATCH($D414,elemek!$C$2:$C$113,0))</f>
        <v>Mn</v>
      </c>
      <c r="R414">
        <f t="shared" si="55"/>
        <v>9.1001309999999993</v>
      </c>
      <c r="S414">
        <f t="shared" si="56"/>
        <v>9.1001309999999993</v>
      </c>
    </row>
    <row r="415" spans="1:19">
      <c r="A415">
        <f t="shared" si="49"/>
        <v>414</v>
      </c>
      <c r="B415" t="str">
        <f>INDEX(elemek!$B$2:$B$113,MATCH($D415,elemek!$C$2:$C$113,0))</f>
        <v>Sn</v>
      </c>
      <c r="C415">
        <f t="shared" si="50"/>
        <v>119</v>
      </c>
      <c r="D415">
        <f t="shared" si="51"/>
        <v>50</v>
      </c>
      <c r="E415">
        <f t="shared" si="51"/>
        <v>69</v>
      </c>
      <c r="F415">
        <f t="shared" si="52"/>
        <v>8.5114533494381952</v>
      </c>
      <c r="G415">
        <f t="shared" si="53"/>
        <v>8.5114533494381952</v>
      </c>
      <c r="H415" t="str">
        <f>IF(B415="Fe",1+MAX($H$1:H414),"")</f>
        <v/>
      </c>
      <c r="L415">
        <v>414</v>
      </c>
      <c r="M415">
        <v>50</v>
      </c>
      <c r="N415">
        <v>69</v>
      </c>
      <c r="P415">
        <f t="shared" si="54"/>
        <v>119</v>
      </c>
      <c r="Q415" t="str">
        <f>INDEX(elemek!$B$2:$B$113,MATCH($D415,elemek!$C$2:$C$113,0))</f>
        <v>Sn</v>
      </c>
      <c r="R415">
        <f t="shared" si="55"/>
        <v>8.5114533494381952</v>
      </c>
      <c r="S415">
        <f t="shared" si="56"/>
        <v>8.8191460000000017</v>
      </c>
    </row>
    <row r="416" spans="1:19">
      <c r="A416">
        <f t="shared" si="49"/>
        <v>415</v>
      </c>
      <c r="B416" t="str">
        <f>INDEX(elemek!$B$2:$B$113,MATCH($D416,elemek!$C$2:$C$113,0))</f>
        <v>Ce</v>
      </c>
      <c r="C416">
        <f t="shared" si="50"/>
        <v>144</v>
      </c>
      <c r="D416">
        <f t="shared" si="51"/>
        <v>58</v>
      </c>
      <c r="E416">
        <f t="shared" si="51"/>
        <v>86</v>
      </c>
      <c r="F416">
        <f t="shared" si="52"/>
        <v>8.629918</v>
      </c>
      <c r="G416">
        <f t="shared" si="53"/>
        <v>8.629918</v>
      </c>
      <c r="H416" t="str">
        <f>IF(B416="Fe",1+MAX($H$1:H415),"")</f>
        <v/>
      </c>
      <c r="L416">
        <v>415</v>
      </c>
      <c r="M416">
        <v>58</v>
      </c>
      <c r="N416">
        <v>86</v>
      </c>
      <c r="O416">
        <v>8.629918</v>
      </c>
      <c r="P416">
        <f t="shared" si="54"/>
        <v>144</v>
      </c>
      <c r="Q416" t="str">
        <f>INDEX(elemek!$B$2:$B$113,MATCH($D416,elemek!$C$2:$C$113,0))</f>
        <v>Ce</v>
      </c>
      <c r="R416">
        <f t="shared" si="55"/>
        <v>8.629918</v>
      </c>
      <c r="S416">
        <f t="shared" si="56"/>
        <v>8.629918</v>
      </c>
    </row>
    <row r="417" spans="1:19">
      <c r="A417">
        <f t="shared" si="49"/>
        <v>416</v>
      </c>
      <c r="B417" t="str">
        <f>INDEX(elemek!$B$2:$B$113,MATCH($D417,elemek!$C$2:$C$113,0))</f>
        <v>Es</v>
      </c>
      <c r="C417">
        <f t="shared" si="50"/>
        <v>254</v>
      </c>
      <c r="D417">
        <f t="shared" si="51"/>
        <v>99</v>
      </c>
      <c r="E417">
        <f t="shared" si="51"/>
        <v>155</v>
      </c>
      <c r="F417">
        <f t="shared" si="52"/>
        <v>7.7485239999999997</v>
      </c>
      <c r="G417">
        <f t="shared" si="53"/>
        <v>7.7485239999999997</v>
      </c>
      <c r="H417" t="str">
        <f>IF(B417="Fe",1+MAX($H$1:H416),"")</f>
        <v/>
      </c>
      <c r="L417">
        <v>416</v>
      </c>
      <c r="M417">
        <v>99</v>
      </c>
      <c r="N417">
        <v>155</v>
      </c>
      <c r="O417">
        <v>7.7485239999999997</v>
      </c>
      <c r="P417">
        <f t="shared" si="54"/>
        <v>254</v>
      </c>
      <c r="Q417" t="str">
        <f>INDEX(elemek!$B$2:$B$113,MATCH($D417,elemek!$C$2:$C$113,0))</f>
        <v>Es</v>
      </c>
      <c r="R417">
        <f t="shared" si="55"/>
        <v>7.7485239999999997</v>
      </c>
      <c r="S417">
        <f t="shared" si="56"/>
        <v>7.7485239999999997</v>
      </c>
    </row>
    <row r="418" spans="1:19">
      <c r="A418">
        <f t="shared" si="49"/>
        <v>417</v>
      </c>
      <c r="B418" t="str">
        <f>INDEX(elemek!$B$2:$B$113,MATCH($D418,elemek!$C$2:$C$113,0))</f>
        <v>Co</v>
      </c>
      <c r="C418">
        <f t="shared" si="50"/>
        <v>57</v>
      </c>
      <c r="D418">
        <f t="shared" si="51"/>
        <v>27</v>
      </c>
      <c r="E418">
        <f t="shared" si="51"/>
        <v>30</v>
      </c>
      <c r="F418">
        <f t="shared" si="52"/>
        <v>9.1124539999999996</v>
      </c>
      <c r="G418">
        <f t="shared" si="53"/>
        <v>9.1124539999999996</v>
      </c>
      <c r="H418" t="str">
        <f>IF(B418="Fe",1+MAX($H$1:H417),"")</f>
        <v/>
      </c>
      <c r="L418">
        <v>417</v>
      </c>
      <c r="M418">
        <v>27</v>
      </c>
      <c r="N418">
        <v>30</v>
      </c>
      <c r="O418">
        <v>9.1124539999999996</v>
      </c>
      <c r="P418">
        <f t="shared" si="54"/>
        <v>57</v>
      </c>
      <c r="Q418" t="str">
        <f>INDEX(elemek!$B$2:$B$113,MATCH($D418,elemek!$C$2:$C$113,0))</f>
        <v>Co</v>
      </c>
      <c r="R418">
        <f t="shared" si="55"/>
        <v>9.1124539999999996</v>
      </c>
      <c r="S418">
        <f t="shared" si="56"/>
        <v>9.1124539999999996</v>
      </c>
    </row>
    <row r="419" spans="1:19">
      <c r="A419">
        <f t="shared" si="49"/>
        <v>418</v>
      </c>
      <c r="B419" t="str">
        <f>INDEX(elemek!$B$2:$B$113,MATCH($D419,elemek!$C$2:$C$113,0))</f>
        <v>Ge</v>
      </c>
      <c r="C419">
        <f t="shared" si="50"/>
        <v>68</v>
      </c>
      <c r="D419">
        <f t="shared" si="51"/>
        <v>32</v>
      </c>
      <c r="E419">
        <f t="shared" si="51"/>
        <v>36</v>
      </c>
      <c r="F419">
        <f t="shared" si="52"/>
        <v>9.0563269999999996</v>
      </c>
      <c r="G419">
        <f t="shared" si="53"/>
        <v>9.0563269999999996</v>
      </c>
      <c r="H419" t="str">
        <f>IF(B419="Fe",1+MAX($H$1:H418),"")</f>
        <v/>
      </c>
      <c r="L419">
        <v>418</v>
      </c>
      <c r="M419">
        <v>32</v>
      </c>
      <c r="N419">
        <v>36</v>
      </c>
      <c r="O419">
        <v>9.0563269999999996</v>
      </c>
      <c r="P419">
        <f t="shared" si="54"/>
        <v>68</v>
      </c>
      <c r="Q419" t="str">
        <f>INDEX(elemek!$B$2:$B$113,MATCH($D419,elemek!$C$2:$C$113,0))</f>
        <v>Ge</v>
      </c>
      <c r="R419">
        <f t="shared" si="55"/>
        <v>9.0563269999999996</v>
      </c>
      <c r="S419">
        <f t="shared" si="56"/>
        <v>9.0563269999999996</v>
      </c>
    </row>
    <row r="420" spans="1:19">
      <c r="A420">
        <f t="shared" si="49"/>
        <v>419</v>
      </c>
      <c r="B420" t="str">
        <f>INDEX(elemek!$B$2:$B$113,MATCH($D420,elemek!$C$2:$C$113,0))</f>
        <v>Pm</v>
      </c>
      <c r="C420">
        <f t="shared" si="50"/>
        <v>143</v>
      </c>
      <c r="D420">
        <f t="shared" si="51"/>
        <v>61</v>
      </c>
      <c r="E420">
        <f t="shared" si="51"/>
        <v>82</v>
      </c>
      <c r="F420">
        <f t="shared" si="52"/>
        <v>8.6515090000000008</v>
      </c>
      <c r="G420">
        <f t="shared" si="53"/>
        <v>8.6515090000000008</v>
      </c>
      <c r="H420" t="str">
        <f>IF(B420="Fe",1+MAX($H$1:H419),"")</f>
        <v/>
      </c>
      <c r="L420">
        <v>419</v>
      </c>
      <c r="M420">
        <v>61</v>
      </c>
      <c r="N420">
        <v>82</v>
      </c>
      <c r="O420">
        <v>8.6515090000000008</v>
      </c>
      <c r="P420">
        <f t="shared" si="54"/>
        <v>143</v>
      </c>
      <c r="Q420" t="str">
        <f>INDEX(elemek!$B$2:$B$113,MATCH($D420,elemek!$C$2:$C$113,0))</f>
        <v>Pm</v>
      </c>
      <c r="R420">
        <f t="shared" si="55"/>
        <v>8.6515090000000008</v>
      </c>
      <c r="S420">
        <f t="shared" si="56"/>
        <v>8.6515090000000008</v>
      </c>
    </row>
    <row r="421" spans="1:19">
      <c r="A421">
        <f t="shared" si="49"/>
        <v>420</v>
      </c>
      <c r="B421" t="str">
        <f>INDEX(elemek!$B$2:$B$113,MATCH($D421,elemek!$C$2:$C$113,0))</f>
        <v>Ag</v>
      </c>
      <c r="C421">
        <f t="shared" si="50"/>
        <v>110</v>
      </c>
      <c r="D421">
        <f t="shared" si="51"/>
        <v>47</v>
      </c>
      <c r="E421">
        <f t="shared" si="51"/>
        <v>63</v>
      </c>
      <c r="F421">
        <f t="shared" si="52"/>
        <v>8.8653549999999992</v>
      </c>
      <c r="G421">
        <f t="shared" si="53"/>
        <v>8.8653549999999992</v>
      </c>
      <c r="H421" t="str">
        <f>IF(B421="Fe",1+MAX($H$1:H420),"")</f>
        <v/>
      </c>
      <c r="L421">
        <v>420</v>
      </c>
      <c r="M421">
        <v>47</v>
      </c>
      <c r="N421">
        <v>63</v>
      </c>
      <c r="O421">
        <v>8.8653549999999992</v>
      </c>
      <c r="P421">
        <f t="shared" si="54"/>
        <v>110</v>
      </c>
      <c r="Q421" t="str">
        <f>INDEX(elemek!$B$2:$B$113,MATCH($D421,elemek!$C$2:$C$113,0))</f>
        <v>Ag</v>
      </c>
      <c r="R421">
        <f t="shared" si="55"/>
        <v>8.8653549999999992</v>
      </c>
      <c r="S421">
        <f t="shared" si="56"/>
        <v>8.8653549999999992</v>
      </c>
    </row>
    <row r="422" spans="1:19">
      <c r="A422">
        <f t="shared" si="49"/>
        <v>421</v>
      </c>
      <c r="B422" t="str">
        <f>INDEX(elemek!$B$2:$B$113,MATCH($D422,elemek!$C$2:$C$113,0))</f>
        <v>Zn</v>
      </c>
      <c r="C422">
        <f t="shared" si="50"/>
        <v>65</v>
      </c>
      <c r="D422">
        <f t="shared" si="51"/>
        <v>30</v>
      </c>
      <c r="E422">
        <f t="shared" si="51"/>
        <v>35</v>
      </c>
      <c r="F422">
        <f t="shared" si="52"/>
        <v>9.0853520000000003</v>
      </c>
      <c r="G422">
        <f t="shared" si="53"/>
        <v>9.0853520000000003</v>
      </c>
      <c r="H422" t="str">
        <f>IF(B422="Fe",1+MAX($H$1:H421),"")</f>
        <v/>
      </c>
      <c r="L422">
        <v>421</v>
      </c>
      <c r="M422">
        <v>30</v>
      </c>
      <c r="N422">
        <v>35</v>
      </c>
      <c r="O422">
        <v>9.0853520000000003</v>
      </c>
      <c r="P422">
        <f t="shared" si="54"/>
        <v>65</v>
      </c>
      <c r="Q422" t="str">
        <f>INDEX(elemek!$B$2:$B$113,MATCH($D422,elemek!$C$2:$C$113,0))</f>
        <v>Zn</v>
      </c>
      <c r="R422">
        <f t="shared" si="55"/>
        <v>9.0853520000000003</v>
      </c>
      <c r="S422">
        <f t="shared" si="56"/>
        <v>9.0853520000000003</v>
      </c>
    </row>
    <row r="423" spans="1:19">
      <c r="A423">
        <f t="shared" si="49"/>
        <v>422</v>
      </c>
      <c r="B423" t="str">
        <f>INDEX(elemek!$B$2:$B$113,MATCH($D423,elemek!$C$2:$C$113,0))</f>
        <v>Gd</v>
      </c>
      <c r="C423">
        <f t="shared" si="50"/>
        <v>153</v>
      </c>
      <c r="D423">
        <f t="shared" si="51"/>
        <v>64</v>
      </c>
      <c r="E423">
        <f t="shared" si="51"/>
        <v>89</v>
      </c>
      <c r="F423">
        <f t="shared" si="52"/>
        <v>8.5477310000000006</v>
      </c>
      <c r="G423">
        <f t="shared" si="53"/>
        <v>8.5477310000000006</v>
      </c>
      <c r="H423" t="str">
        <f>IF(B423="Fe",1+MAX($H$1:H422),"")</f>
        <v/>
      </c>
      <c r="L423">
        <v>422</v>
      </c>
      <c r="M423">
        <v>64</v>
      </c>
      <c r="N423">
        <v>89</v>
      </c>
      <c r="O423">
        <v>8.5477310000000006</v>
      </c>
      <c r="P423">
        <f t="shared" si="54"/>
        <v>153</v>
      </c>
      <c r="Q423" t="str">
        <f>INDEX(elemek!$B$2:$B$113,MATCH($D423,elemek!$C$2:$C$113,0))</f>
        <v>Gd</v>
      </c>
      <c r="R423">
        <f t="shared" si="55"/>
        <v>8.5477310000000006</v>
      </c>
      <c r="S423">
        <f t="shared" si="56"/>
        <v>8.5477310000000006</v>
      </c>
    </row>
    <row r="424" spans="1:19">
      <c r="A424">
        <f t="shared" si="49"/>
        <v>423</v>
      </c>
      <c r="B424" t="str">
        <f>INDEX(elemek!$B$2:$B$113,MATCH($D424,elemek!$C$2:$C$113,0))</f>
        <v>Rh</v>
      </c>
      <c r="C424">
        <f t="shared" si="50"/>
        <v>102</v>
      </c>
      <c r="D424">
        <f t="shared" si="51"/>
        <v>45</v>
      </c>
      <c r="E424">
        <f t="shared" si="51"/>
        <v>57</v>
      </c>
      <c r="F424">
        <f t="shared" si="52"/>
        <v>8.5114533494381952</v>
      </c>
      <c r="G424">
        <f t="shared" si="53"/>
        <v>8.5114533494381952</v>
      </c>
      <c r="H424" t="str">
        <f>IF(B424="Fe",1+MAX($H$1:H423),"")</f>
        <v/>
      </c>
      <c r="L424">
        <v>423</v>
      </c>
      <c r="M424">
        <v>45</v>
      </c>
      <c r="N424">
        <v>57</v>
      </c>
      <c r="P424">
        <f t="shared" si="54"/>
        <v>102</v>
      </c>
      <c r="Q424" t="str">
        <f>INDEX(elemek!$B$2:$B$113,MATCH($D424,elemek!$C$2:$C$113,0))</f>
        <v>Rh</v>
      </c>
      <c r="R424">
        <f t="shared" si="55"/>
        <v>8.5114533494381952</v>
      </c>
      <c r="S424">
        <f t="shared" si="56"/>
        <v>8.9198482857142842</v>
      </c>
    </row>
    <row r="425" spans="1:19">
      <c r="A425">
        <f t="shared" si="49"/>
        <v>424</v>
      </c>
      <c r="B425" t="str">
        <f>INDEX(elemek!$B$2:$B$113,MATCH($D425,elemek!$C$2:$C$113,0))</f>
        <v>Au</v>
      </c>
      <c r="C425">
        <f t="shared" si="50"/>
        <v>195</v>
      </c>
      <c r="D425">
        <f t="shared" si="51"/>
        <v>79</v>
      </c>
      <c r="E425">
        <f t="shared" si="51"/>
        <v>116</v>
      </c>
      <c r="F425">
        <f t="shared" si="52"/>
        <v>8.238353</v>
      </c>
      <c r="G425">
        <f t="shared" si="53"/>
        <v>8.238353</v>
      </c>
      <c r="H425" t="str">
        <f>IF(B425="Fe",1+MAX($H$1:H424),"")</f>
        <v/>
      </c>
      <c r="L425">
        <v>424</v>
      </c>
      <c r="M425">
        <v>79</v>
      </c>
      <c r="N425">
        <v>116</v>
      </c>
      <c r="O425">
        <v>8.238353</v>
      </c>
      <c r="P425">
        <f t="shared" si="54"/>
        <v>195</v>
      </c>
      <c r="Q425" t="str">
        <f>INDEX(elemek!$B$2:$B$113,MATCH($D425,elemek!$C$2:$C$113,0))</f>
        <v>Au</v>
      </c>
      <c r="R425">
        <f t="shared" si="55"/>
        <v>8.238353</v>
      </c>
      <c r="S425">
        <f t="shared" si="56"/>
        <v>8.238353</v>
      </c>
    </row>
    <row r="426" spans="1:19">
      <c r="A426">
        <f t="shared" si="49"/>
        <v>425</v>
      </c>
      <c r="B426" t="str">
        <f>INDEX(elemek!$B$2:$B$113,MATCH($D426,elemek!$C$2:$C$113,0))</f>
        <v>Ir</v>
      </c>
      <c r="C426">
        <f t="shared" si="50"/>
        <v>194</v>
      </c>
      <c r="D426">
        <f t="shared" si="51"/>
        <v>77</v>
      </c>
      <c r="E426">
        <f t="shared" si="51"/>
        <v>117</v>
      </c>
      <c r="F426">
        <f t="shared" si="52"/>
        <v>8.2380250000000004</v>
      </c>
      <c r="G426">
        <f t="shared" si="53"/>
        <v>8.2380250000000004</v>
      </c>
      <c r="H426" t="str">
        <f>IF(B426="Fe",1+MAX($H$1:H425),"")</f>
        <v/>
      </c>
      <c r="L426">
        <v>425</v>
      </c>
      <c r="M426">
        <v>77</v>
      </c>
      <c r="N426">
        <v>117</v>
      </c>
      <c r="O426">
        <v>8.2380250000000004</v>
      </c>
      <c r="P426">
        <f t="shared" si="54"/>
        <v>194</v>
      </c>
      <c r="Q426" t="str">
        <f>INDEX(elemek!$B$2:$B$113,MATCH($D426,elemek!$C$2:$C$113,0))</f>
        <v>Ir</v>
      </c>
      <c r="R426">
        <f t="shared" si="55"/>
        <v>8.2380250000000004</v>
      </c>
      <c r="S426">
        <f t="shared" si="56"/>
        <v>8.2380250000000004</v>
      </c>
    </row>
    <row r="427" spans="1:19">
      <c r="A427">
        <f t="shared" si="49"/>
        <v>426</v>
      </c>
      <c r="B427" t="str">
        <f>INDEX(elemek!$B$2:$B$113,MATCH($D427,elemek!$C$2:$C$113,0))</f>
        <v>Re</v>
      </c>
      <c r="C427">
        <f t="shared" si="50"/>
        <v>184</v>
      </c>
      <c r="D427">
        <f t="shared" si="51"/>
        <v>75</v>
      </c>
      <c r="E427">
        <f t="shared" si="51"/>
        <v>109</v>
      </c>
      <c r="F427">
        <f t="shared" si="52"/>
        <v>8.31067</v>
      </c>
      <c r="G427">
        <f t="shared" si="53"/>
        <v>8.31067</v>
      </c>
      <c r="H427" t="str">
        <f>IF(B427="Fe",1+MAX($H$1:H426),"")</f>
        <v/>
      </c>
      <c r="L427">
        <v>426</v>
      </c>
      <c r="M427">
        <v>75</v>
      </c>
      <c r="N427">
        <v>109</v>
      </c>
      <c r="O427">
        <v>8.31067</v>
      </c>
      <c r="P427">
        <f t="shared" si="54"/>
        <v>184</v>
      </c>
      <c r="Q427" t="str">
        <f>INDEX(elemek!$B$2:$B$113,MATCH($D427,elemek!$C$2:$C$113,0))</f>
        <v>Re</v>
      </c>
      <c r="R427">
        <f t="shared" si="55"/>
        <v>8.31067</v>
      </c>
      <c r="S427">
        <f t="shared" si="56"/>
        <v>8.31067</v>
      </c>
    </row>
    <row r="428" spans="1:19">
      <c r="A428">
        <f t="shared" si="49"/>
        <v>427</v>
      </c>
      <c r="B428" t="str">
        <f>INDEX(elemek!$B$2:$B$113,MATCH($D428,elemek!$C$2:$C$113,0))</f>
        <v>Cm</v>
      </c>
      <c r="C428">
        <f t="shared" si="50"/>
        <v>242</v>
      </c>
      <c r="D428">
        <f t="shared" si="51"/>
        <v>96</v>
      </c>
      <c r="E428">
        <f t="shared" si="51"/>
        <v>146</v>
      </c>
      <c r="F428">
        <f t="shared" si="52"/>
        <v>7.8448599999999997</v>
      </c>
      <c r="G428">
        <f t="shared" si="53"/>
        <v>7.8448599999999997</v>
      </c>
      <c r="H428" t="str">
        <f>IF(B428="Fe",1+MAX($H$1:H427),"")</f>
        <v/>
      </c>
      <c r="L428">
        <v>427</v>
      </c>
      <c r="M428">
        <v>96</v>
      </c>
      <c r="N428">
        <v>146</v>
      </c>
      <c r="O428">
        <v>7.8448599999999997</v>
      </c>
      <c r="P428">
        <f t="shared" si="54"/>
        <v>242</v>
      </c>
      <c r="Q428" t="str">
        <f>INDEX(elemek!$B$2:$B$113,MATCH($D428,elemek!$C$2:$C$113,0))</f>
        <v>Cm</v>
      </c>
      <c r="R428">
        <f t="shared" si="55"/>
        <v>7.8448599999999997</v>
      </c>
      <c r="S428">
        <f t="shared" si="56"/>
        <v>7.8448599999999997</v>
      </c>
    </row>
    <row r="429" spans="1:19">
      <c r="A429">
        <f t="shared" si="49"/>
        <v>428</v>
      </c>
      <c r="B429" t="str">
        <f>INDEX(elemek!$B$2:$B$113,MATCH($D429,elemek!$C$2:$C$113,0))</f>
        <v>Ca</v>
      </c>
      <c r="C429">
        <f t="shared" si="50"/>
        <v>45</v>
      </c>
      <c r="D429">
        <f t="shared" si="51"/>
        <v>20</v>
      </c>
      <c r="E429">
        <f t="shared" si="51"/>
        <v>25</v>
      </c>
      <c r="F429">
        <f t="shared" si="52"/>
        <v>8.9782609999999998</v>
      </c>
      <c r="G429">
        <f t="shared" si="53"/>
        <v>8.9782609999999998</v>
      </c>
      <c r="H429" t="str">
        <f>IF(B429="Fe",1+MAX($H$1:H428),"")</f>
        <v/>
      </c>
      <c r="L429">
        <v>428</v>
      </c>
      <c r="M429">
        <v>20</v>
      </c>
      <c r="N429">
        <v>25</v>
      </c>
      <c r="O429">
        <v>8.9782609999999998</v>
      </c>
      <c r="P429">
        <f t="shared" si="54"/>
        <v>45</v>
      </c>
      <c r="Q429" t="str">
        <f>INDEX(elemek!$B$2:$B$113,MATCH($D429,elemek!$C$2:$C$113,0))</f>
        <v>Ca</v>
      </c>
      <c r="R429">
        <f t="shared" si="55"/>
        <v>8.9782609999999998</v>
      </c>
      <c r="S429">
        <f t="shared" si="56"/>
        <v>8.9782609999999998</v>
      </c>
    </row>
    <row r="430" spans="1:19">
      <c r="A430">
        <f t="shared" si="49"/>
        <v>429</v>
      </c>
      <c r="B430" t="str">
        <f>INDEX(elemek!$B$2:$B$113,MATCH($D430,elemek!$C$2:$C$113,0))</f>
        <v>Lu</v>
      </c>
      <c r="C430">
        <f t="shared" si="50"/>
        <v>177</v>
      </c>
      <c r="D430">
        <f t="shared" si="51"/>
        <v>71</v>
      </c>
      <c r="E430">
        <f t="shared" si="51"/>
        <v>106</v>
      </c>
      <c r="F430">
        <f t="shared" si="52"/>
        <v>8.3618290000000002</v>
      </c>
      <c r="G430">
        <f t="shared" si="53"/>
        <v>8.3618290000000002</v>
      </c>
      <c r="H430" t="str">
        <f>IF(B430="Fe",1+MAX($H$1:H429),"")</f>
        <v/>
      </c>
      <c r="L430">
        <v>429</v>
      </c>
      <c r="M430">
        <v>71</v>
      </c>
      <c r="N430">
        <v>106</v>
      </c>
      <c r="O430">
        <v>8.3618290000000002</v>
      </c>
      <c r="P430">
        <f t="shared" si="54"/>
        <v>177</v>
      </c>
      <c r="Q430" t="str">
        <f>INDEX(elemek!$B$2:$B$113,MATCH($D430,elemek!$C$2:$C$113,0))</f>
        <v>Lu</v>
      </c>
      <c r="R430">
        <f t="shared" si="55"/>
        <v>8.3618290000000002</v>
      </c>
      <c r="S430">
        <f t="shared" si="56"/>
        <v>8.3618290000000002</v>
      </c>
    </row>
    <row r="431" spans="1:19">
      <c r="A431">
        <f t="shared" si="49"/>
        <v>430</v>
      </c>
      <c r="B431" t="str">
        <f>INDEX(elemek!$B$2:$B$113,MATCH($D431,elemek!$C$2:$C$113,0))</f>
        <v>Te</v>
      </c>
      <c r="C431">
        <f t="shared" si="50"/>
        <v>121</v>
      </c>
      <c r="D431">
        <f t="shared" si="51"/>
        <v>52</v>
      </c>
      <c r="E431">
        <f t="shared" si="51"/>
        <v>69</v>
      </c>
      <c r="F431">
        <f t="shared" si="52"/>
        <v>8.8007489999999997</v>
      </c>
      <c r="G431">
        <f t="shared" si="53"/>
        <v>8.8007489999999997</v>
      </c>
      <c r="H431" t="str">
        <f>IF(B431="Fe",1+MAX($H$1:H430),"")</f>
        <v/>
      </c>
      <c r="L431">
        <v>430</v>
      </c>
      <c r="M431">
        <v>52</v>
      </c>
      <c r="N431">
        <v>69</v>
      </c>
      <c r="O431">
        <v>8.8007489999999997</v>
      </c>
      <c r="P431">
        <f t="shared" si="54"/>
        <v>121</v>
      </c>
      <c r="Q431" t="str">
        <f>INDEX(elemek!$B$2:$B$113,MATCH($D431,elemek!$C$2:$C$113,0))</f>
        <v>Te</v>
      </c>
      <c r="R431">
        <f t="shared" si="55"/>
        <v>8.8007489999999997</v>
      </c>
      <c r="S431">
        <f t="shared" si="56"/>
        <v>8.8007489999999997</v>
      </c>
    </row>
    <row r="432" spans="1:19">
      <c r="A432">
        <f t="shared" si="49"/>
        <v>431</v>
      </c>
      <c r="B432" t="str">
        <f>INDEX(elemek!$B$2:$B$113,MATCH($D432,elemek!$C$2:$C$113,0))</f>
        <v>Dy</v>
      </c>
      <c r="C432">
        <f t="shared" si="50"/>
        <v>159</v>
      </c>
      <c r="D432">
        <f t="shared" si="51"/>
        <v>66</v>
      </c>
      <c r="E432">
        <f t="shared" si="51"/>
        <v>93</v>
      </c>
      <c r="F432">
        <f t="shared" si="52"/>
        <v>8.5063779999999998</v>
      </c>
      <c r="G432">
        <f t="shared" si="53"/>
        <v>8.5063779999999998</v>
      </c>
      <c r="H432" t="str">
        <f>IF(B432="Fe",1+MAX($H$1:H431),"")</f>
        <v/>
      </c>
      <c r="L432">
        <v>431</v>
      </c>
      <c r="M432">
        <v>66</v>
      </c>
      <c r="N432">
        <v>93</v>
      </c>
      <c r="O432">
        <v>8.5063779999999998</v>
      </c>
      <c r="P432">
        <f t="shared" si="54"/>
        <v>159</v>
      </c>
      <c r="Q432" t="str">
        <f>INDEX(elemek!$B$2:$B$113,MATCH($D432,elemek!$C$2:$C$113,0))</f>
        <v>Dy</v>
      </c>
      <c r="R432">
        <f t="shared" si="55"/>
        <v>8.5063779999999998</v>
      </c>
      <c r="S432">
        <f t="shared" si="56"/>
        <v>8.5063779999999998</v>
      </c>
    </row>
    <row r="433" spans="1:19">
      <c r="A433">
        <f t="shared" si="49"/>
        <v>432</v>
      </c>
      <c r="B433" t="str">
        <f>INDEX(elemek!$B$2:$B$113,MATCH($D433,elemek!$C$2:$C$113,0))</f>
        <v>Lu</v>
      </c>
      <c r="C433">
        <f t="shared" si="50"/>
        <v>174</v>
      </c>
      <c r="D433">
        <f t="shared" si="51"/>
        <v>71</v>
      </c>
      <c r="E433">
        <f t="shared" si="51"/>
        <v>103</v>
      </c>
      <c r="F433">
        <f t="shared" si="52"/>
        <v>8.5114533494381952</v>
      </c>
      <c r="G433">
        <f t="shared" si="53"/>
        <v>8.5114533494381952</v>
      </c>
      <c r="H433" t="str">
        <f>IF(B433="Fe",1+MAX($H$1:H432),"")</f>
        <v/>
      </c>
      <c r="L433">
        <v>432</v>
      </c>
      <c r="M433">
        <v>71</v>
      </c>
      <c r="N433">
        <v>103</v>
      </c>
      <c r="P433">
        <f t="shared" si="54"/>
        <v>174</v>
      </c>
      <c r="Q433" t="str">
        <f>INDEX(elemek!$B$2:$B$113,MATCH($D433,elemek!$C$2:$C$113,0))</f>
        <v>Lu</v>
      </c>
      <c r="R433">
        <f t="shared" si="55"/>
        <v>8.5114533494381952</v>
      </c>
      <c r="S433">
        <f t="shared" si="56"/>
        <v>8.3893556</v>
      </c>
    </row>
    <row r="434" spans="1:19">
      <c r="A434">
        <f t="shared" si="49"/>
        <v>433</v>
      </c>
      <c r="B434" t="str">
        <f>INDEX(elemek!$B$2:$B$113,MATCH($D434,elemek!$C$2:$C$113,0))</f>
        <v>Po</v>
      </c>
      <c r="C434">
        <f t="shared" si="50"/>
        <v>210</v>
      </c>
      <c r="D434">
        <f t="shared" si="51"/>
        <v>84</v>
      </c>
      <c r="E434">
        <f t="shared" si="51"/>
        <v>126</v>
      </c>
      <c r="F434">
        <f t="shared" si="52"/>
        <v>8.1472949999999997</v>
      </c>
      <c r="G434">
        <f t="shared" si="53"/>
        <v>8.1472949999999997</v>
      </c>
      <c r="H434" t="str">
        <f>IF(B434="Fe",1+MAX($H$1:H433),"")</f>
        <v/>
      </c>
      <c r="L434">
        <v>433</v>
      </c>
      <c r="M434">
        <v>84</v>
      </c>
      <c r="N434">
        <v>126</v>
      </c>
      <c r="O434">
        <v>8.1472949999999997</v>
      </c>
      <c r="P434">
        <f t="shared" si="54"/>
        <v>210</v>
      </c>
      <c r="Q434" t="str">
        <f>INDEX(elemek!$B$2:$B$113,MATCH($D434,elemek!$C$2:$C$113,0))</f>
        <v>Po</v>
      </c>
      <c r="R434">
        <f t="shared" si="55"/>
        <v>8.1472949999999997</v>
      </c>
      <c r="S434">
        <f t="shared" si="56"/>
        <v>8.1472949999999997</v>
      </c>
    </row>
    <row r="435" spans="1:19">
      <c r="A435">
        <f t="shared" si="49"/>
        <v>434</v>
      </c>
      <c r="B435" t="str">
        <f>INDEX(elemek!$B$2:$B$113,MATCH($D435,elemek!$C$2:$C$113,0))</f>
        <v>Ce</v>
      </c>
      <c r="C435">
        <f t="shared" si="50"/>
        <v>139</v>
      </c>
      <c r="D435">
        <f t="shared" si="51"/>
        <v>58</v>
      </c>
      <c r="E435">
        <f t="shared" si="51"/>
        <v>81</v>
      </c>
      <c r="F435">
        <f t="shared" si="52"/>
        <v>8.6968809999999994</v>
      </c>
      <c r="G435">
        <f t="shared" si="53"/>
        <v>8.6968809999999994</v>
      </c>
      <c r="H435" t="str">
        <f>IF(B435="Fe",1+MAX($H$1:H434),"")</f>
        <v/>
      </c>
      <c r="L435">
        <v>434</v>
      </c>
      <c r="M435">
        <v>58</v>
      </c>
      <c r="N435">
        <v>81</v>
      </c>
      <c r="O435">
        <v>8.6968809999999994</v>
      </c>
      <c r="P435">
        <f t="shared" si="54"/>
        <v>139</v>
      </c>
      <c r="Q435" t="str">
        <f>INDEX(elemek!$B$2:$B$113,MATCH($D435,elemek!$C$2:$C$113,0))</f>
        <v>Ce</v>
      </c>
      <c r="R435">
        <f t="shared" si="55"/>
        <v>8.6968809999999994</v>
      </c>
      <c r="S435">
        <f t="shared" si="56"/>
        <v>8.6968809999999994</v>
      </c>
    </row>
    <row r="436" spans="1:19">
      <c r="A436">
        <f t="shared" si="49"/>
        <v>435</v>
      </c>
      <c r="B436" t="str">
        <f>INDEX(elemek!$B$2:$B$113,MATCH($D436,elemek!$C$2:$C$113,0))</f>
        <v>Sn</v>
      </c>
      <c r="C436">
        <f t="shared" si="50"/>
        <v>123</v>
      </c>
      <c r="D436">
        <f t="shared" si="51"/>
        <v>50</v>
      </c>
      <c r="E436">
        <f t="shared" si="51"/>
        <v>73</v>
      </c>
      <c r="F436">
        <f t="shared" si="52"/>
        <v>8.7853110000000001</v>
      </c>
      <c r="G436">
        <f t="shared" si="53"/>
        <v>8.7853110000000001</v>
      </c>
      <c r="H436" t="str">
        <f>IF(B436="Fe",1+MAX($H$1:H435),"")</f>
        <v/>
      </c>
      <c r="L436">
        <v>435</v>
      </c>
      <c r="M436">
        <v>50</v>
      </c>
      <c r="N436">
        <v>73</v>
      </c>
      <c r="O436">
        <v>8.7853110000000001</v>
      </c>
      <c r="P436">
        <f t="shared" si="54"/>
        <v>123</v>
      </c>
      <c r="Q436" t="str">
        <f>INDEX(elemek!$B$2:$B$113,MATCH($D436,elemek!$C$2:$C$113,0))</f>
        <v>Sn</v>
      </c>
      <c r="R436">
        <f t="shared" si="55"/>
        <v>8.7853110000000001</v>
      </c>
      <c r="S436">
        <f t="shared" si="56"/>
        <v>8.7853110000000001</v>
      </c>
    </row>
    <row r="437" spans="1:19">
      <c r="A437">
        <f t="shared" si="49"/>
        <v>436</v>
      </c>
      <c r="B437" t="str">
        <f>INDEX(elemek!$B$2:$B$113,MATCH($D437,elemek!$C$2:$C$113,0))</f>
        <v>Tm</v>
      </c>
      <c r="C437">
        <f t="shared" si="50"/>
        <v>170</v>
      </c>
      <c r="D437">
        <f t="shared" si="51"/>
        <v>69</v>
      </c>
      <c r="E437">
        <f t="shared" si="51"/>
        <v>101</v>
      </c>
      <c r="F437">
        <f t="shared" si="52"/>
        <v>8.4230959999999993</v>
      </c>
      <c r="G437">
        <f t="shared" si="53"/>
        <v>8.4230959999999993</v>
      </c>
      <c r="H437" t="str">
        <f>IF(B437="Fe",1+MAX($H$1:H436),"")</f>
        <v/>
      </c>
      <c r="L437">
        <v>436</v>
      </c>
      <c r="M437">
        <v>69</v>
      </c>
      <c r="N437">
        <v>101</v>
      </c>
      <c r="O437">
        <v>8.4230959999999993</v>
      </c>
      <c r="P437">
        <f t="shared" si="54"/>
        <v>170</v>
      </c>
      <c r="Q437" t="str">
        <f>INDEX(elemek!$B$2:$B$113,MATCH($D437,elemek!$C$2:$C$113,0))</f>
        <v>Tm</v>
      </c>
      <c r="R437">
        <f t="shared" si="55"/>
        <v>8.4230959999999993</v>
      </c>
      <c r="S437">
        <f t="shared" si="56"/>
        <v>8.4230959999999993</v>
      </c>
    </row>
    <row r="438" spans="1:19">
      <c r="A438">
        <f t="shared" si="49"/>
        <v>437</v>
      </c>
      <c r="B438" t="str">
        <f>INDEX(elemek!$B$2:$B$113,MATCH($D438,elemek!$C$2:$C$113,0))</f>
        <v>Gd</v>
      </c>
      <c r="C438">
        <f t="shared" si="50"/>
        <v>151</v>
      </c>
      <c r="D438">
        <f t="shared" si="51"/>
        <v>64</v>
      </c>
      <c r="E438">
        <f t="shared" si="51"/>
        <v>87</v>
      </c>
      <c r="F438">
        <f t="shared" si="52"/>
        <v>8.5626850000000001</v>
      </c>
      <c r="G438">
        <f t="shared" si="53"/>
        <v>8.5626850000000001</v>
      </c>
      <c r="H438" t="str">
        <f>IF(B438="Fe",1+MAX($H$1:H437),"")</f>
        <v/>
      </c>
      <c r="L438">
        <v>437</v>
      </c>
      <c r="M438">
        <v>64</v>
      </c>
      <c r="N438">
        <v>87</v>
      </c>
      <c r="O438">
        <v>8.5626850000000001</v>
      </c>
      <c r="P438">
        <f t="shared" si="54"/>
        <v>151</v>
      </c>
      <c r="Q438" t="str">
        <f>INDEX(elemek!$B$2:$B$113,MATCH($D438,elemek!$C$2:$C$113,0))</f>
        <v>Gd</v>
      </c>
      <c r="R438">
        <f t="shared" si="55"/>
        <v>8.5626850000000001</v>
      </c>
      <c r="S438">
        <f t="shared" si="56"/>
        <v>8.5626850000000001</v>
      </c>
    </row>
    <row r="439" spans="1:19">
      <c r="A439">
        <f t="shared" si="49"/>
        <v>438</v>
      </c>
      <c r="B439" t="str">
        <f>INDEX(elemek!$B$2:$B$113,MATCH($D439,elemek!$C$2:$C$113,0))</f>
        <v>W</v>
      </c>
      <c r="C439">
        <f t="shared" si="50"/>
        <v>181</v>
      </c>
      <c r="D439">
        <f t="shared" si="51"/>
        <v>74</v>
      </c>
      <c r="E439">
        <f t="shared" si="51"/>
        <v>107</v>
      </c>
      <c r="F439">
        <f t="shared" si="52"/>
        <v>8.3379239999999992</v>
      </c>
      <c r="G439">
        <f t="shared" si="53"/>
        <v>8.3379239999999992</v>
      </c>
      <c r="H439" t="str">
        <f>IF(B439="Fe",1+MAX($H$1:H438),"")</f>
        <v/>
      </c>
      <c r="L439">
        <v>438</v>
      </c>
      <c r="M439">
        <v>74</v>
      </c>
      <c r="N439">
        <v>107</v>
      </c>
      <c r="O439">
        <v>8.3379239999999992</v>
      </c>
      <c r="P439">
        <f t="shared" si="54"/>
        <v>181</v>
      </c>
      <c r="Q439" t="str">
        <f>INDEX(elemek!$B$2:$B$113,MATCH($D439,elemek!$C$2:$C$113,0))</f>
        <v>W</v>
      </c>
      <c r="R439">
        <f t="shared" si="55"/>
        <v>8.3379239999999992</v>
      </c>
      <c r="S439">
        <f t="shared" si="56"/>
        <v>8.3379239999999992</v>
      </c>
    </row>
    <row r="440" spans="1:19">
      <c r="A440">
        <f t="shared" si="49"/>
        <v>439</v>
      </c>
      <c r="B440" t="str">
        <f>INDEX(elemek!$B$2:$B$113,MATCH($D440,elemek!$C$2:$C$113,0))</f>
        <v>Se</v>
      </c>
      <c r="C440">
        <f t="shared" si="50"/>
        <v>75</v>
      </c>
      <c r="D440">
        <f t="shared" si="51"/>
        <v>34</v>
      </c>
      <c r="E440">
        <f t="shared" si="51"/>
        <v>41</v>
      </c>
      <c r="F440">
        <f t="shared" si="52"/>
        <v>9.0335809999999999</v>
      </c>
      <c r="G440">
        <f t="shared" si="53"/>
        <v>9.0335809999999999</v>
      </c>
      <c r="H440" t="str">
        <f>IF(B440="Fe",1+MAX($H$1:H439),"")</f>
        <v/>
      </c>
      <c r="L440">
        <v>439</v>
      </c>
      <c r="M440">
        <v>34</v>
      </c>
      <c r="N440">
        <v>41</v>
      </c>
      <c r="O440">
        <v>9.0335809999999999</v>
      </c>
      <c r="P440">
        <f t="shared" si="54"/>
        <v>75</v>
      </c>
      <c r="Q440" t="str">
        <f>INDEX(elemek!$B$2:$B$113,MATCH($D440,elemek!$C$2:$C$113,0))</f>
        <v>Se</v>
      </c>
      <c r="R440">
        <f t="shared" si="55"/>
        <v>9.0335809999999999</v>
      </c>
      <c r="S440">
        <f t="shared" si="56"/>
        <v>9.0335809999999999</v>
      </c>
    </row>
    <row r="441" spans="1:19">
      <c r="A441">
        <f t="shared" si="49"/>
        <v>440</v>
      </c>
      <c r="B441" t="str">
        <f>INDEX(elemek!$B$2:$B$113,MATCH($D441,elemek!$C$2:$C$113,0))</f>
        <v>Te</v>
      </c>
      <c r="C441">
        <f t="shared" si="50"/>
        <v>123</v>
      </c>
      <c r="D441">
        <f t="shared" si="51"/>
        <v>52</v>
      </c>
      <c r="E441">
        <f t="shared" si="51"/>
        <v>71</v>
      </c>
      <c r="F441">
        <f t="shared" si="52"/>
        <v>8.5114533494381952</v>
      </c>
      <c r="G441">
        <f t="shared" si="53"/>
        <v>8.5114533494381952</v>
      </c>
      <c r="H441" t="str">
        <f>IF(B441="Fe",1+MAX($H$1:H440),"")</f>
        <v/>
      </c>
      <c r="L441">
        <v>440</v>
      </c>
      <c r="M441">
        <v>52</v>
      </c>
      <c r="N441">
        <v>71</v>
      </c>
      <c r="P441">
        <f t="shared" si="54"/>
        <v>123</v>
      </c>
      <c r="Q441" t="str">
        <f>INDEX(elemek!$B$2:$B$113,MATCH($D441,elemek!$C$2:$C$113,0))</f>
        <v>Te</v>
      </c>
      <c r="R441">
        <f t="shared" si="55"/>
        <v>8.5114533494381952</v>
      </c>
      <c r="S441">
        <f t="shared" si="56"/>
        <v>8.7808926470588222</v>
      </c>
    </row>
    <row r="442" spans="1:19">
      <c r="A442">
        <f t="shared" si="49"/>
        <v>441</v>
      </c>
      <c r="B442" t="str">
        <f>INDEX(elemek!$B$2:$B$113,MATCH($D442,elemek!$C$2:$C$113,0))</f>
        <v>Sn</v>
      </c>
      <c r="C442">
        <f t="shared" si="50"/>
        <v>113</v>
      </c>
      <c r="D442">
        <f t="shared" si="51"/>
        <v>50</v>
      </c>
      <c r="E442">
        <f t="shared" si="51"/>
        <v>63</v>
      </c>
      <c r="F442">
        <f t="shared" si="52"/>
        <v>8.8530350000000002</v>
      </c>
      <c r="G442">
        <f t="shared" si="53"/>
        <v>8.8530350000000002</v>
      </c>
      <c r="H442" t="str">
        <f>IF(B442="Fe",1+MAX($H$1:H441),"")</f>
        <v/>
      </c>
      <c r="L442">
        <v>441</v>
      </c>
      <c r="M442">
        <v>50</v>
      </c>
      <c r="N442">
        <v>63</v>
      </c>
      <c r="O442">
        <v>8.8530350000000002</v>
      </c>
      <c r="P442">
        <f t="shared" si="54"/>
        <v>113</v>
      </c>
      <c r="Q442" t="str">
        <f>INDEX(elemek!$B$2:$B$113,MATCH($D442,elemek!$C$2:$C$113,0))</f>
        <v>Sn</v>
      </c>
      <c r="R442">
        <f t="shared" si="55"/>
        <v>8.8530350000000002</v>
      </c>
      <c r="S442">
        <f t="shared" si="56"/>
        <v>8.8530350000000002</v>
      </c>
    </row>
    <row r="443" spans="1:19">
      <c r="A443">
        <f t="shared" si="49"/>
        <v>442</v>
      </c>
      <c r="B443" t="str">
        <f>INDEX(elemek!$B$2:$B$113,MATCH($D443,elemek!$C$2:$C$113,0))</f>
        <v>Ta</v>
      </c>
      <c r="C443">
        <f t="shared" si="50"/>
        <v>182</v>
      </c>
      <c r="D443">
        <f t="shared" si="51"/>
        <v>73</v>
      </c>
      <c r="E443">
        <f t="shared" si="51"/>
        <v>109</v>
      </c>
      <c r="F443">
        <f t="shared" si="52"/>
        <v>8.3264560000000003</v>
      </c>
      <c r="G443">
        <f t="shared" si="53"/>
        <v>8.3264560000000003</v>
      </c>
      <c r="H443" t="str">
        <f>IF(B443="Fe",1+MAX($H$1:H442),"")</f>
        <v/>
      </c>
      <c r="L443">
        <v>442</v>
      </c>
      <c r="M443">
        <v>73</v>
      </c>
      <c r="N443">
        <v>109</v>
      </c>
      <c r="O443">
        <v>8.3264560000000003</v>
      </c>
      <c r="P443">
        <f t="shared" si="54"/>
        <v>182</v>
      </c>
      <c r="Q443" t="str">
        <f>INDEX(elemek!$B$2:$B$113,MATCH($D443,elemek!$C$2:$C$113,0))</f>
        <v>Ta</v>
      </c>
      <c r="R443">
        <f t="shared" si="55"/>
        <v>8.3264560000000003</v>
      </c>
      <c r="S443">
        <f t="shared" si="56"/>
        <v>8.3264560000000003</v>
      </c>
    </row>
    <row r="444" spans="1:19">
      <c r="A444">
        <f t="shared" si="49"/>
        <v>443</v>
      </c>
      <c r="B444" t="str">
        <f>INDEX(elemek!$B$2:$B$113,MATCH($D444,elemek!$C$2:$C$113,0))</f>
        <v>Te</v>
      </c>
      <c r="C444">
        <f t="shared" si="50"/>
        <v>127</v>
      </c>
      <c r="D444">
        <f t="shared" si="51"/>
        <v>52</v>
      </c>
      <c r="E444">
        <f t="shared" si="51"/>
        <v>75</v>
      </c>
      <c r="F444">
        <f t="shared" si="52"/>
        <v>8.7657589999999992</v>
      </c>
      <c r="G444">
        <f t="shared" si="53"/>
        <v>8.7657589999999992</v>
      </c>
      <c r="H444" t="str">
        <f>IF(B444="Fe",1+MAX($H$1:H443),"")</f>
        <v/>
      </c>
      <c r="L444">
        <v>443</v>
      </c>
      <c r="M444">
        <v>52</v>
      </c>
      <c r="N444">
        <v>75</v>
      </c>
      <c r="O444">
        <v>8.7657589999999992</v>
      </c>
      <c r="P444">
        <f t="shared" si="54"/>
        <v>127</v>
      </c>
      <c r="Q444" t="str">
        <f>INDEX(elemek!$B$2:$B$113,MATCH($D444,elemek!$C$2:$C$113,0))</f>
        <v>Te</v>
      </c>
      <c r="R444">
        <f t="shared" si="55"/>
        <v>8.7657589999999992</v>
      </c>
      <c r="S444">
        <f t="shared" si="56"/>
        <v>8.7657589999999992</v>
      </c>
    </row>
    <row r="445" spans="1:19">
      <c r="A445">
        <f t="shared" si="49"/>
        <v>444</v>
      </c>
      <c r="B445" t="str">
        <f>INDEX(elemek!$B$2:$B$113,MATCH($D445,elemek!$C$2:$C$113,0))</f>
        <v>Y</v>
      </c>
      <c r="C445">
        <f t="shared" si="50"/>
        <v>88</v>
      </c>
      <c r="D445">
        <f t="shared" si="51"/>
        <v>39</v>
      </c>
      <c r="E445">
        <f t="shared" si="51"/>
        <v>49</v>
      </c>
      <c r="F445">
        <f t="shared" si="52"/>
        <v>9.0292720000000006</v>
      </c>
      <c r="G445">
        <f t="shared" si="53"/>
        <v>9.0292720000000006</v>
      </c>
      <c r="H445" t="str">
        <f>IF(B445="Fe",1+MAX($H$1:H444),"")</f>
        <v/>
      </c>
      <c r="L445">
        <v>444</v>
      </c>
      <c r="M445">
        <v>39</v>
      </c>
      <c r="N445">
        <v>49</v>
      </c>
      <c r="O445">
        <v>9.0292720000000006</v>
      </c>
      <c r="P445">
        <f t="shared" si="54"/>
        <v>88</v>
      </c>
      <c r="Q445" t="str">
        <f>INDEX(elemek!$B$2:$B$113,MATCH($D445,elemek!$C$2:$C$113,0))</f>
        <v>Y</v>
      </c>
      <c r="R445">
        <f t="shared" si="55"/>
        <v>9.0292720000000006</v>
      </c>
      <c r="S445">
        <f t="shared" si="56"/>
        <v>9.0292720000000006</v>
      </c>
    </row>
    <row r="446" spans="1:19">
      <c r="A446">
        <f t="shared" si="49"/>
        <v>445</v>
      </c>
      <c r="B446" t="str">
        <f>INDEX(elemek!$B$2:$B$113,MATCH($D446,elemek!$C$2:$C$113,0))</f>
        <v>Fm</v>
      </c>
      <c r="C446">
        <f t="shared" si="50"/>
        <v>257</v>
      </c>
      <c r="D446">
        <f t="shared" si="51"/>
        <v>100</v>
      </c>
      <c r="E446">
        <f t="shared" si="51"/>
        <v>157</v>
      </c>
      <c r="F446">
        <f t="shared" si="52"/>
        <v>7.7266190000000003</v>
      </c>
      <c r="G446">
        <f t="shared" si="53"/>
        <v>7.7266190000000003</v>
      </c>
      <c r="H446" t="str">
        <f>IF(B446="Fe",1+MAX($H$1:H445),"")</f>
        <v/>
      </c>
      <c r="L446">
        <v>445</v>
      </c>
      <c r="M446">
        <v>100</v>
      </c>
      <c r="N446">
        <v>157</v>
      </c>
      <c r="O446">
        <v>7.7266190000000003</v>
      </c>
      <c r="P446">
        <f t="shared" si="54"/>
        <v>257</v>
      </c>
      <c r="Q446" t="str">
        <f>INDEX(elemek!$B$2:$B$113,MATCH($D446,elemek!$C$2:$C$113,0))</f>
        <v>Fm</v>
      </c>
      <c r="R446">
        <f t="shared" si="55"/>
        <v>7.7266190000000003</v>
      </c>
      <c r="S446">
        <f t="shared" si="56"/>
        <v>7.7266190000000003</v>
      </c>
    </row>
    <row r="447" spans="1:19">
      <c r="A447">
        <f t="shared" si="49"/>
        <v>446</v>
      </c>
      <c r="B447" t="str">
        <f>INDEX(elemek!$B$2:$B$113,MATCH($D447,elemek!$C$2:$C$113,0))</f>
        <v>Os</v>
      </c>
      <c r="C447">
        <f t="shared" si="50"/>
        <v>185</v>
      </c>
      <c r="D447">
        <f t="shared" si="51"/>
        <v>76</v>
      </c>
      <c r="E447">
        <f t="shared" si="51"/>
        <v>109</v>
      </c>
      <c r="F447">
        <f t="shared" si="52"/>
        <v>8.3027300000000004</v>
      </c>
      <c r="G447">
        <f t="shared" si="53"/>
        <v>8.3027300000000004</v>
      </c>
      <c r="H447" t="str">
        <f>IF(B447="Fe",1+MAX($H$1:H446),"")</f>
        <v/>
      </c>
      <c r="L447">
        <v>446</v>
      </c>
      <c r="M447">
        <v>76</v>
      </c>
      <c r="N447">
        <v>109</v>
      </c>
      <c r="O447">
        <v>8.3027300000000004</v>
      </c>
      <c r="P447">
        <f t="shared" si="54"/>
        <v>185</v>
      </c>
      <c r="Q447" t="str">
        <f>INDEX(elemek!$B$2:$B$113,MATCH($D447,elemek!$C$2:$C$113,0))</f>
        <v>Os</v>
      </c>
      <c r="R447">
        <f t="shared" si="55"/>
        <v>8.3027300000000004</v>
      </c>
      <c r="S447">
        <f t="shared" si="56"/>
        <v>8.3027300000000004</v>
      </c>
    </row>
    <row r="448" spans="1:19">
      <c r="A448">
        <f t="shared" si="49"/>
        <v>447</v>
      </c>
      <c r="B448" t="str">
        <f>INDEX(elemek!$B$2:$B$113,MATCH($D448,elemek!$C$2:$C$113,0))</f>
        <v>Tm</v>
      </c>
      <c r="C448">
        <f t="shared" si="50"/>
        <v>168</v>
      </c>
      <c r="D448">
        <f t="shared" si="51"/>
        <v>69</v>
      </c>
      <c r="E448">
        <f t="shared" si="51"/>
        <v>99</v>
      </c>
      <c r="F448">
        <f t="shared" si="52"/>
        <v>8.4363159999999997</v>
      </c>
      <c r="G448">
        <f t="shared" si="53"/>
        <v>8.4363159999999997</v>
      </c>
      <c r="H448" t="str">
        <f>IF(B448="Fe",1+MAX($H$1:H447),"")</f>
        <v/>
      </c>
      <c r="L448">
        <v>447</v>
      </c>
      <c r="M448">
        <v>69</v>
      </c>
      <c r="N448">
        <v>99</v>
      </c>
      <c r="O448">
        <v>8.4363159999999997</v>
      </c>
      <c r="P448">
        <f t="shared" si="54"/>
        <v>168</v>
      </c>
      <c r="Q448" t="str">
        <f>INDEX(elemek!$B$2:$B$113,MATCH($D448,elemek!$C$2:$C$113,0))</f>
        <v>Tm</v>
      </c>
      <c r="R448">
        <f t="shared" si="55"/>
        <v>8.4363159999999997</v>
      </c>
      <c r="S448">
        <f t="shared" si="56"/>
        <v>8.4363159999999997</v>
      </c>
    </row>
    <row r="449" spans="1:19">
      <c r="A449">
        <f t="shared" si="49"/>
        <v>448</v>
      </c>
      <c r="B449" t="str">
        <f>INDEX(elemek!$B$2:$B$113,MATCH($D449,elemek!$C$2:$C$113,0))</f>
        <v>Eu</v>
      </c>
      <c r="C449">
        <f t="shared" si="50"/>
        <v>149</v>
      </c>
      <c r="D449">
        <f t="shared" si="51"/>
        <v>63</v>
      </c>
      <c r="E449">
        <f t="shared" si="51"/>
        <v>86</v>
      </c>
      <c r="F449">
        <f t="shared" si="52"/>
        <v>8.5843950000000007</v>
      </c>
      <c r="G449">
        <f t="shared" si="53"/>
        <v>8.5843950000000007</v>
      </c>
      <c r="H449" t="str">
        <f>IF(B449="Fe",1+MAX($H$1:H448),"")</f>
        <v/>
      </c>
      <c r="L449">
        <v>448</v>
      </c>
      <c r="M449">
        <v>63</v>
      </c>
      <c r="N449">
        <v>86</v>
      </c>
      <c r="O449">
        <v>8.5843950000000007</v>
      </c>
      <c r="P449">
        <f t="shared" si="54"/>
        <v>149</v>
      </c>
      <c r="Q449" t="str">
        <f>INDEX(elemek!$B$2:$B$113,MATCH($D449,elemek!$C$2:$C$113,0))</f>
        <v>Eu</v>
      </c>
      <c r="R449">
        <f t="shared" si="55"/>
        <v>8.5843950000000007</v>
      </c>
      <c r="S449">
        <f t="shared" si="56"/>
        <v>8.5843950000000007</v>
      </c>
    </row>
    <row r="450" spans="1:19">
      <c r="A450">
        <f t="shared" si="49"/>
        <v>449</v>
      </c>
      <c r="B450" t="str">
        <f>INDEX(elemek!$B$2:$B$113,MATCH($D450,elemek!$C$2:$C$113,0))</f>
        <v>Tc</v>
      </c>
      <c r="C450">
        <f t="shared" si="50"/>
        <v>97</v>
      </c>
      <c r="D450">
        <f t="shared" si="51"/>
        <v>43</v>
      </c>
      <c r="E450">
        <f t="shared" si="51"/>
        <v>54</v>
      </c>
      <c r="F450">
        <f t="shared" si="52"/>
        <v>8.5114533494381952</v>
      </c>
      <c r="G450">
        <f t="shared" si="53"/>
        <v>8.5114533494381952</v>
      </c>
      <c r="H450" t="str">
        <f>IF(B450="Fe",1+MAX($H$1:H449),"")</f>
        <v/>
      </c>
      <c r="L450">
        <v>449</v>
      </c>
      <c r="M450">
        <v>43</v>
      </c>
      <c r="N450">
        <v>54</v>
      </c>
      <c r="P450">
        <f t="shared" si="54"/>
        <v>97</v>
      </c>
      <c r="Q450" t="str">
        <f>INDEX(elemek!$B$2:$B$113,MATCH($D450,elemek!$C$2:$C$113,0))</f>
        <v>Tc</v>
      </c>
      <c r="R450">
        <f t="shared" si="55"/>
        <v>8.5114533494381952</v>
      </c>
      <c r="S450">
        <f t="shared" si="56"/>
        <v>8.9650855714285722</v>
      </c>
    </row>
    <row r="451" spans="1:19">
      <c r="A451">
        <f t="shared" ref="A451:A514" si="57">L451</f>
        <v>450</v>
      </c>
      <c r="B451" t="str">
        <f>INDEX(elemek!$B$2:$B$113,MATCH($D451,elemek!$C$2:$C$113,0))</f>
        <v>S</v>
      </c>
      <c r="C451">
        <f t="shared" ref="C451:C514" si="58">D451+E451</f>
        <v>35</v>
      </c>
      <c r="D451">
        <f t="shared" ref="D451:E514" si="59">M451</f>
        <v>16</v>
      </c>
      <c r="E451">
        <f t="shared" si="59"/>
        <v>19</v>
      </c>
      <c r="F451">
        <f t="shared" ref="F451:F514" si="60">R451</f>
        <v>8.8955099999999998</v>
      </c>
      <c r="G451">
        <f t="shared" ref="G451:G514" si="61">R451</f>
        <v>8.8955099999999998</v>
      </c>
      <c r="H451" t="str">
        <f>IF(B451="Fe",1+MAX($H$1:H450),"")</f>
        <v/>
      </c>
      <c r="L451">
        <v>450</v>
      </c>
      <c r="M451">
        <v>16</v>
      </c>
      <c r="N451">
        <v>19</v>
      </c>
      <c r="O451">
        <v>8.8955099999999998</v>
      </c>
      <c r="P451">
        <f t="shared" ref="P451:P514" si="62">D451+E451</f>
        <v>35</v>
      </c>
      <c r="Q451" t="str">
        <f>INDEX(elemek!$B$2:$B$113,MATCH($D451,elemek!$C$2:$C$113,0))</f>
        <v>S</v>
      </c>
      <c r="R451">
        <f t="shared" ref="R451:R514" si="63">IF($O451&gt;0,$O451,AVERAGE($O$2:$O$990))</f>
        <v>8.8955099999999998</v>
      </c>
      <c r="S451">
        <f t="shared" ref="S451:S514" si="64">IF(ISBLANK(O451),AVERAGEIF($Q$2:$Q$990,$Q451,$O$2:$O$990),O451)</f>
        <v>8.8955099999999998</v>
      </c>
    </row>
    <row r="452" spans="1:19">
      <c r="A452">
        <f t="shared" si="57"/>
        <v>451</v>
      </c>
      <c r="B452" t="str">
        <f>INDEX(elemek!$B$2:$B$113,MATCH($D452,elemek!$C$2:$C$113,0))</f>
        <v>Rb</v>
      </c>
      <c r="C452">
        <f t="shared" si="58"/>
        <v>83</v>
      </c>
      <c r="D452">
        <f t="shared" si="59"/>
        <v>37</v>
      </c>
      <c r="E452">
        <f t="shared" si="59"/>
        <v>46</v>
      </c>
      <c r="F452">
        <f t="shared" si="60"/>
        <v>9.0240379999999991</v>
      </c>
      <c r="G452">
        <f t="shared" si="61"/>
        <v>9.0240379999999991</v>
      </c>
      <c r="H452" t="str">
        <f>IF(B452="Fe",1+MAX($H$1:H451),"")</f>
        <v/>
      </c>
      <c r="L452">
        <v>451</v>
      </c>
      <c r="M452">
        <v>37</v>
      </c>
      <c r="N452">
        <v>46</v>
      </c>
      <c r="O452">
        <v>9.0240379999999991</v>
      </c>
      <c r="P452">
        <f t="shared" si="62"/>
        <v>83</v>
      </c>
      <c r="Q452" t="str">
        <f>INDEX(elemek!$B$2:$B$113,MATCH($D452,elemek!$C$2:$C$113,0))</f>
        <v>Rb</v>
      </c>
      <c r="R452">
        <f t="shared" si="63"/>
        <v>9.0240379999999991</v>
      </c>
      <c r="S452">
        <f t="shared" si="64"/>
        <v>9.0240379999999991</v>
      </c>
    </row>
    <row r="453" spans="1:19">
      <c r="A453">
        <f t="shared" si="57"/>
        <v>452</v>
      </c>
      <c r="B453" t="str">
        <f>INDEX(elemek!$B$2:$B$113,MATCH($D453,elemek!$C$2:$C$113,0))</f>
        <v>Sc</v>
      </c>
      <c r="C453">
        <f t="shared" si="58"/>
        <v>46</v>
      </c>
      <c r="D453">
        <f t="shared" si="59"/>
        <v>21</v>
      </c>
      <c r="E453">
        <f t="shared" si="59"/>
        <v>25</v>
      </c>
      <c r="F453">
        <f t="shared" si="60"/>
        <v>8.9790910000000004</v>
      </c>
      <c r="G453">
        <f t="shared" si="61"/>
        <v>8.9790910000000004</v>
      </c>
      <c r="H453" t="str">
        <f>IF(B453="Fe",1+MAX($H$1:H452),"")</f>
        <v/>
      </c>
      <c r="L453">
        <v>452</v>
      </c>
      <c r="M453">
        <v>21</v>
      </c>
      <c r="N453">
        <v>25</v>
      </c>
      <c r="O453">
        <v>8.9790910000000004</v>
      </c>
      <c r="P453">
        <f t="shared" si="62"/>
        <v>46</v>
      </c>
      <c r="Q453" t="str">
        <f>INDEX(elemek!$B$2:$B$113,MATCH($D453,elemek!$C$2:$C$113,0))</f>
        <v>Sc</v>
      </c>
      <c r="R453">
        <f t="shared" si="63"/>
        <v>8.9790910000000004</v>
      </c>
      <c r="S453">
        <f t="shared" si="64"/>
        <v>8.9790910000000004</v>
      </c>
    </row>
    <row r="454" spans="1:19">
      <c r="A454">
        <f t="shared" si="57"/>
        <v>453</v>
      </c>
      <c r="B454" t="str">
        <f>INDEX(elemek!$B$2:$B$113,MATCH($D454,elemek!$C$2:$C$113,0))</f>
        <v>Zr</v>
      </c>
      <c r="C454">
        <f t="shared" si="58"/>
        <v>88</v>
      </c>
      <c r="D454">
        <f t="shared" si="59"/>
        <v>40</v>
      </c>
      <c r="E454">
        <f t="shared" si="59"/>
        <v>48</v>
      </c>
      <c r="F454">
        <f t="shared" si="60"/>
        <v>9.0215890000000005</v>
      </c>
      <c r="G454">
        <f t="shared" si="61"/>
        <v>9.0215890000000005</v>
      </c>
      <c r="H454" t="str">
        <f>IF(B454="Fe",1+MAX($H$1:H453),"")</f>
        <v/>
      </c>
      <c r="L454">
        <v>453</v>
      </c>
      <c r="M454">
        <v>40</v>
      </c>
      <c r="N454">
        <v>48</v>
      </c>
      <c r="O454">
        <v>9.0215890000000005</v>
      </c>
      <c r="P454">
        <f t="shared" si="62"/>
        <v>88</v>
      </c>
      <c r="Q454" t="str">
        <f>INDEX(elemek!$B$2:$B$113,MATCH($D454,elemek!$C$2:$C$113,0))</f>
        <v>Zr</v>
      </c>
      <c r="R454">
        <f t="shared" si="63"/>
        <v>9.0215890000000005</v>
      </c>
      <c r="S454">
        <f t="shared" si="64"/>
        <v>9.0215890000000005</v>
      </c>
    </row>
    <row r="455" spans="1:19">
      <c r="A455">
        <f t="shared" si="57"/>
        <v>454</v>
      </c>
      <c r="B455" t="str">
        <f>INDEX(elemek!$B$2:$B$113,MATCH($D455,elemek!$C$2:$C$113,0))</f>
        <v>As</v>
      </c>
      <c r="C455">
        <f t="shared" si="58"/>
        <v>73</v>
      </c>
      <c r="D455">
        <f t="shared" si="59"/>
        <v>33</v>
      </c>
      <c r="E455">
        <f t="shared" si="59"/>
        <v>40</v>
      </c>
      <c r="F455">
        <f t="shared" si="60"/>
        <v>9.0433409999999999</v>
      </c>
      <c r="G455">
        <f t="shared" si="61"/>
        <v>9.0433409999999999</v>
      </c>
      <c r="H455" t="str">
        <f>IF(B455="Fe",1+MAX($H$1:H454),"")</f>
        <v/>
      </c>
      <c r="L455">
        <v>454</v>
      </c>
      <c r="M455">
        <v>33</v>
      </c>
      <c r="N455">
        <v>40</v>
      </c>
      <c r="O455">
        <v>9.0433409999999999</v>
      </c>
      <c r="P455">
        <f t="shared" si="62"/>
        <v>73</v>
      </c>
      <c r="Q455" t="str">
        <f>INDEX(elemek!$B$2:$B$113,MATCH($D455,elemek!$C$2:$C$113,0))</f>
        <v>As</v>
      </c>
      <c r="R455">
        <f t="shared" si="63"/>
        <v>9.0433409999999999</v>
      </c>
      <c r="S455">
        <f t="shared" si="64"/>
        <v>9.0433409999999999</v>
      </c>
    </row>
    <row r="456" spans="1:19">
      <c r="A456">
        <f t="shared" si="57"/>
        <v>455</v>
      </c>
      <c r="B456" t="str">
        <f>INDEX(elemek!$B$2:$B$113,MATCH($D456,elemek!$C$2:$C$113,0))</f>
        <v>Co</v>
      </c>
      <c r="C456">
        <f t="shared" si="58"/>
        <v>56</v>
      </c>
      <c r="D456">
        <f t="shared" si="59"/>
        <v>27</v>
      </c>
      <c r="E456">
        <f t="shared" si="59"/>
        <v>29</v>
      </c>
      <c r="F456">
        <f t="shared" si="60"/>
        <v>9.0720310000000008</v>
      </c>
      <c r="G456">
        <f t="shared" si="61"/>
        <v>9.0720310000000008</v>
      </c>
      <c r="H456" t="str">
        <f>IF(B456="Fe",1+MAX($H$1:H455),"")</f>
        <v/>
      </c>
      <c r="L456">
        <v>455</v>
      </c>
      <c r="M456">
        <v>27</v>
      </c>
      <c r="N456">
        <v>29</v>
      </c>
      <c r="O456">
        <v>9.0720310000000008</v>
      </c>
      <c r="P456">
        <f t="shared" si="62"/>
        <v>56</v>
      </c>
      <c r="Q456" t="str">
        <f>INDEX(elemek!$B$2:$B$113,MATCH($D456,elemek!$C$2:$C$113,0))</f>
        <v>Co</v>
      </c>
      <c r="R456">
        <f t="shared" si="63"/>
        <v>9.0720310000000008</v>
      </c>
      <c r="S456">
        <f t="shared" si="64"/>
        <v>9.0720310000000008</v>
      </c>
    </row>
    <row r="457" spans="1:19">
      <c r="A457">
        <f t="shared" si="57"/>
        <v>456</v>
      </c>
      <c r="B457" t="str">
        <f>INDEX(elemek!$B$2:$B$113,MATCH($D457,elemek!$C$2:$C$113,0))</f>
        <v>W</v>
      </c>
      <c r="C457">
        <f t="shared" si="58"/>
        <v>185</v>
      </c>
      <c r="D457">
        <f t="shared" si="59"/>
        <v>74</v>
      </c>
      <c r="E457">
        <f t="shared" si="59"/>
        <v>111</v>
      </c>
      <c r="F457">
        <f t="shared" si="60"/>
        <v>8.305866</v>
      </c>
      <c r="G457">
        <f t="shared" si="61"/>
        <v>8.305866</v>
      </c>
      <c r="H457" t="str">
        <f>IF(B457="Fe",1+MAX($H$1:H456),"")</f>
        <v/>
      </c>
      <c r="L457">
        <v>456</v>
      </c>
      <c r="M457">
        <v>74</v>
      </c>
      <c r="N457">
        <v>111</v>
      </c>
      <c r="O457">
        <v>8.305866</v>
      </c>
      <c r="P457">
        <f t="shared" si="62"/>
        <v>185</v>
      </c>
      <c r="Q457" t="str">
        <f>INDEX(elemek!$B$2:$B$113,MATCH($D457,elemek!$C$2:$C$113,0))</f>
        <v>W</v>
      </c>
      <c r="R457">
        <f t="shared" si="63"/>
        <v>8.305866</v>
      </c>
      <c r="S457">
        <f t="shared" si="64"/>
        <v>8.305866</v>
      </c>
    </row>
    <row r="458" spans="1:19">
      <c r="A458">
        <f t="shared" si="57"/>
        <v>457</v>
      </c>
      <c r="B458" t="str">
        <f>INDEX(elemek!$B$2:$B$113,MATCH($D458,elemek!$C$2:$C$113,0))</f>
        <v>Ir</v>
      </c>
      <c r="C458">
        <f t="shared" si="58"/>
        <v>192</v>
      </c>
      <c r="D458">
        <f t="shared" si="59"/>
        <v>77</v>
      </c>
      <c r="E458">
        <f t="shared" si="59"/>
        <v>115</v>
      </c>
      <c r="F458">
        <f t="shared" si="60"/>
        <v>8.5114533494381952</v>
      </c>
      <c r="G458">
        <f t="shared" si="61"/>
        <v>8.5114533494381952</v>
      </c>
      <c r="H458" t="str">
        <f>IF(B458="Fe",1+MAX($H$1:H457),"")</f>
        <v/>
      </c>
      <c r="L458">
        <v>457</v>
      </c>
      <c r="M458">
        <v>77</v>
      </c>
      <c r="N458">
        <v>115</v>
      </c>
      <c r="P458">
        <f t="shared" si="62"/>
        <v>192</v>
      </c>
      <c r="Q458" t="str">
        <f>INDEX(elemek!$B$2:$B$113,MATCH($D458,elemek!$C$2:$C$113,0))</f>
        <v>Ir</v>
      </c>
      <c r="R458">
        <f t="shared" si="63"/>
        <v>8.5114533494381952</v>
      </c>
      <c r="S458">
        <f t="shared" si="64"/>
        <v>8.2625230769230775</v>
      </c>
    </row>
    <row r="459" spans="1:19">
      <c r="A459">
        <f t="shared" si="57"/>
        <v>458</v>
      </c>
      <c r="B459" t="str">
        <f>INDEX(elemek!$B$2:$B$113,MATCH($D459,elemek!$C$2:$C$113,0))</f>
        <v>Tb</v>
      </c>
      <c r="C459">
        <f t="shared" si="58"/>
        <v>160</v>
      </c>
      <c r="D459">
        <f t="shared" si="59"/>
        <v>65</v>
      </c>
      <c r="E459">
        <f t="shared" si="59"/>
        <v>95</v>
      </c>
      <c r="F459">
        <f t="shared" si="60"/>
        <v>8.4953459999999996</v>
      </c>
      <c r="G459">
        <f t="shared" si="61"/>
        <v>8.4953459999999996</v>
      </c>
      <c r="H459" t="str">
        <f>IF(B459="Fe",1+MAX($H$1:H458),"")</f>
        <v/>
      </c>
      <c r="L459">
        <v>458</v>
      </c>
      <c r="M459">
        <v>65</v>
      </c>
      <c r="N459">
        <v>95</v>
      </c>
      <c r="O459">
        <v>8.4953459999999996</v>
      </c>
      <c r="P459">
        <f t="shared" si="62"/>
        <v>160</v>
      </c>
      <c r="Q459" t="str">
        <f>INDEX(elemek!$B$2:$B$113,MATCH($D459,elemek!$C$2:$C$113,0))</f>
        <v>Tb</v>
      </c>
      <c r="R459">
        <f t="shared" si="63"/>
        <v>8.4953459999999996</v>
      </c>
      <c r="S459">
        <f t="shared" si="64"/>
        <v>8.4953459999999996</v>
      </c>
    </row>
    <row r="460" spans="1:19">
      <c r="A460">
        <f t="shared" si="57"/>
        <v>459</v>
      </c>
      <c r="B460" t="str">
        <f>INDEX(elemek!$B$2:$B$113,MATCH($D460,elemek!$C$2:$C$113,0))</f>
        <v>Co</v>
      </c>
      <c r="C460">
        <f t="shared" si="58"/>
        <v>58</v>
      </c>
      <c r="D460">
        <f t="shared" si="59"/>
        <v>27</v>
      </c>
      <c r="E460">
        <f t="shared" si="59"/>
        <v>31</v>
      </c>
      <c r="F460">
        <f t="shared" si="60"/>
        <v>9.1031530000000007</v>
      </c>
      <c r="G460">
        <f t="shared" si="61"/>
        <v>9.1031530000000007</v>
      </c>
      <c r="H460" t="str">
        <f>IF(B460="Fe",1+MAX($H$1:H459),"")</f>
        <v/>
      </c>
      <c r="L460">
        <v>459</v>
      </c>
      <c r="M460">
        <v>27</v>
      </c>
      <c r="N460">
        <v>31</v>
      </c>
      <c r="O460">
        <v>9.1031530000000007</v>
      </c>
      <c r="P460">
        <f t="shared" si="62"/>
        <v>58</v>
      </c>
      <c r="Q460" t="str">
        <f>INDEX(elemek!$B$2:$B$113,MATCH($D460,elemek!$C$2:$C$113,0))</f>
        <v>Co</v>
      </c>
      <c r="R460">
        <f t="shared" si="63"/>
        <v>9.1031530000000007</v>
      </c>
      <c r="S460">
        <f t="shared" si="64"/>
        <v>9.1031530000000007</v>
      </c>
    </row>
    <row r="461" spans="1:19">
      <c r="A461">
        <f t="shared" si="57"/>
        <v>460</v>
      </c>
      <c r="B461" t="str">
        <f>INDEX(elemek!$B$2:$B$113,MATCH($D461,elemek!$C$2:$C$113,0))</f>
        <v>Re</v>
      </c>
      <c r="C461">
        <f t="shared" si="58"/>
        <v>183</v>
      </c>
      <c r="D461">
        <f t="shared" si="59"/>
        <v>75</v>
      </c>
      <c r="E461">
        <f t="shared" si="59"/>
        <v>108</v>
      </c>
      <c r="F461">
        <f t="shared" si="60"/>
        <v>8.3216610000000006</v>
      </c>
      <c r="G461">
        <f t="shared" si="61"/>
        <v>8.3216610000000006</v>
      </c>
      <c r="H461" t="str">
        <f>IF(B461="Fe",1+MAX($H$1:H460),"")</f>
        <v/>
      </c>
      <c r="L461">
        <v>460</v>
      </c>
      <c r="M461">
        <v>75</v>
      </c>
      <c r="N461">
        <v>108</v>
      </c>
      <c r="O461">
        <v>8.3216610000000006</v>
      </c>
      <c r="P461">
        <f t="shared" si="62"/>
        <v>183</v>
      </c>
      <c r="Q461" t="str">
        <f>INDEX(elemek!$B$2:$B$113,MATCH($D461,elemek!$C$2:$C$113,0))</f>
        <v>Re</v>
      </c>
      <c r="R461">
        <f t="shared" si="63"/>
        <v>8.3216610000000006</v>
      </c>
      <c r="S461">
        <f t="shared" si="64"/>
        <v>8.3216610000000006</v>
      </c>
    </row>
    <row r="462" spans="1:19">
      <c r="A462">
        <f t="shared" si="57"/>
        <v>461</v>
      </c>
      <c r="B462" t="str">
        <f>INDEX(elemek!$B$2:$B$113,MATCH($D462,elemek!$C$2:$C$113,0))</f>
        <v>Hf</v>
      </c>
      <c r="C462">
        <f t="shared" si="58"/>
        <v>175</v>
      </c>
      <c r="D462">
        <f t="shared" si="59"/>
        <v>72</v>
      </c>
      <c r="E462">
        <f t="shared" si="59"/>
        <v>103</v>
      </c>
      <c r="F462">
        <f t="shared" si="60"/>
        <v>8.3826649999999994</v>
      </c>
      <c r="G462">
        <f t="shared" si="61"/>
        <v>8.3826649999999994</v>
      </c>
      <c r="H462" t="str">
        <f>IF(B462="Fe",1+MAX($H$1:H461),"")</f>
        <v/>
      </c>
      <c r="L462">
        <v>461</v>
      </c>
      <c r="M462">
        <v>72</v>
      </c>
      <c r="N462">
        <v>103</v>
      </c>
      <c r="O462">
        <v>8.3826649999999994</v>
      </c>
      <c r="P462">
        <f t="shared" si="62"/>
        <v>175</v>
      </c>
      <c r="Q462" t="str">
        <f>INDEX(elemek!$B$2:$B$113,MATCH($D462,elemek!$C$2:$C$113,0))</f>
        <v>Hf</v>
      </c>
      <c r="R462">
        <f t="shared" si="63"/>
        <v>8.3826649999999994</v>
      </c>
      <c r="S462">
        <f t="shared" si="64"/>
        <v>8.3826649999999994</v>
      </c>
    </row>
    <row r="463" spans="1:19">
      <c r="A463">
        <f t="shared" si="57"/>
        <v>462</v>
      </c>
      <c r="B463" t="str">
        <f>INDEX(elemek!$B$2:$B$113,MATCH($D463,elemek!$C$2:$C$113,0))</f>
        <v>W</v>
      </c>
      <c r="C463">
        <f t="shared" si="58"/>
        <v>188</v>
      </c>
      <c r="D463">
        <f t="shared" si="59"/>
        <v>74</v>
      </c>
      <c r="E463">
        <f t="shared" si="59"/>
        <v>114</v>
      </c>
      <c r="F463">
        <f t="shared" si="60"/>
        <v>8.2770030000000006</v>
      </c>
      <c r="G463">
        <f t="shared" si="61"/>
        <v>8.2770030000000006</v>
      </c>
      <c r="H463" t="str">
        <f>IF(B463="Fe",1+MAX($H$1:H462),"")</f>
        <v/>
      </c>
      <c r="L463">
        <v>462</v>
      </c>
      <c r="M463">
        <v>74</v>
      </c>
      <c r="N463">
        <v>114</v>
      </c>
      <c r="O463">
        <v>8.2770030000000006</v>
      </c>
      <c r="P463">
        <f t="shared" si="62"/>
        <v>188</v>
      </c>
      <c r="Q463" t="str">
        <f>INDEX(elemek!$B$2:$B$113,MATCH($D463,elemek!$C$2:$C$113,0))</f>
        <v>W</v>
      </c>
      <c r="R463">
        <f t="shared" si="63"/>
        <v>8.2770030000000006</v>
      </c>
      <c r="S463">
        <f t="shared" si="64"/>
        <v>8.2770030000000006</v>
      </c>
    </row>
    <row r="464" spans="1:19">
      <c r="A464">
        <f t="shared" si="57"/>
        <v>463</v>
      </c>
      <c r="B464" t="str">
        <f>INDEX(elemek!$B$2:$B$113,MATCH($D464,elemek!$C$2:$C$113,0))</f>
        <v>Sr</v>
      </c>
      <c r="C464">
        <f t="shared" si="58"/>
        <v>85</v>
      </c>
      <c r="D464">
        <f t="shared" si="59"/>
        <v>38</v>
      </c>
      <c r="E464">
        <f t="shared" si="59"/>
        <v>47</v>
      </c>
      <c r="F464">
        <f t="shared" si="60"/>
        <v>9.0254799999999999</v>
      </c>
      <c r="G464">
        <f t="shared" si="61"/>
        <v>9.0254799999999999</v>
      </c>
      <c r="H464" t="str">
        <f>IF(B464="Fe",1+MAX($H$1:H463),"")</f>
        <v/>
      </c>
      <c r="L464">
        <v>463</v>
      </c>
      <c r="M464">
        <v>38</v>
      </c>
      <c r="N464">
        <v>47</v>
      </c>
      <c r="O464">
        <v>9.0254799999999999</v>
      </c>
      <c r="P464">
        <f t="shared" si="62"/>
        <v>85</v>
      </c>
      <c r="Q464" t="str">
        <f>INDEX(elemek!$B$2:$B$113,MATCH($D464,elemek!$C$2:$C$113,0))</f>
        <v>Sr</v>
      </c>
      <c r="R464">
        <f t="shared" si="63"/>
        <v>9.0254799999999999</v>
      </c>
      <c r="S464">
        <f t="shared" si="64"/>
        <v>9.0254799999999999</v>
      </c>
    </row>
    <row r="465" spans="1:19">
      <c r="A465">
        <f t="shared" si="57"/>
        <v>464</v>
      </c>
      <c r="B465" t="str">
        <f>INDEX(elemek!$B$2:$B$113,MATCH($D465,elemek!$C$2:$C$113,0))</f>
        <v>Zr</v>
      </c>
      <c r="C465">
        <f t="shared" si="58"/>
        <v>95</v>
      </c>
      <c r="D465">
        <f t="shared" si="59"/>
        <v>40</v>
      </c>
      <c r="E465">
        <f t="shared" si="59"/>
        <v>55</v>
      </c>
      <c r="F465">
        <f t="shared" si="60"/>
        <v>8.9729890000000001</v>
      </c>
      <c r="G465">
        <f t="shared" si="61"/>
        <v>8.9729890000000001</v>
      </c>
      <c r="H465" t="str">
        <f>IF(B465="Fe",1+MAX($H$1:H464),"")</f>
        <v/>
      </c>
      <c r="L465">
        <v>464</v>
      </c>
      <c r="M465">
        <v>40</v>
      </c>
      <c r="N465">
        <v>55</v>
      </c>
      <c r="O465">
        <v>8.9729890000000001</v>
      </c>
      <c r="P465">
        <f t="shared" si="62"/>
        <v>95</v>
      </c>
      <c r="Q465" t="str">
        <f>INDEX(elemek!$B$2:$B$113,MATCH($D465,elemek!$C$2:$C$113,0))</f>
        <v>Zr</v>
      </c>
      <c r="R465">
        <f t="shared" si="63"/>
        <v>8.9729890000000001</v>
      </c>
      <c r="S465">
        <f t="shared" si="64"/>
        <v>8.9729890000000001</v>
      </c>
    </row>
    <row r="466" spans="1:19">
      <c r="A466">
        <f t="shared" si="57"/>
        <v>465</v>
      </c>
      <c r="B466" t="str">
        <f>INDEX(elemek!$B$2:$B$113,MATCH($D466,elemek!$C$2:$C$113,0))</f>
        <v>Tc</v>
      </c>
      <c r="C466">
        <f t="shared" si="58"/>
        <v>95</v>
      </c>
      <c r="D466">
        <f t="shared" si="59"/>
        <v>43</v>
      </c>
      <c r="E466">
        <f t="shared" si="59"/>
        <v>52</v>
      </c>
      <c r="F466">
        <f t="shared" si="60"/>
        <v>8.9763590000000004</v>
      </c>
      <c r="G466">
        <f t="shared" si="61"/>
        <v>8.9763590000000004</v>
      </c>
      <c r="H466" t="str">
        <f>IF(B466="Fe",1+MAX($H$1:H465),"")</f>
        <v/>
      </c>
      <c r="L466">
        <v>465</v>
      </c>
      <c r="M466">
        <v>43</v>
      </c>
      <c r="N466">
        <v>52</v>
      </c>
      <c r="O466">
        <v>8.9763590000000004</v>
      </c>
      <c r="P466">
        <f t="shared" si="62"/>
        <v>95</v>
      </c>
      <c r="Q466" t="str">
        <f>INDEX(elemek!$B$2:$B$113,MATCH($D466,elemek!$C$2:$C$113,0))</f>
        <v>Tc</v>
      </c>
      <c r="R466">
        <f t="shared" si="63"/>
        <v>8.9763590000000004</v>
      </c>
      <c r="S466">
        <f t="shared" si="64"/>
        <v>8.9763590000000004</v>
      </c>
    </row>
    <row r="467" spans="1:19">
      <c r="A467">
        <f t="shared" si="57"/>
        <v>466</v>
      </c>
      <c r="B467" t="str">
        <f>INDEX(elemek!$B$2:$B$113,MATCH($D467,elemek!$C$2:$C$113,0))</f>
        <v>Nb</v>
      </c>
      <c r="C467">
        <f t="shared" si="58"/>
        <v>91</v>
      </c>
      <c r="D467">
        <f t="shared" si="59"/>
        <v>41</v>
      </c>
      <c r="E467">
        <f t="shared" si="59"/>
        <v>50</v>
      </c>
      <c r="F467">
        <f t="shared" si="60"/>
        <v>8.5114533494381952</v>
      </c>
      <c r="G467">
        <f t="shared" si="61"/>
        <v>8.5114533494381952</v>
      </c>
      <c r="H467" t="str">
        <f>IF(B467="Fe",1+MAX($H$1:H466),"")</f>
        <v/>
      </c>
      <c r="L467">
        <v>466</v>
      </c>
      <c r="M467">
        <v>41</v>
      </c>
      <c r="N467">
        <v>50</v>
      </c>
      <c r="P467">
        <f t="shared" si="62"/>
        <v>91</v>
      </c>
      <c r="Q467" t="str">
        <f>INDEX(elemek!$B$2:$B$113,MATCH($D467,elemek!$C$2:$C$113,0))</f>
        <v>Nb</v>
      </c>
      <c r="R467">
        <f t="shared" si="63"/>
        <v>8.5114533494381952</v>
      </c>
      <c r="S467">
        <f t="shared" si="64"/>
        <v>8.9891568888888891</v>
      </c>
    </row>
    <row r="468" spans="1:19">
      <c r="A468">
        <f t="shared" si="57"/>
        <v>467</v>
      </c>
      <c r="B468" t="str">
        <f>INDEX(elemek!$B$2:$B$113,MATCH($D468,elemek!$C$2:$C$113,0))</f>
        <v>Cf</v>
      </c>
      <c r="C468">
        <f t="shared" si="58"/>
        <v>254</v>
      </c>
      <c r="D468">
        <f t="shared" si="59"/>
        <v>98</v>
      </c>
      <c r="E468">
        <f t="shared" si="59"/>
        <v>156</v>
      </c>
      <c r="F468">
        <f t="shared" si="60"/>
        <v>7.7510870000000001</v>
      </c>
      <c r="G468">
        <f t="shared" si="61"/>
        <v>7.7510870000000001</v>
      </c>
      <c r="H468" t="str">
        <f>IF(B468="Fe",1+MAX($H$1:H467),"")</f>
        <v/>
      </c>
      <c r="L468">
        <v>467</v>
      </c>
      <c r="M468">
        <v>98</v>
      </c>
      <c r="N468">
        <v>156</v>
      </c>
      <c r="O468">
        <v>7.7510870000000001</v>
      </c>
      <c r="P468">
        <f t="shared" si="62"/>
        <v>254</v>
      </c>
      <c r="Q468" t="str">
        <f>INDEX(elemek!$B$2:$B$113,MATCH($D468,elemek!$C$2:$C$113,0))</f>
        <v>Cf</v>
      </c>
      <c r="R468">
        <f t="shared" si="63"/>
        <v>7.7510870000000001</v>
      </c>
      <c r="S468">
        <f t="shared" si="64"/>
        <v>7.7510870000000001</v>
      </c>
    </row>
    <row r="469" spans="1:19">
      <c r="A469">
        <f t="shared" si="57"/>
        <v>468</v>
      </c>
      <c r="B469" t="str">
        <f>INDEX(elemek!$B$2:$B$113,MATCH($D469,elemek!$C$2:$C$113,0))</f>
        <v>Sb</v>
      </c>
      <c r="C469">
        <f t="shared" si="58"/>
        <v>124</v>
      </c>
      <c r="D469">
        <f t="shared" si="59"/>
        <v>51</v>
      </c>
      <c r="E469">
        <f t="shared" si="59"/>
        <v>73</v>
      </c>
      <c r="F469">
        <f t="shared" si="60"/>
        <v>8.7779430000000005</v>
      </c>
      <c r="G469">
        <f t="shared" si="61"/>
        <v>8.7779430000000005</v>
      </c>
      <c r="H469" t="str">
        <f>IF(B469="Fe",1+MAX($H$1:H468),"")</f>
        <v/>
      </c>
      <c r="L469">
        <v>468</v>
      </c>
      <c r="M469">
        <v>51</v>
      </c>
      <c r="N469">
        <v>73</v>
      </c>
      <c r="O469">
        <v>8.7779430000000005</v>
      </c>
      <c r="P469">
        <f t="shared" si="62"/>
        <v>124</v>
      </c>
      <c r="Q469" t="str">
        <f>INDEX(elemek!$B$2:$B$113,MATCH($D469,elemek!$C$2:$C$113,0))</f>
        <v>Sb</v>
      </c>
      <c r="R469">
        <f t="shared" si="63"/>
        <v>8.7779430000000005</v>
      </c>
      <c r="S469">
        <f t="shared" si="64"/>
        <v>8.7779430000000005</v>
      </c>
    </row>
    <row r="470" spans="1:19">
      <c r="A470">
        <f t="shared" si="57"/>
        <v>469</v>
      </c>
      <c r="B470" t="str">
        <f>INDEX(elemek!$B$2:$B$113,MATCH($D470,elemek!$C$2:$C$113,0))</f>
        <v>I</v>
      </c>
      <c r="C470">
        <f t="shared" si="58"/>
        <v>125</v>
      </c>
      <c r="D470">
        <f t="shared" si="59"/>
        <v>53</v>
      </c>
      <c r="E470">
        <f t="shared" si="59"/>
        <v>72</v>
      </c>
      <c r="F470">
        <f t="shared" si="60"/>
        <v>8.782019</v>
      </c>
      <c r="G470">
        <f t="shared" si="61"/>
        <v>8.782019</v>
      </c>
      <c r="H470" t="str">
        <f>IF(B470="Fe",1+MAX($H$1:H469),"")</f>
        <v/>
      </c>
      <c r="L470">
        <v>469</v>
      </c>
      <c r="M470">
        <v>53</v>
      </c>
      <c r="N470">
        <v>72</v>
      </c>
      <c r="O470">
        <v>8.782019</v>
      </c>
      <c r="P470">
        <f t="shared" si="62"/>
        <v>125</v>
      </c>
      <c r="Q470" t="str">
        <f>INDEX(elemek!$B$2:$B$113,MATCH($D470,elemek!$C$2:$C$113,0))</f>
        <v>I</v>
      </c>
      <c r="R470">
        <f t="shared" si="63"/>
        <v>8.782019</v>
      </c>
      <c r="S470">
        <f t="shared" si="64"/>
        <v>8.782019</v>
      </c>
    </row>
    <row r="471" spans="1:19">
      <c r="A471">
        <f t="shared" si="57"/>
        <v>470</v>
      </c>
      <c r="B471" t="str">
        <f>INDEX(elemek!$B$2:$B$113,MATCH($D471,elemek!$C$2:$C$113,0))</f>
        <v>Y</v>
      </c>
      <c r="C471">
        <f t="shared" si="58"/>
        <v>91</v>
      </c>
      <c r="D471">
        <f t="shared" si="59"/>
        <v>39</v>
      </c>
      <c r="E471">
        <f t="shared" si="59"/>
        <v>52</v>
      </c>
      <c r="F471">
        <f t="shared" si="60"/>
        <v>9.0201740000000008</v>
      </c>
      <c r="G471">
        <f t="shared" si="61"/>
        <v>9.0201740000000008</v>
      </c>
      <c r="H471" t="str">
        <f>IF(B471="Fe",1+MAX($H$1:H470),"")</f>
        <v/>
      </c>
      <c r="L471">
        <v>470</v>
      </c>
      <c r="M471">
        <v>39</v>
      </c>
      <c r="N471">
        <v>52</v>
      </c>
      <c r="O471">
        <v>9.0201740000000008</v>
      </c>
      <c r="P471">
        <f t="shared" si="62"/>
        <v>91</v>
      </c>
      <c r="Q471" t="str">
        <f>INDEX(elemek!$B$2:$B$113,MATCH($D471,elemek!$C$2:$C$113,0))</f>
        <v>Y</v>
      </c>
      <c r="R471">
        <f t="shared" si="63"/>
        <v>9.0201740000000008</v>
      </c>
      <c r="S471">
        <f t="shared" si="64"/>
        <v>9.0201740000000008</v>
      </c>
    </row>
    <row r="472" spans="1:19">
      <c r="A472">
        <f t="shared" si="57"/>
        <v>471</v>
      </c>
      <c r="B472" t="str">
        <f>INDEX(elemek!$B$2:$B$113,MATCH($D472,elemek!$C$2:$C$113,0))</f>
        <v>Te</v>
      </c>
      <c r="C472">
        <f t="shared" si="58"/>
        <v>125</v>
      </c>
      <c r="D472">
        <f t="shared" si="59"/>
        <v>52</v>
      </c>
      <c r="E472">
        <f t="shared" si="59"/>
        <v>73</v>
      </c>
      <c r="F472">
        <f t="shared" si="60"/>
        <v>8.5114533494381952</v>
      </c>
      <c r="G472">
        <f t="shared" si="61"/>
        <v>8.5114533494381952</v>
      </c>
      <c r="H472" t="str">
        <f>IF(B472="Fe",1+MAX($H$1:H471),"")</f>
        <v/>
      </c>
      <c r="L472">
        <v>471</v>
      </c>
      <c r="M472">
        <v>52</v>
      </c>
      <c r="N472">
        <v>73</v>
      </c>
      <c r="P472">
        <f t="shared" si="62"/>
        <v>125</v>
      </c>
      <c r="Q472" t="str">
        <f>INDEX(elemek!$B$2:$B$113,MATCH($D472,elemek!$C$2:$C$113,0))</f>
        <v>Te</v>
      </c>
      <c r="R472">
        <f t="shared" si="63"/>
        <v>8.5114533494381952</v>
      </c>
      <c r="S472">
        <f t="shared" si="64"/>
        <v>8.7808926470588222</v>
      </c>
    </row>
    <row r="473" spans="1:19">
      <c r="A473">
        <f t="shared" si="57"/>
        <v>472</v>
      </c>
      <c r="B473" t="str">
        <f>INDEX(elemek!$B$2:$B$113,MATCH($D473,elemek!$C$2:$C$113,0))</f>
        <v>Eu</v>
      </c>
      <c r="C473">
        <f t="shared" si="58"/>
        <v>148</v>
      </c>
      <c r="D473">
        <f t="shared" si="59"/>
        <v>63</v>
      </c>
      <c r="E473">
        <f t="shared" si="59"/>
        <v>85</v>
      </c>
      <c r="F473">
        <f t="shared" si="60"/>
        <v>8.5868819999999992</v>
      </c>
      <c r="G473">
        <f t="shared" si="61"/>
        <v>8.5868819999999992</v>
      </c>
      <c r="H473" t="str">
        <f>IF(B473="Fe",1+MAX($H$1:H472),"")</f>
        <v/>
      </c>
      <c r="L473">
        <v>472</v>
      </c>
      <c r="M473">
        <v>63</v>
      </c>
      <c r="N473">
        <v>85</v>
      </c>
      <c r="O473">
        <v>8.5868819999999992</v>
      </c>
      <c r="P473">
        <f t="shared" si="62"/>
        <v>148</v>
      </c>
      <c r="Q473" t="str">
        <f>INDEX(elemek!$B$2:$B$113,MATCH($D473,elemek!$C$2:$C$113,0))</f>
        <v>Eu</v>
      </c>
      <c r="R473">
        <f t="shared" si="63"/>
        <v>8.5868819999999992</v>
      </c>
      <c r="S473">
        <f t="shared" si="64"/>
        <v>8.5868819999999992</v>
      </c>
    </row>
    <row r="474" spans="1:19">
      <c r="A474">
        <f t="shared" si="57"/>
        <v>473</v>
      </c>
      <c r="B474" t="str">
        <f>INDEX(elemek!$B$2:$B$113,MATCH($D474,elemek!$C$2:$C$113,0))</f>
        <v>Be</v>
      </c>
      <c r="C474">
        <f t="shared" si="58"/>
        <v>7</v>
      </c>
      <c r="D474">
        <f t="shared" si="59"/>
        <v>4</v>
      </c>
      <c r="E474">
        <f t="shared" si="59"/>
        <v>3</v>
      </c>
      <c r="F474">
        <f t="shared" si="60"/>
        <v>5.8184699999999996</v>
      </c>
      <c r="G474">
        <f t="shared" si="61"/>
        <v>5.8184699999999996</v>
      </c>
      <c r="H474" t="str">
        <f>IF(B474="Fe",1+MAX($H$1:H473),"")</f>
        <v/>
      </c>
      <c r="L474">
        <v>473</v>
      </c>
      <c r="M474">
        <v>4</v>
      </c>
      <c r="N474">
        <v>3</v>
      </c>
      <c r="O474">
        <v>5.8184699999999996</v>
      </c>
      <c r="P474">
        <f t="shared" si="62"/>
        <v>7</v>
      </c>
      <c r="Q474" t="str">
        <f>INDEX(elemek!$B$2:$B$113,MATCH($D474,elemek!$C$2:$C$113,0))</f>
        <v>Be</v>
      </c>
      <c r="R474">
        <f t="shared" si="63"/>
        <v>5.8184699999999996</v>
      </c>
      <c r="S474">
        <f t="shared" si="64"/>
        <v>5.8184699999999996</v>
      </c>
    </row>
    <row r="475" spans="1:19">
      <c r="A475">
        <f t="shared" si="57"/>
        <v>474</v>
      </c>
      <c r="B475" t="str">
        <f>INDEX(elemek!$B$2:$B$113,MATCH($D475,elemek!$C$2:$C$113,0))</f>
        <v>Md</v>
      </c>
      <c r="C475">
        <f t="shared" si="58"/>
        <v>258</v>
      </c>
      <c r="D475">
        <f t="shared" si="59"/>
        <v>101</v>
      </c>
      <c r="E475">
        <f t="shared" si="59"/>
        <v>157</v>
      </c>
      <c r="F475">
        <f t="shared" si="60"/>
        <v>7.715948</v>
      </c>
      <c r="G475">
        <f t="shared" si="61"/>
        <v>7.715948</v>
      </c>
      <c r="H475" t="str">
        <f>IF(B475="Fe",1+MAX($H$1:H474),"")</f>
        <v/>
      </c>
      <c r="L475">
        <v>474</v>
      </c>
      <c r="M475">
        <v>101</v>
      </c>
      <c r="N475">
        <v>157</v>
      </c>
      <c r="O475">
        <v>7.715948</v>
      </c>
      <c r="P475">
        <f t="shared" si="62"/>
        <v>258</v>
      </c>
      <c r="Q475" t="str">
        <f>INDEX(elemek!$B$2:$B$113,MATCH($D475,elemek!$C$2:$C$113,0))</f>
        <v>Md</v>
      </c>
      <c r="R475">
        <f t="shared" si="63"/>
        <v>7.715948</v>
      </c>
      <c r="S475">
        <f t="shared" si="64"/>
        <v>7.715948</v>
      </c>
    </row>
    <row r="476" spans="1:19">
      <c r="A476">
        <f t="shared" si="57"/>
        <v>475</v>
      </c>
      <c r="B476" t="str">
        <f>INDEX(elemek!$B$2:$B$113,MATCH($D476,elemek!$C$2:$C$113,0))</f>
        <v>Sr</v>
      </c>
      <c r="C476">
        <f t="shared" si="58"/>
        <v>89</v>
      </c>
      <c r="D476">
        <f t="shared" si="59"/>
        <v>38</v>
      </c>
      <c r="E476">
        <f t="shared" si="59"/>
        <v>51</v>
      </c>
      <c r="F476">
        <f t="shared" si="60"/>
        <v>9.0399689999999993</v>
      </c>
      <c r="G476">
        <f t="shared" si="61"/>
        <v>9.0399689999999993</v>
      </c>
      <c r="H476" t="str">
        <f>IF(B476="Fe",1+MAX($H$1:H475),"")</f>
        <v/>
      </c>
      <c r="L476">
        <v>475</v>
      </c>
      <c r="M476">
        <v>38</v>
      </c>
      <c r="N476">
        <v>51</v>
      </c>
      <c r="O476">
        <v>9.0399689999999993</v>
      </c>
      <c r="P476">
        <f t="shared" si="62"/>
        <v>89</v>
      </c>
      <c r="Q476" t="str">
        <f>INDEX(elemek!$B$2:$B$113,MATCH($D476,elemek!$C$2:$C$113,0))</f>
        <v>Sr</v>
      </c>
      <c r="R476">
        <f t="shared" si="63"/>
        <v>9.0399689999999993</v>
      </c>
      <c r="S476">
        <f t="shared" si="64"/>
        <v>9.0399689999999993</v>
      </c>
    </row>
    <row r="477" spans="1:19">
      <c r="A477">
        <f t="shared" si="57"/>
        <v>476</v>
      </c>
      <c r="B477" t="str">
        <f>INDEX(elemek!$B$2:$B$113,MATCH($D477,elemek!$C$2:$C$113,0))</f>
        <v>In</v>
      </c>
      <c r="C477">
        <f t="shared" si="58"/>
        <v>114</v>
      </c>
      <c r="D477">
        <f t="shared" si="59"/>
        <v>49</v>
      </c>
      <c r="E477">
        <f t="shared" si="59"/>
        <v>65</v>
      </c>
      <c r="F477">
        <f t="shared" si="60"/>
        <v>8.8466079999999998</v>
      </c>
      <c r="G477">
        <f t="shared" si="61"/>
        <v>8.8466079999999998</v>
      </c>
      <c r="H477" t="str">
        <f>IF(B477="Fe",1+MAX($H$1:H476),"")</f>
        <v/>
      </c>
      <c r="L477">
        <v>476</v>
      </c>
      <c r="M477">
        <v>49</v>
      </c>
      <c r="N477">
        <v>65</v>
      </c>
      <c r="O477">
        <v>8.8466079999999998</v>
      </c>
      <c r="P477">
        <f t="shared" si="62"/>
        <v>114</v>
      </c>
      <c r="Q477" t="str">
        <f>INDEX(elemek!$B$2:$B$113,MATCH($D477,elemek!$C$2:$C$113,0))</f>
        <v>In</v>
      </c>
      <c r="R477">
        <f t="shared" si="63"/>
        <v>8.8466079999999998</v>
      </c>
      <c r="S477">
        <f t="shared" si="64"/>
        <v>8.8466079999999998</v>
      </c>
    </row>
    <row r="478" spans="1:19">
      <c r="A478">
        <f t="shared" si="57"/>
        <v>477</v>
      </c>
      <c r="B478" t="str">
        <f>INDEX(elemek!$B$2:$B$113,MATCH($D478,elemek!$C$2:$C$113,0))</f>
        <v>Gd</v>
      </c>
      <c r="C478">
        <f t="shared" si="58"/>
        <v>146</v>
      </c>
      <c r="D478">
        <f t="shared" si="59"/>
        <v>64</v>
      </c>
      <c r="E478">
        <f t="shared" si="59"/>
        <v>82</v>
      </c>
      <c r="F478">
        <f t="shared" si="60"/>
        <v>8.5925119999999993</v>
      </c>
      <c r="G478">
        <f t="shared" si="61"/>
        <v>8.5925119999999993</v>
      </c>
      <c r="H478" t="str">
        <f>IF(B478="Fe",1+MAX($H$1:H477),"")</f>
        <v/>
      </c>
      <c r="L478">
        <v>477</v>
      </c>
      <c r="M478">
        <v>64</v>
      </c>
      <c r="N478">
        <v>82</v>
      </c>
      <c r="O478">
        <v>8.5925119999999993</v>
      </c>
      <c r="P478">
        <f t="shared" si="62"/>
        <v>146</v>
      </c>
      <c r="Q478" t="str">
        <f>INDEX(elemek!$B$2:$B$113,MATCH($D478,elemek!$C$2:$C$113,0))</f>
        <v>Gd</v>
      </c>
      <c r="R478">
        <f t="shared" si="63"/>
        <v>8.5925119999999993</v>
      </c>
      <c r="S478">
        <f t="shared" si="64"/>
        <v>8.5925119999999993</v>
      </c>
    </row>
    <row r="479" spans="1:19">
      <c r="A479">
        <f t="shared" si="57"/>
        <v>478</v>
      </c>
      <c r="B479" t="str">
        <f>INDEX(elemek!$B$2:$B$113,MATCH($D479,elemek!$C$2:$C$113,0))</f>
        <v>Hg</v>
      </c>
      <c r="C479">
        <f t="shared" si="58"/>
        <v>203</v>
      </c>
      <c r="D479">
        <f t="shared" si="59"/>
        <v>80</v>
      </c>
      <c r="E479">
        <f t="shared" si="59"/>
        <v>123</v>
      </c>
      <c r="F479">
        <f t="shared" si="60"/>
        <v>8.1958059999999993</v>
      </c>
      <c r="G479">
        <f t="shared" si="61"/>
        <v>8.1958059999999993</v>
      </c>
      <c r="H479" t="str">
        <f>IF(B479="Fe",1+MAX($H$1:H478),"")</f>
        <v/>
      </c>
      <c r="L479">
        <v>478</v>
      </c>
      <c r="M479">
        <v>80</v>
      </c>
      <c r="N479">
        <v>123</v>
      </c>
      <c r="O479">
        <v>8.1958059999999993</v>
      </c>
      <c r="P479">
        <f t="shared" si="62"/>
        <v>203</v>
      </c>
      <c r="Q479" t="str">
        <f>INDEX(elemek!$B$2:$B$113,MATCH($D479,elemek!$C$2:$C$113,0))</f>
        <v>Hg</v>
      </c>
      <c r="R479">
        <f t="shared" si="63"/>
        <v>8.1958059999999993</v>
      </c>
      <c r="S479">
        <f t="shared" si="64"/>
        <v>8.1958059999999993</v>
      </c>
    </row>
    <row r="480" spans="1:19">
      <c r="A480">
        <f t="shared" si="57"/>
        <v>479</v>
      </c>
      <c r="B480" t="str">
        <f>INDEX(elemek!$B$2:$B$113,MATCH($D480,elemek!$C$2:$C$113,0))</f>
        <v>Pu</v>
      </c>
      <c r="C480">
        <f t="shared" si="58"/>
        <v>237</v>
      </c>
      <c r="D480">
        <f t="shared" si="59"/>
        <v>94</v>
      </c>
      <c r="E480">
        <f t="shared" si="59"/>
        <v>143</v>
      </c>
      <c r="F480">
        <f t="shared" si="60"/>
        <v>7.8810599999999997</v>
      </c>
      <c r="G480">
        <f t="shared" si="61"/>
        <v>7.8810599999999997</v>
      </c>
      <c r="H480" t="str">
        <f>IF(B480="Fe",1+MAX($H$1:H479),"")</f>
        <v/>
      </c>
      <c r="L480">
        <v>479</v>
      </c>
      <c r="M480">
        <v>94</v>
      </c>
      <c r="N480">
        <v>143</v>
      </c>
      <c r="O480">
        <v>7.8810599999999997</v>
      </c>
      <c r="P480">
        <f t="shared" si="62"/>
        <v>237</v>
      </c>
      <c r="Q480" t="str">
        <f>INDEX(elemek!$B$2:$B$113,MATCH($D480,elemek!$C$2:$C$113,0))</f>
        <v>Pu</v>
      </c>
      <c r="R480">
        <f t="shared" si="63"/>
        <v>7.8810599999999997</v>
      </c>
      <c r="S480">
        <f t="shared" si="64"/>
        <v>7.8810599999999997</v>
      </c>
    </row>
    <row r="481" spans="1:19">
      <c r="A481">
        <f t="shared" si="57"/>
        <v>480</v>
      </c>
      <c r="B481" t="str">
        <f>INDEX(elemek!$B$2:$B$113,MATCH($D481,elemek!$C$2:$C$113,0))</f>
        <v>Cd</v>
      </c>
      <c r="C481">
        <f t="shared" si="58"/>
        <v>115</v>
      </c>
      <c r="D481">
        <f t="shared" si="59"/>
        <v>48</v>
      </c>
      <c r="E481">
        <f t="shared" si="59"/>
        <v>67</v>
      </c>
      <c r="F481">
        <f t="shared" si="60"/>
        <v>8.8357539999999997</v>
      </c>
      <c r="G481">
        <f t="shared" si="61"/>
        <v>8.8357539999999997</v>
      </c>
      <c r="H481" t="str">
        <f>IF(B481="Fe",1+MAX($H$1:H480),"")</f>
        <v/>
      </c>
      <c r="L481">
        <v>480</v>
      </c>
      <c r="M481">
        <v>48</v>
      </c>
      <c r="N481">
        <v>67</v>
      </c>
      <c r="O481">
        <v>8.8357539999999997</v>
      </c>
      <c r="P481">
        <f t="shared" si="62"/>
        <v>115</v>
      </c>
      <c r="Q481" t="str">
        <f>INDEX(elemek!$B$2:$B$113,MATCH($D481,elemek!$C$2:$C$113,0))</f>
        <v>Cd</v>
      </c>
      <c r="R481">
        <f t="shared" si="63"/>
        <v>8.8357539999999997</v>
      </c>
      <c r="S481">
        <f t="shared" si="64"/>
        <v>8.8357539999999997</v>
      </c>
    </row>
    <row r="482" spans="1:19">
      <c r="A482">
        <f t="shared" si="57"/>
        <v>481</v>
      </c>
      <c r="B482" t="str">
        <f>INDEX(elemek!$B$2:$B$113,MATCH($D482,elemek!$C$2:$C$113,0))</f>
        <v>Fe</v>
      </c>
      <c r="C482">
        <f t="shared" si="58"/>
        <v>59</v>
      </c>
      <c r="D482">
        <f t="shared" si="59"/>
        <v>26</v>
      </c>
      <c r="E482">
        <f t="shared" si="59"/>
        <v>33</v>
      </c>
      <c r="F482">
        <f t="shared" si="60"/>
        <v>9.0995159999999995</v>
      </c>
      <c r="G482">
        <f t="shared" si="61"/>
        <v>9.0995159999999995</v>
      </c>
      <c r="H482">
        <f>IF(B482="Fe",1+MAX($H$1:H481),"")</f>
        <v>7</v>
      </c>
      <c r="L482">
        <v>481</v>
      </c>
      <c r="M482">
        <v>26</v>
      </c>
      <c r="N482">
        <v>33</v>
      </c>
      <c r="O482">
        <v>9.0995159999999995</v>
      </c>
      <c r="P482">
        <f t="shared" si="62"/>
        <v>59</v>
      </c>
      <c r="Q482" t="str">
        <f>INDEX(elemek!$B$2:$B$113,MATCH($D482,elemek!$C$2:$C$113,0))</f>
        <v>Fe</v>
      </c>
      <c r="R482">
        <f t="shared" si="63"/>
        <v>9.0995159999999995</v>
      </c>
      <c r="S482">
        <f t="shared" si="64"/>
        <v>9.0995159999999995</v>
      </c>
    </row>
    <row r="483" spans="1:19">
      <c r="A483">
        <f t="shared" si="57"/>
        <v>482</v>
      </c>
      <c r="B483" t="str">
        <f>INDEX(elemek!$B$2:$B$113,MATCH($D483,elemek!$C$2:$C$113,0))</f>
        <v>Hf</v>
      </c>
      <c r="C483">
        <f t="shared" si="58"/>
        <v>181</v>
      </c>
      <c r="D483">
        <f t="shared" si="59"/>
        <v>72</v>
      </c>
      <c r="E483">
        <f t="shared" si="59"/>
        <v>109</v>
      </c>
      <c r="F483">
        <f t="shared" si="60"/>
        <v>8.3332719999999991</v>
      </c>
      <c r="G483">
        <f t="shared" si="61"/>
        <v>8.3332719999999991</v>
      </c>
      <c r="H483" t="str">
        <f>IF(B483="Fe",1+MAX($H$1:H482),"")</f>
        <v/>
      </c>
      <c r="L483">
        <v>482</v>
      </c>
      <c r="M483">
        <v>72</v>
      </c>
      <c r="N483">
        <v>109</v>
      </c>
      <c r="O483">
        <v>8.3332719999999991</v>
      </c>
      <c r="P483">
        <f t="shared" si="62"/>
        <v>181</v>
      </c>
      <c r="Q483" t="str">
        <f>INDEX(elemek!$B$2:$B$113,MATCH($D483,elemek!$C$2:$C$113,0))</f>
        <v>Hf</v>
      </c>
      <c r="R483">
        <f t="shared" si="63"/>
        <v>8.3332719999999991</v>
      </c>
      <c r="S483">
        <f t="shared" si="64"/>
        <v>8.3332719999999991</v>
      </c>
    </row>
    <row r="484" spans="1:19">
      <c r="A484">
        <f t="shared" si="57"/>
        <v>483</v>
      </c>
      <c r="B484" t="str">
        <f>INDEX(elemek!$B$2:$B$113,MATCH($D484,elemek!$C$2:$C$113,0))</f>
        <v>Pm</v>
      </c>
      <c r="C484">
        <f t="shared" si="58"/>
        <v>148</v>
      </c>
      <c r="D484">
        <f t="shared" si="59"/>
        <v>61</v>
      </c>
      <c r="E484">
        <f t="shared" si="59"/>
        <v>87</v>
      </c>
      <c r="F484">
        <f t="shared" si="60"/>
        <v>8.5898000000000003</v>
      </c>
      <c r="G484">
        <f t="shared" si="61"/>
        <v>8.5898000000000003</v>
      </c>
      <c r="H484" t="str">
        <f>IF(B484="Fe",1+MAX($H$1:H483),"")</f>
        <v/>
      </c>
      <c r="L484">
        <v>483</v>
      </c>
      <c r="M484">
        <v>61</v>
      </c>
      <c r="N484">
        <v>87</v>
      </c>
      <c r="O484">
        <v>8.5898000000000003</v>
      </c>
      <c r="P484">
        <f t="shared" si="62"/>
        <v>148</v>
      </c>
      <c r="Q484" t="str">
        <f>INDEX(elemek!$B$2:$B$113,MATCH($D484,elemek!$C$2:$C$113,0))</f>
        <v>Pm</v>
      </c>
      <c r="R484">
        <f t="shared" si="63"/>
        <v>8.5898000000000003</v>
      </c>
      <c r="S484">
        <f t="shared" si="64"/>
        <v>8.5898000000000003</v>
      </c>
    </row>
    <row r="485" spans="1:19">
      <c r="A485">
        <f t="shared" si="57"/>
        <v>484</v>
      </c>
      <c r="B485" t="str">
        <f>INDEX(elemek!$B$2:$B$113,MATCH($D485,elemek!$C$2:$C$113,0))</f>
        <v>Ag</v>
      </c>
      <c r="C485">
        <f t="shared" si="58"/>
        <v>105</v>
      </c>
      <c r="D485">
        <f t="shared" si="59"/>
        <v>47</v>
      </c>
      <c r="E485">
        <f t="shared" si="59"/>
        <v>58</v>
      </c>
      <c r="F485">
        <f t="shared" si="60"/>
        <v>8.9005469999999995</v>
      </c>
      <c r="G485">
        <f t="shared" si="61"/>
        <v>8.9005469999999995</v>
      </c>
      <c r="H485" t="str">
        <f>IF(B485="Fe",1+MAX($H$1:H484),"")</f>
        <v/>
      </c>
      <c r="L485">
        <v>484</v>
      </c>
      <c r="M485">
        <v>47</v>
      </c>
      <c r="N485">
        <v>58</v>
      </c>
      <c r="O485">
        <v>8.9005469999999995</v>
      </c>
      <c r="P485">
        <f t="shared" si="62"/>
        <v>105</v>
      </c>
      <c r="Q485" t="str">
        <f>INDEX(elemek!$B$2:$B$113,MATCH($D485,elemek!$C$2:$C$113,0))</f>
        <v>Ag</v>
      </c>
      <c r="R485">
        <f t="shared" si="63"/>
        <v>8.9005469999999995</v>
      </c>
      <c r="S485">
        <f t="shared" si="64"/>
        <v>8.9005469999999995</v>
      </c>
    </row>
    <row r="486" spans="1:19">
      <c r="A486">
        <f t="shared" si="57"/>
        <v>485</v>
      </c>
      <c r="B486" t="str">
        <f>INDEX(elemek!$B$2:$B$113,MATCH($D486,elemek!$C$2:$C$113,0))</f>
        <v>Es</v>
      </c>
      <c r="C486">
        <f t="shared" si="58"/>
        <v>255</v>
      </c>
      <c r="D486">
        <f t="shared" si="59"/>
        <v>99</v>
      </c>
      <c r="E486">
        <f t="shared" si="59"/>
        <v>156</v>
      </c>
      <c r="F486">
        <f t="shared" si="60"/>
        <v>7.7415669999999999</v>
      </c>
      <c r="G486">
        <f t="shared" si="61"/>
        <v>7.7415669999999999</v>
      </c>
      <c r="H486" t="str">
        <f>IF(B486="Fe",1+MAX($H$1:H485),"")</f>
        <v/>
      </c>
      <c r="L486">
        <v>485</v>
      </c>
      <c r="M486">
        <v>99</v>
      </c>
      <c r="N486">
        <v>156</v>
      </c>
      <c r="O486">
        <v>7.7415669999999999</v>
      </c>
      <c r="P486">
        <f t="shared" si="62"/>
        <v>255</v>
      </c>
      <c r="Q486" t="str">
        <f>INDEX(elemek!$B$2:$B$113,MATCH($D486,elemek!$C$2:$C$113,0))</f>
        <v>Es</v>
      </c>
      <c r="R486">
        <f t="shared" si="63"/>
        <v>7.7415669999999999</v>
      </c>
      <c r="S486">
        <f t="shared" si="64"/>
        <v>7.7415669999999999</v>
      </c>
    </row>
    <row r="487" spans="1:19">
      <c r="A487">
        <f t="shared" si="57"/>
        <v>486</v>
      </c>
      <c r="B487" t="str">
        <f>INDEX(elemek!$B$2:$B$113,MATCH($D487,elemek!$C$2:$C$113,0))</f>
        <v>Ru</v>
      </c>
      <c r="C487">
        <f t="shared" si="58"/>
        <v>103</v>
      </c>
      <c r="D487">
        <f t="shared" si="59"/>
        <v>44</v>
      </c>
      <c r="E487">
        <f t="shared" si="59"/>
        <v>59</v>
      </c>
      <c r="F487">
        <f t="shared" si="60"/>
        <v>8.9184999999999999</v>
      </c>
      <c r="G487">
        <f t="shared" si="61"/>
        <v>8.9184999999999999</v>
      </c>
      <c r="H487" t="str">
        <f>IF(B487="Fe",1+MAX($H$1:H486),"")</f>
        <v/>
      </c>
      <c r="L487">
        <v>486</v>
      </c>
      <c r="M487">
        <v>44</v>
      </c>
      <c r="N487">
        <v>59</v>
      </c>
      <c r="O487">
        <v>8.9184999999999999</v>
      </c>
      <c r="P487">
        <f t="shared" si="62"/>
        <v>103</v>
      </c>
      <c r="Q487" t="str">
        <f>INDEX(elemek!$B$2:$B$113,MATCH($D487,elemek!$C$2:$C$113,0))</f>
        <v>Ru</v>
      </c>
      <c r="R487">
        <f t="shared" si="63"/>
        <v>8.9184999999999999</v>
      </c>
      <c r="S487">
        <f t="shared" si="64"/>
        <v>8.9184999999999999</v>
      </c>
    </row>
    <row r="488" spans="1:19">
      <c r="A488">
        <f t="shared" si="57"/>
        <v>487</v>
      </c>
      <c r="B488" t="str">
        <f>INDEX(elemek!$B$2:$B$113,MATCH($D488,elemek!$C$2:$C$113,0))</f>
        <v>Xe</v>
      </c>
      <c r="C488">
        <f t="shared" si="58"/>
        <v>127</v>
      </c>
      <c r="D488">
        <f t="shared" si="59"/>
        <v>54</v>
      </c>
      <c r="E488">
        <f t="shared" si="59"/>
        <v>73</v>
      </c>
      <c r="F488">
        <f t="shared" si="60"/>
        <v>8.7667680000000008</v>
      </c>
      <c r="G488">
        <f t="shared" si="61"/>
        <v>8.7667680000000008</v>
      </c>
      <c r="H488" t="str">
        <f>IF(B488="Fe",1+MAX($H$1:H487),"")</f>
        <v/>
      </c>
      <c r="L488">
        <v>487</v>
      </c>
      <c r="M488">
        <v>54</v>
      </c>
      <c r="N488">
        <v>73</v>
      </c>
      <c r="O488">
        <v>8.7667680000000008</v>
      </c>
      <c r="P488">
        <f t="shared" si="62"/>
        <v>127</v>
      </c>
      <c r="Q488" t="str">
        <f>INDEX(elemek!$B$2:$B$113,MATCH($D488,elemek!$C$2:$C$113,0))</f>
        <v>Xe</v>
      </c>
      <c r="R488">
        <f t="shared" si="63"/>
        <v>8.7667680000000008</v>
      </c>
      <c r="S488">
        <f t="shared" si="64"/>
        <v>8.7667680000000008</v>
      </c>
    </row>
    <row r="489" spans="1:19">
      <c r="A489">
        <f t="shared" si="57"/>
        <v>488</v>
      </c>
      <c r="B489" t="str">
        <f>INDEX(elemek!$B$2:$B$113,MATCH($D489,elemek!$C$2:$C$113,0))</f>
        <v>Re</v>
      </c>
      <c r="C489">
        <f t="shared" si="58"/>
        <v>184</v>
      </c>
      <c r="D489">
        <f t="shared" si="59"/>
        <v>75</v>
      </c>
      <c r="E489">
        <f t="shared" si="59"/>
        <v>109</v>
      </c>
      <c r="F489">
        <f t="shared" si="60"/>
        <v>8.5114533494381952</v>
      </c>
      <c r="G489">
        <f t="shared" si="61"/>
        <v>8.5114533494381952</v>
      </c>
      <c r="H489" t="str">
        <f>IF(B489="Fe",1+MAX($H$1:H488),"")</f>
        <v/>
      </c>
      <c r="L489">
        <v>488</v>
      </c>
      <c r="M489">
        <v>75</v>
      </c>
      <c r="N489">
        <v>109</v>
      </c>
      <c r="P489">
        <f t="shared" si="62"/>
        <v>184</v>
      </c>
      <c r="Q489" t="str">
        <f>INDEX(elemek!$B$2:$B$113,MATCH($D489,elemek!$C$2:$C$113,0))</f>
        <v>Re</v>
      </c>
      <c r="R489">
        <f t="shared" si="63"/>
        <v>8.5114533494381952</v>
      </c>
      <c r="S489">
        <f t="shared" si="64"/>
        <v>8.2986133999999989</v>
      </c>
    </row>
    <row r="490" spans="1:19">
      <c r="A490">
        <f t="shared" si="57"/>
        <v>489</v>
      </c>
      <c r="B490" t="str">
        <f>INDEX(elemek!$B$2:$B$113,MATCH($D490,elemek!$C$2:$C$113,0))</f>
        <v>Nb</v>
      </c>
      <c r="C490">
        <f t="shared" si="58"/>
        <v>95</v>
      </c>
      <c r="D490">
        <f t="shared" si="59"/>
        <v>41</v>
      </c>
      <c r="E490">
        <f t="shared" si="59"/>
        <v>54</v>
      </c>
      <c r="F490">
        <f t="shared" si="60"/>
        <v>8.9848210000000002</v>
      </c>
      <c r="G490">
        <f t="shared" si="61"/>
        <v>8.9848210000000002</v>
      </c>
      <c r="H490" t="str">
        <f>IF(B490="Fe",1+MAX($H$1:H489),"")</f>
        <v/>
      </c>
      <c r="L490">
        <v>489</v>
      </c>
      <c r="M490">
        <v>41</v>
      </c>
      <c r="N490">
        <v>54</v>
      </c>
      <c r="O490">
        <v>8.9848210000000002</v>
      </c>
      <c r="P490">
        <f t="shared" si="62"/>
        <v>95</v>
      </c>
      <c r="Q490" t="str">
        <f>INDEX(elemek!$B$2:$B$113,MATCH($D490,elemek!$C$2:$C$113,0))</f>
        <v>Nb</v>
      </c>
      <c r="R490">
        <f t="shared" si="63"/>
        <v>8.9848210000000002</v>
      </c>
      <c r="S490">
        <f t="shared" si="64"/>
        <v>8.9848210000000002</v>
      </c>
    </row>
    <row r="491" spans="1:19">
      <c r="A491">
        <f t="shared" si="57"/>
        <v>490</v>
      </c>
      <c r="B491" t="str">
        <f>INDEX(elemek!$B$2:$B$113,MATCH($D491,elemek!$C$2:$C$113,0))</f>
        <v>Ar</v>
      </c>
      <c r="C491">
        <f t="shared" si="58"/>
        <v>37</v>
      </c>
      <c r="D491">
        <f t="shared" si="59"/>
        <v>18</v>
      </c>
      <c r="E491">
        <f t="shared" si="59"/>
        <v>19</v>
      </c>
      <c r="F491">
        <f t="shared" si="60"/>
        <v>8.9077520000000003</v>
      </c>
      <c r="G491">
        <f t="shared" si="61"/>
        <v>8.9077520000000003</v>
      </c>
      <c r="H491" t="str">
        <f>IF(B491="Fe",1+MAX($H$1:H490),"")</f>
        <v/>
      </c>
      <c r="L491">
        <v>490</v>
      </c>
      <c r="M491">
        <v>18</v>
      </c>
      <c r="N491">
        <v>19</v>
      </c>
      <c r="O491">
        <v>8.9077520000000003</v>
      </c>
      <c r="P491">
        <f t="shared" si="62"/>
        <v>37</v>
      </c>
      <c r="Q491" t="str">
        <f>INDEX(elemek!$B$2:$B$113,MATCH($D491,elemek!$C$2:$C$113,0))</f>
        <v>Ar</v>
      </c>
      <c r="R491">
        <f t="shared" si="63"/>
        <v>8.9077520000000003</v>
      </c>
      <c r="S491">
        <f t="shared" si="64"/>
        <v>8.9077520000000003</v>
      </c>
    </row>
    <row r="492" spans="1:19">
      <c r="A492">
        <f t="shared" si="57"/>
        <v>491</v>
      </c>
      <c r="B492" t="str">
        <f>INDEX(elemek!$B$2:$B$113,MATCH($D492,elemek!$C$2:$C$113,0))</f>
        <v>Te</v>
      </c>
      <c r="C492">
        <f t="shared" si="58"/>
        <v>129</v>
      </c>
      <c r="D492">
        <f t="shared" si="59"/>
        <v>52</v>
      </c>
      <c r="E492">
        <f t="shared" si="59"/>
        <v>77</v>
      </c>
      <c r="F492">
        <f t="shared" si="60"/>
        <v>8.7449530000000006</v>
      </c>
      <c r="G492">
        <f t="shared" si="61"/>
        <v>8.7449530000000006</v>
      </c>
      <c r="H492" t="str">
        <f>IF(B492="Fe",1+MAX($H$1:H491),"")</f>
        <v/>
      </c>
      <c r="L492">
        <v>491</v>
      </c>
      <c r="M492">
        <v>52</v>
      </c>
      <c r="N492">
        <v>77</v>
      </c>
      <c r="O492">
        <v>8.7449530000000006</v>
      </c>
      <c r="P492">
        <f t="shared" si="62"/>
        <v>129</v>
      </c>
      <c r="Q492" t="str">
        <f>INDEX(elemek!$B$2:$B$113,MATCH($D492,elemek!$C$2:$C$113,0))</f>
        <v>Te</v>
      </c>
      <c r="R492">
        <f t="shared" si="63"/>
        <v>8.7449530000000006</v>
      </c>
      <c r="S492">
        <f t="shared" si="64"/>
        <v>8.7449530000000006</v>
      </c>
    </row>
    <row r="493" spans="1:19">
      <c r="A493">
        <f t="shared" si="57"/>
        <v>492</v>
      </c>
      <c r="B493" t="str">
        <f>INDEX(elemek!$B$2:$B$113,MATCH($D493,elemek!$C$2:$C$113,0))</f>
        <v>Rb</v>
      </c>
      <c r="C493">
        <f t="shared" si="58"/>
        <v>84</v>
      </c>
      <c r="D493">
        <f t="shared" si="59"/>
        <v>37</v>
      </c>
      <c r="E493">
        <f t="shared" si="59"/>
        <v>47</v>
      </c>
      <c r="F493">
        <f t="shared" si="60"/>
        <v>9.0207320000000006</v>
      </c>
      <c r="G493">
        <f t="shared" si="61"/>
        <v>9.0207320000000006</v>
      </c>
      <c r="H493" t="str">
        <f>IF(B493="Fe",1+MAX($H$1:H492),"")</f>
        <v/>
      </c>
      <c r="L493">
        <v>492</v>
      </c>
      <c r="M493">
        <v>37</v>
      </c>
      <c r="N493">
        <v>47</v>
      </c>
      <c r="O493">
        <v>9.0207320000000006</v>
      </c>
      <c r="P493">
        <f t="shared" si="62"/>
        <v>84</v>
      </c>
      <c r="Q493" t="str">
        <f>INDEX(elemek!$B$2:$B$113,MATCH($D493,elemek!$C$2:$C$113,0))</f>
        <v>Rb</v>
      </c>
      <c r="R493">
        <f t="shared" si="63"/>
        <v>9.0207320000000006</v>
      </c>
      <c r="S493">
        <f t="shared" si="64"/>
        <v>9.0207320000000006</v>
      </c>
    </row>
    <row r="494" spans="1:19">
      <c r="A494">
        <f t="shared" si="57"/>
        <v>493</v>
      </c>
      <c r="B494" t="str">
        <f>INDEX(elemek!$B$2:$B$113,MATCH($D494,elemek!$C$2:$C$113,0))</f>
        <v>Cm</v>
      </c>
      <c r="C494">
        <f t="shared" si="58"/>
        <v>241</v>
      </c>
      <c r="D494">
        <f t="shared" si="59"/>
        <v>96</v>
      </c>
      <c r="E494">
        <f t="shared" si="59"/>
        <v>145</v>
      </c>
      <c r="F494">
        <f t="shared" si="60"/>
        <v>7.8484920000000002</v>
      </c>
      <c r="G494">
        <f t="shared" si="61"/>
        <v>7.8484920000000002</v>
      </c>
      <c r="H494" t="str">
        <f>IF(B494="Fe",1+MAX($H$1:H493),"")</f>
        <v/>
      </c>
      <c r="L494">
        <v>493</v>
      </c>
      <c r="M494">
        <v>96</v>
      </c>
      <c r="N494">
        <v>145</v>
      </c>
      <c r="O494">
        <v>7.8484920000000002</v>
      </c>
      <c r="P494">
        <f t="shared" si="62"/>
        <v>241</v>
      </c>
      <c r="Q494" t="str">
        <f>INDEX(elemek!$B$2:$B$113,MATCH($D494,elemek!$C$2:$C$113,0))</f>
        <v>Cm</v>
      </c>
      <c r="R494">
        <f t="shared" si="63"/>
        <v>7.8484920000000002</v>
      </c>
      <c r="S494">
        <f t="shared" si="64"/>
        <v>7.8484920000000002</v>
      </c>
    </row>
    <row r="495" spans="1:19">
      <c r="A495">
        <f t="shared" si="57"/>
        <v>494</v>
      </c>
      <c r="B495" t="str">
        <f>INDEX(elemek!$B$2:$B$113,MATCH($D495,elemek!$C$2:$C$113,0))</f>
        <v>Ce</v>
      </c>
      <c r="C495">
        <f t="shared" si="58"/>
        <v>141</v>
      </c>
      <c r="D495">
        <f t="shared" si="59"/>
        <v>58</v>
      </c>
      <c r="E495">
        <f t="shared" si="59"/>
        <v>83</v>
      </c>
      <c r="F495">
        <f t="shared" si="60"/>
        <v>8.6772860000000005</v>
      </c>
      <c r="G495">
        <f t="shared" si="61"/>
        <v>8.6772860000000005</v>
      </c>
      <c r="H495" t="str">
        <f>IF(B495="Fe",1+MAX($H$1:H494),"")</f>
        <v/>
      </c>
      <c r="L495">
        <v>494</v>
      </c>
      <c r="M495">
        <v>58</v>
      </c>
      <c r="N495">
        <v>83</v>
      </c>
      <c r="O495">
        <v>8.6772860000000005</v>
      </c>
      <c r="P495">
        <f t="shared" si="62"/>
        <v>141</v>
      </c>
      <c r="Q495" t="str">
        <f>INDEX(elemek!$B$2:$B$113,MATCH($D495,elemek!$C$2:$C$113,0))</f>
        <v>Ce</v>
      </c>
      <c r="R495">
        <f t="shared" si="63"/>
        <v>8.6772860000000005</v>
      </c>
      <c r="S495">
        <f t="shared" si="64"/>
        <v>8.6772860000000005</v>
      </c>
    </row>
    <row r="496" spans="1:19">
      <c r="A496">
        <f t="shared" si="57"/>
        <v>495</v>
      </c>
      <c r="B496" t="str">
        <f>INDEX(elemek!$B$2:$B$113,MATCH($D496,elemek!$C$2:$C$113,0))</f>
        <v>Yb</v>
      </c>
      <c r="C496">
        <f t="shared" si="58"/>
        <v>169</v>
      </c>
      <c r="D496">
        <f t="shared" si="59"/>
        <v>70</v>
      </c>
      <c r="E496">
        <f t="shared" si="59"/>
        <v>99</v>
      </c>
      <c r="F496">
        <f t="shared" si="60"/>
        <v>8.4285460000000008</v>
      </c>
      <c r="G496">
        <f t="shared" si="61"/>
        <v>8.4285460000000008</v>
      </c>
      <c r="H496" t="str">
        <f>IF(B496="Fe",1+MAX($H$1:H495),"")</f>
        <v/>
      </c>
      <c r="L496">
        <v>495</v>
      </c>
      <c r="M496">
        <v>70</v>
      </c>
      <c r="N496">
        <v>99</v>
      </c>
      <c r="O496">
        <v>8.4285460000000008</v>
      </c>
      <c r="P496">
        <f t="shared" si="62"/>
        <v>169</v>
      </c>
      <c r="Q496" t="str">
        <f>INDEX(elemek!$B$2:$B$113,MATCH($D496,elemek!$C$2:$C$113,0))</f>
        <v>Yb</v>
      </c>
      <c r="R496">
        <f t="shared" si="63"/>
        <v>8.4285460000000008</v>
      </c>
      <c r="S496">
        <f t="shared" si="64"/>
        <v>8.4285460000000008</v>
      </c>
    </row>
    <row r="497" spans="1:19">
      <c r="A497">
        <f t="shared" si="57"/>
        <v>496</v>
      </c>
      <c r="B497" t="str">
        <f>INDEX(elemek!$B$2:$B$113,MATCH($D497,elemek!$C$2:$C$113,0))</f>
        <v>Md</v>
      </c>
      <c r="C497">
        <f t="shared" si="58"/>
        <v>260</v>
      </c>
      <c r="D497">
        <f t="shared" si="59"/>
        <v>101</v>
      </c>
      <c r="E497">
        <f t="shared" si="59"/>
        <v>159</v>
      </c>
      <c r="F497">
        <f t="shared" si="60"/>
        <v>7.699789</v>
      </c>
      <c r="G497">
        <f t="shared" si="61"/>
        <v>7.699789</v>
      </c>
      <c r="H497" t="str">
        <f>IF(B497="Fe",1+MAX($H$1:H496),"")</f>
        <v/>
      </c>
      <c r="L497">
        <v>496</v>
      </c>
      <c r="M497">
        <v>101</v>
      </c>
      <c r="N497">
        <v>159</v>
      </c>
      <c r="O497">
        <v>7.699789</v>
      </c>
      <c r="P497">
        <f t="shared" si="62"/>
        <v>260</v>
      </c>
      <c r="Q497" t="str">
        <f>INDEX(elemek!$B$2:$B$113,MATCH($D497,elemek!$C$2:$C$113,0))</f>
        <v>Md</v>
      </c>
      <c r="R497">
        <f t="shared" si="63"/>
        <v>7.699789</v>
      </c>
      <c r="S497">
        <f t="shared" si="64"/>
        <v>7.699789</v>
      </c>
    </row>
    <row r="498" spans="1:19">
      <c r="A498">
        <f t="shared" si="57"/>
        <v>497</v>
      </c>
      <c r="B498" t="str">
        <f>INDEX(elemek!$B$2:$B$113,MATCH($D498,elemek!$C$2:$C$113,0))</f>
        <v>Cr</v>
      </c>
      <c r="C498">
        <f t="shared" si="58"/>
        <v>51</v>
      </c>
      <c r="D498">
        <f t="shared" si="59"/>
        <v>24</v>
      </c>
      <c r="E498">
        <f t="shared" si="59"/>
        <v>27</v>
      </c>
      <c r="F498">
        <f t="shared" si="60"/>
        <v>9.0801269999999992</v>
      </c>
      <c r="G498">
        <f t="shared" si="61"/>
        <v>9.0801269999999992</v>
      </c>
      <c r="H498" t="str">
        <f>IF(B498="Fe",1+MAX($H$1:H497),"")</f>
        <v/>
      </c>
      <c r="L498">
        <v>497</v>
      </c>
      <c r="M498">
        <v>24</v>
      </c>
      <c r="N498">
        <v>27</v>
      </c>
      <c r="O498">
        <v>9.0801269999999992</v>
      </c>
      <c r="P498">
        <f t="shared" si="62"/>
        <v>51</v>
      </c>
      <c r="Q498" t="str">
        <f>INDEX(elemek!$B$2:$B$113,MATCH($D498,elemek!$C$2:$C$113,0))</f>
        <v>Cr</v>
      </c>
      <c r="R498">
        <f t="shared" si="63"/>
        <v>9.0801269999999992</v>
      </c>
      <c r="S498">
        <f t="shared" si="64"/>
        <v>9.0801269999999992</v>
      </c>
    </row>
    <row r="499" spans="1:19">
      <c r="A499">
        <f t="shared" si="57"/>
        <v>498</v>
      </c>
      <c r="B499" t="str">
        <f>INDEX(elemek!$B$2:$B$113,MATCH($D499,elemek!$C$2:$C$113,0))</f>
        <v>Cm</v>
      </c>
      <c r="C499">
        <f t="shared" si="58"/>
        <v>240</v>
      </c>
      <c r="D499">
        <f t="shared" si="59"/>
        <v>96</v>
      </c>
      <c r="E499">
        <f t="shared" si="59"/>
        <v>144</v>
      </c>
      <c r="F499">
        <f t="shared" si="60"/>
        <v>7.8558050000000001</v>
      </c>
      <c r="G499">
        <f t="shared" si="61"/>
        <v>7.8558050000000001</v>
      </c>
      <c r="H499" t="str">
        <f>IF(B499="Fe",1+MAX($H$1:H498),"")</f>
        <v/>
      </c>
      <c r="L499">
        <v>498</v>
      </c>
      <c r="M499">
        <v>96</v>
      </c>
      <c r="N499">
        <v>144</v>
      </c>
      <c r="O499">
        <v>7.8558050000000001</v>
      </c>
      <c r="P499">
        <f t="shared" si="62"/>
        <v>240</v>
      </c>
      <c r="Q499" t="str">
        <f>INDEX(elemek!$B$2:$B$113,MATCH($D499,elemek!$C$2:$C$113,0))</f>
        <v>Cm</v>
      </c>
      <c r="R499">
        <f t="shared" si="63"/>
        <v>7.8558050000000001</v>
      </c>
      <c r="S499">
        <f t="shared" si="64"/>
        <v>7.8558050000000001</v>
      </c>
    </row>
    <row r="500" spans="1:19">
      <c r="A500">
        <f t="shared" si="57"/>
        <v>499</v>
      </c>
      <c r="B500" t="str">
        <f>INDEX(elemek!$B$2:$B$113,MATCH($D500,elemek!$C$2:$C$113,0))</f>
        <v>Pa</v>
      </c>
      <c r="C500">
        <f t="shared" si="58"/>
        <v>233</v>
      </c>
      <c r="D500">
        <f t="shared" si="59"/>
        <v>91</v>
      </c>
      <c r="E500">
        <f t="shared" si="59"/>
        <v>142</v>
      </c>
      <c r="F500">
        <f t="shared" si="60"/>
        <v>7.9104260000000002</v>
      </c>
      <c r="G500">
        <f t="shared" si="61"/>
        <v>7.9104260000000002</v>
      </c>
      <c r="H500" t="str">
        <f>IF(B500="Fe",1+MAX($H$1:H499),"")</f>
        <v/>
      </c>
      <c r="L500">
        <v>499</v>
      </c>
      <c r="M500">
        <v>91</v>
      </c>
      <c r="N500">
        <v>142</v>
      </c>
      <c r="O500">
        <v>7.9104260000000002</v>
      </c>
      <c r="P500">
        <f t="shared" si="62"/>
        <v>233</v>
      </c>
      <c r="Q500" t="str">
        <f>INDEX(elemek!$B$2:$B$113,MATCH($D500,elemek!$C$2:$C$113,0))</f>
        <v>Pa</v>
      </c>
      <c r="R500">
        <f t="shared" si="63"/>
        <v>7.9104260000000002</v>
      </c>
      <c r="S500">
        <f t="shared" si="64"/>
        <v>7.9104260000000002</v>
      </c>
    </row>
    <row r="501" spans="1:19">
      <c r="A501">
        <f t="shared" si="57"/>
        <v>500</v>
      </c>
      <c r="B501" t="str">
        <f>INDEX(elemek!$B$2:$B$113,MATCH($D501,elemek!$C$2:$C$113,0))</f>
        <v>Sr</v>
      </c>
      <c r="C501">
        <f t="shared" si="58"/>
        <v>82</v>
      </c>
      <c r="D501">
        <f t="shared" si="59"/>
        <v>38</v>
      </c>
      <c r="E501">
        <f t="shared" si="59"/>
        <v>44</v>
      </c>
      <c r="F501">
        <f t="shared" si="60"/>
        <v>8.9982539999999993</v>
      </c>
      <c r="G501">
        <f t="shared" si="61"/>
        <v>8.9982539999999993</v>
      </c>
      <c r="H501" t="str">
        <f>IF(B501="Fe",1+MAX($H$1:H500),"")</f>
        <v/>
      </c>
      <c r="L501">
        <v>500</v>
      </c>
      <c r="M501">
        <v>38</v>
      </c>
      <c r="N501">
        <v>44</v>
      </c>
      <c r="O501">
        <v>8.9982539999999993</v>
      </c>
      <c r="P501">
        <f t="shared" si="62"/>
        <v>82</v>
      </c>
      <c r="Q501" t="str">
        <f>INDEX(elemek!$B$2:$B$113,MATCH($D501,elemek!$C$2:$C$113,0))</f>
        <v>Sr</v>
      </c>
      <c r="R501">
        <f t="shared" si="63"/>
        <v>8.9982539999999993</v>
      </c>
      <c r="S501">
        <f t="shared" si="64"/>
        <v>8.9982539999999993</v>
      </c>
    </row>
    <row r="502" spans="1:19">
      <c r="A502">
        <f t="shared" si="57"/>
        <v>501</v>
      </c>
      <c r="B502" t="str">
        <f>INDEX(elemek!$B$2:$B$113,MATCH($D502,elemek!$C$2:$C$113,0))</f>
        <v>P</v>
      </c>
      <c r="C502">
        <f t="shared" si="58"/>
        <v>33</v>
      </c>
      <c r="D502">
        <f t="shared" si="59"/>
        <v>15</v>
      </c>
      <c r="E502">
        <f t="shared" si="59"/>
        <v>18</v>
      </c>
      <c r="F502">
        <f t="shared" si="60"/>
        <v>8.869434</v>
      </c>
      <c r="G502">
        <f t="shared" si="61"/>
        <v>8.869434</v>
      </c>
      <c r="H502" t="str">
        <f>IF(B502="Fe",1+MAX($H$1:H501),"")</f>
        <v/>
      </c>
      <c r="L502">
        <v>501</v>
      </c>
      <c r="M502">
        <v>15</v>
      </c>
      <c r="N502">
        <v>18</v>
      </c>
      <c r="O502">
        <v>8.869434</v>
      </c>
      <c r="P502">
        <f t="shared" si="62"/>
        <v>33</v>
      </c>
      <c r="Q502" t="str">
        <f>INDEX(elemek!$B$2:$B$113,MATCH($D502,elemek!$C$2:$C$113,0))</f>
        <v>P</v>
      </c>
      <c r="R502">
        <f t="shared" si="63"/>
        <v>8.869434</v>
      </c>
      <c r="S502">
        <f t="shared" si="64"/>
        <v>8.869434</v>
      </c>
    </row>
    <row r="503" spans="1:19">
      <c r="A503">
        <f t="shared" si="57"/>
        <v>502</v>
      </c>
      <c r="B503" t="str">
        <f>INDEX(elemek!$B$2:$B$113,MATCH($D503,elemek!$C$2:$C$113,0))</f>
        <v>Hf</v>
      </c>
      <c r="C503">
        <f t="shared" si="58"/>
        <v>179</v>
      </c>
      <c r="D503">
        <f t="shared" si="59"/>
        <v>72</v>
      </c>
      <c r="E503">
        <f t="shared" si="59"/>
        <v>107</v>
      </c>
      <c r="F503">
        <f t="shared" si="60"/>
        <v>8.5114533494381952</v>
      </c>
      <c r="G503">
        <f t="shared" si="61"/>
        <v>8.5114533494381952</v>
      </c>
      <c r="H503" t="str">
        <f>IF(B503="Fe",1+MAX($H$1:H502),"")</f>
        <v/>
      </c>
      <c r="L503">
        <v>502</v>
      </c>
      <c r="M503">
        <v>72</v>
      </c>
      <c r="N503">
        <v>107</v>
      </c>
      <c r="P503">
        <f t="shared" si="62"/>
        <v>179</v>
      </c>
      <c r="Q503" t="str">
        <f>INDEX(elemek!$B$2:$B$113,MATCH($D503,elemek!$C$2:$C$113,0))</f>
        <v>Hf</v>
      </c>
      <c r="R503">
        <f t="shared" si="63"/>
        <v>8.5114533494381952</v>
      </c>
      <c r="S503">
        <f t="shared" si="64"/>
        <v>8.3629789999999993</v>
      </c>
    </row>
    <row r="504" spans="1:19">
      <c r="A504">
        <f t="shared" si="57"/>
        <v>503</v>
      </c>
      <c r="B504" t="str">
        <f>INDEX(elemek!$B$2:$B$113,MATCH($D504,elemek!$C$2:$C$113,0))</f>
        <v>Th</v>
      </c>
      <c r="C504">
        <f t="shared" si="58"/>
        <v>234</v>
      </c>
      <c r="D504">
        <f t="shared" si="59"/>
        <v>90</v>
      </c>
      <c r="E504">
        <f t="shared" si="59"/>
        <v>144</v>
      </c>
      <c r="F504">
        <f t="shared" si="60"/>
        <v>7.8977630000000003</v>
      </c>
      <c r="G504">
        <f t="shared" si="61"/>
        <v>7.8977630000000003</v>
      </c>
      <c r="H504" t="str">
        <f>IF(B504="Fe",1+MAX($H$1:H503),"")</f>
        <v/>
      </c>
      <c r="L504">
        <v>503</v>
      </c>
      <c r="M504">
        <v>90</v>
      </c>
      <c r="N504">
        <v>144</v>
      </c>
      <c r="O504">
        <v>7.8977630000000003</v>
      </c>
      <c r="P504">
        <f t="shared" si="62"/>
        <v>234</v>
      </c>
      <c r="Q504" t="str">
        <f>INDEX(elemek!$B$2:$B$113,MATCH($D504,elemek!$C$2:$C$113,0))</f>
        <v>Th</v>
      </c>
      <c r="R504">
        <f t="shared" si="63"/>
        <v>7.8977630000000003</v>
      </c>
      <c r="S504">
        <f t="shared" si="64"/>
        <v>7.8977630000000003</v>
      </c>
    </row>
    <row r="505" spans="1:19">
      <c r="A505">
        <f t="shared" si="57"/>
        <v>504</v>
      </c>
      <c r="B505" t="str">
        <f>INDEX(elemek!$B$2:$B$113,MATCH($D505,elemek!$C$2:$C$113,0))</f>
        <v>Eu</v>
      </c>
      <c r="C505">
        <f t="shared" si="58"/>
        <v>147</v>
      </c>
      <c r="D505">
        <f t="shared" si="59"/>
        <v>63</v>
      </c>
      <c r="E505">
        <f t="shared" si="59"/>
        <v>84</v>
      </c>
      <c r="F505">
        <f t="shared" si="60"/>
        <v>8.5988790000000002</v>
      </c>
      <c r="G505">
        <f t="shared" si="61"/>
        <v>8.5988790000000002</v>
      </c>
      <c r="H505" t="str">
        <f>IF(B505="Fe",1+MAX($H$1:H504),"")</f>
        <v/>
      </c>
      <c r="L505">
        <v>504</v>
      </c>
      <c r="M505">
        <v>63</v>
      </c>
      <c r="N505">
        <v>84</v>
      </c>
      <c r="O505">
        <v>8.5988790000000002</v>
      </c>
      <c r="P505">
        <f t="shared" si="62"/>
        <v>147</v>
      </c>
      <c r="Q505" t="str">
        <f>INDEX(elemek!$B$2:$B$113,MATCH($D505,elemek!$C$2:$C$113,0))</f>
        <v>Eu</v>
      </c>
      <c r="R505">
        <f t="shared" si="63"/>
        <v>8.5988790000000002</v>
      </c>
      <c r="S505">
        <f t="shared" si="64"/>
        <v>8.5988790000000002</v>
      </c>
    </row>
    <row r="506" spans="1:19">
      <c r="A506">
        <f t="shared" si="57"/>
        <v>505</v>
      </c>
      <c r="B506" t="str">
        <f>INDEX(elemek!$B$2:$B$113,MATCH($D506,elemek!$C$2:$C$113,0))</f>
        <v>W</v>
      </c>
      <c r="C506">
        <f t="shared" si="58"/>
        <v>178</v>
      </c>
      <c r="D506">
        <f t="shared" si="59"/>
        <v>74</v>
      </c>
      <c r="E506">
        <f t="shared" si="59"/>
        <v>104</v>
      </c>
      <c r="F506">
        <f t="shared" si="60"/>
        <v>8.3545630000000006</v>
      </c>
      <c r="G506">
        <f t="shared" si="61"/>
        <v>8.3545630000000006</v>
      </c>
      <c r="H506" t="str">
        <f>IF(B506="Fe",1+MAX($H$1:H505),"")</f>
        <v/>
      </c>
      <c r="L506">
        <v>505</v>
      </c>
      <c r="M506">
        <v>74</v>
      </c>
      <c r="N506">
        <v>104</v>
      </c>
      <c r="O506">
        <v>8.3545630000000006</v>
      </c>
      <c r="P506">
        <f t="shared" si="62"/>
        <v>178</v>
      </c>
      <c r="Q506" t="str">
        <f>INDEX(elemek!$B$2:$B$113,MATCH($D506,elemek!$C$2:$C$113,0))</f>
        <v>W</v>
      </c>
      <c r="R506">
        <f t="shared" si="63"/>
        <v>8.3545630000000006</v>
      </c>
      <c r="S506">
        <f t="shared" si="64"/>
        <v>8.3545630000000006</v>
      </c>
    </row>
    <row r="507" spans="1:19">
      <c r="A507">
        <f t="shared" si="57"/>
        <v>506</v>
      </c>
      <c r="B507" t="str">
        <f>INDEX(elemek!$B$2:$B$113,MATCH($D507,elemek!$C$2:$C$113,0))</f>
        <v>U</v>
      </c>
      <c r="C507">
        <f t="shared" si="58"/>
        <v>230</v>
      </c>
      <c r="D507">
        <f t="shared" si="59"/>
        <v>92</v>
      </c>
      <c r="E507">
        <f t="shared" si="59"/>
        <v>138</v>
      </c>
      <c r="F507">
        <f t="shared" si="60"/>
        <v>7.9338709999999999</v>
      </c>
      <c r="G507">
        <f t="shared" si="61"/>
        <v>7.9338709999999999</v>
      </c>
      <c r="H507" t="str">
        <f>IF(B507="Fe",1+MAX($H$1:H506),"")</f>
        <v/>
      </c>
      <c r="L507">
        <v>506</v>
      </c>
      <c r="M507">
        <v>92</v>
      </c>
      <c r="N507">
        <v>138</v>
      </c>
      <c r="O507">
        <v>7.9338709999999999</v>
      </c>
      <c r="P507">
        <f t="shared" si="62"/>
        <v>230</v>
      </c>
      <c r="Q507" t="str">
        <f>INDEX(elemek!$B$2:$B$113,MATCH($D507,elemek!$C$2:$C$113,0))</f>
        <v>U</v>
      </c>
      <c r="R507">
        <f t="shared" si="63"/>
        <v>7.9338709999999999</v>
      </c>
      <c r="S507">
        <f t="shared" si="64"/>
        <v>7.9338709999999999</v>
      </c>
    </row>
    <row r="508" spans="1:19">
      <c r="A508">
        <f t="shared" si="57"/>
        <v>507</v>
      </c>
      <c r="B508" t="str">
        <f>INDEX(elemek!$B$2:$B$113,MATCH($D508,elemek!$C$2:$C$113,0))</f>
        <v>Es</v>
      </c>
      <c r="C508">
        <f t="shared" si="58"/>
        <v>253</v>
      </c>
      <c r="D508">
        <f t="shared" si="59"/>
        <v>99</v>
      </c>
      <c r="E508">
        <f t="shared" si="59"/>
        <v>154</v>
      </c>
      <c r="F508">
        <f t="shared" si="60"/>
        <v>7.7590190000000003</v>
      </c>
      <c r="G508">
        <f t="shared" si="61"/>
        <v>7.7590190000000003</v>
      </c>
      <c r="H508" t="str">
        <f>IF(B508="Fe",1+MAX($H$1:H507),"")</f>
        <v/>
      </c>
      <c r="L508">
        <v>507</v>
      </c>
      <c r="M508">
        <v>99</v>
      </c>
      <c r="N508">
        <v>154</v>
      </c>
      <c r="O508">
        <v>7.7590190000000003</v>
      </c>
      <c r="P508">
        <f t="shared" si="62"/>
        <v>253</v>
      </c>
      <c r="Q508" t="str">
        <f>INDEX(elemek!$B$2:$B$113,MATCH($D508,elemek!$C$2:$C$113,0))</f>
        <v>Es</v>
      </c>
      <c r="R508">
        <f t="shared" si="63"/>
        <v>7.7590190000000003</v>
      </c>
      <c r="S508">
        <f t="shared" si="64"/>
        <v>7.7590190000000003</v>
      </c>
    </row>
    <row r="509" spans="1:19">
      <c r="A509">
        <f t="shared" si="57"/>
        <v>508</v>
      </c>
      <c r="B509" t="str">
        <f>INDEX(elemek!$B$2:$B$113,MATCH($D509,elemek!$C$2:$C$113,0))</f>
        <v>Te</v>
      </c>
      <c r="C509">
        <f t="shared" si="58"/>
        <v>121</v>
      </c>
      <c r="D509">
        <f t="shared" si="59"/>
        <v>52</v>
      </c>
      <c r="E509">
        <f t="shared" si="59"/>
        <v>69</v>
      </c>
      <c r="F509">
        <f t="shared" si="60"/>
        <v>8.5114533494381952</v>
      </c>
      <c r="G509">
        <f t="shared" si="61"/>
        <v>8.5114533494381952</v>
      </c>
      <c r="H509" t="str">
        <f>IF(B509="Fe",1+MAX($H$1:H508),"")</f>
        <v/>
      </c>
      <c r="L509">
        <v>508</v>
      </c>
      <c r="M509">
        <v>52</v>
      </c>
      <c r="N509">
        <v>69</v>
      </c>
      <c r="P509">
        <f t="shared" si="62"/>
        <v>121</v>
      </c>
      <c r="Q509" t="str">
        <f>INDEX(elemek!$B$2:$B$113,MATCH($D509,elemek!$C$2:$C$113,0))</f>
        <v>Te</v>
      </c>
      <c r="R509">
        <f t="shared" si="63"/>
        <v>8.5114533494381952</v>
      </c>
      <c r="S509">
        <f t="shared" si="64"/>
        <v>8.7808926470588222</v>
      </c>
    </row>
    <row r="510" spans="1:19">
      <c r="A510">
        <f t="shared" si="57"/>
        <v>509</v>
      </c>
      <c r="B510" t="str">
        <f>INDEX(elemek!$B$2:$B$113,MATCH($D510,elemek!$C$2:$C$113,0))</f>
        <v>Th</v>
      </c>
      <c r="C510">
        <f t="shared" si="58"/>
        <v>227</v>
      </c>
      <c r="D510">
        <f t="shared" si="59"/>
        <v>90</v>
      </c>
      <c r="E510">
        <f t="shared" si="59"/>
        <v>137</v>
      </c>
      <c r="F510">
        <f t="shared" si="60"/>
        <v>7.9576440000000002</v>
      </c>
      <c r="G510">
        <f t="shared" si="61"/>
        <v>7.9576440000000002</v>
      </c>
      <c r="H510" t="str">
        <f>IF(B510="Fe",1+MAX($H$1:H509),"")</f>
        <v/>
      </c>
      <c r="L510">
        <v>509</v>
      </c>
      <c r="M510">
        <v>90</v>
      </c>
      <c r="N510">
        <v>137</v>
      </c>
      <c r="O510">
        <v>7.9576440000000002</v>
      </c>
      <c r="P510">
        <f t="shared" si="62"/>
        <v>227</v>
      </c>
      <c r="Q510" t="str">
        <f>INDEX(elemek!$B$2:$B$113,MATCH($D510,elemek!$C$2:$C$113,0))</f>
        <v>Th</v>
      </c>
      <c r="R510">
        <f t="shared" si="63"/>
        <v>7.9576440000000002</v>
      </c>
      <c r="S510">
        <f t="shared" si="64"/>
        <v>7.9576440000000002</v>
      </c>
    </row>
    <row r="511" spans="1:19">
      <c r="A511">
        <f t="shared" si="57"/>
        <v>510</v>
      </c>
      <c r="B511" t="str">
        <f>INDEX(elemek!$B$2:$B$113,MATCH($D511,elemek!$C$2:$C$113,0))</f>
        <v>Rb</v>
      </c>
      <c r="C511">
        <f t="shared" si="58"/>
        <v>86</v>
      </c>
      <c r="D511">
        <f t="shared" si="59"/>
        <v>37</v>
      </c>
      <c r="E511">
        <f t="shared" si="59"/>
        <v>49</v>
      </c>
      <c r="F511">
        <f t="shared" si="60"/>
        <v>9.0335020000000004</v>
      </c>
      <c r="G511">
        <f t="shared" si="61"/>
        <v>9.0335020000000004</v>
      </c>
      <c r="H511" t="str">
        <f>IF(B511="Fe",1+MAX($H$1:H510),"")</f>
        <v/>
      </c>
      <c r="L511">
        <v>510</v>
      </c>
      <c r="M511">
        <v>37</v>
      </c>
      <c r="N511">
        <v>49</v>
      </c>
      <c r="O511">
        <v>9.0335020000000004</v>
      </c>
      <c r="P511">
        <f t="shared" si="62"/>
        <v>86</v>
      </c>
      <c r="Q511" t="str">
        <f>INDEX(elemek!$B$2:$B$113,MATCH($D511,elemek!$C$2:$C$113,0))</f>
        <v>Rb</v>
      </c>
      <c r="R511">
        <f t="shared" si="63"/>
        <v>9.0335020000000004</v>
      </c>
      <c r="S511">
        <f t="shared" si="64"/>
        <v>9.0335020000000004</v>
      </c>
    </row>
    <row r="512" spans="1:19">
      <c r="A512">
        <f t="shared" si="57"/>
        <v>511</v>
      </c>
      <c r="B512" t="str">
        <f>INDEX(elemek!$B$2:$B$113,MATCH($D512,elemek!$C$2:$C$113,0))</f>
        <v>Cf</v>
      </c>
      <c r="C512">
        <f t="shared" si="58"/>
        <v>253</v>
      </c>
      <c r="D512">
        <f t="shared" si="59"/>
        <v>98</v>
      </c>
      <c r="E512">
        <f t="shared" si="59"/>
        <v>155</v>
      </c>
      <c r="F512">
        <f t="shared" si="60"/>
        <v>7.7578849999999999</v>
      </c>
      <c r="G512">
        <f t="shared" si="61"/>
        <v>7.7578849999999999</v>
      </c>
      <c r="H512" t="str">
        <f>IF(B512="Fe",1+MAX($H$1:H511),"")</f>
        <v/>
      </c>
      <c r="L512">
        <v>511</v>
      </c>
      <c r="M512">
        <v>98</v>
      </c>
      <c r="N512">
        <v>155</v>
      </c>
      <c r="O512">
        <v>7.7578849999999999</v>
      </c>
      <c r="P512">
        <f t="shared" si="62"/>
        <v>253</v>
      </c>
      <c r="Q512" t="str">
        <f>INDEX(elemek!$B$2:$B$113,MATCH($D512,elemek!$C$2:$C$113,0))</f>
        <v>Cf</v>
      </c>
      <c r="R512">
        <f t="shared" si="63"/>
        <v>7.7578849999999999</v>
      </c>
      <c r="S512">
        <f t="shared" si="64"/>
        <v>7.7578849999999999</v>
      </c>
    </row>
    <row r="513" spans="1:19">
      <c r="A513">
        <f t="shared" si="57"/>
        <v>512</v>
      </c>
      <c r="B513" t="str">
        <f>INDEX(elemek!$B$2:$B$113,MATCH($D513,elemek!$C$2:$C$113,0))</f>
        <v>As</v>
      </c>
      <c r="C513">
        <f t="shared" si="58"/>
        <v>74</v>
      </c>
      <c r="D513">
        <f t="shared" si="59"/>
        <v>33</v>
      </c>
      <c r="E513">
        <f t="shared" si="59"/>
        <v>41</v>
      </c>
      <c r="F513">
        <f t="shared" si="60"/>
        <v>9.0288950000000003</v>
      </c>
      <c r="G513">
        <f t="shared" si="61"/>
        <v>9.0288950000000003</v>
      </c>
      <c r="H513" t="str">
        <f>IF(B513="Fe",1+MAX($H$1:H512),"")</f>
        <v/>
      </c>
      <c r="L513">
        <v>512</v>
      </c>
      <c r="M513">
        <v>33</v>
      </c>
      <c r="N513">
        <v>41</v>
      </c>
      <c r="O513">
        <v>9.0288950000000003</v>
      </c>
      <c r="P513">
        <f t="shared" si="62"/>
        <v>74</v>
      </c>
      <c r="Q513" t="str">
        <f>INDEX(elemek!$B$2:$B$113,MATCH($D513,elemek!$C$2:$C$113,0))</f>
        <v>As</v>
      </c>
      <c r="R513">
        <f t="shared" si="63"/>
        <v>9.0288950000000003</v>
      </c>
      <c r="S513">
        <f t="shared" si="64"/>
        <v>9.0288950000000003</v>
      </c>
    </row>
    <row r="514" spans="1:19">
      <c r="A514">
        <f t="shared" si="57"/>
        <v>513</v>
      </c>
      <c r="B514" t="str">
        <f>INDEX(elemek!$B$2:$B$113,MATCH($D514,elemek!$C$2:$C$113,0))</f>
        <v>Pa</v>
      </c>
      <c r="C514">
        <f t="shared" si="58"/>
        <v>230</v>
      </c>
      <c r="D514">
        <f t="shared" si="59"/>
        <v>91</v>
      </c>
      <c r="E514">
        <f t="shared" si="59"/>
        <v>139</v>
      </c>
      <c r="F514">
        <f t="shared" si="60"/>
        <v>7.9314359999999997</v>
      </c>
      <c r="G514">
        <f t="shared" si="61"/>
        <v>7.9314359999999997</v>
      </c>
      <c r="H514" t="str">
        <f>IF(B514="Fe",1+MAX($H$1:H513),"")</f>
        <v/>
      </c>
      <c r="L514">
        <v>513</v>
      </c>
      <c r="M514">
        <v>91</v>
      </c>
      <c r="N514">
        <v>139</v>
      </c>
      <c r="O514">
        <v>7.9314359999999997</v>
      </c>
      <c r="P514">
        <f t="shared" si="62"/>
        <v>230</v>
      </c>
      <c r="Q514" t="str">
        <f>INDEX(elemek!$B$2:$B$113,MATCH($D514,elemek!$C$2:$C$113,0))</f>
        <v>Pa</v>
      </c>
      <c r="R514">
        <f t="shared" si="63"/>
        <v>7.9314359999999997</v>
      </c>
      <c r="S514">
        <f t="shared" si="64"/>
        <v>7.9314359999999997</v>
      </c>
    </row>
    <row r="515" spans="1:19">
      <c r="A515">
        <f t="shared" ref="A515:A578" si="65">L515</f>
        <v>514</v>
      </c>
      <c r="B515" t="str">
        <f>INDEX(elemek!$B$2:$B$113,MATCH($D515,elemek!$C$2:$C$113,0))</f>
        <v>Pd</v>
      </c>
      <c r="C515">
        <f t="shared" ref="C515:C578" si="66">D515+E515</f>
        <v>103</v>
      </c>
      <c r="D515">
        <f t="shared" ref="D515:E578" si="67">M515</f>
        <v>46</v>
      </c>
      <c r="E515">
        <f t="shared" si="67"/>
        <v>57</v>
      </c>
      <c r="F515">
        <f t="shared" ref="F515:F578" si="68">R515</f>
        <v>8.9206380000000003</v>
      </c>
      <c r="G515">
        <f t="shared" ref="G515:G578" si="69">R515</f>
        <v>8.9206380000000003</v>
      </c>
      <c r="H515" t="str">
        <f>IF(B515="Fe",1+MAX($H$1:H514),"")</f>
        <v/>
      </c>
      <c r="L515">
        <v>514</v>
      </c>
      <c r="M515">
        <v>46</v>
      </c>
      <c r="N515">
        <v>57</v>
      </c>
      <c r="O515">
        <v>8.9206380000000003</v>
      </c>
      <c r="P515">
        <f t="shared" ref="P515:P578" si="70">D515+E515</f>
        <v>103</v>
      </c>
      <c r="Q515" t="str">
        <f>INDEX(elemek!$B$2:$B$113,MATCH($D515,elemek!$C$2:$C$113,0))</f>
        <v>Pd</v>
      </c>
      <c r="R515">
        <f t="shared" ref="R515:R578" si="71">IF($O515&gt;0,$O515,AVERAGE($O$2:$O$990))</f>
        <v>8.9206380000000003</v>
      </c>
      <c r="S515">
        <f t="shared" ref="S515:S578" si="72">IF(ISBLANK(O515),AVERAGEIF($Q$2:$Q$990,$Q515,$O$2:$O$990),O515)</f>
        <v>8.9206380000000003</v>
      </c>
    </row>
    <row r="516" spans="1:19">
      <c r="A516">
        <f t="shared" si="65"/>
        <v>515</v>
      </c>
      <c r="B516" t="str">
        <f>INDEX(elemek!$B$2:$B$113,MATCH($D516,elemek!$C$2:$C$113,0))</f>
        <v>Rh</v>
      </c>
      <c r="C516">
        <f t="shared" si="66"/>
        <v>99</v>
      </c>
      <c r="D516">
        <f t="shared" si="67"/>
        <v>45</v>
      </c>
      <c r="E516">
        <f t="shared" si="67"/>
        <v>54</v>
      </c>
      <c r="F516">
        <f t="shared" si="68"/>
        <v>8.9357109999999995</v>
      </c>
      <c r="G516">
        <f t="shared" si="69"/>
        <v>8.9357109999999995</v>
      </c>
      <c r="H516" t="str">
        <f>IF(B516="Fe",1+MAX($H$1:H515),"")</f>
        <v/>
      </c>
      <c r="L516">
        <v>515</v>
      </c>
      <c r="M516">
        <v>45</v>
      </c>
      <c r="N516">
        <v>54</v>
      </c>
      <c r="O516">
        <v>8.9357109999999995</v>
      </c>
      <c r="P516">
        <f t="shared" si="70"/>
        <v>99</v>
      </c>
      <c r="Q516" t="str">
        <f>INDEX(elemek!$B$2:$B$113,MATCH($D516,elemek!$C$2:$C$113,0))</f>
        <v>Rh</v>
      </c>
      <c r="R516">
        <f t="shared" si="71"/>
        <v>8.9357109999999995</v>
      </c>
      <c r="S516">
        <f t="shared" si="72"/>
        <v>8.9357109999999995</v>
      </c>
    </row>
    <row r="517" spans="1:19">
      <c r="A517">
        <f t="shared" si="65"/>
        <v>516</v>
      </c>
      <c r="B517" t="str">
        <f>INDEX(elemek!$B$2:$B$113,MATCH($D517,elemek!$C$2:$C$113,0))</f>
        <v>V</v>
      </c>
      <c r="C517">
        <f t="shared" si="66"/>
        <v>48</v>
      </c>
      <c r="D517">
        <f t="shared" si="67"/>
        <v>23</v>
      </c>
      <c r="E517">
        <f t="shared" si="67"/>
        <v>25</v>
      </c>
      <c r="F517">
        <f t="shared" si="68"/>
        <v>8.9978899999999999</v>
      </c>
      <c r="G517">
        <f t="shared" si="69"/>
        <v>8.9978899999999999</v>
      </c>
      <c r="H517" t="str">
        <f>IF(B517="Fe",1+MAX($H$1:H516),"")</f>
        <v/>
      </c>
      <c r="L517">
        <v>516</v>
      </c>
      <c r="M517">
        <v>23</v>
      </c>
      <c r="N517">
        <v>25</v>
      </c>
      <c r="O517">
        <v>8.9978899999999999</v>
      </c>
      <c r="P517">
        <f t="shared" si="70"/>
        <v>48</v>
      </c>
      <c r="Q517" t="str">
        <f>INDEX(elemek!$B$2:$B$113,MATCH($D517,elemek!$C$2:$C$113,0))</f>
        <v>V</v>
      </c>
      <c r="R517">
        <f t="shared" si="71"/>
        <v>8.9978899999999999</v>
      </c>
      <c r="S517">
        <f t="shared" si="72"/>
        <v>8.9978899999999999</v>
      </c>
    </row>
    <row r="518" spans="1:19">
      <c r="A518">
        <f t="shared" si="65"/>
        <v>517</v>
      </c>
      <c r="B518" t="str">
        <f>INDEX(elemek!$B$2:$B$113,MATCH($D518,elemek!$C$2:$C$113,0))</f>
        <v>Os</v>
      </c>
      <c r="C518">
        <f t="shared" si="66"/>
        <v>191</v>
      </c>
      <c r="D518">
        <f t="shared" si="67"/>
        <v>76</v>
      </c>
      <c r="E518">
        <f t="shared" si="67"/>
        <v>115</v>
      </c>
      <c r="F518">
        <f t="shared" si="68"/>
        <v>8.26187</v>
      </c>
      <c r="G518">
        <f t="shared" si="69"/>
        <v>8.26187</v>
      </c>
      <c r="H518" t="str">
        <f>IF(B518="Fe",1+MAX($H$1:H517),"")</f>
        <v/>
      </c>
      <c r="L518">
        <v>517</v>
      </c>
      <c r="M518">
        <v>76</v>
      </c>
      <c r="N518">
        <v>115</v>
      </c>
      <c r="O518">
        <v>8.26187</v>
      </c>
      <c r="P518">
        <f t="shared" si="70"/>
        <v>191</v>
      </c>
      <c r="Q518" t="str">
        <f>INDEX(elemek!$B$2:$B$113,MATCH($D518,elemek!$C$2:$C$113,0))</f>
        <v>Os</v>
      </c>
      <c r="R518">
        <f t="shared" si="71"/>
        <v>8.26187</v>
      </c>
      <c r="S518">
        <f t="shared" si="72"/>
        <v>8.26187</v>
      </c>
    </row>
    <row r="519" spans="1:19">
      <c r="A519">
        <f t="shared" si="65"/>
        <v>518</v>
      </c>
      <c r="B519" t="str">
        <f>INDEX(elemek!$B$2:$B$113,MATCH($D519,elemek!$C$2:$C$113,0))</f>
        <v>Bi</v>
      </c>
      <c r="C519">
        <f t="shared" si="66"/>
        <v>205</v>
      </c>
      <c r="D519">
        <f t="shared" si="67"/>
        <v>83</v>
      </c>
      <c r="E519">
        <f t="shared" si="67"/>
        <v>122</v>
      </c>
      <c r="F519">
        <f t="shared" si="68"/>
        <v>8.1740689999999994</v>
      </c>
      <c r="G519">
        <f t="shared" si="69"/>
        <v>8.1740689999999994</v>
      </c>
      <c r="H519" t="str">
        <f>IF(B519="Fe",1+MAX($H$1:H518),"")</f>
        <v/>
      </c>
      <c r="L519">
        <v>518</v>
      </c>
      <c r="M519">
        <v>83</v>
      </c>
      <c r="N519">
        <v>122</v>
      </c>
      <c r="O519">
        <v>8.1740689999999994</v>
      </c>
      <c r="P519">
        <f t="shared" si="70"/>
        <v>205</v>
      </c>
      <c r="Q519" t="str">
        <f>INDEX(elemek!$B$2:$B$113,MATCH($D519,elemek!$C$2:$C$113,0))</f>
        <v>Bi</v>
      </c>
      <c r="R519">
        <f t="shared" si="71"/>
        <v>8.1740689999999994</v>
      </c>
      <c r="S519">
        <f t="shared" si="72"/>
        <v>8.1740689999999994</v>
      </c>
    </row>
    <row r="520" spans="1:19">
      <c r="A520">
        <f t="shared" si="65"/>
        <v>519</v>
      </c>
      <c r="B520" t="str">
        <f>INDEX(elemek!$B$2:$B$113,MATCH($D520,elemek!$C$2:$C$113,0))</f>
        <v>Eu</v>
      </c>
      <c r="C520">
        <f t="shared" si="66"/>
        <v>156</v>
      </c>
      <c r="D520">
        <f t="shared" si="67"/>
        <v>63</v>
      </c>
      <c r="E520">
        <f t="shared" si="67"/>
        <v>93</v>
      </c>
      <c r="F520">
        <f t="shared" si="68"/>
        <v>8.5206420000000005</v>
      </c>
      <c r="G520">
        <f t="shared" si="69"/>
        <v>8.5206420000000005</v>
      </c>
      <c r="H520" t="str">
        <f>IF(B520="Fe",1+MAX($H$1:H519),"")</f>
        <v/>
      </c>
      <c r="L520">
        <v>519</v>
      </c>
      <c r="M520">
        <v>63</v>
      </c>
      <c r="N520">
        <v>93</v>
      </c>
      <c r="O520">
        <v>8.5206420000000005</v>
      </c>
      <c r="P520">
        <f t="shared" si="70"/>
        <v>156</v>
      </c>
      <c r="Q520" t="str">
        <f>INDEX(elemek!$B$2:$B$113,MATCH($D520,elemek!$C$2:$C$113,0))</f>
        <v>Eu</v>
      </c>
      <c r="R520">
        <f t="shared" si="71"/>
        <v>8.5206420000000005</v>
      </c>
      <c r="S520">
        <f t="shared" si="72"/>
        <v>8.5206420000000005</v>
      </c>
    </row>
    <row r="521" spans="1:19">
      <c r="A521">
        <f t="shared" si="65"/>
        <v>520</v>
      </c>
      <c r="B521" t="str">
        <f>INDEX(elemek!$B$2:$B$113,MATCH($D521,elemek!$C$2:$C$113,0))</f>
        <v>Ra</v>
      </c>
      <c r="C521">
        <f t="shared" si="66"/>
        <v>225</v>
      </c>
      <c r="D521">
        <f t="shared" si="67"/>
        <v>88</v>
      </c>
      <c r="E521">
        <f t="shared" si="67"/>
        <v>137</v>
      </c>
      <c r="F521">
        <f t="shared" si="68"/>
        <v>7.9735760000000004</v>
      </c>
      <c r="G521">
        <f t="shared" si="69"/>
        <v>7.9735760000000004</v>
      </c>
      <c r="H521" t="str">
        <f>IF(B521="Fe",1+MAX($H$1:H520),"")</f>
        <v/>
      </c>
      <c r="L521">
        <v>520</v>
      </c>
      <c r="M521">
        <v>88</v>
      </c>
      <c r="N521">
        <v>137</v>
      </c>
      <c r="O521">
        <v>7.9735760000000004</v>
      </c>
      <c r="P521">
        <f t="shared" si="70"/>
        <v>225</v>
      </c>
      <c r="Q521" t="str">
        <f>INDEX(elemek!$B$2:$B$113,MATCH($D521,elemek!$C$2:$C$113,0))</f>
        <v>Ra</v>
      </c>
      <c r="R521">
        <f t="shared" si="71"/>
        <v>7.9735760000000004</v>
      </c>
      <c r="S521">
        <f t="shared" si="72"/>
        <v>7.9735760000000004</v>
      </c>
    </row>
    <row r="522" spans="1:19">
      <c r="A522">
        <f t="shared" si="65"/>
        <v>521</v>
      </c>
      <c r="B522" t="str">
        <f>INDEX(elemek!$B$2:$B$113,MATCH($D522,elemek!$C$2:$C$113,0))</f>
        <v>P</v>
      </c>
      <c r="C522">
        <f t="shared" si="66"/>
        <v>32</v>
      </c>
      <c r="D522">
        <f t="shared" si="67"/>
        <v>15</v>
      </c>
      <c r="E522">
        <f t="shared" si="67"/>
        <v>17</v>
      </c>
      <c r="F522">
        <f t="shared" si="68"/>
        <v>8.8308649999999993</v>
      </c>
      <c r="G522">
        <f t="shared" si="69"/>
        <v>8.8308649999999993</v>
      </c>
      <c r="H522" t="str">
        <f>IF(B522="Fe",1+MAX($H$1:H521),"")</f>
        <v/>
      </c>
      <c r="L522">
        <v>521</v>
      </c>
      <c r="M522">
        <v>15</v>
      </c>
      <c r="N522">
        <v>17</v>
      </c>
      <c r="O522">
        <v>8.8308649999999993</v>
      </c>
      <c r="P522">
        <f t="shared" si="70"/>
        <v>32</v>
      </c>
      <c r="Q522" t="str">
        <f>INDEX(elemek!$B$2:$B$113,MATCH($D522,elemek!$C$2:$C$113,0))</f>
        <v>P</v>
      </c>
      <c r="R522">
        <f t="shared" si="71"/>
        <v>8.8308649999999993</v>
      </c>
      <c r="S522">
        <f t="shared" si="72"/>
        <v>8.8308649999999993</v>
      </c>
    </row>
    <row r="523" spans="1:19">
      <c r="A523">
        <f t="shared" si="65"/>
        <v>522</v>
      </c>
      <c r="B523" t="str">
        <f>INDEX(elemek!$B$2:$B$113,MATCH($D523,elemek!$C$2:$C$113,0))</f>
        <v>Sn</v>
      </c>
      <c r="C523">
        <f t="shared" si="66"/>
        <v>117</v>
      </c>
      <c r="D523">
        <f t="shared" si="67"/>
        <v>50</v>
      </c>
      <c r="E523">
        <f t="shared" si="67"/>
        <v>67</v>
      </c>
      <c r="F523">
        <f t="shared" si="68"/>
        <v>8.5114533494381952</v>
      </c>
      <c r="G523">
        <f t="shared" si="69"/>
        <v>8.5114533494381952</v>
      </c>
      <c r="H523" t="str">
        <f>IF(B523="Fe",1+MAX($H$1:H522),"")</f>
        <v/>
      </c>
      <c r="L523">
        <v>522</v>
      </c>
      <c r="M523">
        <v>50</v>
      </c>
      <c r="N523">
        <v>67</v>
      </c>
      <c r="P523">
        <f t="shared" si="70"/>
        <v>117</v>
      </c>
      <c r="Q523" t="str">
        <f>INDEX(elemek!$B$2:$B$113,MATCH($D523,elemek!$C$2:$C$113,0))</f>
        <v>Sn</v>
      </c>
      <c r="R523">
        <f t="shared" si="71"/>
        <v>8.5114533494381952</v>
      </c>
      <c r="S523">
        <f t="shared" si="72"/>
        <v>8.8191460000000017</v>
      </c>
    </row>
    <row r="524" spans="1:19">
      <c r="A524">
        <f t="shared" si="65"/>
        <v>523</v>
      </c>
      <c r="B524" t="str">
        <f>INDEX(elemek!$B$2:$B$113,MATCH($D524,elemek!$C$2:$C$113,0))</f>
        <v>Pr</v>
      </c>
      <c r="C524">
        <f t="shared" si="66"/>
        <v>143</v>
      </c>
      <c r="D524">
        <f t="shared" si="67"/>
        <v>59</v>
      </c>
      <c r="E524">
        <f t="shared" si="67"/>
        <v>84</v>
      </c>
      <c r="F524">
        <f t="shared" si="68"/>
        <v>8.6522579999999998</v>
      </c>
      <c r="G524">
        <f t="shared" si="69"/>
        <v>8.6522579999999998</v>
      </c>
      <c r="H524" t="str">
        <f>IF(B524="Fe",1+MAX($H$1:H523),"")</f>
        <v/>
      </c>
      <c r="L524">
        <v>523</v>
      </c>
      <c r="M524">
        <v>59</v>
      </c>
      <c r="N524">
        <v>84</v>
      </c>
      <c r="O524">
        <v>8.6522579999999998</v>
      </c>
      <c r="P524">
        <f t="shared" si="70"/>
        <v>143</v>
      </c>
      <c r="Q524" t="str">
        <f>INDEX(elemek!$B$2:$B$113,MATCH($D524,elemek!$C$2:$C$113,0))</f>
        <v>Pr</v>
      </c>
      <c r="R524">
        <f t="shared" si="71"/>
        <v>8.6522579999999998</v>
      </c>
      <c r="S524">
        <f t="shared" si="72"/>
        <v>8.6522579999999998</v>
      </c>
    </row>
    <row r="525" spans="1:19">
      <c r="A525">
        <f t="shared" si="65"/>
        <v>524</v>
      </c>
      <c r="B525" t="str">
        <f>INDEX(elemek!$B$2:$B$113,MATCH($D525,elemek!$C$2:$C$113,0))</f>
        <v>Ir</v>
      </c>
      <c r="C525">
        <f t="shared" si="66"/>
        <v>189</v>
      </c>
      <c r="D525">
        <f t="shared" si="67"/>
        <v>77</v>
      </c>
      <c r="E525">
        <f t="shared" si="67"/>
        <v>112</v>
      </c>
      <c r="F525">
        <f t="shared" si="68"/>
        <v>8.2747829999999993</v>
      </c>
      <c r="G525">
        <f t="shared" si="69"/>
        <v>8.2747829999999993</v>
      </c>
      <c r="H525" t="str">
        <f>IF(B525="Fe",1+MAX($H$1:H524),"")</f>
        <v/>
      </c>
      <c r="L525">
        <v>524</v>
      </c>
      <c r="M525">
        <v>77</v>
      </c>
      <c r="N525">
        <v>112</v>
      </c>
      <c r="O525">
        <v>8.2747829999999993</v>
      </c>
      <c r="P525">
        <f t="shared" si="70"/>
        <v>189</v>
      </c>
      <c r="Q525" t="str">
        <f>INDEX(elemek!$B$2:$B$113,MATCH($D525,elemek!$C$2:$C$113,0))</f>
        <v>Ir</v>
      </c>
      <c r="R525">
        <f t="shared" si="71"/>
        <v>8.2747829999999993</v>
      </c>
      <c r="S525">
        <f t="shared" si="72"/>
        <v>8.2747829999999993</v>
      </c>
    </row>
    <row r="526" spans="1:19">
      <c r="A526">
        <f t="shared" si="65"/>
        <v>525</v>
      </c>
      <c r="B526" t="str">
        <f>INDEX(elemek!$B$2:$B$113,MATCH($D526,elemek!$C$2:$C$113,0))</f>
        <v>Cs</v>
      </c>
      <c r="C526">
        <f t="shared" si="66"/>
        <v>136</v>
      </c>
      <c r="D526">
        <f t="shared" si="67"/>
        <v>55</v>
      </c>
      <c r="E526">
        <f t="shared" si="67"/>
        <v>81</v>
      </c>
      <c r="F526">
        <f t="shared" si="68"/>
        <v>8.7061709999999994</v>
      </c>
      <c r="G526">
        <f t="shared" si="69"/>
        <v>8.7061709999999994</v>
      </c>
      <c r="H526" t="str">
        <f>IF(B526="Fe",1+MAX($H$1:H525),"")</f>
        <v/>
      </c>
      <c r="L526">
        <v>525</v>
      </c>
      <c r="M526">
        <v>55</v>
      </c>
      <c r="N526">
        <v>81</v>
      </c>
      <c r="O526">
        <v>8.7061709999999994</v>
      </c>
      <c r="P526">
        <f t="shared" si="70"/>
        <v>136</v>
      </c>
      <c r="Q526" t="str">
        <f>INDEX(elemek!$B$2:$B$113,MATCH($D526,elemek!$C$2:$C$113,0))</f>
        <v>Cs</v>
      </c>
      <c r="R526">
        <f t="shared" si="71"/>
        <v>8.7061709999999994</v>
      </c>
      <c r="S526">
        <f t="shared" si="72"/>
        <v>8.7061709999999994</v>
      </c>
    </row>
    <row r="527" spans="1:19">
      <c r="A527">
        <f t="shared" si="65"/>
        <v>526</v>
      </c>
      <c r="B527" t="str">
        <f>INDEX(elemek!$B$2:$B$113,MATCH($D527,elemek!$C$2:$C$113,0))</f>
        <v>I</v>
      </c>
      <c r="C527">
        <f t="shared" si="66"/>
        <v>126</v>
      </c>
      <c r="D527">
        <f t="shared" si="67"/>
        <v>53</v>
      </c>
      <c r="E527">
        <f t="shared" si="67"/>
        <v>73</v>
      </c>
      <c r="F527">
        <f t="shared" si="68"/>
        <v>8.7690260000000002</v>
      </c>
      <c r="G527">
        <f t="shared" si="69"/>
        <v>8.7690260000000002</v>
      </c>
      <c r="H527" t="str">
        <f>IF(B527="Fe",1+MAX($H$1:H526),"")</f>
        <v/>
      </c>
      <c r="L527">
        <v>526</v>
      </c>
      <c r="M527">
        <v>53</v>
      </c>
      <c r="N527">
        <v>73</v>
      </c>
      <c r="O527">
        <v>8.7690260000000002</v>
      </c>
      <c r="P527">
        <f t="shared" si="70"/>
        <v>126</v>
      </c>
      <c r="Q527" t="str">
        <f>INDEX(elemek!$B$2:$B$113,MATCH($D527,elemek!$C$2:$C$113,0))</f>
        <v>I</v>
      </c>
      <c r="R527">
        <f t="shared" si="71"/>
        <v>8.7690260000000002</v>
      </c>
      <c r="S527">
        <f t="shared" si="72"/>
        <v>8.7690260000000002</v>
      </c>
    </row>
    <row r="528" spans="1:19">
      <c r="A528">
        <f t="shared" si="65"/>
        <v>527</v>
      </c>
      <c r="B528" t="str">
        <f>INDEX(elemek!$B$2:$B$113,MATCH($D528,elemek!$C$2:$C$113,0))</f>
        <v>Ba</v>
      </c>
      <c r="C528">
        <f t="shared" si="66"/>
        <v>140</v>
      </c>
      <c r="D528">
        <f t="shared" si="67"/>
        <v>56</v>
      </c>
      <c r="E528">
        <f t="shared" si="67"/>
        <v>84</v>
      </c>
      <c r="F528">
        <f t="shared" si="68"/>
        <v>8.6661199999999994</v>
      </c>
      <c r="G528">
        <f t="shared" si="69"/>
        <v>8.6661199999999994</v>
      </c>
      <c r="H528" t="str">
        <f>IF(B528="Fe",1+MAX($H$1:H527),"")</f>
        <v/>
      </c>
      <c r="L528">
        <v>527</v>
      </c>
      <c r="M528">
        <v>56</v>
      </c>
      <c r="N528">
        <v>84</v>
      </c>
      <c r="O528">
        <v>8.6661199999999994</v>
      </c>
      <c r="P528">
        <f t="shared" si="70"/>
        <v>140</v>
      </c>
      <c r="Q528" t="str">
        <f>INDEX(elemek!$B$2:$B$113,MATCH($D528,elemek!$C$2:$C$113,0))</f>
        <v>Ba</v>
      </c>
      <c r="R528">
        <f t="shared" si="71"/>
        <v>8.6661199999999994</v>
      </c>
      <c r="S528">
        <f t="shared" si="72"/>
        <v>8.6661199999999994</v>
      </c>
    </row>
    <row r="529" spans="1:19">
      <c r="A529">
        <f t="shared" si="65"/>
        <v>528</v>
      </c>
      <c r="B529" t="str">
        <f>INDEX(elemek!$B$2:$B$113,MATCH($D529,elemek!$C$2:$C$113,0))</f>
        <v>Sb</v>
      </c>
      <c r="C529">
        <f t="shared" si="66"/>
        <v>126</v>
      </c>
      <c r="D529">
        <f t="shared" si="67"/>
        <v>51</v>
      </c>
      <c r="E529">
        <f t="shared" si="67"/>
        <v>75</v>
      </c>
      <c r="F529">
        <f t="shared" si="68"/>
        <v>8.7570420000000002</v>
      </c>
      <c r="G529">
        <f t="shared" si="69"/>
        <v>8.7570420000000002</v>
      </c>
      <c r="H529" t="str">
        <f>IF(B529="Fe",1+MAX($H$1:H528),"")</f>
        <v/>
      </c>
      <c r="L529">
        <v>528</v>
      </c>
      <c r="M529">
        <v>51</v>
      </c>
      <c r="N529">
        <v>75</v>
      </c>
      <c r="O529">
        <v>8.7570420000000002</v>
      </c>
      <c r="P529">
        <f t="shared" si="70"/>
        <v>126</v>
      </c>
      <c r="Q529" t="str">
        <f>INDEX(elemek!$B$2:$B$113,MATCH($D529,elemek!$C$2:$C$113,0))</f>
        <v>Sb</v>
      </c>
      <c r="R529">
        <f t="shared" si="71"/>
        <v>8.7570420000000002</v>
      </c>
      <c r="S529">
        <f t="shared" si="72"/>
        <v>8.7570420000000002</v>
      </c>
    </row>
    <row r="530" spans="1:19">
      <c r="A530">
        <f t="shared" si="65"/>
        <v>529</v>
      </c>
      <c r="B530" t="str">
        <f>INDEX(elemek!$B$2:$B$113,MATCH($D530,elemek!$C$2:$C$113,0))</f>
        <v>Tl</v>
      </c>
      <c r="C530">
        <f t="shared" si="66"/>
        <v>202</v>
      </c>
      <c r="D530">
        <f t="shared" si="67"/>
        <v>81</v>
      </c>
      <c r="E530">
        <f t="shared" si="67"/>
        <v>121</v>
      </c>
      <c r="F530">
        <f t="shared" si="68"/>
        <v>8.1999560000000002</v>
      </c>
      <c r="G530">
        <f t="shared" si="69"/>
        <v>8.1999560000000002</v>
      </c>
      <c r="H530" t="str">
        <f>IF(B530="Fe",1+MAX($H$1:H529),"")</f>
        <v/>
      </c>
      <c r="L530">
        <v>529</v>
      </c>
      <c r="M530">
        <v>81</v>
      </c>
      <c r="N530">
        <v>121</v>
      </c>
      <c r="O530">
        <v>8.1999560000000002</v>
      </c>
      <c r="P530">
        <f t="shared" si="70"/>
        <v>202</v>
      </c>
      <c r="Q530" t="str">
        <f>INDEX(elemek!$B$2:$B$113,MATCH($D530,elemek!$C$2:$C$113,0))</f>
        <v>Tl</v>
      </c>
      <c r="R530">
        <f t="shared" si="71"/>
        <v>8.1999560000000002</v>
      </c>
      <c r="S530">
        <f t="shared" si="72"/>
        <v>8.1999560000000002</v>
      </c>
    </row>
    <row r="531" spans="1:19">
      <c r="A531">
        <f t="shared" si="65"/>
        <v>530</v>
      </c>
      <c r="B531" t="str">
        <f>INDEX(elemek!$B$2:$B$113,MATCH($D531,elemek!$C$2:$C$113,0))</f>
        <v>Xe</v>
      </c>
      <c r="C531">
        <f t="shared" si="66"/>
        <v>131</v>
      </c>
      <c r="D531">
        <f t="shared" si="67"/>
        <v>54</v>
      </c>
      <c r="E531">
        <f t="shared" si="67"/>
        <v>77</v>
      </c>
      <c r="F531">
        <f t="shared" si="68"/>
        <v>8.5114533494381952</v>
      </c>
      <c r="G531">
        <f t="shared" si="69"/>
        <v>8.5114533494381952</v>
      </c>
      <c r="H531" t="str">
        <f>IF(B531="Fe",1+MAX($H$1:H530),"")</f>
        <v/>
      </c>
      <c r="L531">
        <v>530</v>
      </c>
      <c r="M531">
        <v>54</v>
      </c>
      <c r="N531">
        <v>77</v>
      </c>
      <c r="P531">
        <f t="shared" si="70"/>
        <v>131</v>
      </c>
      <c r="Q531" t="str">
        <f>INDEX(elemek!$B$2:$B$113,MATCH($D531,elemek!$C$2:$C$113,0))</f>
        <v>Xe</v>
      </c>
      <c r="R531">
        <f t="shared" si="71"/>
        <v>8.5114533494381952</v>
      </c>
      <c r="S531">
        <f t="shared" si="72"/>
        <v>8.7529828666666649</v>
      </c>
    </row>
    <row r="532" spans="1:19">
      <c r="A532">
        <f t="shared" si="65"/>
        <v>531</v>
      </c>
      <c r="B532" t="str">
        <f>INDEX(elemek!$B$2:$B$113,MATCH($D532,elemek!$C$2:$C$113,0))</f>
        <v>Ir</v>
      </c>
      <c r="C532">
        <f t="shared" si="66"/>
        <v>190</v>
      </c>
      <c r="D532">
        <f t="shared" si="67"/>
        <v>77</v>
      </c>
      <c r="E532">
        <f t="shared" si="67"/>
        <v>113</v>
      </c>
      <c r="F532">
        <f t="shared" si="68"/>
        <v>8.2647549999999992</v>
      </c>
      <c r="G532">
        <f t="shared" si="69"/>
        <v>8.2647549999999992</v>
      </c>
      <c r="H532" t="str">
        <f>IF(B532="Fe",1+MAX($H$1:H531),"")</f>
        <v/>
      </c>
      <c r="L532">
        <v>531</v>
      </c>
      <c r="M532">
        <v>77</v>
      </c>
      <c r="N532">
        <v>113</v>
      </c>
      <c r="O532">
        <v>8.2647549999999992</v>
      </c>
      <c r="P532">
        <f t="shared" si="70"/>
        <v>190</v>
      </c>
      <c r="Q532" t="str">
        <f>INDEX(elemek!$B$2:$B$113,MATCH($D532,elemek!$C$2:$C$113,0))</f>
        <v>Ir</v>
      </c>
      <c r="R532">
        <f t="shared" si="71"/>
        <v>8.2647549999999992</v>
      </c>
      <c r="S532">
        <f t="shared" si="72"/>
        <v>8.2647549999999992</v>
      </c>
    </row>
    <row r="533" spans="1:19">
      <c r="A533">
        <f t="shared" si="65"/>
        <v>532</v>
      </c>
      <c r="B533" t="str">
        <f>INDEX(elemek!$B$2:$B$113,MATCH($D533,elemek!$C$2:$C$113,0))</f>
        <v>Ba</v>
      </c>
      <c r="C533">
        <f t="shared" si="66"/>
        <v>131</v>
      </c>
      <c r="D533">
        <f t="shared" si="67"/>
        <v>56</v>
      </c>
      <c r="E533">
        <f t="shared" si="67"/>
        <v>75</v>
      </c>
      <c r="F533">
        <f t="shared" si="68"/>
        <v>8.7330369999999995</v>
      </c>
      <c r="G533">
        <f t="shared" si="69"/>
        <v>8.7330369999999995</v>
      </c>
      <c r="H533" t="str">
        <f>IF(B533="Fe",1+MAX($H$1:H532),"")</f>
        <v/>
      </c>
      <c r="L533">
        <v>532</v>
      </c>
      <c r="M533">
        <v>56</v>
      </c>
      <c r="N533">
        <v>75</v>
      </c>
      <c r="O533">
        <v>8.7330369999999995</v>
      </c>
      <c r="P533">
        <f t="shared" si="70"/>
        <v>131</v>
      </c>
      <c r="Q533" t="str">
        <f>INDEX(elemek!$B$2:$B$113,MATCH($D533,elemek!$C$2:$C$113,0))</f>
        <v>Ba</v>
      </c>
      <c r="R533">
        <f t="shared" si="71"/>
        <v>8.7330369999999995</v>
      </c>
      <c r="S533">
        <f t="shared" si="72"/>
        <v>8.7330369999999995</v>
      </c>
    </row>
    <row r="534" spans="1:19">
      <c r="A534">
        <f t="shared" si="65"/>
        <v>533</v>
      </c>
      <c r="B534" t="str">
        <f>INDEX(elemek!$B$2:$B$113,MATCH($D534,elemek!$C$2:$C$113,0))</f>
        <v>Ra</v>
      </c>
      <c r="C534">
        <f t="shared" si="66"/>
        <v>223</v>
      </c>
      <c r="D534">
        <f t="shared" si="67"/>
        <v>88</v>
      </c>
      <c r="E534">
        <f t="shared" si="67"/>
        <v>135</v>
      </c>
      <c r="F534">
        <f t="shared" si="68"/>
        <v>7.9940420000000003</v>
      </c>
      <c r="G534">
        <f t="shared" si="69"/>
        <v>7.9940420000000003</v>
      </c>
      <c r="H534" t="str">
        <f>IF(B534="Fe",1+MAX($H$1:H533),"")</f>
        <v/>
      </c>
      <c r="L534">
        <v>533</v>
      </c>
      <c r="M534">
        <v>88</v>
      </c>
      <c r="N534">
        <v>135</v>
      </c>
      <c r="O534">
        <v>7.9940420000000003</v>
      </c>
      <c r="P534">
        <f t="shared" si="70"/>
        <v>223</v>
      </c>
      <c r="Q534" t="str">
        <f>INDEX(elemek!$B$2:$B$113,MATCH($D534,elemek!$C$2:$C$113,0))</f>
        <v>Ra</v>
      </c>
      <c r="R534">
        <f t="shared" si="71"/>
        <v>7.9940420000000003</v>
      </c>
      <c r="S534">
        <f t="shared" si="72"/>
        <v>7.9940420000000003</v>
      </c>
    </row>
    <row r="535" spans="1:19">
      <c r="A535">
        <f t="shared" si="65"/>
        <v>534</v>
      </c>
      <c r="B535" t="str">
        <f>INDEX(elemek!$B$2:$B$113,MATCH($D535,elemek!$C$2:$C$113,0))</f>
        <v>Ge</v>
      </c>
      <c r="C535">
        <f t="shared" si="66"/>
        <v>71</v>
      </c>
      <c r="D535">
        <f t="shared" si="67"/>
        <v>32</v>
      </c>
      <c r="E535">
        <f t="shared" si="67"/>
        <v>39</v>
      </c>
      <c r="F535">
        <f t="shared" si="68"/>
        <v>9.0559429999999992</v>
      </c>
      <c r="G535">
        <f t="shared" si="69"/>
        <v>9.0559429999999992</v>
      </c>
      <c r="H535" t="str">
        <f>IF(B535="Fe",1+MAX($H$1:H534),"")</f>
        <v/>
      </c>
      <c r="L535">
        <v>534</v>
      </c>
      <c r="M535">
        <v>32</v>
      </c>
      <c r="N535">
        <v>39</v>
      </c>
      <c r="O535">
        <v>9.0559429999999992</v>
      </c>
      <c r="P535">
        <f t="shared" si="70"/>
        <v>71</v>
      </c>
      <c r="Q535" t="str">
        <f>INDEX(elemek!$B$2:$B$113,MATCH($D535,elemek!$C$2:$C$113,0))</f>
        <v>Ge</v>
      </c>
      <c r="R535">
        <f t="shared" si="71"/>
        <v>9.0559429999999992</v>
      </c>
      <c r="S535">
        <f t="shared" si="72"/>
        <v>9.0559429999999992</v>
      </c>
    </row>
    <row r="536" spans="1:19">
      <c r="A536">
        <f t="shared" si="65"/>
        <v>535</v>
      </c>
      <c r="B536" t="str">
        <f>INDEX(elemek!$B$2:$B$113,MATCH($D536,elemek!$C$2:$C$113,0))</f>
        <v>Nd</v>
      </c>
      <c r="C536">
        <f t="shared" si="66"/>
        <v>147</v>
      </c>
      <c r="D536">
        <f t="shared" si="67"/>
        <v>60</v>
      </c>
      <c r="E536">
        <f t="shared" si="67"/>
        <v>87</v>
      </c>
      <c r="F536">
        <f t="shared" si="68"/>
        <v>8.6029730000000004</v>
      </c>
      <c r="G536">
        <f t="shared" si="69"/>
        <v>8.6029730000000004</v>
      </c>
      <c r="H536" t="str">
        <f>IF(B536="Fe",1+MAX($H$1:H535),"")</f>
        <v/>
      </c>
      <c r="L536">
        <v>535</v>
      </c>
      <c r="M536">
        <v>60</v>
      </c>
      <c r="N536">
        <v>87</v>
      </c>
      <c r="O536">
        <v>8.6029730000000004</v>
      </c>
      <c r="P536">
        <f t="shared" si="70"/>
        <v>147</v>
      </c>
      <c r="Q536" t="str">
        <f>INDEX(elemek!$B$2:$B$113,MATCH($D536,elemek!$C$2:$C$113,0))</f>
        <v>Nd</v>
      </c>
      <c r="R536">
        <f t="shared" si="71"/>
        <v>8.6029730000000004</v>
      </c>
      <c r="S536">
        <f t="shared" si="72"/>
        <v>8.6029730000000004</v>
      </c>
    </row>
    <row r="537" spans="1:19">
      <c r="A537">
        <f t="shared" si="65"/>
        <v>536</v>
      </c>
      <c r="B537" t="str">
        <f>INDEX(elemek!$B$2:$B$113,MATCH($D537,elemek!$C$2:$C$113,0))</f>
        <v>Pu</v>
      </c>
      <c r="C537">
        <f t="shared" si="66"/>
        <v>246</v>
      </c>
      <c r="D537">
        <f t="shared" si="67"/>
        <v>94</v>
      </c>
      <c r="E537">
        <f t="shared" si="67"/>
        <v>152</v>
      </c>
      <c r="F537">
        <f t="shared" si="68"/>
        <v>7.8054940000000004</v>
      </c>
      <c r="G537">
        <f t="shared" si="69"/>
        <v>7.8054940000000004</v>
      </c>
      <c r="H537" t="str">
        <f>IF(B537="Fe",1+MAX($H$1:H536),"")</f>
        <v/>
      </c>
      <c r="L537">
        <v>536</v>
      </c>
      <c r="M537">
        <v>94</v>
      </c>
      <c r="N537">
        <v>152</v>
      </c>
      <c r="O537">
        <v>7.8054940000000004</v>
      </c>
      <c r="P537">
        <f t="shared" si="70"/>
        <v>246</v>
      </c>
      <c r="Q537" t="str">
        <f>INDEX(elemek!$B$2:$B$113,MATCH($D537,elemek!$C$2:$C$113,0))</f>
        <v>Pu</v>
      </c>
      <c r="R537">
        <f t="shared" si="71"/>
        <v>7.8054940000000004</v>
      </c>
      <c r="S537">
        <f t="shared" si="72"/>
        <v>7.8054940000000004</v>
      </c>
    </row>
    <row r="538" spans="1:19">
      <c r="A538">
        <f t="shared" si="65"/>
        <v>537</v>
      </c>
      <c r="B538" t="str">
        <f>INDEX(elemek!$B$2:$B$113,MATCH($D538,elemek!$C$2:$C$113,0))</f>
        <v>Ir</v>
      </c>
      <c r="C538">
        <f t="shared" si="66"/>
        <v>193</v>
      </c>
      <c r="D538">
        <f t="shared" si="67"/>
        <v>77</v>
      </c>
      <c r="E538">
        <f t="shared" si="67"/>
        <v>116</v>
      </c>
      <c r="F538">
        <f t="shared" si="68"/>
        <v>8.5114533494381952</v>
      </c>
      <c r="G538">
        <f t="shared" si="69"/>
        <v>8.5114533494381952</v>
      </c>
      <c r="H538" t="str">
        <f>IF(B538="Fe",1+MAX($H$1:H537),"")</f>
        <v/>
      </c>
      <c r="L538">
        <v>537</v>
      </c>
      <c r="M538">
        <v>77</v>
      </c>
      <c r="N538">
        <v>116</v>
      </c>
      <c r="P538">
        <f t="shared" si="70"/>
        <v>193</v>
      </c>
      <c r="Q538" t="str">
        <f>INDEX(elemek!$B$2:$B$113,MATCH($D538,elemek!$C$2:$C$113,0))</f>
        <v>Ir</v>
      </c>
      <c r="R538">
        <f t="shared" si="71"/>
        <v>8.5114533494381952</v>
      </c>
      <c r="S538">
        <f t="shared" si="72"/>
        <v>8.2625230769230775</v>
      </c>
    </row>
    <row r="539" spans="1:19">
      <c r="A539">
        <f t="shared" si="65"/>
        <v>538</v>
      </c>
      <c r="B539" t="str">
        <f>INDEX(elemek!$B$2:$B$113,MATCH($D539,elemek!$C$2:$C$113,0))</f>
        <v>Pt</v>
      </c>
      <c r="C539">
        <f t="shared" si="66"/>
        <v>188</v>
      </c>
      <c r="D539">
        <f t="shared" si="67"/>
        <v>78</v>
      </c>
      <c r="E539">
        <f t="shared" si="67"/>
        <v>110</v>
      </c>
      <c r="F539">
        <f t="shared" si="68"/>
        <v>8.2725139999999993</v>
      </c>
      <c r="G539">
        <f t="shared" si="69"/>
        <v>8.2725139999999993</v>
      </c>
      <c r="H539" t="str">
        <f>IF(B539="Fe",1+MAX($H$1:H538),"")</f>
        <v/>
      </c>
      <c r="L539">
        <v>538</v>
      </c>
      <c r="M539">
        <v>78</v>
      </c>
      <c r="N539">
        <v>110</v>
      </c>
      <c r="O539">
        <v>8.2725139999999993</v>
      </c>
      <c r="P539">
        <f t="shared" si="70"/>
        <v>188</v>
      </c>
      <c r="Q539" t="str">
        <f>INDEX(elemek!$B$2:$B$113,MATCH($D539,elemek!$C$2:$C$113,0))</f>
        <v>Pt</v>
      </c>
      <c r="R539">
        <f t="shared" si="71"/>
        <v>8.2725139999999993</v>
      </c>
      <c r="S539">
        <f t="shared" si="72"/>
        <v>8.2725139999999993</v>
      </c>
    </row>
    <row r="540" spans="1:19">
      <c r="A540">
        <f t="shared" si="65"/>
        <v>539</v>
      </c>
      <c r="B540" t="str">
        <f>INDEX(elemek!$B$2:$B$113,MATCH($D540,elemek!$C$2:$C$113,0))</f>
        <v>Nb</v>
      </c>
      <c r="C540">
        <f t="shared" si="66"/>
        <v>92</v>
      </c>
      <c r="D540">
        <f t="shared" si="67"/>
        <v>41</v>
      </c>
      <c r="E540">
        <f t="shared" si="67"/>
        <v>51</v>
      </c>
      <c r="F540">
        <f t="shared" si="68"/>
        <v>8.5114533494381952</v>
      </c>
      <c r="G540">
        <f t="shared" si="69"/>
        <v>8.5114533494381952</v>
      </c>
      <c r="H540" t="str">
        <f>IF(B540="Fe",1+MAX($H$1:H539),"")</f>
        <v/>
      </c>
      <c r="L540">
        <v>539</v>
      </c>
      <c r="M540">
        <v>41</v>
      </c>
      <c r="N540">
        <v>51</v>
      </c>
      <c r="P540">
        <f t="shared" si="70"/>
        <v>92</v>
      </c>
      <c r="Q540" t="str">
        <f>INDEX(elemek!$B$2:$B$113,MATCH($D540,elemek!$C$2:$C$113,0))</f>
        <v>Nb</v>
      </c>
      <c r="R540">
        <f t="shared" si="71"/>
        <v>8.5114533494381952</v>
      </c>
      <c r="S540">
        <f t="shared" si="72"/>
        <v>8.9891568888888891</v>
      </c>
    </row>
    <row r="541" spans="1:19">
      <c r="A541">
        <f t="shared" si="65"/>
        <v>540</v>
      </c>
      <c r="B541" t="str">
        <f>INDEX(elemek!$B$2:$B$113,MATCH($D541,elemek!$C$2:$C$113,0))</f>
        <v>Ac</v>
      </c>
      <c r="C541">
        <f t="shared" si="66"/>
        <v>225</v>
      </c>
      <c r="D541">
        <f t="shared" si="67"/>
        <v>89</v>
      </c>
      <c r="E541">
        <f t="shared" si="67"/>
        <v>136</v>
      </c>
      <c r="F541">
        <f t="shared" si="68"/>
        <v>7.9751589999999997</v>
      </c>
      <c r="G541">
        <f t="shared" si="69"/>
        <v>7.9751589999999997</v>
      </c>
      <c r="H541" t="str">
        <f>IF(B541="Fe",1+MAX($H$1:H540),"")</f>
        <v/>
      </c>
      <c r="L541">
        <v>540</v>
      </c>
      <c r="M541">
        <v>89</v>
      </c>
      <c r="N541">
        <v>136</v>
      </c>
      <c r="O541">
        <v>7.9751589999999997</v>
      </c>
      <c r="P541">
        <f t="shared" si="70"/>
        <v>225</v>
      </c>
      <c r="Q541" t="str">
        <f>INDEX(elemek!$B$2:$B$113,MATCH($D541,elemek!$C$2:$C$113,0))</f>
        <v>Ac</v>
      </c>
      <c r="R541">
        <f t="shared" si="71"/>
        <v>7.9751589999999997</v>
      </c>
      <c r="S541">
        <f t="shared" si="72"/>
        <v>7.9751589999999997</v>
      </c>
    </row>
    <row r="542" spans="1:19">
      <c r="A542">
        <f t="shared" si="65"/>
        <v>541</v>
      </c>
      <c r="B542" t="str">
        <f>INDEX(elemek!$B$2:$B$113,MATCH($D542,elemek!$C$2:$C$113,0))</f>
        <v>Cs</v>
      </c>
      <c r="C542">
        <f t="shared" si="66"/>
        <v>131</v>
      </c>
      <c r="D542">
        <f t="shared" si="67"/>
        <v>55</v>
      </c>
      <c r="E542">
        <f t="shared" si="67"/>
        <v>76</v>
      </c>
      <c r="F542">
        <f t="shared" si="68"/>
        <v>8.7435410000000005</v>
      </c>
      <c r="G542">
        <f t="shared" si="69"/>
        <v>8.7435410000000005</v>
      </c>
      <c r="H542" t="str">
        <f>IF(B542="Fe",1+MAX($H$1:H541),"")</f>
        <v/>
      </c>
      <c r="L542">
        <v>541</v>
      </c>
      <c r="M542">
        <v>55</v>
      </c>
      <c r="N542">
        <v>76</v>
      </c>
      <c r="O542">
        <v>8.7435410000000005</v>
      </c>
      <c r="P542">
        <f t="shared" si="70"/>
        <v>131</v>
      </c>
      <c r="Q542" t="str">
        <f>INDEX(elemek!$B$2:$B$113,MATCH($D542,elemek!$C$2:$C$113,0))</f>
        <v>Cs</v>
      </c>
      <c r="R542">
        <f t="shared" si="71"/>
        <v>8.7435410000000005</v>
      </c>
      <c r="S542">
        <f t="shared" si="72"/>
        <v>8.7435410000000005</v>
      </c>
    </row>
    <row r="543" spans="1:19">
      <c r="A543">
        <f t="shared" si="65"/>
        <v>542</v>
      </c>
      <c r="B543" t="str">
        <f>INDEX(elemek!$B$2:$B$113,MATCH($D543,elemek!$C$2:$C$113,0))</f>
        <v>Sn</v>
      </c>
      <c r="C543">
        <f t="shared" si="66"/>
        <v>125</v>
      </c>
      <c r="D543">
        <f t="shared" si="67"/>
        <v>50</v>
      </c>
      <c r="E543">
        <f t="shared" si="67"/>
        <v>75</v>
      </c>
      <c r="F543">
        <f t="shared" si="68"/>
        <v>8.7585149999999992</v>
      </c>
      <c r="G543">
        <f t="shared" si="69"/>
        <v>8.7585149999999992</v>
      </c>
      <c r="H543" t="str">
        <f>IF(B543="Fe",1+MAX($H$1:H542),"")</f>
        <v/>
      </c>
      <c r="L543">
        <v>542</v>
      </c>
      <c r="M543">
        <v>50</v>
      </c>
      <c r="N543">
        <v>75</v>
      </c>
      <c r="O543">
        <v>8.7585149999999992</v>
      </c>
      <c r="P543">
        <f t="shared" si="70"/>
        <v>125</v>
      </c>
      <c r="Q543" t="str">
        <f>INDEX(elemek!$B$2:$B$113,MATCH($D543,elemek!$C$2:$C$113,0))</f>
        <v>Sn</v>
      </c>
      <c r="R543">
        <f t="shared" si="71"/>
        <v>8.7585149999999992</v>
      </c>
      <c r="S543">
        <f t="shared" si="72"/>
        <v>8.7585149999999992</v>
      </c>
    </row>
    <row r="544" spans="1:19">
      <c r="A544">
        <f t="shared" si="65"/>
        <v>543</v>
      </c>
      <c r="B544" t="str">
        <f>INDEX(elemek!$B$2:$B$113,MATCH($D544,elemek!$C$2:$C$113,0))</f>
        <v>Er</v>
      </c>
      <c r="C544">
        <f t="shared" si="66"/>
        <v>169</v>
      </c>
      <c r="D544">
        <f t="shared" si="67"/>
        <v>68</v>
      </c>
      <c r="E544">
        <f t="shared" si="67"/>
        <v>101</v>
      </c>
      <c r="F544">
        <f t="shared" si="68"/>
        <v>8.4318519999999992</v>
      </c>
      <c r="G544">
        <f t="shared" si="69"/>
        <v>8.4318519999999992</v>
      </c>
      <c r="H544" t="str">
        <f>IF(B544="Fe",1+MAX($H$1:H543),"")</f>
        <v/>
      </c>
      <c r="L544">
        <v>543</v>
      </c>
      <c r="M544">
        <v>68</v>
      </c>
      <c r="N544">
        <v>101</v>
      </c>
      <c r="O544">
        <v>8.4318519999999992</v>
      </c>
      <c r="P544">
        <f t="shared" si="70"/>
        <v>169</v>
      </c>
      <c r="Q544" t="str">
        <f>INDEX(elemek!$B$2:$B$113,MATCH($D544,elemek!$C$2:$C$113,0))</f>
        <v>Er</v>
      </c>
      <c r="R544">
        <f t="shared" si="71"/>
        <v>8.4318519999999992</v>
      </c>
      <c r="S544">
        <f t="shared" si="72"/>
        <v>8.4318519999999992</v>
      </c>
    </row>
    <row r="545" spans="1:19">
      <c r="A545">
        <f t="shared" si="65"/>
        <v>544</v>
      </c>
      <c r="B545" t="str">
        <f>INDEX(elemek!$B$2:$B$113,MATCH($D545,elemek!$C$2:$C$113,0))</f>
        <v>Gd</v>
      </c>
      <c r="C545">
        <f t="shared" si="66"/>
        <v>149</v>
      </c>
      <c r="D545">
        <f t="shared" si="67"/>
        <v>64</v>
      </c>
      <c r="E545">
        <f t="shared" si="67"/>
        <v>85</v>
      </c>
      <c r="F545">
        <f t="shared" si="68"/>
        <v>8.5755759999999999</v>
      </c>
      <c r="G545">
        <f t="shared" si="69"/>
        <v>8.5755759999999999</v>
      </c>
      <c r="H545" t="str">
        <f>IF(B545="Fe",1+MAX($H$1:H544),"")</f>
        <v/>
      </c>
      <c r="L545">
        <v>544</v>
      </c>
      <c r="M545">
        <v>64</v>
      </c>
      <c r="N545">
        <v>85</v>
      </c>
      <c r="O545">
        <v>8.5755759999999999</v>
      </c>
      <c r="P545">
        <f t="shared" si="70"/>
        <v>149</v>
      </c>
      <c r="Q545" t="str">
        <f>INDEX(elemek!$B$2:$B$113,MATCH($D545,elemek!$C$2:$C$113,0))</f>
        <v>Gd</v>
      </c>
      <c r="R545">
        <f t="shared" si="71"/>
        <v>8.5755759999999999</v>
      </c>
      <c r="S545">
        <f t="shared" si="72"/>
        <v>8.5755759999999999</v>
      </c>
    </row>
    <row r="546" spans="1:19">
      <c r="A546">
        <f t="shared" si="65"/>
        <v>545</v>
      </c>
      <c r="B546" t="str">
        <f>INDEX(elemek!$B$2:$B$113,MATCH($D546,elemek!$C$2:$C$113,0))</f>
        <v>Tm</v>
      </c>
      <c r="C546">
        <f t="shared" si="66"/>
        <v>167</v>
      </c>
      <c r="D546">
        <f t="shared" si="67"/>
        <v>69</v>
      </c>
      <c r="E546">
        <f t="shared" si="67"/>
        <v>98</v>
      </c>
      <c r="F546">
        <f t="shared" si="68"/>
        <v>8.4458660000000005</v>
      </c>
      <c r="G546">
        <f t="shared" si="69"/>
        <v>8.4458660000000005</v>
      </c>
      <c r="H546" t="str">
        <f>IF(B546="Fe",1+MAX($H$1:H545),"")</f>
        <v/>
      </c>
      <c r="L546">
        <v>545</v>
      </c>
      <c r="M546">
        <v>69</v>
      </c>
      <c r="N546">
        <v>98</v>
      </c>
      <c r="O546">
        <v>8.4458660000000005</v>
      </c>
      <c r="P546">
        <f t="shared" si="70"/>
        <v>167</v>
      </c>
      <c r="Q546" t="str">
        <f>INDEX(elemek!$B$2:$B$113,MATCH($D546,elemek!$C$2:$C$113,0))</f>
        <v>Tm</v>
      </c>
      <c r="R546">
        <f t="shared" si="71"/>
        <v>8.4458660000000005</v>
      </c>
      <c r="S546">
        <f t="shared" si="72"/>
        <v>8.4458660000000005</v>
      </c>
    </row>
    <row r="547" spans="1:19">
      <c r="A547">
        <f t="shared" si="65"/>
        <v>546</v>
      </c>
      <c r="B547" t="str">
        <f>INDEX(elemek!$B$2:$B$113,MATCH($D547,elemek!$C$2:$C$113,0))</f>
        <v>Xe</v>
      </c>
      <c r="C547">
        <f t="shared" si="66"/>
        <v>129</v>
      </c>
      <c r="D547">
        <f t="shared" si="67"/>
        <v>54</v>
      </c>
      <c r="E547">
        <f t="shared" si="67"/>
        <v>75</v>
      </c>
      <c r="F547">
        <f t="shared" si="68"/>
        <v>8.5114533494381952</v>
      </c>
      <c r="G547">
        <f t="shared" si="69"/>
        <v>8.5114533494381952</v>
      </c>
      <c r="H547" t="str">
        <f>IF(B547="Fe",1+MAX($H$1:H546),"")</f>
        <v/>
      </c>
      <c r="L547">
        <v>546</v>
      </c>
      <c r="M547">
        <v>54</v>
      </c>
      <c r="N547">
        <v>75</v>
      </c>
      <c r="P547">
        <f t="shared" si="70"/>
        <v>129</v>
      </c>
      <c r="Q547" t="str">
        <f>INDEX(elemek!$B$2:$B$113,MATCH($D547,elemek!$C$2:$C$113,0))</f>
        <v>Xe</v>
      </c>
      <c r="R547">
        <f t="shared" si="71"/>
        <v>8.5114533494381952</v>
      </c>
      <c r="S547">
        <f t="shared" si="72"/>
        <v>8.7529828666666649</v>
      </c>
    </row>
    <row r="548" spans="1:19">
      <c r="A548">
        <f t="shared" si="65"/>
        <v>547</v>
      </c>
      <c r="B548" t="str">
        <f>INDEX(elemek!$B$2:$B$113,MATCH($D548,elemek!$C$2:$C$113,0))</f>
        <v>Po</v>
      </c>
      <c r="C548">
        <f t="shared" si="66"/>
        <v>206</v>
      </c>
      <c r="D548">
        <f t="shared" si="67"/>
        <v>84</v>
      </c>
      <c r="E548">
        <f t="shared" si="67"/>
        <v>122</v>
      </c>
      <c r="F548">
        <f t="shared" si="68"/>
        <v>8.1595899999999997</v>
      </c>
      <c r="G548">
        <f t="shared" si="69"/>
        <v>8.1595899999999997</v>
      </c>
      <c r="H548" t="str">
        <f>IF(B548="Fe",1+MAX($H$1:H547),"")</f>
        <v/>
      </c>
      <c r="L548">
        <v>547</v>
      </c>
      <c r="M548">
        <v>84</v>
      </c>
      <c r="N548">
        <v>122</v>
      </c>
      <c r="O548">
        <v>8.1595899999999997</v>
      </c>
      <c r="P548">
        <f t="shared" si="70"/>
        <v>206</v>
      </c>
      <c r="Q548" t="str">
        <f>INDEX(elemek!$B$2:$B$113,MATCH($D548,elemek!$C$2:$C$113,0))</f>
        <v>Po</v>
      </c>
      <c r="R548">
        <f t="shared" si="71"/>
        <v>8.1595899999999997</v>
      </c>
      <c r="S548">
        <f t="shared" si="72"/>
        <v>8.1595899999999997</v>
      </c>
    </row>
    <row r="549" spans="1:19">
      <c r="A549">
        <f t="shared" si="65"/>
        <v>548</v>
      </c>
      <c r="B549" t="str">
        <f>INDEX(elemek!$B$2:$B$113,MATCH($D549,elemek!$C$2:$C$113,0))</f>
        <v>Se</v>
      </c>
      <c r="C549">
        <f t="shared" si="66"/>
        <v>72</v>
      </c>
      <c r="D549">
        <f t="shared" si="67"/>
        <v>34</v>
      </c>
      <c r="E549">
        <f t="shared" si="67"/>
        <v>38</v>
      </c>
      <c r="F549">
        <f t="shared" si="68"/>
        <v>9.0143000000000004</v>
      </c>
      <c r="G549">
        <f t="shared" si="69"/>
        <v>9.0143000000000004</v>
      </c>
      <c r="H549" t="str">
        <f>IF(B549="Fe",1+MAX($H$1:H548),"")</f>
        <v/>
      </c>
      <c r="L549">
        <v>548</v>
      </c>
      <c r="M549">
        <v>34</v>
      </c>
      <c r="N549">
        <v>38</v>
      </c>
      <c r="O549">
        <v>9.0143000000000004</v>
      </c>
      <c r="P549">
        <f t="shared" si="70"/>
        <v>72</v>
      </c>
      <c r="Q549" t="str">
        <f>INDEX(elemek!$B$2:$B$113,MATCH($D549,elemek!$C$2:$C$113,0))</f>
        <v>Se</v>
      </c>
      <c r="R549">
        <f t="shared" si="71"/>
        <v>9.0143000000000004</v>
      </c>
      <c r="S549">
        <f t="shared" si="72"/>
        <v>9.0143000000000004</v>
      </c>
    </row>
    <row r="550" spans="1:19">
      <c r="A550">
        <f t="shared" si="65"/>
        <v>549</v>
      </c>
      <c r="B550" t="str">
        <f>INDEX(elemek!$B$2:$B$113,MATCH($D550,elemek!$C$2:$C$113,0))</f>
        <v>Ag</v>
      </c>
      <c r="C550">
        <f t="shared" si="66"/>
        <v>106</v>
      </c>
      <c r="D550">
        <f t="shared" si="67"/>
        <v>47</v>
      </c>
      <c r="E550">
        <f t="shared" si="67"/>
        <v>59</v>
      </c>
      <c r="F550">
        <f t="shared" si="68"/>
        <v>8.8906390000000002</v>
      </c>
      <c r="G550">
        <f t="shared" si="69"/>
        <v>8.8906390000000002</v>
      </c>
      <c r="H550" t="str">
        <f>IF(B550="Fe",1+MAX($H$1:H549),"")</f>
        <v/>
      </c>
      <c r="L550">
        <v>549</v>
      </c>
      <c r="M550">
        <v>47</v>
      </c>
      <c r="N550">
        <v>59</v>
      </c>
      <c r="O550">
        <v>8.8906390000000002</v>
      </c>
      <c r="P550">
        <f t="shared" si="70"/>
        <v>106</v>
      </c>
      <c r="Q550" t="str">
        <f>INDEX(elemek!$B$2:$B$113,MATCH($D550,elemek!$C$2:$C$113,0))</f>
        <v>Ag</v>
      </c>
      <c r="R550">
        <f t="shared" si="71"/>
        <v>8.8906390000000002</v>
      </c>
      <c r="S550">
        <f t="shared" si="72"/>
        <v>8.8906390000000002</v>
      </c>
    </row>
    <row r="551" spans="1:19">
      <c r="A551">
        <f t="shared" si="65"/>
        <v>550</v>
      </c>
      <c r="B551" t="str">
        <f>INDEX(elemek!$B$2:$B$113,MATCH($D551,elemek!$C$2:$C$113,0))</f>
        <v>Lu</v>
      </c>
      <c r="C551">
        <f t="shared" si="66"/>
        <v>171</v>
      </c>
      <c r="D551">
        <f t="shared" si="67"/>
        <v>71</v>
      </c>
      <c r="E551">
        <f t="shared" si="67"/>
        <v>100</v>
      </c>
      <c r="F551">
        <f t="shared" si="68"/>
        <v>8.4095320000000005</v>
      </c>
      <c r="G551">
        <f t="shared" si="69"/>
        <v>8.4095320000000005</v>
      </c>
      <c r="H551" t="str">
        <f>IF(B551="Fe",1+MAX($H$1:H550),"")</f>
        <v/>
      </c>
      <c r="L551">
        <v>550</v>
      </c>
      <c r="M551">
        <v>71</v>
      </c>
      <c r="N551">
        <v>100</v>
      </c>
      <c r="O551">
        <v>8.4095320000000005</v>
      </c>
      <c r="P551">
        <f t="shared" si="70"/>
        <v>171</v>
      </c>
      <c r="Q551" t="str">
        <f>INDEX(elemek!$B$2:$B$113,MATCH($D551,elemek!$C$2:$C$113,0))</f>
        <v>Lu</v>
      </c>
      <c r="R551">
        <f t="shared" si="71"/>
        <v>8.4095320000000005</v>
      </c>
      <c r="S551">
        <f t="shared" si="72"/>
        <v>8.4095320000000005</v>
      </c>
    </row>
    <row r="552" spans="1:19">
      <c r="A552">
        <f t="shared" si="65"/>
        <v>551</v>
      </c>
      <c r="B552" t="str">
        <f>INDEX(elemek!$B$2:$B$113,MATCH($D552,elemek!$C$2:$C$113,0))</f>
        <v>I</v>
      </c>
      <c r="C552">
        <f t="shared" si="66"/>
        <v>131</v>
      </c>
      <c r="D552">
        <f t="shared" si="67"/>
        <v>53</v>
      </c>
      <c r="E552">
        <f t="shared" si="67"/>
        <v>78</v>
      </c>
      <c r="F552">
        <f t="shared" si="68"/>
        <v>8.738842</v>
      </c>
      <c r="G552">
        <f t="shared" si="69"/>
        <v>8.738842</v>
      </c>
      <c r="H552" t="str">
        <f>IF(B552="Fe",1+MAX($H$1:H551),"")</f>
        <v/>
      </c>
      <c r="L552">
        <v>551</v>
      </c>
      <c r="M552">
        <v>53</v>
      </c>
      <c r="N552">
        <v>78</v>
      </c>
      <c r="O552">
        <v>8.738842</v>
      </c>
      <c r="P552">
        <f t="shared" si="70"/>
        <v>131</v>
      </c>
      <c r="Q552" t="str">
        <f>INDEX(elemek!$B$2:$B$113,MATCH($D552,elemek!$C$2:$C$113,0))</f>
        <v>I</v>
      </c>
      <c r="R552">
        <f t="shared" si="71"/>
        <v>8.738842</v>
      </c>
      <c r="S552">
        <f t="shared" si="72"/>
        <v>8.738842</v>
      </c>
    </row>
    <row r="553" spans="1:19">
      <c r="A553">
        <f t="shared" si="65"/>
        <v>552</v>
      </c>
      <c r="B553" t="str">
        <f>INDEX(elemek!$B$2:$B$113,MATCH($D553,elemek!$C$2:$C$113,0))</f>
        <v>Es</v>
      </c>
      <c r="C553">
        <f t="shared" si="66"/>
        <v>257</v>
      </c>
      <c r="D553">
        <f t="shared" si="67"/>
        <v>99</v>
      </c>
      <c r="E553">
        <f t="shared" si="67"/>
        <v>158</v>
      </c>
      <c r="F553">
        <f t="shared" si="68"/>
        <v>7.7234680000000004</v>
      </c>
      <c r="G553">
        <f t="shared" si="69"/>
        <v>7.7234680000000004</v>
      </c>
      <c r="H553" t="str">
        <f>IF(B553="Fe",1+MAX($H$1:H552),"")</f>
        <v/>
      </c>
      <c r="L553">
        <v>552</v>
      </c>
      <c r="M553">
        <v>99</v>
      </c>
      <c r="N553">
        <v>158</v>
      </c>
      <c r="O553">
        <v>7.7234680000000004</v>
      </c>
      <c r="P553">
        <f t="shared" si="70"/>
        <v>257</v>
      </c>
      <c r="Q553" t="str">
        <f>INDEX(elemek!$B$2:$B$113,MATCH($D553,elemek!$C$2:$C$113,0))</f>
        <v>Es</v>
      </c>
      <c r="R553">
        <f t="shared" si="71"/>
        <v>7.7234680000000004</v>
      </c>
      <c r="S553">
        <f t="shared" si="72"/>
        <v>7.7234680000000004</v>
      </c>
    </row>
    <row r="554" spans="1:19">
      <c r="A554">
        <f t="shared" si="65"/>
        <v>553</v>
      </c>
      <c r="B554" t="str">
        <f>INDEX(elemek!$B$2:$B$113,MATCH($D554,elemek!$C$2:$C$113,0))</f>
        <v>Ag</v>
      </c>
      <c r="C554">
        <f t="shared" si="66"/>
        <v>111</v>
      </c>
      <c r="D554">
        <f t="shared" si="67"/>
        <v>47</v>
      </c>
      <c r="E554">
        <f t="shared" si="67"/>
        <v>64</v>
      </c>
      <c r="F554">
        <f t="shared" si="68"/>
        <v>8.8661110000000001</v>
      </c>
      <c r="G554">
        <f t="shared" si="69"/>
        <v>8.8661110000000001</v>
      </c>
      <c r="H554" t="str">
        <f>IF(B554="Fe",1+MAX($H$1:H553),"")</f>
        <v/>
      </c>
      <c r="L554">
        <v>553</v>
      </c>
      <c r="M554">
        <v>47</v>
      </c>
      <c r="N554">
        <v>64</v>
      </c>
      <c r="O554">
        <v>8.8661110000000001</v>
      </c>
      <c r="P554">
        <f t="shared" si="70"/>
        <v>111</v>
      </c>
      <c r="Q554" t="str">
        <f>INDEX(elemek!$B$2:$B$113,MATCH($D554,elemek!$C$2:$C$113,0))</f>
        <v>Ag</v>
      </c>
      <c r="R554">
        <f t="shared" si="71"/>
        <v>8.8661110000000001</v>
      </c>
      <c r="S554">
        <f t="shared" si="72"/>
        <v>8.8661110000000001</v>
      </c>
    </row>
    <row r="555" spans="1:19">
      <c r="A555">
        <f t="shared" si="65"/>
        <v>554</v>
      </c>
      <c r="B555" t="str">
        <f>INDEX(elemek!$B$2:$B$113,MATCH($D555,elemek!$C$2:$C$113,0))</f>
        <v>Tb</v>
      </c>
      <c r="C555">
        <f t="shared" si="66"/>
        <v>161</v>
      </c>
      <c r="D555">
        <f t="shared" si="67"/>
        <v>65</v>
      </c>
      <c r="E555">
        <f t="shared" si="67"/>
        <v>96</v>
      </c>
      <c r="F555">
        <f t="shared" si="68"/>
        <v>8.4903829999999996</v>
      </c>
      <c r="G555">
        <f t="shared" si="69"/>
        <v>8.4903829999999996</v>
      </c>
      <c r="H555" t="str">
        <f>IF(B555="Fe",1+MAX($H$1:H554),"")</f>
        <v/>
      </c>
      <c r="L555">
        <v>554</v>
      </c>
      <c r="M555">
        <v>65</v>
      </c>
      <c r="N555">
        <v>96</v>
      </c>
      <c r="O555">
        <v>8.4903829999999996</v>
      </c>
      <c r="P555">
        <f t="shared" si="70"/>
        <v>161</v>
      </c>
      <c r="Q555" t="str">
        <f>INDEX(elemek!$B$2:$B$113,MATCH($D555,elemek!$C$2:$C$113,0))</f>
        <v>Tb</v>
      </c>
      <c r="R555">
        <f t="shared" si="71"/>
        <v>8.4903829999999996</v>
      </c>
      <c r="S555">
        <f t="shared" si="72"/>
        <v>8.4903829999999996</v>
      </c>
    </row>
    <row r="556" spans="1:19">
      <c r="A556">
        <f t="shared" si="65"/>
        <v>555</v>
      </c>
      <c r="B556" t="str">
        <f>INDEX(elemek!$B$2:$B$113,MATCH($D556,elemek!$C$2:$C$113,0))</f>
        <v>U</v>
      </c>
      <c r="C556">
        <f t="shared" si="66"/>
        <v>237</v>
      </c>
      <c r="D556">
        <f t="shared" si="67"/>
        <v>92</v>
      </c>
      <c r="E556">
        <f t="shared" si="67"/>
        <v>145</v>
      </c>
      <c r="F556">
        <f t="shared" si="68"/>
        <v>7.8798000000000004</v>
      </c>
      <c r="G556">
        <f t="shared" si="69"/>
        <v>7.8798000000000004</v>
      </c>
      <c r="H556" t="str">
        <f>IF(B556="Fe",1+MAX($H$1:H555),"")</f>
        <v/>
      </c>
      <c r="L556">
        <v>555</v>
      </c>
      <c r="M556">
        <v>92</v>
      </c>
      <c r="N556">
        <v>145</v>
      </c>
      <c r="O556">
        <v>7.8798000000000004</v>
      </c>
      <c r="P556">
        <f t="shared" si="70"/>
        <v>237</v>
      </c>
      <c r="Q556" t="str">
        <f>INDEX(elemek!$B$2:$B$113,MATCH($D556,elemek!$C$2:$C$113,0))</f>
        <v>U</v>
      </c>
      <c r="R556">
        <f t="shared" si="71"/>
        <v>7.8798000000000004</v>
      </c>
      <c r="S556">
        <f t="shared" si="72"/>
        <v>7.8798000000000004</v>
      </c>
    </row>
    <row r="557" spans="1:19">
      <c r="A557">
        <f t="shared" si="65"/>
        <v>556</v>
      </c>
      <c r="B557" t="str">
        <f>INDEX(elemek!$B$2:$B$113,MATCH($D557,elemek!$C$2:$C$113,0))</f>
        <v>Lu</v>
      </c>
      <c r="C557">
        <f t="shared" si="66"/>
        <v>172</v>
      </c>
      <c r="D557">
        <f t="shared" si="67"/>
        <v>71</v>
      </c>
      <c r="E557">
        <f t="shared" si="67"/>
        <v>101</v>
      </c>
      <c r="F557">
        <f t="shared" si="68"/>
        <v>8.4012170000000008</v>
      </c>
      <c r="G557">
        <f t="shared" si="69"/>
        <v>8.4012170000000008</v>
      </c>
      <c r="H557" t="str">
        <f>IF(B557="Fe",1+MAX($H$1:H556),"")</f>
        <v/>
      </c>
      <c r="L557">
        <v>556</v>
      </c>
      <c r="M557">
        <v>71</v>
      </c>
      <c r="N557">
        <v>101</v>
      </c>
      <c r="O557">
        <v>8.4012170000000008</v>
      </c>
      <c r="P557">
        <f t="shared" si="70"/>
        <v>172</v>
      </c>
      <c r="Q557" t="str">
        <f>INDEX(elemek!$B$2:$B$113,MATCH($D557,elemek!$C$2:$C$113,0))</f>
        <v>Lu</v>
      </c>
      <c r="R557">
        <f t="shared" si="71"/>
        <v>8.4012170000000008</v>
      </c>
      <c r="S557">
        <f t="shared" si="72"/>
        <v>8.4012170000000008</v>
      </c>
    </row>
    <row r="558" spans="1:19">
      <c r="A558">
        <f t="shared" si="65"/>
        <v>557</v>
      </c>
      <c r="B558" t="str">
        <f>INDEX(elemek!$B$2:$B$113,MATCH($D558,elemek!$C$2:$C$113,0))</f>
        <v>Lu</v>
      </c>
      <c r="C558">
        <f t="shared" si="66"/>
        <v>177</v>
      </c>
      <c r="D558">
        <f t="shared" si="67"/>
        <v>71</v>
      </c>
      <c r="E558">
        <f t="shared" si="67"/>
        <v>106</v>
      </c>
      <c r="F558">
        <f t="shared" si="68"/>
        <v>8.5114533494381952</v>
      </c>
      <c r="G558">
        <f t="shared" si="69"/>
        <v>8.5114533494381952</v>
      </c>
      <c r="H558" t="str">
        <f>IF(B558="Fe",1+MAX($H$1:H557),"")</f>
        <v/>
      </c>
      <c r="L558">
        <v>557</v>
      </c>
      <c r="M558">
        <v>71</v>
      </c>
      <c r="N558">
        <v>106</v>
      </c>
      <c r="P558">
        <f t="shared" si="70"/>
        <v>177</v>
      </c>
      <c r="Q558" t="str">
        <f>INDEX(elemek!$B$2:$B$113,MATCH($D558,elemek!$C$2:$C$113,0))</f>
        <v>Lu</v>
      </c>
      <c r="R558">
        <f t="shared" si="71"/>
        <v>8.5114533494381952</v>
      </c>
      <c r="S558">
        <f t="shared" si="72"/>
        <v>8.3893556</v>
      </c>
    </row>
    <row r="559" spans="1:19">
      <c r="A559">
        <f t="shared" si="65"/>
        <v>558</v>
      </c>
      <c r="B559" t="str">
        <f>INDEX(elemek!$B$2:$B$113,MATCH($D559,elemek!$C$2:$C$113,0))</f>
        <v>Cs</v>
      </c>
      <c r="C559">
        <f t="shared" si="66"/>
        <v>132</v>
      </c>
      <c r="D559">
        <f t="shared" si="67"/>
        <v>55</v>
      </c>
      <c r="E559">
        <f t="shared" si="67"/>
        <v>77</v>
      </c>
      <c r="F559">
        <f t="shared" si="68"/>
        <v>8.7315989999999992</v>
      </c>
      <c r="G559">
        <f t="shared" si="69"/>
        <v>8.7315989999999992</v>
      </c>
      <c r="H559" t="str">
        <f>IF(B559="Fe",1+MAX($H$1:H558),"")</f>
        <v/>
      </c>
      <c r="L559">
        <v>558</v>
      </c>
      <c r="M559">
        <v>55</v>
      </c>
      <c r="N559">
        <v>77</v>
      </c>
      <c r="O559">
        <v>8.7315989999999992</v>
      </c>
      <c r="P559">
        <f t="shared" si="70"/>
        <v>132</v>
      </c>
      <c r="Q559" t="str">
        <f>INDEX(elemek!$B$2:$B$113,MATCH($D559,elemek!$C$2:$C$113,0))</f>
        <v>Cs</v>
      </c>
      <c r="R559">
        <f t="shared" si="71"/>
        <v>8.7315989999999992</v>
      </c>
      <c r="S559">
        <f t="shared" si="72"/>
        <v>8.7315989999999992</v>
      </c>
    </row>
    <row r="560" spans="1:19">
      <c r="A560">
        <f t="shared" si="65"/>
        <v>559</v>
      </c>
      <c r="B560" t="str">
        <f>INDEX(elemek!$B$2:$B$113,MATCH($D560,elemek!$C$2:$C$113,0))</f>
        <v>Bi</v>
      </c>
      <c r="C560">
        <f t="shared" si="66"/>
        <v>206</v>
      </c>
      <c r="D560">
        <f t="shared" si="67"/>
        <v>83</v>
      </c>
      <c r="E560">
        <f t="shared" si="67"/>
        <v>123</v>
      </c>
      <c r="F560">
        <f t="shared" si="68"/>
        <v>8.1685510000000008</v>
      </c>
      <c r="G560">
        <f t="shared" si="69"/>
        <v>8.1685510000000008</v>
      </c>
      <c r="H560" t="str">
        <f>IF(B560="Fe",1+MAX($H$1:H559),"")</f>
        <v/>
      </c>
      <c r="L560">
        <v>559</v>
      </c>
      <c r="M560">
        <v>83</v>
      </c>
      <c r="N560">
        <v>123</v>
      </c>
      <c r="O560">
        <v>8.1685510000000008</v>
      </c>
      <c r="P560">
        <f t="shared" si="70"/>
        <v>206</v>
      </c>
      <c r="Q560" t="str">
        <f>INDEX(elemek!$B$2:$B$113,MATCH($D560,elemek!$C$2:$C$113,0))</f>
        <v>Bi</v>
      </c>
      <c r="R560">
        <f t="shared" si="71"/>
        <v>8.1685510000000008</v>
      </c>
      <c r="S560">
        <f t="shared" si="72"/>
        <v>8.1685510000000008</v>
      </c>
    </row>
    <row r="561" spans="1:19">
      <c r="A561">
        <f t="shared" si="65"/>
        <v>560</v>
      </c>
      <c r="B561" t="str">
        <f>INDEX(elemek!$B$2:$B$113,MATCH($D561,elemek!$C$2:$C$113,0))</f>
        <v>Au</v>
      </c>
      <c r="C561">
        <f t="shared" si="66"/>
        <v>196</v>
      </c>
      <c r="D561">
        <f t="shared" si="67"/>
        <v>79</v>
      </c>
      <c r="E561">
        <f t="shared" si="67"/>
        <v>117</v>
      </c>
      <c r="F561">
        <f t="shared" si="68"/>
        <v>8.2302049999999998</v>
      </c>
      <c r="G561">
        <f t="shared" si="69"/>
        <v>8.2302049999999998</v>
      </c>
      <c r="H561" t="str">
        <f>IF(B561="Fe",1+MAX($H$1:H560),"")</f>
        <v/>
      </c>
      <c r="L561">
        <v>560</v>
      </c>
      <c r="M561">
        <v>79</v>
      </c>
      <c r="N561">
        <v>117</v>
      </c>
      <c r="O561">
        <v>8.2302049999999998</v>
      </c>
      <c r="P561">
        <f t="shared" si="70"/>
        <v>196</v>
      </c>
      <c r="Q561" t="str">
        <f>INDEX(elemek!$B$2:$B$113,MATCH($D561,elemek!$C$2:$C$113,0))</f>
        <v>Au</v>
      </c>
      <c r="R561">
        <f t="shared" si="71"/>
        <v>8.2302049999999998</v>
      </c>
      <c r="S561">
        <f t="shared" si="72"/>
        <v>8.2302049999999998</v>
      </c>
    </row>
    <row r="562" spans="1:19">
      <c r="A562">
        <f t="shared" si="65"/>
        <v>561</v>
      </c>
      <c r="B562" t="str">
        <f>INDEX(elemek!$B$2:$B$113,MATCH($D562,elemek!$C$2:$C$113,0))</f>
        <v>Ni</v>
      </c>
      <c r="C562">
        <f t="shared" si="66"/>
        <v>56</v>
      </c>
      <c r="D562">
        <f t="shared" si="67"/>
        <v>28</v>
      </c>
      <c r="E562">
        <f t="shared" si="67"/>
        <v>28</v>
      </c>
      <c r="F562">
        <f t="shared" si="68"/>
        <v>9.0338989999999999</v>
      </c>
      <c r="G562">
        <f t="shared" si="69"/>
        <v>9.0338989999999999</v>
      </c>
      <c r="H562" t="str">
        <f>IF(B562="Fe",1+MAX($H$1:H561),"")</f>
        <v/>
      </c>
      <c r="L562">
        <v>561</v>
      </c>
      <c r="M562">
        <v>28</v>
      </c>
      <c r="N562">
        <v>28</v>
      </c>
      <c r="O562">
        <v>9.0338989999999999</v>
      </c>
      <c r="P562">
        <f t="shared" si="70"/>
        <v>56</v>
      </c>
      <c r="Q562" t="str">
        <f>INDEX(elemek!$B$2:$B$113,MATCH($D562,elemek!$C$2:$C$113,0))</f>
        <v>Ni</v>
      </c>
      <c r="R562">
        <f t="shared" si="71"/>
        <v>9.0338989999999999</v>
      </c>
      <c r="S562">
        <f t="shared" si="72"/>
        <v>9.0338989999999999</v>
      </c>
    </row>
    <row r="563" spans="1:19">
      <c r="A563">
        <f t="shared" si="65"/>
        <v>562</v>
      </c>
      <c r="B563" t="str">
        <f>INDEX(elemek!$B$2:$B$113,MATCH($D563,elemek!$C$2:$C$113,0))</f>
        <v>Te</v>
      </c>
      <c r="C563">
        <f t="shared" si="66"/>
        <v>118</v>
      </c>
      <c r="D563">
        <f t="shared" si="67"/>
        <v>52</v>
      </c>
      <c r="E563">
        <f t="shared" si="67"/>
        <v>66</v>
      </c>
      <c r="F563">
        <f t="shared" si="68"/>
        <v>8.8147260000000003</v>
      </c>
      <c r="G563">
        <f t="shared" si="69"/>
        <v>8.8147260000000003</v>
      </c>
      <c r="H563" t="str">
        <f>IF(B563="Fe",1+MAX($H$1:H562),"")</f>
        <v/>
      </c>
      <c r="L563">
        <v>562</v>
      </c>
      <c r="M563">
        <v>52</v>
      </c>
      <c r="N563">
        <v>66</v>
      </c>
      <c r="O563">
        <v>8.8147260000000003</v>
      </c>
      <c r="P563">
        <f t="shared" si="70"/>
        <v>118</v>
      </c>
      <c r="Q563" t="str">
        <f>INDEX(elemek!$B$2:$B$113,MATCH($D563,elemek!$C$2:$C$113,0))</f>
        <v>Te</v>
      </c>
      <c r="R563">
        <f t="shared" si="71"/>
        <v>8.8147260000000003</v>
      </c>
      <c r="S563">
        <f t="shared" si="72"/>
        <v>8.8147260000000003</v>
      </c>
    </row>
    <row r="564" spans="1:19">
      <c r="A564">
        <f t="shared" si="65"/>
        <v>563</v>
      </c>
      <c r="B564" t="str">
        <f>INDEX(elemek!$B$2:$B$113,MATCH($D564,elemek!$C$2:$C$113,0))</f>
        <v>Eu</v>
      </c>
      <c r="C564">
        <f t="shared" si="66"/>
        <v>145</v>
      </c>
      <c r="D564">
        <f t="shared" si="67"/>
        <v>63</v>
      </c>
      <c r="E564">
        <f t="shared" si="67"/>
        <v>82</v>
      </c>
      <c r="F564">
        <f t="shared" si="68"/>
        <v>8.6092449999999996</v>
      </c>
      <c r="G564">
        <f t="shared" si="69"/>
        <v>8.6092449999999996</v>
      </c>
      <c r="H564" t="str">
        <f>IF(B564="Fe",1+MAX($H$1:H563),"")</f>
        <v/>
      </c>
      <c r="L564">
        <v>563</v>
      </c>
      <c r="M564">
        <v>63</v>
      </c>
      <c r="N564">
        <v>82</v>
      </c>
      <c r="O564">
        <v>8.6092449999999996</v>
      </c>
      <c r="P564">
        <f t="shared" si="70"/>
        <v>145</v>
      </c>
      <c r="Q564" t="str">
        <f>INDEX(elemek!$B$2:$B$113,MATCH($D564,elemek!$C$2:$C$113,0))</f>
        <v>Eu</v>
      </c>
      <c r="R564">
        <f t="shared" si="71"/>
        <v>8.6092449999999996</v>
      </c>
      <c r="S564">
        <f t="shared" si="72"/>
        <v>8.6092449999999996</v>
      </c>
    </row>
    <row r="565" spans="1:19">
      <c r="A565">
        <f t="shared" si="65"/>
        <v>564</v>
      </c>
      <c r="B565" t="str">
        <f>INDEX(elemek!$B$2:$B$113,MATCH($D565,elemek!$C$2:$C$113,0))</f>
        <v>Sb</v>
      </c>
      <c r="C565">
        <f t="shared" si="66"/>
        <v>120</v>
      </c>
      <c r="D565">
        <f t="shared" si="67"/>
        <v>51</v>
      </c>
      <c r="E565">
        <f t="shared" si="67"/>
        <v>69</v>
      </c>
      <c r="F565">
        <f t="shared" si="68"/>
        <v>8.8081940000000003</v>
      </c>
      <c r="G565">
        <f t="shared" si="69"/>
        <v>8.8081940000000003</v>
      </c>
      <c r="H565" t="str">
        <f>IF(B565="Fe",1+MAX($H$1:H564),"")</f>
        <v/>
      </c>
      <c r="L565">
        <v>564</v>
      </c>
      <c r="M565">
        <v>51</v>
      </c>
      <c r="N565">
        <v>69</v>
      </c>
      <c r="O565">
        <v>8.8081940000000003</v>
      </c>
      <c r="P565">
        <f t="shared" si="70"/>
        <v>120</v>
      </c>
      <c r="Q565" t="str">
        <f>INDEX(elemek!$B$2:$B$113,MATCH($D565,elemek!$C$2:$C$113,0))</f>
        <v>Sb</v>
      </c>
      <c r="R565">
        <f t="shared" si="71"/>
        <v>8.8081940000000003</v>
      </c>
      <c r="S565">
        <f t="shared" si="72"/>
        <v>8.8081940000000003</v>
      </c>
    </row>
    <row r="566" spans="1:19">
      <c r="A566">
        <f t="shared" si="65"/>
        <v>565</v>
      </c>
      <c r="B566" t="str">
        <f>INDEX(elemek!$B$2:$B$113,MATCH($D566,elemek!$C$2:$C$113,0))</f>
        <v>Mn</v>
      </c>
      <c r="C566">
        <f t="shared" si="66"/>
        <v>52</v>
      </c>
      <c r="D566">
        <f t="shared" si="67"/>
        <v>25</v>
      </c>
      <c r="E566">
        <f t="shared" si="67"/>
        <v>27</v>
      </c>
      <c r="F566">
        <f t="shared" si="68"/>
        <v>9.0464310000000001</v>
      </c>
      <c r="G566">
        <f t="shared" si="69"/>
        <v>9.0464310000000001</v>
      </c>
      <c r="H566" t="str">
        <f>IF(B566="Fe",1+MAX($H$1:H565),"")</f>
        <v/>
      </c>
      <c r="L566">
        <v>565</v>
      </c>
      <c r="M566">
        <v>25</v>
      </c>
      <c r="N566">
        <v>27</v>
      </c>
      <c r="O566">
        <v>9.0464310000000001</v>
      </c>
      <c r="P566">
        <f t="shared" si="70"/>
        <v>52</v>
      </c>
      <c r="Q566" t="str">
        <f>INDEX(elemek!$B$2:$B$113,MATCH($D566,elemek!$C$2:$C$113,0))</f>
        <v>Mn</v>
      </c>
      <c r="R566">
        <f t="shared" si="71"/>
        <v>9.0464310000000001</v>
      </c>
      <c r="S566">
        <f t="shared" si="72"/>
        <v>9.0464310000000001</v>
      </c>
    </row>
    <row r="567" spans="1:19">
      <c r="A567">
        <f t="shared" si="65"/>
        <v>566</v>
      </c>
      <c r="B567" t="str">
        <f>INDEX(elemek!$B$2:$B$113,MATCH($D567,elemek!$C$2:$C$113,0))</f>
        <v>Pm</v>
      </c>
      <c r="C567">
        <f t="shared" si="66"/>
        <v>148</v>
      </c>
      <c r="D567">
        <f t="shared" si="67"/>
        <v>61</v>
      </c>
      <c r="E567">
        <f t="shared" si="67"/>
        <v>87</v>
      </c>
      <c r="F567">
        <f t="shared" si="68"/>
        <v>8.5114533494381952</v>
      </c>
      <c r="G567">
        <f t="shared" si="69"/>
        <v>8.5114533494381952</v>
      </c>
      <c r="H567" t="str">
        <f>IF(B567="Fe",1+MAX($H$1:H566),"")</f>
        <v/>
      </c>
      <c r="L567">
        <v>566</v>
      </c>
      <c r="M567">
        <v>61</v>
      </c>
      <c r="N567">
        <v>87</v>
      </c>
      <c r="P567">
        <f t="shared" si="70"/>
        <v>148</v>
      </c>
      <c r="Q567" t="str">
        <f>INDEX(elemek!$B$2:$B$113,MATCH($D567,elemek!$C$2:$C$113,0))</f>
        <v>Pm</v>
      </c>
      <c r="R567">
        <f t="shared" si="71"/>
        <v>8.5114533494381952</v>
      </c>
      <c r="S567">
        <f t="shared" si="72"/>
        <v>8.6039791111111104</v>
      </c>
    </row>
    <row r="568" spans="1:19">
      <c r="A568">
        <f t="shared" si="65"/>
        <v>567</v>
      </c>
      <c r="B568" t="str">
        <f>INDEX(elemek!$B$2:$B$113,MATCH($D568,elemek!$C$2:$C$113,0))</f>
        <v>Tb</v>
      </c>
      <c r="C568">
        <f t="shared" si="66"/>
        <v>156</v>
      </c>
      <c r="D568">
        <f t="shared" si="67"/>
        <v>65</v>
      </c>
      <c r="E568">
        <f t="shared" si="67"/>
        <v>91</v>
      </c>
      <c r="F568">
        <f t="shared" si="68"/>
        <v>8.5206669999999995</v>
      </c>
      <c r="G568">
        <f t="shared" si="69"/>
        <v>8.5206669999999995</v>
      </c>
      <c r="H568" t="str">
        <f>IF(B568="Fe",1+MAX($H$1:H567),"")</f>
        <v/>
      </c>
      <c r="L568">
        <v>567</v>
      </c>
      <c r="M568">
        <v>65</v>
      </c>
      <c r="N568">
        <v>91</v>
      </c>
      <c r="O568">
        <v>8.5206669999999995</v>
      </c>
      <c r="P568">
        <f t="shared" si="70"/>
        <v>156</v>
      </c>
      <c r="Q568" t="str">
        <f>INDEX(elemek!$B$2:$B$113,MATCH($D568,elemek!$C$2:$C$113,0))</f>
        <v>Tb</v>
      </c>
      <c r="R568">
        <f t="shared" si="71"/>
        <v>8.5206669999999995</v>
      </c>
      <c r="S568">
        <f t="shared" si="72"/>
        <v>8.5206669999999995</v>
      </c>
    </row>
    <row r="569" spans="1:19">
      <c r="A569">
        <f t="shared" si="65"/>
        <v>568</v>
      </c>
      <c r="B569" t="str">
        <f>INDEX(elemek!$B$2:$B$113,MATCH($D569,elemek!$C$2:$C$113,0))</f>
        <v>Tb</v>
      </c>
      <c r="C569">
        <f t="shared" si="66"/>
        <v>155</v>
      </c>
      <c r="D569">
        <f t="shared" si="67"/>
        <v>65</v>
      </c>
      <c r="E569">
        <f t="shared" si="67"/>
        <v>90</v>
      </c>
      <c r="F569">
        <f t="shared" si="68"/>
        <v>8.5310310000000005</v>
      </c>
      <c r="G569">
        <f t="shared" si="69"/>
        <v>8.5310310000000005</v>
      </c>
      <c r="H569" t="str">
        <f>IF(B569="Fe",1+MAX($H$1:H568),"")</f>
        <v/>
      </c>
      <c r="L569">
        <v>568</v>
      </c>
      <c r="M569">
        <v>65</v>
      </c>
      <c r="N569">
        <v>90</v>
      </c>
      <c r="O569">
        <v>8.5310310000000005</v>
      </c>
      <c r="P569">
        <f t="shared" si="70"/>
        <v>155</v>
      </c>
      <c r="Q569" t="str">
        <f>INDEX(elemek!$B$2:$B$113,MATCH($D569,elemek!$C$2:$C$113,0))</f>
        <v>Tb</v>
      </c>
      <c r="R569">
        <f t="shared" si="71"/>
        <v>8.5310310000000005</v>
      </c>
      <c r="S569">
        <f t="shared" si="72"/>
        <v>8.5310310000000005</v>
      </c>
    </row>
    <row r="570" spans="1:19">
      <c r="A570">
        <f t="shared" si="65"/>
        <v>569</v>
      </c>
      <c r="B570" t="str">
        <f>INDEX(elemek!$B$2:$B$113,MATCH($D570,elemek!$C$2:$C$113,0))</f>
        <v>Xe</v>
      </c>
      <c r="C570">
        <f t="shared" si="66"/>
        <v>133</v>
      </c>
      <c r="D570">
        <f t="shared" si="67"/>
        <v>54</v>
      </c>
      <c r="E570">
        <f t="shared" si="67"/>
        <v>79</v>
      </c>
      <c r="F570">
        <f t="shared" si="68"/>
        <v>8.730302</v>
      </c>
      <c r="G570">
        <f t="shared" si="69"/>
        <v>8.730302</v>
      </c>
      <c r="H570" t="str">
        <f>IF(B570="Fe",1+MAX($H$1:H569),"")</f>
        <v/>
      </c>
      <c r="L570">
        <v>569</v>
      </c>
      <c r="M570">
        <v>54</v>
      </c>
      <c r="N570">
        <v>79</v>
      </c>
      <c r="O570">
        <v>8.730302</v>
      </c>
      <c r="P570">
        <f t="shared" si="70"/>
        <v>133</v>
      </c>
      <c r="Q570" t="str">
        <f>INDEX(elemek!$B$2:$B$113,MATCH($D570,elemek!$C$2:$C$113,0))</f>
        <v>Xe</v>
      </c>
      <c r="R570">
        <f t="shared" si="71"/>
        <v>8.730302</v>
      </c>
      <c r="S570">
        <f t="shared" si="72"/>
        <v>8.730302</v>
      </c>
    </row>
    <row r="571" spans="1:19">
      <c r="A571">
        <f t="shared" si="65"/>
        <v>570</v>
      </c>
      <c r="B571" t="str">
        <f>INDEX(elemek!$B$2:$B$113,MATCH($D571,elemek!$C$2:$C$113,0))</f>
        <v>Ta</v>
      </c>
      <c r="C571">
        <f t="shared" si="66"/>
        <v>183</v>
      </c>
      <c r="D571">
        <f t="shared" si="67"/>
        <v>73</v>
      </c>
      <c r="E571">
        <f t="shared" si="67"/>
        <v>110</v>
      </c>
      <c r="F571">
        <f t="shared" si="68"/>
        <v>8.3188469999999999</v>
      </c>
      <c r="G571">
        <f t="shared" si="69"/>
        <v>8.3188469999999999</v>
      </c>
      <c r="H571" t="str">
        <f>IF(B571="Fe",1+MAX($H$1:H570),"")</f>
        <v/>
      </c>
      <c r="L571">
        <v>570</v>
      </c>
      <c r="M571">
        <v>73</v>
      </c>
      <c r="N571">
        <v>110</v>
      </c>
      <c r="O571">
        <v>8.3188469999999999</v>
      </c>
      <c r="P571">
        <f t="shared" si="70"/>
        <v>183</v>
      </c>
      <c r="Q571" t="str">
        <f>INDEX(elemek!$B$2:$B$113,MATCH($D571,elemek!$C$2:$C$113,0))</f>
        <v>Ta</v>
      </c>
      <c r="R571">
        <f t="shared" si="71"/>
        <v>8.3188469999999999</v>
      </c>
      <c r="S571">
        <f t="shared" si="72"/>
        <v>8.3188469999999999</v>
      </c>
    </row>
    <row r="572" spans="1:19">
      <c r="A572">
        <f t="shared" si="65"/>
        <v>571</v>
      </c>
      <c r="B572" t="str">
        <f>INDEX(elemek!$B$2:$B$113,MATCH($D572,elemek!$C$2:$C$113,0))</f>
        <v>Bi</v>
      </c>
      <c r="C572">
        <f t="shared" si="66"/>
        <v>210</v>
      </c>
      <c r="D572">
        <f t="shared" si="67"/>
        <v>83</v>
      </c>
      <c r="E572">
        <f t="shared" si="67"/>
        <v>127</v>
      </c>
      <c r="F572">
        <f t="shared" si="68"/>
        <v>8.5114533494381952</v>
      </c>
      <c r="G572">
        <f t="shared" si="69"/>
        <v>8.5114533494381952</v>
      </c>
      <c r="H572" t="str">
        <f>IF(B572="Fe",1+MAX($H$1:H571),"")</f>
        <v/>
      </c>
      <c r="L572">
        <v>571</v>
      </c>
      <c r="M572">
        <v>83</v>
      </c>
      <c r="N572">
        <v>127</v>
      </c>
      <c r="P572">
        <f t="shared" si="70"/>
        <v>210</v>
      </c>
      <c r="Q572" t="str">
        <f>INDEX(elemek!$B$2:$B$113,MATCH($D572,elemek!$C$2:$C$113,0))</f>
        <v>Bi</v>
      </c>
      <c r="R572">
        <f t="shared" si="71"/>
        <v>8.5114533494381952</v>
      </c>
      <c r="S572">
        <f t="shared" si="72"/>
        <v>8.1621440909090914</v>
      </c>
    </row>
    <row r="573" spans="1:19">
      <c r="A573">
        <f t="shared" si="65"/>
        <v>572</v>
      </c>
      <c r="B573" t="str">
        <f>INDEX(elemek!$B$2:$B$113,MATCH($D573,elemek!$C$2:$C$113,0))</f>
        <v>Bk</v>
      </c>
      <c r="C573">
        <f t="shared" si="66"/>
        <v>245</v>
      </c>
      <c r="D573">
        <f t="shared" si="67"/>
        <v>97</v>
      </c>
      <c r="E573">
        <f t="shared" si="67"/>
        <v>148</v>
      </c>
      <c r="F573">
        <f t="shared" si="68"/>
        <v>7.8190200000000001</v>
      </c>
      <c r="G573">
        <f t="shared" si="69"/>
        <v>7.8190200000000001</v>
      </c>
      <c r="H573" t="str">
        <f>IF(B573="Fe",1+MAX($H$1:H572),"")</f>
        <v/>
      </c>
      <c r="L573">
        <v>572</v>
      </c>
      <c r="M573">
        <v>97</v>
      </c>
      <c r="N573">
        <v>148</v>
      </c>
      <c r="O573">
        <v>7.8190200000000001</v>
      </c>
      <c r="P573">
        <f t="shared" si="70"/>
        <v>245</v>
      </c>
      <c r="Q573" t="str">
        <f>INDEX(elemek!$B$2:$B$113,MATCH($D573,elemek!$C$2:$C$113,0))</f>
        <v>Bk</v>
      </c>
      <c r="R573">
        <f t="shared" si="71"/>
        <v>7.8190200000000001</v>
      </c>
      <c r="S573">
        <f t="shared" si="72"/>
        <v>7.8190200000000001</v>
      </c>
    </row>
    <row r="574" spans="1:19">
      <c r="A574">
        <f t="shared" si="65"/>
        <v>573</v>
      </c>
      <c r="B574" t="str">
        <f>INDEX(elemek!$B$2:$B$113,MATCH($D574,elemek!$C$2:$C$113,0))</f>
        <v>Te</v>
      </c>
      <c r="C574">
        <f t="shared" si="66"/>
        <v>119</v>
      </c>
      <c r="D574">
        <f t="shared" si="67"/>
        <v>52</v>
      </c>
      <c r="E574">
        <f t="shared" si="67"/>
        <v>67</v>
      </c>
      <c r="F574">
        <f t="shared" si="68"/>
        <v>8.8017730000000007</v>
      </c>
      <c r="G574">
        <f t="shared" si="69"/>
        <v>8.8017730000000007</v>
      </c>
      <c r="H574" t="str">
        <f>IF(B574="Fe",1+MAX($H$1:H573),"")</f>
        <v/>
      </c>
      <c r="L574">
        <v>573</v>
      </c>
      <c r="M574">
        <v>52</v>
      </c>
      <c r="N574">
        <v>67</v>
      </c>
      <c r="O574">
        <v>8.8017730000000007</v>
      </c>
      <c r="P574">
        <f t="shared" si="70"/>
        <v>119</v>
      </c>
      <c r="Q574" t="str">
        <f>INDEX(elemek!$B$2:$B$113,MATCH($D574,elemek!$C$2:$C$113,0))</f>
        <v>Te</v>
      </c>
      <c r="R574">
        <f t="shared" si="71"/>
        <v>8.8017730000000007</v>
      </c>
      <c r="S574">
        <f t="shared" si="72"/>
        <v>8.8017730000000007</v>
      </c>
    </row>
    <row r="575" spans="1:19">
      <c r="A575">
        <f t="shared" si="65"/>
        <v>574</v>
      </c>
      <c r="B575" t="str">
        <f>INDEX(elemek!$B$2:$B$113,MATCH($D575,elemek!$C$2:$C$113,0))</f>
        <v>Eu</v>
      </c>
      <c r="C575">
        <f t="shared" si="66"/>
        <v>146</v>
      </c>
      <c r="D575">
        <f t="shared" si="67"/>
        <v>63</v>
      </c>
      <c r="E575">
        <f t="shared" si="67"/>
        <v>83</v>
      </c>
      <c r="F575">
        <f t="shared" si="68"/>
        <v>8.5995600000000003</v>
      </c>
      <c r="G575">
        <f t="shared" si="69"/>
        <v>8.5995600000000003</v>
      </c>
      <c r="H575" t="str">
        <f>IF(B575="Fe",1+MAX($H$1:H574),"")</f>
        <v/>
      </c>
      <c r="L575">
        <v>574</v>
      </c>
      <c r="M575">
        <v>63</v>
      </c>
      <c r="N575">
        <v>83</v>
      </c>
      <c r="O575">
        <v>8.5995600000000003</v>
      </c>
      <c r="P575">
        <f t="shared" si="70"/>
        <v>146</v>
      </c>
      <c r="Q575" t="str">
        <f>INDEX(elemek!$B$2:$B$113,MATCH($D575,elemek!$C$2:$C$113,0))</f>
        <v>Eu</v>
      </c>
      <c r="R575">
        <f t="shared" si="71"/>
        <v>8.5995600000000003</v>
      </c>
      <c r="S575">
        <f t="shared" si="72"/>
        <v>8.5995600000000003</v>
      </c>
    </row>
    <row r="576" spans="1:19">
      <c r="A576">
        <f t="shared" si="65"/>
        <v>575</v>
      </c>
      <c r="B576" t="str">
        <f>INDEX(elemek!$B$2:$B$113,MATCH($D576,elemek!$C$2:$C$113,0))</f>
        <v>Ca</v>
      </c>
      <c r="C576">
        <f t="shared" si="66"/>
        <v>47</v>
      </c>
      <c r="D576">
        <f t="shared" si="67"/>
        <v>20</v>
      </c>
      <c r="E576">
        <f t="shared" si="67"/>
        <v>27</v>
      </c>
      <c r="F576">
        <f t="shared" si="68"/>
        <v>8.9721810000000009</v>
      </c>
      <c r="G576">
        <f t="shared" si="69"/>
        <v>8.9721810000000009</v>
      </c>
      <c r="H576" t="str">
        <f>IF(B576="Fe",1+MAX($H$1:H575),"")</f>
        <v/>
      </c>
      <c r="L576">
        <v>575</v>
      </c>
      <c r="M576">
        <v>20</v>
      </c>
      <c r="N576">
        <v>27</v>
      </c>
      <c r="O576">
        <v>8.9721810000000009</v>
      </c>
      <c r="P576">
        <f t="shared" si="70"/>
        <v>47</v>
      </c>
      <c r="Q576" t="str">
        <f>INDEX(elemek!$B$2:$B$113,MATCH($D576,elemek!$C$2:$C$113,0))</f>
        <v>Ca</v>
      </c>
      <c r="R576">
        <f t="shared" si="71"/>
        <v>8.9721810000000009</v>
      </c>
      <c r="S576">
        <f t="shared" si="72"/>
        <v>8.9721810000000009</v>
      </c>
    </row>
    <row r="577" spans="1:19">
      <c r="A577">
        <f t="shared" si="65"/>
        <v>576</v>
      </c>
      <c r="B577" t="str">
        <f>INDEX(elemek!$B$2:$B$113,MATCH($D577,elemek!$C$2:$C$113,0))</f>
        <v>Np</v>
      </c>
      <c r="C577">
        <f t="shared" si="66"/>
        <v>234</v>
      </c>
      <c r="D577">
        <f t="shared" si="67"/>
        <v>93</v>
      </c>
      <c r="E577">
        <f t="shared" si="67"/>
        <v>141</v>
      </c>
      <c r="F577">
        <f t="shared" si="68"/>
        <v>7.9005710000000002</v>
      </c>
      <c r="G577">
        <f t="shared" si="69"/>
        <v>7.9005710000000002</v>
      </c>
      <c r="H577" t="str">
        <f>IF(B577="Fe",1+MAX($H$1:H576),"")</f>
        <v/>
      </c>
      <c r="L577">
        <v>576</v>
      </c>
      <c r="M577">
        <v>93</v>
      </c>
      <c r="N577">
        <v>141</v>
      </c>
      <c r="O577">
        <v>7.9005710000000002</v>
      </c>
      <c r="P577">
        <f t="shared" si="70"/>
        <v>234</v>
      </c>
      <c r="Q577" t="str">
        <f>INDEX(elemek!$B$2:$B$113,MATCH($D577,elemek!$C$2:$C$113,0))</f>
        <v>Np</v>
      </c>
      <c r="R577">
        <f t="shared" si="71"/>
        <v>7.9005710000000002</v>
      </c>
      <c r="S577">
        <f t="shared" si="72"/>
        <v>7.9005710000000002</v>
      </c>
    </row>
    <row r="578" spans="1:19">
      <c r="A578">
        <f t="shared" si="65"/>
        <v>577</v>
      </c>
      <c r="B578" t="str">
        <f>INDEX(elemek!$B$2:$B$113,MATCH($D578,elemek!$C$2:$C$113,0))</f>
        <v>Rh</v>
      </c>
      <c r="C578">
        <f t="shared" si="66"/>
        <v>101</v>
      </c>
      <c r="D578">
        <f t="shared" si="67"/>
        <v>45</v>
      </c>
      <c r="E578">
        <f t="shared" si="67"/>
        <v>56</v>
      </c>
      <c r="F578">
        <f t="shared" si="68"/>
        <v>8.5114533494381952</v>
      </c>
      <c r="G578">
        <f t="shared" si="69"/>
        <v>8.5114533494381952</v>
      </c>
      <c r="H578" t="str">
        <f>IF(B578="Fe",1+MAX($H$1:H577),"")</f>
        <v/>
      </c>
      <c r="L578">
        <v>577</v>
      </c>
      <c r="M578">
        <v>45</v>
      </c>
      <c r="N578">
        <v>56</v>
      </c>
      <c r="P578">
        <f t="shared" si="70"/>
        <v>101</v>
      </c>
      <c r="Q578" t="str">
        <f>INDEX(elemek!$B$2:$B$113,MATCH($D578,elemek!$C$2:$C$113,0))</f>
        <v>Rh</v>
      </c>
      <c r="R578">
        <f t="shared" si="71"/>
        <v>8.5114533494381952</v>
      </c>
      <c r="S578">
        <f t="shared" si="72"/>
        <v>8.9198482857142842</v>
      </c>
    </row>
    <row r="579" spans="1:19">
      <c r="A579">
        <f t="shared" ref="A579:A642" si="73">L579</f>
        <v>578</v>
      </c>
      <c r="B579" t="str">
        <f>INDEX(elemek!$B$2:$B$113,MATCH($D579,elemek!$C$2:$C$113,0))</f>
        <v>Pt</v>
      </c>
      <c r="C579">
        <f t="shared" ref="C579:C642" si="74">D579+E579</f>
        <v>193</v>
      </c>
      <c r="D579">
        <f t="shared" ref="D579:E642" si="75">M579</f>
        <v>78</v>
      </c>
      <c r="E579">
        <f t="shared" si="75"/>
        <v>115</v>
      </c>
      <c r="F579">
        <f t="shared" ref="F579:F642" si="76">R579</f>
        <v>8.5114533494381952</v>
      </c>
      <c r="G579">
        <f t="shared" ref="G579:G642" si="77">R579</f>
        <v>8.5114533494381952</v>
      </c>
      <c r="H579" t="str">
        <f>IF(B579="Fe",1+MAX($H$1:H578),"")</f>
        <v/>
      </c>
      <c r="L579">
        <v>578</v>
      </c>
      <c r="M579">
        <v>78</v>
      </c>
      <c r="N579">
        <v>115</v>
      </c>
      <c r="P579">
        <f t="shared" ref="P579:P642" si="78">D579+E579</f>
        <v>193</v>
      </c>
      <c r="Q579" t="str">
        <f>INDEX(elemek!$B$2:$B$113,MATCH($D579,elemek!$C$2:$C$113,0))</f>
        <v>Pt</v>
      </c>
      <c r="R579">
        <f t="shared" ref="R579:R642" si="79">IF($O579&gt;0,$O579,AVERAGE($O$2:$O$990))</f>
        <v>8.5114533494381952</v>
      </c>
      <c r="S579">
        <f t="shared" ref="S579:S642" si="80">IF(ISBLANK(O579),AVERAGEIF($Q$2:$Q$990,$Q579,$O$2:$O$990),O579)</f>
        <v>8.2468082500000008</v>
      </c>
    </row>
    <row r="580" spans="1:19">
      <c r="A580">
        <f t="shared" si="73"/>
        <v>579</v>
      </c>
      <c r="B580" t="str">
        <f>INDEX(elemek!$B$2:$B$113,MATCH($D580,elemek!$C$2:$C$113,0))</f>
        <v>Tc</v>
      </c>
      <c r="C580">
        <f t="shared" si="74"/>
        <v>96</v>
      </c>
      <c r="D580">
        <f t="shared" si="75"/>
        <v>43</v>
      </c>
      <c r="E580">
        <f t="shared" si="75"/>
        <v>53</v>
      </c>
      <c r="F580">
        <f t="shared" si="76"/>
        <v>8.9652550000000009</v>
      </c>
      <c r="G580">
        <f t="shared" si="77"/>
        <v>8.9652550000000009</v>
      </c>
      <c r="H580" t="str">
        <f>IF(B580="Fe",1+MAX($H$1:H579),"")</f>
        <v/>
      </c>
      <c r="L580">
        <v>579</v>
      </c>
      <c r="M580">
        <v>43</v>
      </c>
      <c r="N580">
        <v>53</v>
      </c>
      <c r="O580">
        <v>8.9652550000000009</v>
      </c>
      <c r="P580">
        <f t="shared" si="78"/>
        <v>96</v>
      </c>
      <c r="Q580" t="str">
        <f>INDEX(elemek!$B$2:$B$113,MATCH($D580,elemek!$C$2:$C$113,0))</f>
        <v>Tc</v>
      </c>
      <c r="R580">
        <f t="shared" si="79"/>
        <v>8.9652550000000009</v>
      </c>
      <c r="S580">
        <f t="shared" si="80"/>
        <v>8.9652550000000009</v>
      </c>
    </row>
    <row r="581" spans="1:19">
      <c r="A581">
        <f t="shared" si="73"/>
        <v>580</v>
      </c>
      <c r="B581" t="str">
        <f>INDEX(elemek!$B$2:$B$113,MATCH($D581,elemek!$C$2:$C$113,0))</f>
        <v>U</v>
      </c>
      <c r="C581">
        <f t="shared" si="74"/>
        <v>231</v>
      </c>
      <c r="D581">
        <f t="shared" si="75"/>
        <v>92</v>
      </c>
      <c r="E581">
        <f t="shared" si="75"/>
        <v>139</v>
      </c>
      <c r="F581">
        <f t="shared" si="76"/>
        <v>7.9249770000000002</v>
      </c>
      <c r="G581">
        <f t="shared" si="77"/>
        <v>7.9249770000000002</v>
      </c>
      <c r="H581" t="str">
        <f>IF(B581="Fe",1+MAX($H$1:H580),"")</f>
        <v/>
      </c>
      <c r="L581">
        <v>580</v>
      </c>
      <c r="M581">
        <v>92</v>
      </c>
      <c r="N581">
        <v>139</v>
      </c>
      <c r="O581">
        <v>7.9249770000000002</v>
      </c>
      <c r="P581">
        <f t="shared" si="78"/>
        <v>231</v>
      </c>
      <c r="Q581" t="str">
        <f>INDEX(elemek!$B$2:$B$113,MATCH($D581,elemek!$C$2:$C$113,0))</f>
        <v>U</v>
      </c>
      <c r="R581">
        <f t="shared" si="79"/>
        <v>7.9249770000000002</v>
      </c>
      <c r="S581">
        <f t="shared" si="80"/>
        <v>7.9249770000000002</v>
      </c>
    </row>
    <row r="582" spans="1:19">
      <c r="A582">
        <f t="shared" si="73"/>
        <v>581</v>
      </c>
      <c r="B582" t="str">
        <f>INDEX(elemek!$B$2:$B$113,MATCH($D582,elemek!$C$2:$C$113,0))</f>
        <v>Yb</v>
      </c>
      <c r="C582">
        <f t="shared" si="74"/>
        <v>175</v>
      </c>
      <c r="D582">
        <f t="shared" si="75"/>
        <v>70</v>
      </c>
      <c r="E582">
        <f t="shared" si="75"/>
        <v>105</v>
      </c>
      <c r="F582">
        <f t="shared" si="76"/>
        <v>8.3839020000000009</v>
      </c>
      <c r="G582">
        <f t="shared" si="77"/>
        <v>8.3839020000000009</v>
      </c>
      <c r="H582" t="str">
        <f>IF(B582="Fe",1+MAX($H$1:H581),"")</f>
        <v/>
      </c>
      <c r="L582">
        <v>581</v>
      </c>
      <c r="M582">
        <v>70</v>
      </c>
      <c r="N582">
        <v>105</v>
      </c>
      <c r="O582">
        <v>8.3839020000000009</v>
      </c>
      <c r="P582">
        <f t="shared" si="78"/>
        <v>175</v>
      </c>
      <c r="Q582" t="str">
        <f>INDEX(elemek!$B$2:$B$113,MATCH($D582,elemek!$C$2:$C$113,0))</f>
        <v>Yb</v>
      </c>
      <c r="R582">
        <f t="shared" si="79"/>
        <v>8.3839020000000009</v>
      </c>
      <c r="S582">
        <f t="shared" si="80"/>
        <v>8.3839020000000009</v>
      </c>
    </row>
    <row r="583" spans="1:19">
      <c r="A583">
        <f t="shared" si="73"/>
        <v>582</v>
      </c>
      <c r="B583" t="str">
        <f>INDEX(elemek!$B$2:$B$113,MATCH($D583,elemek!$C$2:$C$113,0))</f>
        <v>I</v>
      </c>
      <c r="C583">
        <f t="shared" si="74"/>
        <v>124</v>
      </c>
      <c r="D583">
        <f t="shared" si="75"/>
        <v>53</v>
      </c>
      <c r="E583">
        <f t="shared" si="75"/>
        <v>71</v>
      </c>
      <c r="F583">
        <f t="shared" si="76"/>
        <v>8.7758839999999996</v>
      </c>
      <c r="G583">
        <f t="shared" si="77"/>
        <v>8.7758839999999996</v>
      </c>
      <c r="H583" t="str">
        <f>IF(B583="Fe",1+MAX($H$1:H582),"")</f>
        <v/>
      </c>
      <c r="L583">
        <v>582</v>
      </c>
      <c r="M583">
        <v>53</v>
      </c>
      <c r="N583">
        <v>71</v>
      </c>
      <c r="O583">
        <v>8.7758839999999996</v>
      </c>
      <c r="P583">
        <f t="shared" si="78"/>
        <v>124</v>
      </c>
      <c r="Q583" t="str">
        <f>INDEX(elemek!$B$2:$B$113,MATCH($D583,elemek!$C$2:$C$113,0))</f>
        <v>I</v>
      </c>
      <c r="R583">
        <f t="shared" si="79"/>
        <v>8.7758839999999996</v>
      </c>
      <c r="S583">
        <f t="shared" si="80"/>
        <v>8.7758839999999996</v>
      </c>
    </row>
    <row r="584" spans="1:19">
      <c r="A584">
        <f t="shared" si="73"/>
        <v>583</v>
      </c>
      <c r="B584" t="str">
        <f>INDEX(elemek!$B$2:$B$113,MATCH($D584,elemek!$C$2:$C$113,0))</f>
        <v>Pt</v>
      </c>
      <c r="C584">
        <f t="shared" si="74"/>
        <v>195</v>
      </c>
      <c r="D584">
        <f t="shared" si="75"/>
        <v>78</v>
      </c>
      <c r="E584">
        <f t="shared" si="75"/>
        <v>117</v>
      </c>
      <c r="F584">
        <f t="shared" si="76"/>
        <v>8.5114533494381952</v>
      </c>
      <c r="G584">
        <f t="shared" si="77"/>
        <v>8.5114533494381952</v>
      </c>
      <c r="H584" t="str">
        <f>IF(B584="Fe",1+MAX($H$1:H583),"")</f>
        <v/>
      </c>
      <c r="L584">
        <v>583</v>
      </c>
      <c r="M584">
        <v>78</v>
      </c>
      <c r="N584">
        <v>117</v>
      </c>
      <c r="P584">
        <f t="shared" si="78"/>
        <v>195</v>
      </c>
      <c r="Q584" t="str">
        <f>INDEX(elemek!$B$2:$B$113,MATCH($D584,elemek!$C$2:$C$113,0))</f>
        <v>Pt</v>
      </c>
      <c r="R584">
        <f t="shared" si="79"/>
        <v>8.5114533494381952</v>
      </c>
      <c r="S584">
        <f t="shared" si="80"/>
        <v>8.2468082500000008</v>
      </c>
    </row>
    <row r="585" spans="1:19">
      <c r="A585">
        <f t="shared" si="73"/>
        <v>584</v>
      </c>
      <c r="B585" t="str">
        <f>INDEX(elemek!$B$2:$B$113,MATCH($D585,elemek!$C$2:$C$113,0))</f>
        <v>Sb</v>
      </c>
      <c r="C585">
        <f t="shared" si="74"/>
        <v>127</v>
      </c>
      <c r="D585">
        <f t="shared" si="75"/>
        <v>51</v>
      </c>
      <c r="E585">
        <f t="shared" si="75"/>
        <v>76</v>
      </c>
      <c r="F585">
        <f t="shared" si="76"/>
        <v>8.7540049999999994</v>
      </c>
      <c r="G585">
        <f t="shared" si="77"/>
        <v>8.7540049999999994</v>
      </c>
      <c r="H585" t="str">
        <f>IF(B585="Fe",1+MAX($H$1:H584),"")</f>
        <v/>
      </c>
      <c r="L585">
        <v>584</v>
      </c>
      <c r="M585">
        <v>51</v>
      </c>
      <c r="N585">
        <v>76</v>
      </c>
      <c r="O585">
        <v>8.7540049999999994</v>
      </c>
      <c r="P585">
        <f t="shared" si="78"/>
        <v>127</v>
      </c>
      <c r="Q585" t="str">
        <f>INDEX(elemek!$B$2:$B$113,MATCH($D585,elemek!$C$2:$C$113,0))</f>
        <v>Sb</v>
      </c>
      <c r="R585">
        <f t="shared" si="79"/>
        <v>8.7540049999999994</v>
      </c>
      <c r="S585">
        <f t="shared" si="80"/>
        <v>8.7540049999999994</v>
      </c>
    </row>
    <row r="586" spans="1:19">
      <c r="A586">
        <f t="shared" si="73"/>
        <v>585</v>
      </c>
      <c r="B586" t="str">
        <f>INDEX(elemek!$B$2:$B$113,MATCH($D586,elemek!$C$2:$C$113,0))</f>
        <v>Rn</v>
      </c>
      <c r="C586">
        <f t="shared" si="74"/>
        <v>222</v>
      </c>
      <c r="D586">
        <f t="shared" si="75"/>
        <v>86</v>
      </c>
      <c r="E586">
        <f t="shared" si="75"/>
        <v>136</v>
      </c>
      <c r="F586">
        <f t="shared" si="76"/>
        <v>7.997573</v>
      </c>
      <c r="G586">
        <f t="shared" si="77"/>
        <v>7.997573</v>
      </c>
      <c r="H586" t="str">
        <f>IF(B586="Fe",1+MAX($H$1:H585),"")</f>
        <v/>
      </c>
      <c r="L586">
        <v>585</v>
      </c>
      <c r="M586">
        <v>86</v>
      </c>
      <c r="N586">
        <v>136</v>
      </c>
      <c r="O586">
        <v>7.997573</v>
      </c>
      <c r="P586">
        <f t="shared" si="78"/>
        <v>222</v>
      </c>
      <c r="Q586" t="str">
        <f>INDEX(elemek!$B$2:$B$113,MATCH($D586,elemek!$C$2:$C$113,0))</f>
        <v>Rn</v>
      </c>
      <c r="R586">
        <f t="shared" si="79"/>
        <v>7.997573</v>
      </c>
      <c r="S586">
        <f t="shared" si="80"/>
        <v>7.997573</v>
      </c>
    </row>
    <row r="587" spans="1:19">
      <c r="A587">
        <f t="shared" si="73"/>
        <v>586</v>
      </c>
      <c r="B587" t="str">
        <f>INDEX(elemek!$B$2:$B$113,MATCH($D587,elemek!$C$2:$C$113,0))</f>
        <v>Re</v>
      </c>
      <c r="C587">
        <f t="shared" si="74"/>
        <v>186</v>
      </c>
      <c r="D587">
        <f t="shared" si="75"/>
        <v>75</v>
      </c>
      <c r="E587">
        <f t="shared" si="75"/>
        <v>111</v>
      </c>
      <c r="F587">
        <f t="shared" si="76"/>
        <v>8.5114533494381952</v>
      </c>
      <c r="G587">
        <f t="shared" si="77"/>
        <v>8.5114533494381952</v>
      </c>
      <c r="H587" t="str">
        <f>IF(B587="Fe",1+MAX($H$1:H586),"")</f>
        <v/>
      </c>
      <c r="L587">
        <v>586</v>
      </c>
      <c r="M587">
        <v>75</v>
      </c>
      <c r="N587">
        <v>111</v>
      </c>
      <c r="P587">
        <f t="shared" si="78"/>
        <v>186</v>
      </c>
      <c r="Q587" t="str">
        <f>INDEX(elemek!$B$2:$B$113,MATCH($D587,elemek!$C$2:$C$113,0))</f>
        <v>Re</v>
      </c>
      <c r="R587">
        <f t="shared" si="79"/>
        <v>8.5114533494381952</v>
      </c>
      <c r="S587">
        <f t="shared" si="80"/>
        <v>8.2986133999999989</v>
      </c>
    </row>
    <row r="588" spans="1:19">
      <c r="A588">
        <f t="shared" si="73"/>
        <v>587</v>
      </c>
      <c r="B588" t="str">
        <f>INDEX(elemek!$B$2:$B$113,MATCH($D588,elemek!$C$2:$C$113,0))</f>
        <v>Ra</v>
      </c>
      <c r="C588">
        <f t="shared" si="74"/>
        <v>224</v>
      </c>
      <c r="D588">
        <f t="shared" si="75"/>
        <v>88</v>
      </c>
      <c r="E588">
        <f t="shared" si="75"/>
        <v>136</v>
      </c>
      <c r="F588">
        <f t="shared" si="76"/>
        <v>7.9872769999999997</v>
      </c>
      <c r="G588">
        <f t="shared" si="77"/>
        <v>7.9872769999999997</v>
      </c>
      <c r="H588" t="str">
        <f>IF(B588="Fe",1+MAX($H$1:H587),"")</f>
        <v/>
      </c>
      <c r="L588">
        <v>587</v>
      </c>
      <c r="M588">
        <v>88</v>
      </c>
      <c r="N588">
        <v>136</v>
      </c>
      <c r="O588">
        <v>7.9872769999999997</v>
      </c>
      <c r="P588">
        <f t="shared" si="78"/>
        <v>224</v>
      </c>
      <c r="Q588" t="str">
        <f>INDEX(elemek!$B$2:$B$113,MATCH($D588,elemek!$C$2:$C$113,0))</f>
        <v>Ra</v>
      </c>
      <c r="R588">
        <f t="shared" si="79"/>
        <v>7.9872769999999997</v>
      </c>
      <c r="S588">
        <f t="shared" si="80"/>
        <v>7.9872769999999997</v>
      </c>
    </row>
    <row r="589" spans="1:19">
      <c r="A589">
        <f t="shared" si="73"/>
        <v>588</v>
      </c>
      <c r="B589" t="str">
        <f>INDEX(elemek!$B$2:$B$113,MATCH($D589,elemek!$C$2:$C$113,0))</f>
        <v>Pd</v>
      </c>
      <c r="C589">
        <f t="shared" si="74"/>
        <v>100</v>
      </c>
      <c r="D589">
        <f t="shared" si="75"/>
        <v>46</v>
      </c>
      <c r="E589">
        <f t="shared" si="75"/>
        <v>54</v>
      </c>
      <c r="F589">
        <f t="shared" si="76"/>
        <v>8.9235869999999995</v>
      </c>
      <c r="G589">
        <f t="shared" si="77"/>
        <v>8.9235869999999995</v>
      </c>
      <c r="H589" t="str">
        <f>IF(B589="Fe",1+MAX($H$1:H588),"")</f>
        <v/>
      </c>
      <c r="L589">
        <v>588</v>
      </c>
      <c r="M589">
        <v>46</v>
      </c>
      <c r="N589">
        <v>54</v>
      </c>
      <c r="O589">
        <v>8.9235869999999995</v>
      </c>
      <c r="P589">
        <f t="shared" si="78"/>
        <v>100</v>
      </c>
      <c r="Q589" t="str">
        <f>INDEX(elemek!$B$2:$B$113,MATCH($D589,elemek!$C$2:$C$113,0))</f>
        <v>Pd</v>
      </c>
      <c r="R589">
        <f t="shared" si="79"/>
        <v>8.9235869999999995</v>
      </c>
      <c r="S589">
        <f t="shared" si="80"/>
        <v>8.9235869999999995</v>
      </c>
    </row>
    <row r="590" spans="1:19">
      <c r="A590">
        <f t="shared" si="73"/>
        <v>589</v>
      </c>
      <c r="B590" t="str">
        <f>INDEX(elemek!$B$2:$B$113,MATCH($D590,elemek!$C$2:$C$113,0))</f>
        <v>Nb</v>
      </c>
      <c r="C590">
        <f t="shared" si="74"/>
        <v>95</v>
      </c>
      <c r="D590">
        <f t="shared" si="75"/>
        <v>41</v>
      </c>
      <c r="E590">
        <f t="shared" si="75"/>
        <v>54</v>
      </c>
      <c r="F590">
        <f t="shared" si="76"/>
        <v>8.5114533494381952</v>
      </c>
      <c r="G590">
        <f t="shared" si="77"/>
        <v>8.5114533494381952</v>
      </c>
      <c r="H590" t="str">
        <f>IF(B590="Fe",1+MAX($H$1:H589),"")</f>
        <v/>
      </c>
      <c r="L590">
        <v>589</v>
      </c>
      <c r="M590">
        <v>41</v>
      </c>
      <c r="N590">
        <v>54</v>
      </c>
      <c r="P590">
        <f t="shared" si="78"/>
        <v>95</v>
      </c>
      <c r="Q590" t="str">
        <f>INDEX(elemek!$B$2:$B$113,MATCH($D590,elemek!$C$2:$C$113,0))</f>
        <v>Nb</v>
      </c>
      <c r="R590">
        <f t="shared" si="79"/>
        <v>8.5114533494381952</v>
      </c>
      <c r="S590">
        <f t="shared" si="80"/>
        <v>8.9891568888888891</v>
      </c>
    </row>
    <row r="591" spans="1:19">
      <c r="A591">
        <f t="shared" si="73"/>
        <v>590</v>
      </c>
      <c r="B591" t="str">
        <f>INDEX(elemek!$B$2:$B$113,MATCH($D591,elemek!$C$2:$C$113,0))</f>
        <v>Dy</v>
      </c>
      <c r="C591">
        <f t="shared" si="74"/>
        <v>166</v>
      </c>
      <c r="D591">
        <f t="shared" si="75"/>
        <v>66</v>
      </c>
      <c r="E591">
        <f t="shared" si="75"/>
        <v>100</v>
      </c>
      <c r="F591">
        <f t="shared" si="76"/>
        <v>8.4483759999999997</v>
      </c>
      <c r="G591">
        <f t="shared" si="77"/>
        <v>8.4483759999999997</v>
      </c>
      <c r="H591" t="str">
        <f>IF(B591="Fe",1+MAX($H$1:H590),"")</f>
        <v/>
      </c>
      <c r="L591">
        <v>590</v>
      </c>
      <c r="M591">
        <v>66</v>
      </c>
      <c r="N591">
        <v>100</v>
      </c>
      <c r="O591">
        <v>8.4483759999999997</v>
      </c>
      <c r="P591">
        <f t="shared" si="78"/>
        <v>166</v>
      </c>
      <c r="Q591" t="str">
        <f>INDEX(elemek!$B$2:$B$113,MATCH($D591,elemek!$C$2:$C$113,0))</f>
        <v>Dy</v>
      </c>
      <c r="R591">
        <f t="shared" si="79"/>
        <v>8.4483759999999997</v>
      </c>
      <c r="S591">
        <f t="shared" si="80"/>
        <v>8.4483759999999997</v>
      </c>
    </row>
    <row r="592" spans="1:19">
      <c r="A592">
        <f t="shared" si="73"/>
        <v>591</v>
      </c>
      <c r="B592" t="str">
        <f>INDEX(elemek!$B$2:$B$113,MATCH($D592,elemek!$C$2:$C$113,0))</f>
        <v>Nd</v>
      </c>
      <c r="C592">
        <f t="shared" si="74"/>
        <v>140</v>
      </c>
      <c r="D592">
        <f t="shared" si="75"/>
        <v>60</v>
      </c>
      <c r="E592">
        <f t="shared" si="75"/>
        <v>80</v>
      </c>
      <c r="F592">
        <f t="shared" si="76"/>
        <v>8.6731130000000007</v>
      </c>
      <c r="G592">
        <f t="shared" si="77"/>
        <v>8.6731130000000007</v>
      </c>
      <c r="H592" t="str">
        <f>IF(B592="Fe",1+MAX($H$1:H591),"")</f>
        <v/>
      </c>
      <c r="L592">
        <v>591</v>
      </c>
      <c r="M592">
        <v>60</v>
      </c>
      <c r="N592">
        <v>80</v>
      </c>
      <c r="O592">
        <v>8.6731130000000007</v>
      </c>
      <c r="P592">
        <f t="shared" si="78"/>
        <v>140</v>
      </c>
      <c r="Q592" t="str">
        <f>INDEX(elemek!$B$2:$B$113,MATCH($D592,elemek!$C$2:$C$113,0))</f>
        <v>Nd</v>
      </c>
      <c r="R592">
        <f t="shared" si="79"/>
        <v>8.6731130000000007</v>
      </c>
      <c r="S592">
        <f t="shared" si="80"/>
        <v>8.6731130000000007</v>
      </c>
    </row>
    <row r="593" spans="1:19">
      <c r="A593">
        <f t="shared" si="73"/>
        <v>592</v>
      </c>
      <c r="B593" t="str">
        <f>INDEX(elemek!$B$2:$B$113,MATCH($D593,elemek!$C$2:$C$113,0))</f>
        <v>Sc</v>
      </c>
      <c r="C593">
        <f t="shared" si="74"/>
        <v>47</v>
      </c>
      <c r="D593">
        <f t="shared" si="75"/>
        <v>21</v>
      </c>
      <c r="E593">
        <f t="shared" si="75"/>
        <v>26</v>
      </c>
      <c r="F593">
        <f t="shared" si="76"/>
        <v>9.014564</v>
      </c>
      <c r="G593">
        <f t="shared" si="77"/>
        <v>9.014564</v>
      </c>
      <c r="H593" t="str">
        <f>IF(B593="Fe",1+MAX($H$1:H592),"")</f>
        <v/>
      </c>
      <c r="L593">
        <v>592</v>
      </c>
      <c r="M593">
        <v>21</v>
      </c>
      <c r="N593">
        <v>26</v>
      </c>
      <c r="O593">
        <v>9.014564</v>
      </c>
      <c r="P593">
        <f t="shared" si="78"/>
        <v>47</v>
      </c>
      <c r="Q593" t="str">
        <f>INDEX(elemek!$B$2:$B$113,MATCH($D593,elemek!$C$2:$C$113,0))</f>
        <v>Sc</v>
      </c>
      <c r="R593">
        <f t="shared" si="79"/>
        <v>9.014564</v>
      </c>
      <c r="S593">
        <f t="shared" si="80"/>
        <v>9.014564</v>
      </c>
    </row>
    <row r="594" spans="1:19">
      <c r="A594">
        <f t="shared" si="73"/>
        <v>593</v>
      </c>
      <c r="B594" t="str">
        <f>INDEX(elemek!$B$2:$B$113,MATCH($D594,elemek!$C$2:$C$113,0))</f>
        <v>Y</v>
      </c>
      <c r="C594">
        <f t="shared" si="74"/>
        <v>87</v>
      </c>
      <c r="D594">
        <f t="shared" si="75"/>
        <v>39</v>
      </c>
      <c r="E594">
        <f t="shared" si="75"/>
        <v>48</v>
      </c>
      <c r="F594">
        <f t="shared" si="76"/>
        <v>9.0255650000000003</v>
      </c>
      <c r="G594">
        <f t="shared" si="77"/>
        <v>9.0255650000000003</v>
      </c>
      <c r="H594" t="str">
        <f>IF(B594="Fe",1+MAX($H$1:H593),"")</f>
        <v/>
      </c>
      <c r="L594">
        <v>593</v>
      </c>
      <c r="M594">
        <v>39</v>
      </c>
      <c r="N594">
        <v>48</v>
      </c>
      <c r="O594">
        <v>9.0255650000000003</v>
      </c>
      <c r="P594">
        <f t="shared" si="78"/>
        <v>87</v>
      </c>
      <c r="Q594" t="str">
        <f>INDEX(elemek!$B$2:$B$113,MATCH($D594,elemek!$C$2:$C$113,0))</f>
        <v>Y</v>
      </c>
      <c r="R594">
        <f t="shared" si="79"/>
        <v>9.0255650000000003</v>
      </c>
      <c r="S594">
        <f t="shared" si="80"/>
        <v>9.0255650000000003</v>
      </c>
    </row>
    <row r="595" spans="1:19">
      <c r="A595">
        <f t="shared" si="73"/>
        <v>594</v>
      </c>
      <c r="B595" t="str">
        <f>INDEX(elemek!$B$2:$B$113,MATCH($D595,elemek!$C$2:$C$113,0))</f>
        <v>Zr</v>
      </c>
      <c r="C595">
        <f t="shared" si="74"/>
        <v>89</v>
      </c>
      <c r="D595">
        <f t="shared" si="75"/>
        <v>40</v>
      </c>
      <c r="E595">
        <f t="shared" si="75"/>
        <v>49</v>
      </c>
      <c r="F595">
        <f t="shared" si="76"/>
        <v>9.0249120000000005</v>
      </c>
      <c r="G595">
        <f t="shared" si="77"/>
        <v>9.0249120000000005</v>
      </c>
      <c r="H595" t="str">
        <f>IF(B595="Fe",1+MAX($H$1:H594),"")</f>
        <v/>
      </c>
      <c r="L595">
        <v>594</v>
      </c>
      <c r="M595">
        <v>40</v>
      </c>
      <c r="N595">
        <v>49</v>
      </c>
      <c r="O595">
        <v>9.0249120000000005</v>
      </c>
      <c r="P595">
        <f t="shared" si="78"/>
        <v>89</v>
      </c>
      <c r="Q595" t="str">
        <f>INDEX(elemek!$B$2:$B$113,MATCH($D595,elemek!$C$2:$C$113,0))</f>
        <v>Zr</v>
      </c>
      <c r="R595">
        <f t="shared" si="79"/>
        <v>9.0249120000000005</v>
      </c>
      <c r="S595">
        <f t="shared" si="80"/>
        <v>9.0249120000000005</v>
      </c>
    </row>
    <row r="596" spans="1:19">
      <c r="A596">
        <f t="shared" si="73"/>
        <v>595</v>
      </c>
      <c r="B596" t="str">
        <f>INDEX(elemek!$B$2:$B$113,MATCH($D596,elemek!$C$2:$C$113,0))</f>
        <v>Ga</v>
      </c>
      <c r="C596">
        <f t="shared" si="74"/>
        <v>67</v>
      </c>
      <c r="D596">
        <f t="shared" si="75"/>
        <v>31</v>
      </c>
      <c r="E596">
        <f t="shared" si="75"/>
        <v>36</v>
      </c>
      <c r="F596">
        <f t="shared" si="76"/>
        <v>9.0695320000000006</v>
      </c>
      <c r="G596">
        <f t="shared" si="77"/>
        <v>9.0695320000000006</v>
      </c>
      <c r="H596" t="str">
        <f>IF(B596="Fe",1+MAX($H$1:H595),"")</f>
        <v/>
      </c>
      <c r="L596">
        <v>595</v>
      </c>
      <c r="M596">
        <v>31</v>
      </c>
      <c r="N596">
        <v>36</v>
      </c>
      <c r="O596">
        <v>9.0695320000000006</v>
      </c>
      <c r="P596">
        <f t="shared" si="78"/>
        <v>67</v>
      </c>
      <c r="Q596" t="str">
        <f>INDEX(elemek!$B$2:$B$113,MATCH($D596,elemek!$C$2:$C$113,0))</f>
        <v>Ga</v>
      </c>
      <c r="R596">
        <f t="shared" si="79"/>
        <v>9.0695320000000006</v>
      </c>
      <c r="S596">
        <f t="shared" si="80"/>
        <v>9.0695320000000006</v>
      </c>
    </row>
    <row r="597" spans="1:19">
      <c r="A597">
        <f t="shared" si="73"/>
        <v>596</v>
      </c>
      <c r="B597" t="str">
        <f>INDEX(elemek!$B$2:$B$113,MATCH($D597,elemek!$C$2:$C$113,0))</f>
        <v>Te</v>
      </c>
      <c r="C597">
        <f t="shared" si="74"/>
        <v>132</v>
      </c>
      <c r="D597">
        <f t="shared" si="75"/>
        <v>52</v>
      </c>
      <c r="E597">
        <f t="shared" si="75"/>
        <v>80</v>
      </c>
      <c r="F597">
        <f t="shared" si="76"/>
        <v>8.7166460000000008</v>
      </c>
      <c r="G597">
        <f t="shared" si="77"/>
        <v>8.7166460000000008</v>
      </c>
      <c r="H597" t="str">
        <f>IF(B597="Fe",1+MAX($H$1:H596),"")</f>
        <v/>
      </c>
      <c r="L597">
        <v>596</v>
      </c>
      <c r="M597">
        <v>52</v>
      </c>
      <c r="N597">
        <v>80</v>
      </c>
      <c r="O597">
        <v>8.7166460000000008</v>
      </c>
      <c r="P597">
        <f t="shared" si="78"/>
        <v>132</v>
      </c>
      <c r="Q597" t="str">
        <f>INDEX(elemek!$B$2:$B$113,MATCH($D597,elemek!$C$2:$C$113,0))</f>
        <v>Te</v>
      </c>
      <c r="R597">
        <f t="shared" si="79"/>
        <v>8.7166460000000008</v>
      </c>
      <c r="S597">
        <f t="shared" si="80"/>
        <v>8.7166460000000008</v>
      </c>
    </row>
    <row r="598" spans="1:19">
      <c r="A598">
        <f t="shared" si="73"/>
        <v>597</v>
      </c>
      <c r="B598" t="str">
        <f>INDEX(elemek!$B$2:$B$113,MATCH($D598,elemek!$C$2:$C$113,0))</f>
        <v>Ce</v>
      </c>
      <c r="C598">
        <f t="shared" si="74"/>
        <v>134</v>
      </c>
      <c r="D598">
        <f t="shared" si="75"/>
        <v>58</v>
      </c>
      <c r="E598">
        <f t="shared" si="75"/>
        <v>76</v>
      </c>
      <c r="F598">
        <f t="shared" si="76"/>
        <v>8.7044320000000006</v>
      </c>
      <c r="G598">
        <f t="shared" si="77"/>
        <v>8.7044320000000006</v>
      </c>
      <c r="H598" t="str">
        <f>IF(B598="Fe",1+MAX($H$1:H597),"")</f>
        <v/>
      </c>
      <c r="L598">
        <v>597</v>
      </c>
      <c r="M598">
        <v>58</v>
      </c>
      <c r="N598">
        <v>76</v>
      </c>
      <c r="O598">
        <v>8.7044320000000006</v>
      </c>
      <c r="P598">
        <f t="shared" si="78"/>
        <v>134</v>
      </c>
      <c r="Q598" t="str">
        <f>INDEX(elemek!$B$2:$B$113,MATCH($D598,elemek!$C$2:$C$113,0))</f>
        <v>Ce</v>
      </c>
      <c r="R598">
        <f t="shared" si="79"/>
        <v>8.7044320000000006</v>
      </c>
      <c r="S598">
        <f t="shared" si="80"/>
        <v>8.7044320000000006</v>
      </c>
    </row>
    <row r="599" spans="1:19">
      <c r="A599">
        <f t="shared" si="73"/>
        <v>598</v>
      </c>
      <c r="B599" t="str">
        <f>INDEX(elemek!$B$2:$B$113,MATCH($D599,elemek!$C$2:$C$113,0))</f>
        <v>Au</v>
      </c>
      <c r="C599">
        <f t="shared" si="74"/>
        <v>199</v>
      </c>
      <c r="D599">
        <f t="shared" si="75"/>
        <v>79</v>
      </c>
      <c r="E599">
        <f t="shared" si="75"/>
        <v>120</v>
      </c>
      <c r="F599">
        <f t="shared" si="76"/>
        <v>8.2175340000000006</v>
      </c>
      <c r="G599">
        <f t="shared" si="77"/>
        <v>8.2175340000000006</v>
      </c>
      <c r="H599" t="str">
        <f>IF(B599="Fe",1+MAX($H$1:H598),"")</f>
        <v/>
      </c>
      <c r="L599">
        <v>598</v>
      </c>
      <c r="M599">
        <v>79</v>
      </c>
      <c r="N599">
        <v>120</v>
      </c>
      <c r="O599">
        <v>8.2175340000000006</v>
      </c>
      <c r="P599">
        <f t="shared" si="78"/>
        <v>199</v>
      </c>
      <c r="Q599" t="str">
        <f>INDEX(elemek!$B$2:$B$113,MATCH($D599,elemek!$C$2:$C$113,0))</f>
        <v>Au</v>
      </c>
      <c r="R599">
        <f t="shared" si="79"/>
        <v>8.2175340000000006</v>
      </c>
      <c r="S599">
        <f t="shared" si="80"/>
        <v>8.2175340000000006</v>
      </c>
    </row>
    <row r="600" spans="1:19">
      <c r="A600">
        <f t="shared" si="73"/>
        <v>599</v>
      </c>
      <c r="B600" t="str">
        <f>INDEX(elemek!$B$2:$B$113,MATCH($D600,elemek!$C$2:$C$113,0))</f>
        <v>Tl</v>
      </c>
      <c r="C600">
        <f t="shared" si="74"/>
        <v>201</v>
      </c>
      <c r="D600">
        <f t="shared" si="75"/>
        <v>81</v>
      </c>
      <c r="E600">
        <f t="shared" si="75"/>
        <v>120</v>
      </c>
      <c r="F600">
        <f t="shared" si="76"/>
        <v>8.2065610000000007</v>
      </c>
      <c r="G600">
        <f t="shared" si="77"/>
        <v>8.2065610000000007</v>
      </c>
      <c r="H600" t="str">
        <f>IF(B600="Fe",1+MAX($H$1:H599),"")</f>
        <v/>
      </c>
      <c r="L600">
        <v>599</v>
      </c>
      <c r="M600">
        <v>81</v>
      </c>
      <c r="N600">
        <v>120</v>
      </c>
      <c r="O600">
        <v>8.2065610000000007</v>
      </c>
      <c r="P600">
        <f t="shared" si="78"/>
        <v>201</v>
      </c>
      <c r="Q600" t="str">
        <f>INDEX(elemek!$B$2:$B$113,MATCH($D600,elemek!$C$2:$C$113,0))</f>
        <v>Tl</v>
      </c>
      <c r="R600">
        <f t="shared" si="79"/>
        <v>8.2065610000000007</v>
      </c>
      <c r="S600">
        <f t="shared" si="80"/>
        <v>8.2065610000000007</v>
      </c>
    </row>
    <row r="601" spans="1:19">
      <c r="A601">
        <f t="shared" si="73"/>
        <v>600</v>
      </c>
      <c r="B601" t="str">
        <f>INDEX(elemek!$B$2:$B$113,MATCH($D601,elemek!$C$2:$C$113,0))</f>
        <v>Fm</v>
      </c>
      <c r="C601">
        <f t="shared" si="74"/>
        <v>253</v>
      </c>
      <c r="D601">
        <f t="shared" si="75"/>
        <v>100</v>
      </c>
      <c r="E601">
        <f t="shared" si="75"/>
        <v>153</v>
      </c>
      <c r="F601">
        <f t="shared" si="76"/>
        <v>7.7576910000000003</v>
      </c>
      <c r="G601">
        <f t="shared" si="77"/>
        <v>7.7576910000000003</v>
      </c>
      <c r="H601" t="str">
        <f>IF(B601="Fe",1+MAX($H$1:H600),"")</f>
        <v/>
      </c>
      <c r="L601">
        <v>600</v>
      </c>
      <c r="M601">
        <v>100</v>
      </c>
      <c r="N601">
        <v>153</v>
      </c>
      <c r="O601">
        <v>7.7576910000000003</v>
      </c>
      <c r="P601">
        <f t="shared" si="78"/>
        <v>253</v>
      </c>
      <c r="Q601" t="str">
        <f>INDEX(elemek!$B$2:$B$113,MATCH($D601,elemek!$C$2:$C$113,0))</f>
        <v>Fm</v>
      </c>
      <c r="R601">
        <f t="shared" si="79"/>
        <v>7.7576910000000003</v>
      </c>
      <c r="S601">
        <f t="shared" si="80"/>
        <v>7.7576910000000003</v>
      </c>
    </row>
    <row r="602" spans="1:19">
      <c r="A602">
        <f t="shared" si="73"/>
        <v>601</v>
      </c>
      <c r="B602" t="str">
        <f>INDEX(elemek!$B$2:$B$113,MATCH($D602,elemek!$C$2:$C$113,0))</f>
        <v>Pt</v>
      </c>
      <c r="C602">
        <f t="shared" si="74"/>
        <v>191</v>
      </c>
      <c r="D602">
        <f t="shared" si="75"/>
        <v>78</v>
      </c>
      <c r="E602">
        <f t="shared" si="75"/>
        <v>113</v>
      </c>
      <c r="F602">
        <f t="shared" si="76"/>
        <v>8.2582280000000008</v>
      </c>
      <c r="G602">
        <f t="shared" si="77"/>
        <v>8.2582280000000008</v>
      </c>
      <c r="H602" t="str">
        <f>IF(B602="Fe",1+MAX($H$1:H601),"")</f>
        <v/>
      </c>
      <c r="L602">
        <v>601</v>
      </c>
      <c r="M602">
        <v>78</v>
      </c>
      <c r="N602">
        <v>113</v>
      </c>
      <c r="O602">
        <v>8.2582280000000008</v>
      </c>
      <c r="P602">
        <f t="shared" si="78"/>
        <v>191</v>
      </c>
      <c r="Q602" t="str">
        <f>INDEX(elemek!$B$2:$B$113,MATCH($D602,elemek!$C$2:$C$113,0))</f>
        <v>Pt</v>
      </c>
      <c r="R602">
        <f t="shared" si="79"/>
        <v>8.2582280000000008</v>
      </c>
      <c r="S602">
        <f t="shared" si="80"/>
        <v>8.2582280000000008</v>
      </c>
    </row>
    <row r="603" spans="1:19">
      <c r="A603">
        <f t="shared" si="73"/>
        <v>602</v>
      </c>
      <c r="B603" t="str">
        <f>INDEX(elemek!$B$2:$B$113,MATCH($D603,elemek!$C$2:$C$113,0))</f>
        <v>In</v>
      </c>
      <c r="C603">
        <f t="shared" si="74"/>
        <v>111</v>
      </c>
      <c r="D603">
        <f t="shared" si="75"/>
        <v>49</v>
      </c>
      <c r="E603">
        <f t="shared" si="75"/>
        <v>62</v>
      </c>
      <c r="F603">
        <f t="shared" si="76"/>
        <v>8.8676879999999993</v>
      </c>
      <c r="G603">
        <f t="shared" si="77"/>
        <v>8.8676879999999993</v>
      </c>
      <c r="H603" t="str">
        <f>IF(B603="Fe",1+MAX($H$1:H602),"")</f>
        <v/>
      </c>
      <c r="L603">
        <v>602</v>
      </c>
      <c r="M603">
        <v>49</v>
      </c>
      <c r="N603">
        <v>62</v>
      </c>
      <c r="O603">
        <v>8.8676879999999993</v>
      </c>
      <c r="P603">
        <f t="shared" si="78"/>
        <v>111</v>
      </c>
      <c r="Q603" t="str">
        <f>INDEX(elemek!$B$2:$B$113,MATCH($D603,elemek!$C$2:$C$113,0))</f>
        <v>In</v>
      </c>
      <c r="R603">
        <f t="shared" si="79"/>
        <v>8.8676879999999993</v>
      </c>
      <c r="S603">
        <f t="shared" si="80"/>
        <v>8.8676879999999993</v>
      </c>
    </row>
    <row r="604" spans="1:19">
      <c r="A604">
        <f t="shared" si="73"/>
        <v>603</v>
      </c>
      <c r="B604" t="str">
        <f>INDEX(elemek!$B$2:$B$113,MATCH($D604,elemek!$C$2:$C$113,0))</f>
        <v>Ru</v>
      </c>
      <c r="C604">
        <f t="shared" si="74"/>
        <v>97</v>
      </c>
      <c r="D604">
        <f t="shared" si="75"/>
        <v>44</v>
      </c>
      <c r="E604">
        <f t="shared" si="75"/>
        <v>53</v>
      </c>
      <c r="F604">
        <f t="shared" si="76"/>
        <v>8.9590800000000002</v>
      </c>
      <c r="G604">
        <f t="shared" si="77"/>
        <v>8.9590800000000002</v>
      </c>
      <c r="H604" t="str">
        <f>IF(B604="Fe",1+MAX($H$1:H603),"")</f>
        <v/>
      </c>
      <c r="L604">
        <v>603</v>
      </c>
      <c r="M604">
        <v>44</v>
      </c>
      <c r="N604">
        <v>53</v>
      </c>
      <c r="O604">
        <v>8.9590800000000002</v>
      </c>
      <c r="P604">
        <f t="shared" si="78"/>
        <v>97</v>
      </c>
      <c r="Q604" t="str">
        <f>INDEX(elemek!$B$2:$B$113,MATCH($D604,elemek!$C$2:$C$113,0))</f>
        <v>Ru</v>
      </c>
      <c r="R604">
        <f t="shared" si="79"/>
        <v>8.9590800000000002</v>
      </c>
      <c r="S604">
        <f t="shared" si="80"/>
        <v>8.9590800000000002</v>
      </c>
    </row>
    <row r="605" spans="1:19">
      <c r="A605">
        <f t="shared" si="73"/>
        <v>604</v>
      </c>
      <c r="B605" t="str">
        <f>INDEX(elemek!$B$2:$B$113,MATCH($D605,elemek!$C$2:$C$113,0))</f>
        <v>Mo</v>
      </c>
      <c r="C605">
        <f t="shared" si="74"/>
        <v>99</v>
      </c>
      <c r="D605">
        <f t="shared" si="75"/>
        <v>42</v>
      </c>
      <c r="E605">
        <f t="shared" si="75"/>
        <v>57</v>
      </c>
      <c r="F605">
        <f t="shared" si="76"/>
        <v>8.9396690000000003</v>
      </c>
      <c r="G605">
        <f t="shared" si="77"/>
        <v>8.9396690000000003</v>
      </c>
      <c r="H605" t="str">
        <f>IF(B605="Fe",1+MAX($H$1:H604),"")</f>
        <v/>
      </c>
      <c r="L605">
        <v>604</v>
      </c>
      <c r="M605">
        <v>42</v>
      </c>
      <c r="N605">
        <v>57</v>
      </c>
      <c r="O605">
        <v>8.9396690000000003</v>
      </c>
      <c r="P605">
        <f t="shared" si="78"/>
        <v>99</v>
      </c>
      <c r="Q605" t="str">
        <f>INDEX(elemek!$B$2:$B$113,MATCH($D605,elemek!$C$2:$C$113,0))</f>
        <v>Mo</v>
      </c>
      <c r="R605">
        <f t="shared" si="79"/>
        <v>8.9396690000000003</v>
      </c>
      <c r="S605">
        <f t="shared" si="80"/>
        <v>8.9396690000000003</v>
      </c>
    </row>
    <row r="606" spans="1:19">
      <c r="A606">
        <f t="shared" si="73"/>
        <v>605</v>
      </c>
      <c r="B606" t="str">
        <f>INDEX(elemek!$B$2:$B$113,MATCH($D606,elemek!$C$2:$C$113,0))</f>
        <v>Sb</v>
      </c>
      <c r="C606">
        <f t="shared" si="74"/>
        <v>122</v>
      </c>
      <c r="D606">
        <f t="shared" si="75"/>
        <v>51</v>
      </c>
      <c r="E606">
        <f t="shared" si="75"/>
        <v>71</v>
      </c>
      <c r="F606">
        <f t="shared" si="76"/>
        <v>8.7953460000000003</v>
      </c>
      <c r="G606">
        <f t="shared" si="77"/>
        <v>8.7953460000000003</v>
      </c>
      <c r="H606" t="str">
        <f>IF(B606="Fe",1+MAX($H$1:H605),"")</f>
        <v/>
      </c>
      <c r="L606">
        <v>605</v>
      </c>
      <c r="M606">
        <v>51</v>
      </c>
      <c r="N606">
        <v>71</v>
      </c>
      <c r="O606">
        <v>8.7953460000000003</v>
      </c>
      <c r="P606">
        <f t="shared" si="78"/>
        <v>122</v>
      </c>
      <c r="Q606" t="str">
        <f>INDEX(elemek!$B$2:$B$113,MATCH($D606,elemek!$C$2:$C$113,0))</f>
        <v>Sb</v>
      </c>
      <c r="R606">
        <f t="shared" si="79"/>
        <v>8.7953460000000003</v>
      </c>
      <c r="S606">
        <f t="shared" si="80"/>
        <v>8.7953460000000003</v>
      </c>
    </row>
    <row r="607" spans="1:19">
      <c r="A607">
        <f t="shared" si="73"/>
        <v>606</v>
      </c>
      <c r="B607" t="str">
        <f>INDEX(elemek!$B$2:$B$113,MATCH($D607,elemek!$C$2:$C$113,0))</f>
        <v>As</v>
      </c>
      <c r="C607">
        <f t="shared" si="74"/>
        <v>71</v>
      </c>
      <c r="D607">
        <f t="shared" si="75"/>
        <v>33</v>
      </c>
      <c r="E607">
        <f t="shared" si="75"/>
        <v>38</v>
      </c>
      <c r="F607">
        <f t="shared" si="76"/>
        <v>9.0275809999999996</v>
      </c>
      <c r="G607">
        <f t="shared" si="77"/>
        <v>9.0275809999999996</v>
      </c>
      <c r="H607" t="str">
        <f>IF(B607="Fe",1+MAX($H$1:H606),"")</f>
        <v/>
      </c>
      <c r="L607">
        <v>606</v>
      </c>
      <c r="M607">
        <v>33</v>
      </c>
      <c r="N607">
        <v>38</v>
      </c>
      <c r="O607">
        <v>9.0275809999999996</v>
      </c>
      <c r="P607">
        <f t="shared" si="78"/>
        <v>71</v>
      </c>
      <c r="Q607" t="str">
        <f>INDEX(elemek!$B$2:$B$113,MATCH($D607,elemek!$C$2:$C$113,0))</f>
        <v>As</v>
      </c>
      <c r="R607">
        <f t="shared" si="79"/>
        <v>9.0275809999999996</v>
      </c>
      <c r="S607">
        <f t="shared" si="80"/>
        <v>9.0275809999999996</v>
      </c>
    </row>
    <row r="608" spans="1:19">
      <c r="A608">
        <f t="shared" si="73"/>
        <v>607</v>
      </c>
      <c r="B608" t="str">
        <f>INDEX(elemek!$B$2:$B$113,MATCH($D608,elemek!$C$2:$C$113,0))</f>
        <v>Au</v>
      </c>
      <c r="C608">
        <f t="shared" si="74"/>
        <v>198</v>
      </c>
      <c r="D608">
        <f t="shared" si="75"/>
        <v>79</v>
      </c>
      <c r="E608">
        <f t="shared" si="75"/>
        <v>119</v>
      </c>
      <c r="F608">
        <f t="shared" si="76"/>
        <v>8.2207319999999999</v>
      </c>
      <c r="G608">
        <f t="shared" si="77"/>
        <v>8.2207319999999999</v>
      </c>
      <c r="H608" t="str">
        <f>IF(B608="Fe",1+MAX($H$1:H607),"")</f>
        <v/>
      </c>
      <c r="L608">
        <v>607</v>
      </c>
      <c r="M608">
        <v>79</v>
      </c>
      <c r="N608">
        <v>119</v>
      </c>
      <c r="O608">
        <v>8.2207319999999999</v>
      </c>
      <c r="P608">
        <f t="shared" si="78"/>
        <v>198</v>
      </c>
      <c r="Q608" t="str">
        <f>INDEX(elemek!$B$2:$B$113,MATCH($D608,elemek!$C$2:$C$113,0))</f>
        <v>Au</v>
      </c>
      <c r="R608">
        <f t="shared" si="79"/>
        <v>8.2207319999999999</v>
      </c>
      <c r="S608">
        <f t="shared" si="80"/>
        <v>8.2207319999999999</v>
      </c>
    </row>
    <row r="609" spans="1:19">
      <c r="A609">
        <f t="shared" si="73"/>
        <v>608</v>
      </c>
      <c r="B609" t="str">
        <f>INDEX(elemek!$B$2:$B$113,MATCH($D609,elemek!$C$2:$C$113,0))</f>
        <v>Hg</v>
      </c>
      <c r="C609">
        <f t="shared" si="74"/>
        <v>197</v>
      </c>
      <c r="D609">
        <f t="shared" si="75"/>
        <v>80</v>
      </c>
      <c r="E609">
        <f t="shared" si="75"/>
        <v>117</v>
      </c>
      <c r="F609">
        <f t="shared" si="76"/>
        <v>8.2263579999999994</v>
      </c>
      <c r="G609">
        <f t="shared" si="77"/>
        <v>8.2263579999999994</v>
      </c>
      <c r="H609" t="str">
        <f>IF(B609="Fe",1+MAX($H$1:H608),"")</f>
        <v/>
      </c>
      <c r="L609">
        <v>608</v>
      </c>
      <c r="M609">
        <v>80</v>
      </c>
      <c r="N609">
        <v>117</v>
      </c>
      <c r="O609">
        <v>8.2263579999999994</v>
      </c>
      <c r="P609">
        <f t="shared" si="78"/>
        <v>197</v>
      </c>
      <c r="Q609" t="str">
        <f>INDEX(elemek!$B$2:$B$113,MATCH($D609,elemek!$C$2:$C$113,0))</f>
        <v>Hg</v>
      </c>
      <c r="R609">
        <f t="shared" si="79"/>
        <v>8.2263579999999994</v>
      </c>
      <c r="S609">
        <f t="shared" si="80"/>
        <v>8.2263579999999994</v>
      </c>
    </row>
    <row r="610" spans="1:19">
      <c r="A610">
        <f t="shared" si="73"/>
        <v>609</v>
      </c>
      <c r="B610" t="str">
        <f>INDEX(elemek!$B$2:$B$113,MATCH($D610,elemek!$C$2:$C$113,0))</f>
        <v>Y</v>
      </c>
      <c r="C610">
        <f t="shared" si="74"/>
        <v>90</v>
      </c>
      <c r="D610">
        <f t="shared" si="75"/>
        <v>39</v>
      </c>
      <c r="E610">
        <f t="shared" si="75"/>
        <v>51</v>
      </c>
      <c r="F610">
        <f t="shared" si="76"/>
        <v>9.0322940000000003</v>
      </c>
      <c r="G610">
        <f t="shared" si="77"/>
        <v>9.0322940000000003</v>
      </c>
      <c r="H610" t="str">
        <f>IF(B610="Fe",1+MAX($H$1:H609),"")</f>
        <v/>
      </c>
      <c r="L610">
        <v>609</v>
      </c>
      <c r="M610">
        <v>39</v>
      </c>
      <c r="N610">
        <v>51</v>
      </c>
      <c r="O610">
        <v>9.0322940000000003</v>
      </c>
      <c r="P610">
        <f t="shared" si="78"/>
        <v>90</v>
      </c>
      <c r="Q610" t="str">
        <f>INDEX(elemek!$B$2:$B$113,MATCH($D610,elemek!$C$2:$C$113,0))</f>
        <v>Y</v>
      </c>
      <c r="R610">
        <f t="shared" si="79"/>
        <v>9.0322940000000003</v>
      </c>
      <c r="S610">
        <f t="shared" si="80"/>
        <v>9.0322940000000003</v>
      </c>
    </row>
    <row r="611" spans="1:19">
      <c r="A611">
        <f t="shared" si="73"/>
        <v>610</v>
      </c>
      <c r="B611" t="str">
        <f>INDEX(elemek!$B$2:$B$113,MATCH($D611,elemek!$C$2:$C$113,0))</f>
        <v>Re</v>
      </c>
      <c r="C611">
        <f t="shared" si="74"/>
        <v>182</v>
      </c>
      <c r="D611">
        <f t="shared" si="75"/>
        <v>75</v>
      </c>
      <c r="E611">
        <f t="shared" si="75"/>
        <v>107</v>
      </c>
      <c r="F611">
        <f t="shared" si="76"/>
        <v>8.3210529999999991</v>
      </c>
      <c r="G611">
        <f t="shared" si="77"/>
        <v>8.3210529999999991</v>
      </c>
      <c r="H611" t="str">
        <f>IF(B611="Fe",1+MAX($H$1:H610),"")</f>
        <v/>
      </c>
      <c r="L611">
        <v>610</v>
      </c>
      <c r="M611">
        <v>75</v>
      </c>
      <c r="N611">
        <v>107</v>
      </c>
      <c r="O611">
        <v>8.3210529999999991</v>
      </c>
      <c r="P611">
        <f t="shared" si="78"/>
        <v>182</v>
      </c>
      <c r="Q611" t="str">
        <f>INDEX(elemek!$B$2:$B$113,MATCH($D611,elemek!$C$2:$C$113,0))</f>
        <v>Re</v>
      </c>
      <c r="R611">
        <f t="shared" si="79"/>
        <v>8.3210529999999991</v>
      </c>
      <c r="S611">
        <f t="shared" si="80"/>
        <v>8.3210529999999991</v>
      </c>
    </row>
    <row r="612" spans="1:19">
      <c r="A612">
        <f t="shared" si="73"/>
        <v>611</v>
      </c>
      <c r="B612" t="str">
        <f>INDEX(elemek!$B$2:$B$113,MATCH($D612,elemek!$C$2:$C$113,0))</f>
        <v>Tm</v>
      </c>
      <c r="C612">
        <f t="shared" si="74"/>
        <v>172</v>
      </c>
      <c r="D612">
        <f t="shared" si="75"/>
        <v>69</v>
      </c>
      <c r="E612">
        <f t="shared" si="75"/>
        <v>103</v>
      </c>
      <c r="F612">
        <f t="shared" si="76"/>
        <v>8.4049320000000005</v>
      </c>
      <c r="G612">
        <f t="shared" si="77"/>
        <v>8.4049320000000005</v>
      </c>
      <c r="H612" t="str">
        <f>IF(B612="Fe",1+MAX($H$1:H611),"")</f>
        <v/>
      </c>
      <c r="L612">
        <v>611</v>
      </c>
      <c r="M612">
        <v>69</v>
      </c>
      <c r="N612">
        <v>103</v>
      </c>
      <c r="O612">
        <v>8.4049320000000005</v>
      </c>
      <c r="P612">
        <f t="shared" si="78"/>
        <v>172</v>
      </c>
      <c r="Q612" t="str">
        <f>INDEX(elemek!$B$2:$B$113,MATCH($D612,elemek!$C$2:$C$113,0))</f>
        <v>Tm</v>
      </c>
      <c r="R612">
        <f t="shared" si="79"/>
        <v>8.4049320000000005</v>
      </c>
      <c r="S612">
        <f t="shared" si="80"/>
        <v>8.4049320000000005</v>
      </c>
    </row>
    <row r="613" spans="1:19">
      <c r="A613">
        <f t="shared" si="73"/>
        <v>612</v>
      </c>
      <c r="B613" t="str">
        <f>INDEX(elemek!$B$2:$B$113,MATCH($D613,elemek!$C$2:$C$113,0))</f>
        <v>Cu</v>
      </c>
      <c r="C613">
        <f t="shared" si="74"/>
        <v>67</v>
      </c>
      <c r="D613">
        <f t="shared" si="75"/>
        <v>29</v>
      </c>
      <c r="E613">
        <f t="shared" si="75"/>
        <v>38</v>
      </c>
      <c r="F613">
        <f t="shared" si="76"/>
        <v>9.0760860000000001</v>
      </c>
      <c r="G613">
        <f t="shared" si="77"/>
        <v>9.0760860000000001</v>
      </c>
      <c r="H613" t="str">
        <f>IF(B613="Fe",1+MAX($H$1:H612),"")</f>
        <v/>
      </c>
      <c r="L613">
        <v>612</v>
      </c>
      <c r="M613">
        <v>29</v>
      </c>
      <c r="N613">
        <v>38</v>
      </c>
      <c r="O613">
        <v>9.0760860000000001</v>
      </c>
      <c r="P613">
        <f t="shared" si="78"/>
        <v>67</v>
      </c>
      <c r="Q613" t="str">
        <f>INDEX(elemek!$B$2:$B$113,MATCH($D613,elemek!$C$2:$C$113,0))</f>
        <v>Cu</v>
      </c>
      <c r="R613">
        <f t="shared" si="79"/>
        <v>9.0760860000000001</v>
      </c>
      <c r="S613">
        <f t="shared" si="80"/>
        <v>9.0760860000000001</v>
      </c>
    </row>
    <row r="614" spans="1:19">
      <c r="A614">
        <f t="shared" si="73"/>
        <v>613</v>
      </c>
      <c r="B614" t="str">
        <f>INDEX(elemek!$B$2:$B$113,MATCH($D614,elemek!$C$2:$C$113,0))</f>
        <v>Sc</v>
      </c>
      <c r="C614">
        <f t="shared" si="74"/>
        <v>44</v>
      </c>
      <c r="D614">
        <f t="shared" si="75"/>
        <v>21</v>
      </c>
      <c r="E614">
        <f t="shared" si="75"/>
        <v>23</v>
      </c>
      <c r="F614">
        <f t="shared" si="76"/>
        <v>8.9246269999999992</v>
      </c>
      <c r="G614">
        <f t="shared" si="77"/>
        <v>8.9246269999999992</v>
      </c>
      <c r="H614" t="str">
        <f>IF(B614="Fe",1+MAX($H$1:H613),"")</f>
        <v/>
      </c>
      <c r="L614">
        <v>613</v>
      </c>
      <c r="M614">
        <v>21</v>
      </c>
      <c r="N614">
        <v>23</v>
      </c>
      <c r="O614">
        <v>8.9246269999999992</v>
      </c>
      <c r="P614">
        <f t="shared" si="78"/>
        <v>44</v>
      </c>
      <c r="Q614" t="str">
        <f>INDEX(elemek!$B$2:$B$113,MATCH($D614,elemek!$C$2:$C$113,0))</f>
        <v>Sc</v>
      </c>
      <c r="R614">
        <f t="shared" si="79"/>
        <v>8.9246269999999992</v>
      </c>
      <c r="S614">
        <f t="shared" si="80"/>
        <v>8.9246269999999992</v>
      </c>
    </row>
    <row r="615" spans="1:19">
      <c r="A615">
        <f t="shared" si="73"/>
        <v>614</v>
      </c>
      <c r="B615" t="str">
        <f>INDEX(elemek!$B$2:$B$113,MATCH($D615,elemek!$C$2:$C$113,0))</f>
        <v>Ba</v>
      </c>
      <c r="C615">
        <f t="shared" si="74"/>
        <v>128</v>
      </c>
      <c r="D615">
        <f t="shared" si="75"/>
        <v>56</v>
      </c>
      <c r="E615">
        <f t="shared" si="75"/>
        <v>72</v>
      </c>
      <c r="F615">
        <f t="shared" si="76"/>
        <v>8.7385230000000007</v>
      </c>
      <c r="G615">
        <f t="shared" si="77"/>
        <v>8.7385230000000007</v>
      </c>
      <c r="H615" t="str">
        <f>IF(B615="Fe",1+MAX($H$1:H614),"")</f>
        <v/>
      </c>
      <c r="L615">
        <v>614</v>
      </c>
      <c r="M615">
        <v>56</v>
      </c>
      <c r="N615">
        <v>72</v>
      </c>
      <c r="O615">
        <v>8.7385230000000007</v>
      </c>
      <c r="P615">
        <f t="shared" si="78"/>
        <v>128</v>
      </c>
      <c r="Q615" t="str">
        <f>INDEX(elemek!$B$2:$B$113,MATCH($D615,elemek!$C$2:$C$113,0))</f>
        <v>Ba</v>
      </c>
      <c r="R615">
        <f t="shared" si="79"/>
        <v>8.7385230000000007</v>
      </c>
      <c r="S615">
        <f t="shared" si="80"/>
        <v>8.7385230000000007</v>
      </c>
    </row>
    <row r="616" spans="1:19">
      <c r="A616">
        <f t="shared" si="73"/>
        <v>615</v>
      </c>
      <c r="B616" t="str">
        <f>INDEX(elemek!$B$2:$B$113,MATCH($D616,elemek!$C$2:$C$113,0))</f>
        <v>Br</v>
      </c>
      <c r="C616">
        <f t="shared" si="74"/>
        <v>77</v>
      </c>
      <c r="D616">
        <f t="shared" si="75"/>
        <v>35</v>
      </c>
      <c r="E616">
        <f t="shared" si="75"/>
        <v>42</v>
      </c>
      <c r="F616">
        <f t="shared" si="76"/>
        <v>9.0224309999999992</v>
      </c>
      <c r="G616">
        <f t="shared" si="77"/>
        <v>9.0224309999999992</v>
      </c>
      <c r="H616" t="str">
        <f>IF(B616="Fe",1+MAX($H$1:H615),"")</f>
        <v/>
      </c>
      <c r="L616">
        <v>615</v>
      </c>
      <c r="M616">
        <v>35</v>
      </c>
      <c r="N616">
        <v>42</v>
      </c>
      <c r="O616">
        <v>9.0224309999999992</v>
      </c>
      <c r="P616">
        <f t="shared" si="78"/>
        <v>77</v>
      </c>
      <c r="Q616" t="str">
        <f>INDEX(elemek!$B$2:$B$113,MATCH($D616,elemek!$C$2:$C$113,0))</f>
        <v>Br</v>
      </c>
      <c r="R616">
        <f t="shared" si="79"/>
        <v>9.0224309999999992</v>
      </c>
      <c r="S616">
        <f t="shared" si="80"/>
        <v>9.0224309999999992</v>
      </c>
    </row>
    <row r="617" spans="1:19">
      <c r="A617">
        <f t="shared" si="73"/>
        <v>616</v>
      </c>
      <c r="B617" t="str">
        <f>INDEX(elemek!$B$2:$B$113,MATCH($D617,elemek!$C$2:$C$113,0))</f>
        <v>Yb</v>
      </c>
      <c r="C617">
        <f t="shared" si="74"/>
        <v>166</v>
      </c>
      <c r="D617">
        <f t="shared" si="75"/>
        <v>70</v>
      </c>
      <c r="E617">
        <f t="shared" si="75"/>
        <v>96</v>
      </c>
      <c r="F617">
        <f t="shared" si="76"/>
        <v>8.4423399999999997</v>
      </c>
      <c r="G617">
        <f t="shared" si="77"/>
        <v>8.4423399999999997</v>
      </c>
      <c r="H617" t="str">
        <f>IF(B617="Fe",1+MAX($H$1:H616),"")</f>
        <v/>
      </c>
      <c r="L617">
        <v>616</v>
      </c>
      <c r="M617">
        <v>70</v>
      </c>
      <c r="N617">
        <v>96</v>
      </c>
      <c r="O617">
        <v>8.4423399999999997</v>
      </c>
      <c r="P617">
        <f t="shared" si="78"/>
        <v>166</v>
      </c>
      <c r="Q617" t="str">
        <f>INDEX(elemek!$B$2:$B$113,MATCH($D617,elemek!$C$2:$C$113,0))</f>
        <v>Yb</v>
      </c>
      <c r="R617">
        <f t="shared" si="79"/>
        <v>8.4423399999999997</v>
      </c>
      <c r="S617">
        <f t="shared" si="80"/>
        <v>8.4423399999999997</v>
      </c>
    </row>
    <row r="618" spans="1:19">
      <c r="A618">
        <f t="shared" si="73"/>
        <v>617</v>
      </c>
      <c r="B618" t="str">
        <f>INDEX(elemek!$B$2:$B$113,MATCH($D618,elemek!$C$2:$C$113,0))</f>
        <v>Ta</v>
      </c>
      <c r="C618">
        <f t="shared" si="74"/>
        <v>177</v>
      </c>
      <c r="D618">
        <f t="shared" si="75"/>
        <v>73</v>
      </c>
      <c r="E618">
        <f t="shared" si="75"/>
        <v>104</v>
      </c>
      <c r="F618">
        <f t="shared" si="76"/>
        <v>8.3635529999999996</v>
      </c>
      <c r="G618">
        <f t="shared" si="77"/>
        <v>8.3635529999999996</v>
      </c>
      <c r="H618" t="str">
        <f>IF(B618="Fe",1+MAX($H$1:H617),"")</f>
        <v/>
      </c>
      <c r="L618">
        <v>617</v>
      </c>
      <c r="M618">
        <v>73</v>
      </c>
      <c r="N618">
        <v>104</v>
      </c>
      <c r="O618">
        <v>8.3635529999999996</v>
      </c>
      <c r="P618">
        <f t="shared" si="78"/>
        <v>177</v>
      </c>
      <c r="Q618" t="str">
        <f>INDEX(elemek!$B$2:$B$113,MATCH($D618,elemek!$C$2:$C$113,0))</f>
        <v>Ta</v>
      </c>
      <c r="R618">
        <f t="shared" si="79"/>
        <v>8.3635529999999996</v>
      </c>
      <c r="S618">
        <f t="shared" si="80"/>
        <v>8.3635529999999996</v>
      </c>
    </row>
    <row r="619" spans="1:19">
      <c r="A619">
        <f t="shared" si="73"/>
        <v>618</v>
      </c>
      <c r="B619" t="str">
        <f>INDEX(elemek!$B$2:$B$113,MATCH($D619,elemek!$C$2:$C$113,0))</f>
        <v>Np</v>
      </c>
      <c r="C619">
        <f t="shared" si="74"/>
        <v>239</v>
      </c>
      <c r="D619">
        <f t="shared" si="75"/>
        <v>93</v>
      </c>
      <c r="E619">
        <f t="shared" si="75"/>
        <v>146</v>
      </c>
      <c r="F619">
        <f t="shared" si="76"/>
        <v>7.8649990000000001</v>
      </c>
      <c r="G619">
        <f t="shared" si="77"/>
        <v>7.8649990000000001</v>
      </c>
      <c r="H619" t="str">
        <f>IF(B619="Fe",1+MAX($H$1:H618),"")</f>
        <v/>
      </c>
      <c r="L619">
        <v>618</v>
      </c>
      <c r="M619">
        <v>93</v>
      </c>
      <c r="N619">
        <v>146</v>
      </c>
      <c r="O619">
        <v>7.8649990000000001</v>
      </c>
      <c r="P619">
        <f t="shared" si="78"/>
        <v>239</v>
      </c>
      <c r="Q619" t="str">
        <f>INDEX(elemek!$B$2:$B$113,MATCH($D619,elemek!$C$2:$C$113,0))</f>
        <v>Np</v>
      </c>
      <c r="R619">
        <f t="shared" si="79"/>
        <v>7.8649990000000001</v>
      </c>
      <c r="S619">
        <f t="shared" si="80"/>
        <v>7.8649990000000001</v>
      </c>
    </row>
    <row r="620" spans="1:19">
      <c r="A620">
        <f t="shared" si="73"/>
        <v>619</v>
      </c>
      <c r="B620" t="str">
        <f>INDEX(elemek!$B$2:$B$113,MATCH($D620,elemek!$C$2:$C$113,0))</f>
        <v>Tb</v>
      </c>
      <c r="C620">
        <f t="shared" si="74"/>
        <v>153</v>
      </c>
      <c r="D620">
        <f t="shared" si="75"/>
        <v>65</v>
      </c>
      <c r="E620">
        <f t="shared" si="75"/>
        <v>88</v>
      </c>
      <c r="F620">
        <f t="shared" si="76"/>
        <v>8.537471</v>
      </c>
      <c r="G620">
        <f t="shared" si="77"/>
        <v>8.537471</v>
      </c>
      <c r="H620" t="str">
        <f>IF(B620="Fe",1+MAX($H$1:H619),"")</f>
        <v/>
      </c>
      <c r="L620">
        <v>619</v>
      </c>
      <c r="M620">
        <v>65</v>
      </c>
      <c r="N620">
        <v>88</v>
      </c>
      <c r="O620">
        <v>8.537471</v>
      </c>
      <c r="P620">
        <f t="shared" si="78"/>
        <v>153</v>
      </c>
      <c r="Q620" t="str">
        <f>INDEX(elemek!$B$2:$B$113,MATCH($D620,elemek!$C$2:$C$113,0))</f>
        <v>Tb</v>
      </c>
      <c r="R620">
        <f t="shared" si="79"/>
        <v>8.537471</v>
      </c>
      <c r="S620">
        <f t="shared" si="80"/>
        <v>8.537471</v>
      </c>
    </row>
    <row r="621" spans="1:19">
      <c r="A621">
        <f t="shared" si="73"/>
        <v>620</v>
      </c>
      <c r="B621" t="str">
        <f>INDEX(elemek!$B$2:$B$113,MATCH($D621,elemek!$C$2:$C$113,0))</f>
        <v>Ni</v>
      </c>
      <c r="C621">
        <f t="shared" si="74"/>
        <v>66</v>
      </c>
      <c r="D621">
        <f t="shared" si="75"/>
        <v>28</v>
      </c>
      <c r="E621">
        <f t="shared" si="75"/>
        <v>38</v>
      </c>
      <c r="F621">
        <f t="shared" si="76"/>
        <v>9.0714229999999993</v>
      </c>
      <c r="G621">
        <f t="shared" si="77"/>
        <v>9.0714229999999993</v>
      </c>
      <c r="H621" t="str">
        <f>IF(B621="Fe",1+MAX($H$1:H620),"")</f>
        <v/>
      </c>
      <c r="L621">
        <v>620</v>
      </c>
      <c r="M621">
        <v>28</v>
      </c>
      <c r="N621">
        <v>38</v>
      </c>
      <c r="O621">
        <v>9.0714229999999993</v>
      </c>
      <c r="P621">
        <f t="shared" si="78"/>
        <v>66</v>
      </c>
      <c r="Q621" t="str">
        <f>INDEX(elemek!$B$2:$B$113,MATCH($D621,elemek!$C$2:$C$113,0))</f>
        <v>Ni</v>
      </c>
      <c r="R621">
        <f t="shared" si="79"/>
        <v>9.0714229999999993</v>
      </c>
      <c r="S621">
        <f t="shared" si="80"/>
        <v>9.0714229999999993</v>
      </c>
    </row>
    <row r="622" spans="1:19">
      <c r="A622">
        <f t="shared" si="73"/>
        <v>621</v>
      </c>
      <c r="B622" t="str">
        <f>INDEX(elemek!$B$2:$B$113,MATCH($D622,elemek!$C$2:$C$113,0))</f>
        <v>Pu</v>
      </c>
      <c r="C622">
        <f t="shared" si="74"/>
        <v>247</v>
      </c>
      <c r="D622">
        <f t="shared" si="75"/>
        <v>94</v>
      </c>
      <c r="E622">
        <f t="shared" si="75"/>
        <v>153</v>
      </c>
      <c r="F622">
        <f t="shared" si="76"/>
        <v>7.7919749999999999</v>
      </c>
      <c r="G622">
        <f t="shared" si="77"/>
        <v>7.7919749999999999</v>
      </c>
      <c r="H622" t="str">
        <f>IF(B622="Fe",1+MAX($H$1:H621),"")</f>
        <v/>
      </c>
      <c r="L622">
        <v>621</v>
      </c>
      <c r="M622">
        <v>94</v>
      </c>
      <c r="N622">
        <v>153</v>
      </c>
      <c r="O622">
        <v>7.7919749999999999</v>
      </c>
      <c r="P622">
        <f t="shared" si="78"/>
        <v>247</v>
      </c>
      <c r="Q622" t="str">
        <f>INDEX(elemek!$B$2:$B$113,MATCH($D622,elemek!$C$2:$C$113,0))</f>
        <v>Pu</v>
      </c>
      <c r="R622">
        <f t="shared" si="79"/>
        <v>7.7919749999999999</v>
      </c>
      <c r="S622">
        <f t="shared" si="80"/>
        <v>7.7919749999999999</v>
      </c>
    </row>
    <row r="623" spans="1:19">
      <c r="A623">
        <f t="shared" si="73"/>
        <v>622</v>
      </c>
      <c r="B623" t="str">
        <f>INDEX(elemek!$B$2:$B$113,MATCH($D623,elemek!$C$2:$C$113,0))</f>
        <v>Au</v>
      </c>
      <c r="C623">
        <f t="shared" si="74"/>
        <v>198</v>
      </c>
      <c r="D623">
        <f t="shared" si="75"/>
        <v>79</v>
      </c>
      <c r="E623">
        <f t="shared" si="75"/>
        <v>119</v>
      </c>
      <c r="F623">
        <f t="shared" si="76"/>
        <v>8.5114533494381952</v>
      </c>
      <c r="G623">
        <f t="shared" si="77"/>
        <v>8.5114533494381952</v>
      </c>
      <c r="H623" t="str">
        <f>IF(B623="Fe",1+MAX($H$1:H622),"")</f>
        <v/>
      </c>
      <c r="L623">
        <v>622</v>
      </c>
      <c r="M623">
        <v>79</v>
      </c>
      <c r="N623">
        <v>119</v>
      </c>
      <c r="P623">
        <f t="shared" si="78"/>
        <v>198</v>
      </c>
      <c r="Q623" t="str">
        <f>INDEX(elemek!$B$2:$B$113,MATCH($D623,elemek!$C$2:$C$113,0))</f>
        <v>Au</v>
      </c>
      <c r="R623">
        <f t="shared" si="79"/>
        <v>8.5114533494381952</v>
      </c>
      <c r="S623">
        <f t="shared" si="80"/>
        <v>8.2311463000000007</v>
      </c>
    </row>
    <row r="624" spans="1:19">
      <c r="A624">
        <f t="shared" si="73"/>
        <v>623</v>
      </c>
      <c r="B624" t="str">
        <f>INDEX(elemek!$B$2:$B$113,MATCH($D624,elemek!$C$2:$C$113,0))</f>
        <v>Cd</v>
      </c>
      <c r="C624">
        <f t="shared" si="74"/>
        <v>115</v>
      </c>
      <c r="D624">
        <f t="shared" si="75"/>
        <v>48</v>
      </c>
      <c r="E624">
        <f t="shared" si="75"/>
        <v>67</v>
      </c>
      <c r="F624">
        <f t="shared" si="76"/>
        <v>8.5114533494381952</v>
      </c>
      <c r="G624">
        <f t="shared" si="77"/>
        <v>8.5114533494381952</v>
      </c>
      <c r="H624" t="str">
        <f>IF(B624="Fe",1+MAX($H$1:H623),"")</f>
        <v/>
      </c>
      <c r="L624">
        <v>623</v>
      </c>
      <c r="M624">
        <v>48</v>
      </c>
      <c r="N624">
        <v>67</v>
      </c>
      <c r="P624">
        <f t="shared" si="78"/>
        <v>115</v>
      </c>
      <c r="Q624" t="str">
        <f>INDEX(elemek!$B$2:$B$113,MATCH($D624,elemek!$C$2:$C$113,0))</f>
        <v>Cd</v>
      </c>
      <c r="R624">
        <f t="shared" si="79"/>
        <v>8.5114533494381952</v>
      </c>
      <c r="S624">
        <f t="shared" si="80"/>
        <v>8.8673330833333317</v>
      </c>
    </row>
    <row r="625" spans="1:19">
      <c r="A625">
        <f t="shared" si="73"/>
        <v>624</v>
      </c>
      <c r="B625" t="str">
        <f>INDEX(elemek!$B$2:$B$113,MATCH($D625,elemek!$C$2:$C$113,0))</f>
        <v>Pm</v>
      </c>
      <c r="C625">
        <f t="shared" si="74"/>
        <v>149</v>
      </c>
      <c r="D625">
        <f t="shared" si="75"/>
        <v>61</v>
      </c>
      <c r="E625">
        <f t="shared" si="75"/>
        <v>88</v>
      </c>
      <c r="F625">
        <f t="shared" si="76"/>
        <v>8.5818709999999996</v>
      </c>
      <c r="G625">
        <f t="shared" si="77"/>
        <v>8.5818709999999996</v>
      </c>
      <c r="H625" t="str">
        <f>IF(B625="Fe",1+MAX($H$1:H624),"")</f>
        <v/>
      </c>
      <c r="L625">
        <v>624</v>
      </c>
      <c r="M625">
        <v>61</v>
      </c>
      <c r="N625">
        <v>88</v>
      </c>
      <c r="O625">
        <v>8.5818709999999996</v>
      </c>
      <c r="P625">
        <f t="shared" si="78"/>
        <v>149</v>
      </c>
      <c r="Q625" t="str">
        <f>INDEX(elemek!$B$2:$B$113,MATCH($D625,elemek!$C$2:$C$113,0))</f>
        <v>Pm</v>
      </c>
      <c r="R625">
        <f t="shared" si="79"/>
        <v>8.5818709999999996</v>
      </c>
      <c r="S625">
        <f t="shared" si="80"/>
        <v>8.5818709999999996</v>
      </c>
    </row>
    <row r="626" spans="1:19">
      <c r="A626">
        <f t="shared" si="73"/>
        <v>625</v>
      </c>
      <c r="B626" t="str">
        <f>INDEX(elemek!$B$2:$B$113,MATCH($D626,elemek!$C$2:$C$113,0))</f>
        <v>Xe</v>
      </c>
      <c r="C626">
        <f t="shared" si="74"/>
        <v>133</v>
      </c>
      <c r="D626">
        <f t="shared" si="75"/>
        <v>54</v>
      </c>
      <c r="E626">
        <f t="shared" si="75"/>
        <v>79</v>
      </c>
      <c r="F626">
        <f t="shared" si="76"/>
        <v>8.5114533494381952</v>
      </c>
      <c r="G626">
        <f t="shared" si="77"/>
        <v>8.5114533494381952</v>
      </c>
      <c r="H626" t="str">
        <f>IF(B626="Fe",1+MAX($H$1:H625),"")</f>
        <v/>
      </c>
      <c r="L626">
        <v>625</v>
      </c>
      <c r="M626">
        <v>54</v>
      </c>
      <c r="N626">
        <v>79</v>
      </c>
      <c r="P626">
        <f t="shared" si="78"/>
        <v>133</v>
      </c>
      <c r="Q626" t="str">
        <f>INDEX(elemek!$B$2:$B$113,MATCH($D626,elemek!$C$2:$C$113,0))</f>
        <v>Xe</v>
      </c>
      <c r="R626">
        <f t="shared" si="79"/>
        <v>8.5114533494381952</v>
      </c>
      <c r="S626">
        <f t="shared" si="80"/>
        <v>8.7529828666666649</v>
      </c>
    </row>
    <row r="627" spans="1:19">
      <c r="A627">
        <f t="shared" si="73"/>
        <v>626</v>
      </c>
      <c r="B627" t="str">
        <f>INDEX(elemek!$B$2:$B$113,MATCH($D627,elemek!$C$2:$C$113,0))</f>
        <v>Pb</v>
      </c>
      <c r="C627">
        <f t="shared" si="74"/>
        <v>203</v>
      </c>
      <c r="D627">
        <f t="shared" si="75"/>
        <v>82</v>
      </c>
      <c r="E627">
        <f t="shared" si="75"/>
        <v>121</v>
      </c>
      <c r="F627">
        <f t="shared" si="76"/>
        <v>8.1934310000000004</v>
      </c>
      <c r="G627">
        <f t="shared" si="77"/>
        <v>8.1934310000000004</v>
      </c>
      <c r="H627" t="str">
        <f>IF(B627="Fe",1+MAX($H$1:H626),"")</f>
        <v/>
      </c>
      <c r="L627">
        <v>626</v>
      </c>
      <c r="M627">
        <v>82</v>
      </c>
      <c r="N627">
        <v>121</v>
      </c>
      <c r="O627">
        <v>8.1934310000000004</v>
      </c>
      <c r="P627">
        <f t="shared" si="78"/>
        <v>203</v>
      </c>
      <c r="Q627" t="str">
        <f>INDEX(elemek!$B$2:$B$113,MATCH($D627,elemek!$C$2:$C$113,0))</f>
        <v>Pb</v>
      </c>
      <c r="R627">
        <f t="shared" si="79"/>
        <v>8.1934310000000004</v>
      </c>
      <c r="S627">
        <f t="shared" si="80"/>
        <v>8.1934310000000004</v>
      </c>
    </row>
    <row r="628" spans="1:19">
      <c r="A628">
        <f t="shared" si="73"/>
        <v>627</v>
      </c>
      <c r="B628" t="str">
        <f>INDEX(elemek!$B$2:$B$113,MATCH($D628,elemek!$C$2:$C$113,0))</f>
        <v>Np</v>
      </c>
      <c r="C628">
        <f t="shared" si="74"/>
        <v>238</v>
      </c>
      <c r="D628">
        <f t="shared" si="75"/>
        <v>93</v>
      </c>
      <c r="E628">
        <f t="shared" si="75"/>
        <v>145</v>
      </c>
      <c r="F628">
        <f t="shared" si="76"/>
        <v>7.871931</v>
      </c>
      <c r="G628">
        <f t="shared" si="77"/>
        <v>7.871931</v>
      </c>
      <c r="H628" t="str">
        <f>IF(B628="Fe",1+MAX($H$1:H627),"")</f>
        <v/>
      </c>
      <c r="L628">
        <v>627</v>
      </c>
      <c r="M628">
        <v>93</v>
      </c>
      <c r="N628">
        <v>145</v>
      </c>
      <c r="O628">
        <v>7.871931</v>
      </c>
      <c r="P628">
        <f t="shared" si="78"/>
        <v>238</v>
      </c>
      <c r="Q628" t="str">
        <f>INDEX(elemek!$B$2:$B$113,MATCH($D628,elemek!$C$2:$C$113,0))</f>
        <v>Np</v>
      </c>
      <c r="R628">
        <f t="shared" si="79"/>
        <v>7.871931</v>
      </c>
      <c r="S628">
        <f t="shared" si="80"/>
        <v>7.871931</v>
      </c>
    </row>
    <row r="629" spans="1:19">
      <c r="A629">
        <f t="shared" si="73"/>
        <v>628</v>
      </c>
      <c r="B629" t="str">
        <f>INDEX(elemek!$B$2:$B$113,MATCH($D629,elemek!$C$2:$C$113,0))</f>
        <v>Am</v>
      </c>
      <c r="C629">
        <f t="shared" si="74"/>
        <v>240</v>
      </c>
      <c r="D629">
        <f t="shared" si="75"/>
        <v>95</v>
      </c>
      <c r="E629">
        <f t="shared" si="75"/>
        <v>145</v>
      </c>
      <c r="F629">
        <f t="shared" si="76"/>
        <v>7.8566940000000001</v>
      </c>
      <c r="G629">
        <f t="shared" si="77"/>
        <v>7.8566940000000001</v>
      </c>
      <c r="H629" t="str">
        <f>IF(B629="Fe",1+MAX($H$1:H628),"")</f>
        <v/>
      </c>
      <c r="L629">
        <v>628</v>
      </c>
      <c r="M629">
        <v>95</v>
      </c>
      <c r="N629">
        <v>145</v>
      </c>
      <c r="O629">
        <v>7.8566940000000001</v>
      </c>
      <c r="P629">
        <f t="shared" si="78"/>
        <v>240</v>
      </c>
      <c r="Q629" t="str">
        <f>INDEX(elemek!$B$2:$B$113,MATCH($D629,elemek!$C$2:$C$113,0))</f>
        <v>Am</v>
      </c>
      <c r="R629">
        <f t="shared" si="79"/>
        <v>7.8566940000000001</v>
      </c>
      <c r="S629">
        <f t="shared" si="80"/>
        <v>7.8566940000000001</v>
      </c>
    </row>
    <row r="630" spans="1:19">
      <c r="A630">
        <f t="shared" si="73"/>
        <v>629</v>
      </c>
      <c r="B630" t="str">
        <f>INDEX(elemek!$B$2:$B$113,MATCH($D630,elemek!$C$2:$C$113,0))</f>
        <v>Er</v>
      </c>
      <c r="C630">
        <f t="shared" si="74"/>
        <v>172</v>
      </c>
      <c r="D630">
        <f t="shared" si="75"/>
        <v>68</v>
      </c>
      <c r="E630">
        <f t="shared" si="75"/>
        <v>104</v>
      </c>
      <c r="F630">
        <f t="shared" si="76"/>
        <v>8.3997519999999994</v>
      </c>
      <c r="G630">
        <f t="shared" si="77"/>
        <v>8.3997519999999994</v>
      </c>
      <c r="H630" t="str">
        <f>IF(B630="Fe",1+MAX($H$1:H629),"")</f>
        <v/>
      </c>
      <c r="L630">
        <v>629</v>
      </c>
      <c r="M630">
        <v>68</v>
      </c>
      <c r="N630">
        <v>104</v>
      </c>
      <c r="O630">
        <v>8.3997519999999994</v>
      </c>
      <c r="P630">
        <f t="shared" si="78"/>
        <v>172</v>
      </c>
      <c r="Q630" t="str">
        <f>INDEX(elemek!$B$2:$B$113,MATCH($D630,elemek!$C$2:$C$113,0))</f>
        <v>Er</v>
      </c>
      <c r="R630">
        <f t="shared" si="79"/>
        <v>8.3997519999999994</v>
      </c>
      <c r="S630">
        <f t="shared" si="80"/>
        <v>8.3997519999999994</v>
      </c>
    </row>
    <row r="631" spans="1:19">
      <c r="A631">
        <f t="shared" si="73"/>
        <v>630</v>
      </c>
      <c r="B631" t="str">
        <f>INDEX(elemek!$B$2:$B$113,MATCH($D631,elemek!$C$2:$C$113,0))</f>
        <v>Lu</v>
      </c>
      <c r="C631">
        <f t="shared" si="74"/>
        <v>170</v>
      </c>
      <c r="D631">
        <f t="shared" si="75"/>
        <v>71</v>
      </c>
      <c r="E631">
        <f t="shared" si="75"/>
        <v>99</v>
      </c>
      <c r="F631">
        <f t="shared" si="76"/>
        <v>8.4084450000000004</v>
      </c>
      <c r="G631">
        <f t="shared" si="77"/>
        <v>8.4084450000000004</v>
      </c>
      <c r="H631" t="str">
        <f>IF(B631="Fe",1+MAX($H$1:H630),"")</f>
        <v/>
      </c>
      <c r="L631">
        <v>630</v>
      </c>
      <c r="M631">
        <v>71</v>
      </c>
      <c r="N631">
        <v>99</v>
      </c>
      <c r="O631">
        <v>8.4084450000000004</v>
      </c>
      <c r="P631">
        <f t="shared" si="78"/>
        <v>170</v>
      </c>
      <c r="Q631" t="str">
        <f>INDEX(elemek!$B$2:$B$113,MATCH($D631,elemek!$C$2:$C$113,0))</f>
        <v>Lu</v>
      </c>
      <c r="R631">
        <f t="shared" si="79"/>
        <v>8.4084450000000004</v>
      </c>
      <c r="S631">
        <f t="shared" si="80"/>
        <v>8.4084450000000004</v>
      </c>
    </row>
    <row r="632" spans="1:19">
      <c r="A632">
        <f t="shared" si="73"/>
        <v>631</v>
      </c>
      <c r="B632" t="str">
        <f>INDEX(elemek!$B$2:$B$113,MATCH($D632,elemek!$C$2:$C$113,0))</f>
        <v>Zn</v>
      </c>
      <c r="C632">
        <f t="shared" si="74"/>
        <v>72</v>
      </c>
      <c r="D632">
        <f t="shared" si="75"/>
        <v>30</v>
      </c>
      <c r="E632">
        <f t="shared" si="75"/>
        <v>42</v>
      </c>
      <c r="F632">
        <f t="shared" si="76"/>
        <v>9.0175909999999995</v>
      </c>
      <c r="G632">
        <f t="shared" si="77"/>
        <v>9.0175909999999995</v>
      </c>
      <c r="H632" t="str">
        <f>IF(B632="Fe",1+MAX($H$1:H631),"")</f>
        <v/>
      </c>
      <c r="L632">
        <v>631</v>
      </c>
      <c r="M632">
        <v>30</v>
      </c>
      <c r="N632">
        <v>42</v>
      </c>
      <c r="O632">
        <v>9.0175909999999995</v>
      </c>
      <c r="P632">
        <f t="shared" si="78"/>
        <v>72</v>
      </c>
      <c r="Q632" t="str">
        <f>INDEX(elemek!$B$2:$B$113,MATCH($D632,elemek!$C$2:$C$113,0))</f>
        <v>Zn</v>
      </c>
      <c r="R632">
        <f t="shared" si="79"/>
        <v>9.0175909999999995</v>
      </c>
      <c r="S632">
        <f t="shared" si="80"/>
        <v>9.0175909999999995</v>
      </c>
    </row>
    <row r="633" spans="1:19">
      <c r="A633">
        <f t="shared" si="73"/>
        <v>632</v>
      </c>
      <c r="B633" t="str">
        <f>INDEX(elemek!$B$2:$B$113,MATCH($D633,elemek!$C$2:$C$113,0))</f>
        <v>Sm</v>
      </c>
      <c r="C633">
        <f t="shared" si="74"/>
        <v>153</v>
      </c>
      <c r="D633">
        <f t="shared" si="75"/>
        <v>62</v>
      </c>
      <c r="E633">
        <f t="shared" si="75"/>
        <v>91</v>
      </c>
      <c r="F633">
        <f t="shared" si="76"/>
        <v>8.5456140000000005</v>
      </c>
      <c r="G633">
        <f t="shared" si="77"/>
        <v>8.5456140000000005</v>
      </c>
      <c r="H633" t="str">
        <f>IF(B633="Fe",1+MAX($H$1:H632),"")</f>
        <v/>
      </c>
      <c r="L633">
        <v>632</v>
      </c>
      <c r="M633">
        <v>62</v>
      </c>
      <c r="N633">
        <v>91</v>
      </c>
      <c r="O633">
        <v>8.5456140000000005</v>
      </c>
      <c r="P633">
        <f t="shared" si="78"/>
        <v>153</v>
      </c>
      <c r="Q633" t="str">
        <f>INDEX(elemek!$B$2:$B$113,MATCH($D633,elemek!$C$2:$C$113,0))</f>
        <v>Sm</v>
      </c>
      <c r="R633">
        <f t="shared" si="79"/>
        <v>8.5456140000000005</v>
      </c>
      <c r="S633">
        <f t="shared" si="80"/>
        <v>8.5456140000000005</v>
      </c>
    </row>
    <row r="634" spans="1:19">
      <c r="A634">
        <f t="shared" si="73"/>
        <v>633</v>
      </c>
      <c r="B634" t="str">
        <f>INDEX(elemek!$B$2:$B$113,MATCH($D634,elemek!$C$2:$C$113,0))</f>
        <v>Pt</v>
      </c>
      <c r="C634">
        <f t="shared" si="74"/>
        <v>202</v>
      </c>
      <c r="D634">
        <f t="shared" si="75"/>
        <v>78</v>
      </c>
      <c r="E634">
        <f t="shared" si="75"/>
        <v>124</v>
      </c>
      <c r="F634">
        <f t="shared" si="76"/>
        <v>8.1832089999999997</v>
      </c>
      <c r="G634">
        <f t="shared" si="77"/>
        <v>8.1832089999999997</v>
      </c>
      <c r="H634" t="str">
        <f>IF(B634="Fe",1+MAX($H$1:H633),"")</f>
        <v/>
      </c>
      <c r="L634">
        <v>633</v>
      </c>
      <c r="M634">
        <v>78</v>
      </c>
      <c r="N634">
        <v>124</v>
      </c>
      <c r="O634">
        <v>8.1832089999999997</v>
      </c>
      <c r="P634">
        <f t="shared" si="78"/>
        <v>202</v>
      </c>
      <c r="Q634" t="str">
        <f>INDEX(elemek!$B$2:$B$113,MATCH($D634,elemek!$C$2:$C$113,0))</f>
        <v>Pt</v>
      </c>
      <c r="R634">
        <f t="shared" si="79"/>
        <v>8.1832089999999997</v>
      </c>
      <c r="S634">
        <f t="shared" si="80"/>
        <v>8.1832089999999997</v>
      </c>
    </row>
    <row r="635" spans="1:19">
      <c r="A635">
        <f t="shared" si="73"/>
        <v>634</v>
      </c>
      <c r="B635" t="str">
        <f>INDEX(elemek!$B$2:$B$113,MATCH($D635,elemek!$C$2:$C$113,0))</f>
        <v>Sc</v>
      </c>
      <c r="C635">
        <f t="shared" si="74"/>
        <v>48</v>
      </c>
      <c r="D635">
        <f t="shared" si="75"/>
        <v>21</v>
      </c>
      <c r="E635">
        <f t="shared" si="75"/>
        <v>27</v>
      </c>
      <c r="F635">
        <f t="shared" si="76"/>
        <v>8.9983269999999997</v>
      </c>
      <c r="G635">
        <f t="shared" si="77"/>
        <v>8.9983269999999997</v>
      </c>
      <c r="H635" t="str">
        <f>IF(B635="Fe",1+MAX($H$1:H634),"")</f>
        <v/>
      </c>
      <c r="L635">
        <v>634</v>
      </c>
      <c r="M635">
        <v>21</v>
      </c>
      <c r="N635">
        <v>27</v>
      </c>
      <c r="O635">
        <v>8.9983269999999997</v>
      </c>
      <c r="P635">
        <f t="shared" si="78"/>
        <v>48</v>
      </c>
      <c r="Q635" t="str">
        <f>INDEX(elemek!$B$2:$B$113,MATCH($D635,elemek!$C$2:$C$113,0))</f>
        <v>Sc</v>
      </c>
      <c r="R635">
        <f t="shared" si="79"/>
        <v>8.9983269999999997</v>
      </c>
      <c r="S635">
        <f t="shared" si="80"/>
        <v>8.9983269999999997</v>
      </c>
    </row>
    <row r="636" spans="1:19">
      <c r="A636">
        <f t="shared" si="73"/>
        <v>635</v>
      </c>
      <c r="B636" t="str">
        <f>INDEX(elemek!$B$2:$B$113,MATCH($D636,elemek!$C$2:$C$113,0))</f>
        <v>Bk</v>
      </c>
      <c r="C636">
        <f t="shared" si="74"/>
        <v>246</v>
      </c>
      <c r="D636">
        <f t="shared" si="75"/>
        <v>97</v>
      </c>
      <c r="E636">
        <f t="shared" si="75"/>
        <v>149</v>
      </c>
      <c r="F636">
        <f t="shared" si="76"/>
        <v>7.8112870000000001</v>
      </c>
      <c r="G636">
        <f t="shared" si="77"/>
        <v>7.8112870000000001</v>
      </c>
      <c r="H636" t="str">
        <f>IF(B636="Fe",1+MAX($H$1:H635),"")</f>
        <v/>
      </c>
      <c r="L636">
        <v>635</v>
      </c>
      <c r="M636">
        <v>97</v>
      </c>
      <c r="N636">
        <v>149</v>
      </c>
      <c r="O636">
        <v>7.8112870000000001</v>
      </c>
      <c r="P636">
        <f t="shared" si="78"/>
        <v>246</v>
      </c>
      <c r="Q636" t="str">
        <f>INDEX(elemek!$B$2:$B$113,MATCH($D636,elemek!$C$2:$C$113,0))</f>
        <v>Bk</v>
      </c>
      <c r="R636">
        <f t="shared" si="79"/>
        <v>7.8112870000000001</v>
      </c>
      <c r="S636">
        <f t="shared" si="80"/>
        <v>7.8112870000000001</v>
      </c>
    </row>
    <row r="637" spans="1:19">
      <c r="A637">
        <f t="shared" si="73"/>
        <v>636</v>
      </c>
      <c r="B637" t="str">
        <f>INDEX(elemek!$B$2:$B$113,MATCH($D637,elemek!$C$2:$C$113,0))</f>
        <v>Hg</v>
      </c>
      <c r="C637">
        <f t="shared" si="74"/>
        <v>195</v>
      </c>
      <c r="D637">
        <f t="shared" si="75"/>
        <v>80</v>
      </c>
      <c r="E637">
        <f t="shared" si="75"/>
        <v>115</v>
      </c>
      <c r="F637">
        <f t="shared" si="76"/>
        <v>8.2293990000000008</v>
      </c>
      <c r="G637">
        <f t="shared" si="77"/>
        <v>8.2293990000000008</v>
      </c>
      <c r="H637" t="str">
        <f>IF(B637="Fe",1+MAX($H$1:H636),"")</f>
        <v/>
      </c>
      <c r="L637">
        <v>636</v>
      </c>
      <c r="M637">
        <v>80</v>
      </c>
      <c r="N637">
        <v>115</v>
      </c>
      <c r="O637">
        <v>8.2293990000000008</v>
      </c>
      <c r="P637">
        <f t="shared" si="78"/>
        <v>195</v>
      </c>
      <c r="Q637" t="str">
        <f>INDEX(elemek!$B$2:$B$113,MATCH($D637,elemek!$C$2:$C$113,0))</f>
        <v>Hg</v>
      </c>
      <c r="R637">
        <f t="shared" si="79"/>
        <v>8.2293990000000008</v>
      </c>
      <c r="S637">
        <f t="shared" si="80"/>
        <v>8.2293990000000008</v>
      </c>
    </row>
    <row r="638" spans="1:19">
      <c r="A638">
        <f t="shared" si="73"/>
        <v>637</v>
      </c>
      <c r="B638" t="str">
        <f>INDEX(elemek!$B$2:$B$113,MATCH($D638,elemek!$C$2:$C$113,0))</f>
        <v>Ir</v>
      </c>
      <c r="C638">
        <f t="shared" si="74"/>
        <v>188</v>
      </c>
      <c r="D638">
        <f t="shared" si="75"/>
        <v>77</v>
      </c>
      <c r="E638">
        <f t="shared" si="75"/>
        <v>111</v>
      </c>
      <c r="F638">
        <f t="shared" si="76"/>
        <v>8.2751999999999999</v>
      </c>
      <c r="G638">
        <f t="shared" si="77"/>
        <v>8.2751999999999999</v>
      </c>
      <c r="H638" t="str">
        <f>IF(B638="Fe",1+MAX($H$1:H637),"")</f>
        <v/>
      </c>
      <c r="L638">
        <v>637</v>
      </c>
      <c r="M638">
        <v>77</v>
      </c>
      <c r="N638">
        <v>111</v>
      </c>
      <c r="O638">
        <v>8.2751999999999999</v>
      </c>
      <c r="P638">
        <f t="shared" si="78"/>
        <v>188</v>
      </c>
      <c r="Q638" t="str">
        <f>INDEX(elemek!$B$2:$B$113,MATCH($D638,elemek!$C$2:$C$113,0))</f>
        <v>Ir</v>
      </c>
      <c r="R638">
        <f t="shared" si="79"/>
        <v>8.2751999999999999</v>
      </c>
      <c r="S638">
        <f t="shared" si="80"/>
        <v>8.2751999999999999</v>
      </c>
    </row>
    <row r="639" spans="1:19">
      <c r="A639">
        <f t="shared" si="73"/>
        <v>638</v>
      </c>
      <c r="B639" t="str">
        <f>INDEX(elemek!$B$2:$B$113,MATCH($D639,elemek!$C$2:$C$113,0))</f>
        <v>La</v>
      </c>
      <c r="C639">
        <f t="shared" si="74"/>
        <v>140</v>
      </c>
      <c r="D639">
        <f t="shared" si="75"/>
        <v>57</v>
      </c>
      <c r="E639">
        <f t="shared" si="75"/>
        <v>83</v>
      </c>
      <c r="F639">
        <f t="shared" si="76"/>
        <v>8.6736199999999997</v>
      </c>
      <c r="G639">
        <f t="shared" si="77"/>
        <v>8.6736199999999997</v>
      </c>
      <c r="H639" t="str">
        <f>IF(B639="Fe",1+MAX($H$1:H638),"")</f>
        <v/>
      </c>
      <c r="L639">
        <v>638</v>
      </c>
      <c r="M639">
        <v>57</v>
      </c>
      <c r="N639">
        <v>83</v>
      </c>
      <c r="O639">
        <v>8.6736199999999997</v>
      </c>
      <c r="P639">
        <f t="shared" si="78"/>
        <v>140</v>
      </c>
      <c r="Q639" t="str">
        <f>INDEX(elemek!$B$2:$B$113,MATCH($D639,elemek!$C$2:$C$113,0))</f>
        <v>La</v>
      </c>
      <c r="R639">
        <f t="shared" si="79"/>
        <v>8.6736199999999997</v>
      </c>
      <c r="S639">
        <f t="shared" si="80"/>
        <v>8.6736199999999997</v>
      </c>
    </row>
    <row r="640" spans="1:19">
      <c r="A640">
        <f t="shared" si="73"/>
        <v>639</v>
      </c>
      <c r="B640" t="str">
        <f>INDEX(elemek!$B$2:$B$113,MATCH($D640,elemek!$C$2:$C$113,0))</f>
        <v>Es</v>
      </c>
      <c r="C640">
        <f t="shared" si="74"/>
        <v>254</v>
      </c>
      <c r="D640">
        <f t="shared" si="75"/>
        <v>99</v>
      </c>
      <c r="E640">
        <f t="shared" si="75"/>
        <v>155</v>
      </c>
      <c r="F640">
        <f t="shared" si="76"/>
        <v>8.5114533494381952</v>
      </c>
      <c r="G640">
        <f t="shared" si="77"/>
        <v>8.5114533494381952</v>
      </c>
      <c r="H640" t="str">
        <f>IF(B640="Fe",1+MAX($H$1:H639),"")</f>
        <v/>
      </c>
      <c r="L640">
        <v>639</v>
      </c>
      <c r="M640">
        <v>99</v>
      </c>
      <c r="N640">
        <v>155</v>
      </c>
      <c r="P640">
        <f t="shared" si="78"/>
        <v>254</v>
      </c>
      <c r="Q640" t="str">
        <f>INDEX(elemek!$B$2:$B$113,MATCH($D640,elemek!$C$2:$C$113,0))</f>
        <v>Es</v>
      </c>
      <c r="R640">
        <f t="shared" si="79"/>
        <v>8.5114533494381952</v>
      </c>
      <c r="S640">
        <f t="shared" si="80"/>
        <v>7.7562532222222229</v>
      </c>
    </row>
    <row r="641" spans="1:19">
      <c r="A641">
        <f t="shared" si="73"/>
        <v>640</v>
      </c>
      <c r="B641" t="str">
        <f>INDEX(elemek!$B$2:$B$113,MATCH($D641,elemek!$C$2:$C$113,0))</f>
        <v>Ge</v>
      </c>
      <c r="C641">
        <f t="shared" si="74"/>
        <v>69</v>
      </c>
      <c r="D641">
        <f t="shared" si="75"/>
        <v>32</v>
      </c>
      <c r="E641">
        <f t="shared" si="75"/>
        <v>37</v>
      </c>
      <c r="F641">
        <f t="shared" si="76"/>
        <v>9.0437999999999992</v>
      </c>
      <c r="G641">
        <f t="shared" si="77"/>
        <v>9.0437999999999992</v>
      </c>
      <c r="H641" t="str">
        <f>IF(B641="Fe",1+MAX($H$1:H640),"")</f>
        <v/>
      </c>
      <c r="L641">
        <v>640</v>
      </c>
      <c r="M641">
        <v>32</v>
      </c>
      <c r="N641">
        <v>37</v>
      </c>
      <c r="O641">
        <v>9.0437999999999992</v>
      </c>
      <c r="P641">
        <f t="shared" si="78"/>
        <v>69</v>
      </c>
      <c r="Q641" t="str">
        <f>INDEX(elemek!$B$2:$B$113,MATCH($D641,elemek!$C$2:$C$113,0))</f>
        <v>Ge</v>
      </c>
      <c r="R641">
        <f t="shared" si="79"/>
        <v>9.0437999999999992</v>
      </c>
      <c r="S641">
        <f t="shared" si="80"/>
        <v>9.0437999999999992</v>
      </c>
    </row>
    <row r="642" spans="1:19">
      <c r="A642">
        <f t="shared" si="73"/>
        <v>641</v>
      </c>
      <c r="B642" t="str">
        <f>INDEX(elemek!$B$2:$B$113,MATCH($D642,elemek!$C$2:$C$113,0))</f>
        <v>Ba</v>
      </c>
      <c r="C642">
        <f t="shared" si="74"/>
        <v>133</v>
      </c>
      <c r="D642">
        <f t="shared" si="75"/>
        <v>56</v>
      </c>
      <c r="E642">
        <f t="shared" si="75"/>
        <v>77</v>
      </c>
      <c r="F642">
        <f t="shared" si="76"/>
        <v>8.5114533494381952</v>
      </c>
      <c r="G642">
        <f t="shared" si="77"/>
        <v>8.5114533494381952</v>
      </c>
      <c r="H642" t="str">
        <f>IF(B642="Fe",1+MAX($H$1:H641),"")</f>
        <v/>
      </c>
      <c r="L642">
        <v>641</v>
      </c>
      <c r="M642">
        <v>56</v>
      </c>
      <c r="N642">
        <v>77</v>
      </c>
      <c r="P642">
        <f t="shared" si="78"/>
        <v>133</v>
      </c>
      <c r="Q642" t="str">
        <f>INDEX(elemek!$B$2:$B$113,MATCH($D642,elemek!$C$2:$C$113,0))</f>
        <v>Ba</v>
      </c>
      <c r="R642">
        <f t="shared" si="79"/>
        <v>8.5114533494381952</v>
      </c>
      <c r="S642">
        <f t="shared" si="80"/>
        <v>8.7211580714285706</v>
      </c>
    </row>
    <row r="643" spans="1:19">
      <c r="A643">
        <f t="shared" ref="A643:A706" si="81">L643</f>
        <v>642</v>
      </c>
      <c r="B643" t="str">
        <f>INDEX(elemek!$B$2:$B$113,MATCH($D643,elemek!$C$2:$C$113,0))</f>
        <v>As</v>
      </c>
      <c r="C643">
        <f t="shared" ref="C643:C706" si="82">D643+E643</f>
        <v>77</v>
      </c>
      <c r="D643">
        <f t="shared" ref="D643:E706" si="83">M643</f>
        <v>33</v>
      </c>
      <c r="E643">
        <f t="shared" si="83"/>
        <v>44</v>
      </c>
      <c r="F643">
        <f t="shared" ref="F643:F706" si="84">R643</f>
        <v>9.0312830000000002</v>
      </c>
      <c r="G643">
        <f t="shared" ref="G643:G706" si="85">R643</f>
        <v>9.0312830000000002</v>
      </c>
      <c r="H643" t="str">
        <f>IF(B643="Fe",1+MAX($H$1:H642),"")</f>
        <v/>
      </c>
      <c r="L643">
        <v>642</v>
      </c>
      <c r="M643">
        <v>33</v>
      </c>
      <c r="N643">
        <v>44</v>
      </c>
      <c r="O643">
        <v>9.0312830000000002</v>
      </c>
      <c r="P643">
        <f t="shared" ref="P643:P706" si="86">D643+E643</f>
        <v>77</v>
      </c>
      <c r="Q643" t="str">
        <f>INDEX(elemek!$B$2:$B$113,MATCH($D643,elemek!$C$2:$C$113,0))</f>
        <v>As</v>
      </c>
      <c r="R643">
        <f t="shared" ref="R643:R706" si="87">IF($O643&gt;0,$O643,AVERAGE($O$2:$O$990))</f>
        <v>9.0312830000000002</v>
      </c>
      <c r="S643">
        <f t="shared" ref="S643:S706" si="88">IF(ISBLANK(O643),AVERAGEIF($Q$2:$Q$990,$Q643,$O$2:$O$990),O643)</f>
        <v>9.0312830000000002</v>
      </c>
    </row>
    <row r="644" spans="1:19">
      <c r="A644">
        <f t="shared" si="81"/>
        <v>643</v>
      </c>
      <c r="B644" t="str">
        <f>INDEX(elemek!$B$2:$B$113,MATCH($D644,elemek!$C$2:$C$113,0))</f>
        <v>Sb</v>
      </c>
      <c r="C644">
        <f t="shared" si="82"/>
        <v>119</v>
      </c>
      <c r="D644">
        <f t="shared" si="83"/>
        <v>51</v>
      </c>
      <c r="E644">
        <f t="shared" si="83"/>
        <v>68</v>
      </c>
      <c r="F644">
        <f t="shared" si="84"/>
        <v>8.8232350000000004</v>
      </c>
      <c r="G644">
        <f t="shared" si="85"/>
        <v>8.8232350000000004</v>
      </c>
      <c r="H644" t="str">
        <f>IF(B644="Fe",1+MAX($H$1:H643),"")</f>
        <v/>
      </c>
      <c r="L644">
        <v>643</v>
      </c>
      <c r="M644">
        <v>51</v>
      </c>
      <c r="N644">
        <v>68</v>
      </c>
      <c r="O644">
        <v>8.8232350000000004</v>
      </c>
      <c r="P644">
        <f t="shared" si="86"/>
        <v>119</v>
      </c>
      <c r="Q644" t="str">
        <f>INDEX(elemek!$B$2:$B$113,MATCH($D644,elemek!$C$2:$C$113,0))</f>
        <v>Sb</v>
      </c>
      <c r="R644">
        <f t="shared" si="87"/>
        <v>8.8232350000000004</v>
      </c>
      <c r="S644">
        <f t="shared" si="88"/>
        <v>8.8232350000000004</v>
      </c>
    </row>
    <row r="645" spans="1:19">
      <c r="A645">
        <f t="shared" si="81"/>
        <v>644</v>
      </c>
      <c r="B645" t="str">
        <f>INDEX(elemek!$B$2:$B$113,MATCH($D645,elemek!$C$2:$C$113,0))</f>
        <v>Gd</v>
      </c>
      <c r="C645">
        <f t="shared" si="82"/>
        <v>147</v>
      </c>
      <c r="D645">
        <f t="shared" si="83"/>
        <v>64</v>
      </c>
      <c r="E645">
        <f t="shared" si="83"/>
        <v>83</v>
      </c>
      <c r="F645">
        <f t="shared" si="84"/>
        <v>8.5840010000000007</v>
      </c>
      <c r="G645">
        <f t="shared" si="85"/>
        <v>8.5840010000000007</v>
      </c>
      <c r="H645" t="str">
        <f>IF(B645="Fe",1+MAX($H$1:H644),"")</f>
        <v/>
      </c>
      <c r="L645">
        <v>644</v>
      </c>
      <c r="M645">
        <v>64</v>
      </c>
      <c r="N645">
        <v>83</v>
      </c>
      <c r="O645">
        <v>8.5840010000000007</v>
      </c>
      <c r="P645">
        <f t="shared" si="86"/>
        <v>147</v>
      </c>
      <c r="Q645" t="str">
        <f>INDEX(elemek!$B$2:$B$113,MATCH($D645,elemek!$C$2:$C$113,0))</f>
        <v>Gd</v>
      </c>
      <c r="R645">
        <f t="shared" si="87"/>
        <v>8.5840010000000007</v>
      </c>
      <c r="S645">
        <f t="shared" si="88"/>
        <v>8.5840010000000007</v>
      </c>
    </row>
    <row r="646" spans="1:19">
      <c r="A646">
        <f t="shared" si="81"/>
        <v>645</v>
      </c>
      <c r="B646" t="str">
        <f>INDEX(elemek!$B$2:$B$113,MATCH($D646,elemek!$C$2:$C$113,0))</f>
        <v>Au</v>
      </c>
      <c r="C646">
        <f t="shared" si="82"/>
        <v>194</v>
      </c>
      <c r="D646">
        <f t="shared" si="83"/>
        <v>79</v>
      </c>
      <c r="E646">
        <f t="shared" si="83"/>
        <v>115</v>
      </c>
      <c r="F646">
        <f t="shared" si="84"/>
        <v>8.2376260000000006</v>
      </c>
      <c r="G646">
        <f t="shared" si="85"/>
        <v>8.2376260000000006</v>
      </c>
      <c r="H646" t="str">
        <f>IF(B646="Fe",1+MAX($H$1:H645),"")</f>
        <v/>
      </c>
      <c r="L646">
        <v>645</v>
      </c>
      <c r="M646">
        <v>79</v>
      </c>
      <c r="N646">
        <v>115</v>
      </c>
      <c r="O646">
        <v>8.2376260000000006</v>
      </c>
      <c r="P646">
        <f t="shared" si="86"/>
        <v>194</v>
      </c>
      <c r="Q646" t="str">
        <f>INDEX(elemek!$B$2:$B$113,MATCH($D646,elemek!$C$2:$C$113,0))</f>
        <v>Au</v>
      </c>
      <c r="R646">
        <f t="shared" si="87"/>
        <v>8.2376260000000006</v>
      </c>
      <c r="S646">
        <f t="shared" si="88"/>
        <v>8.2376260000000006</v>
      </c>
    </row>
    <row r="647" spans="1:19">
      <c r="A647">
        <f t="shared" si="81"/>
        <v>646</v>
      </c>
      <c r="B647" t="str">
        <f>INDEX(elemek!$B$2:$B$113,MATCH($D647,elemek!$C$2:$C$113,0))</f>
        <v>Pa</v>
      </c>
      <c r="C647">
        <f t="shared" si="82"/>
        <v>229</v>
      </c>
      <c r="D647">
        <f t="shared" si="83"/>
        <v>91</v>
      </c>
      <c r="E647">
        <f t="shared" si="83"/>
        <v>138</v>
      </c>
      <c r="F647">
        <f t="shared" si="84"/>
        <v>7.9407690000000004</v>
      </c>
      <c r="G647">
        <f t="shared" si="85"/>
        <v>7.9407690000000004</v>
      </c>
      <c r="H647" t="str">
        <f>IF(B647="Fe",1+MAX($H$1:H646),"")</f>
        <v/>
      </c>
      <c r="L647">
        <v>646</v>
      </c>
      <c r="M647">
        <v>91</v>
      </c>
      <c r="N647">
        <v>138</v>
      </c>
      <c r="O647">
        <v>7.9407690000000004</v>
      </c>
      <c r="P647">
        <f t="shared" si="86"/>
        <v>229</v>
      </c>
      <c r="Q647" t="str">
        <f>INDEX(elemek!$B$2:$B$113,MATCH($D647,elemek!$C$2:$C$113,0))</f>
        <v>Pa</v>
      </c>
      <c r="R647">
        <f t="shared" si="87"/>
        <v>7.9407690000000004</v>
      </c>
      <c r="S647">
        <f t="shared" si="88"/>
        <v>7.9407690000000004</v>
      </c>
    </row>
    <row r="648" spans="1:19">
      <c r="A648">
        <f t="shared" si="81"/>
        <v>647</v>
      </c>
      <c r="B648" t="str">
        <f>INDEX(elemek!$B$2:$B$113,MATCH($D648,elemek!$C$2:$C$113,0))</f>
        <v>Cf</v>
      </c>
      <c r="C648">
        <f t="shared" si="82"/>
        <v>246</v>
      </c>
      <c r="D648">
        <f t="shared" si="83"/>
        <v>98</v>
      </c>
      <c r="E648">
        <f t="shared" si="83"/>
        <v>148</v>
      </c>
      <c r="F648">
        <f t="shared" si="84"/>
        <v>7.8107920000000002</v>
      </c>
      <c r="G648">
        <f t="shared" si="85"/>
        <v>7.8107920000000002</v>
      </c>
      <c r="H648" t="str">
        <f>IF(B648="Fe",1+MAX($H$1:H647),"")</f>
        <v/>
      </c>
      <c r="L648">
        <v>647</v>
      </c>
      <c r="M648">
        <v>98</v>
      </c>
      <c r="N648">
        <v>148</v>
      </c>
      <c r="O648">
        <v>7.8107920000000002</v>
      </c>
      <c r="P648">
        <f t="shared" si="86"/>
        <v>246</v>
      </c>
      <c r="Q648" t="str">
        <f>INDEX(elemek!$B$2:$B$113,MATCH($D648,elemek!$C$2:$C$113,0))</f>
        <v>Cf</v>
      </c>
      <c r="R648">
        <f t="shared" si="87"/>
        <v>7.8107920000000002</v>
      </c>
      <c r="S648">
        <f t="shared" si="88"/>
        <v>7.8107920000000002</v>
      </c>
    </row>
    <row r="649" spans="1:19">
      <c r="A649">
        <f t="shared" si="81"/>
        <v>648</v>
      </c>
      <c r="B649" t="str">
        <f>INDEX(elemek!$B$2:$B$113,MATCH($D649,elemek!$C$2:$C$113,0))</f>
        <v>Ni</v>
      </c>
      <c r="C649">
        <f t="shared" si="82"/>
        <v>57</v>
      </c>
      <c r="D649">
        <f t="shared" si="83"/>
        <v>28</v>
      </c>
      <c r="E649">
        <f t="shared" si="83"/>
        <v>29</v>
      </c>
      <c r="F649">
        <f t="shared" si="84"/>
        <v>9.0552220000000005</v>
      </c>
      <c r="G649">
        <f t="shared" si="85"/>
        <v>9.0552220000000005</v>
      </c>
      <c r="H649" t="str">
        <f>IF(B649="Fe",1+MAX($H$1:H648),"")</f>
        <v/>
      </c>
      <c r="L649">
        <v>648</v>
      </c>
      <c r="M649">
        <v>28</v>
      </c>
      <c r="N649">
        <v>29</v>
      </c>
      <c r="O649">
        <v>9.0552220000000005</v>
      </c>
      <c r="P649">
        <f t="shared" si="86"/>
        <v>57</v>
      </c>
      <c r="Q649" t="str">
        <f>INDEX(elemek!$B$2:$B$113,MATCH($D649,elemek!$C$2:$C$113,0))</f>
        <v>Ni</v>
      </c>
      <c r="R649">
        <f t="shared" si="87"/>
        <v>9.0552220000000005</v>
      </c>
      <c r="S649">
        <f t="shared" si="88"/>
        <v>9.0552220000000005</v>
      </c>
    </row>
    <row r="650" spans="1:19">
      <c r="A650">
        <f t="shared" si="81"/>
        <v>649</v>
      </c>
      <c r="B650" t="str">
        <f>INDEX(elemek!$B$2:$B$113,MATCH($D650,elemek!$C$2:$C$113,0))</f>
        <v>Rh</v>
      </c>
      <c r="C650">
        <f t="shared" si="82"/>
        <v>105</v>
      </c>
      <c r="D650">
        <f t="shared" si="83"/>
        <v>45</v>
      </c>
      <c r="E650">
        <f t="shared" si="83"/>
        <v>60</v>
      </c>
      <c r="F650">
        <f t="shared" si="84"/>
        <v>8.9079560000000004</v>
      </c>
      <c r="G650">
        <f t="shared" si="85"/>
        <v>8.9079560000000004</v>
      </c>
      <c r="H650" t="str">
        <f>IF(B650="Fe",1+MAX($H$1:H649),"")</f>
        <v/>
      </c>
      <c r="L650">
        <v>649</v>
      </c>
      <c r="M650">
        <v>45</v>
      </c>
      <c r="N650">
        <v>60</v>
      </c>
      <c r="O650">
        <v>8.9079560000000004</v>
      </c>
      <c r="P650">
        <f t="shared" si="86"/>
        <v>105</v>
      </c>
      <c r="Q650" t="str">
        <f>INDEX(elemek!$B$2:$B$113,MATCH($D650,elemek!$C$2:$C$113,0))</f>
        <v>Rh</v>
      </c>
      <c r="R650">
        <f t="shared" si="87"/>
        <v>8.9079560000000004</v>
      </c>
      <c r="S650">
        <f t="shared" si="88"/>
        <v>8.9079560000000004</v>
      </c>
    </row>
    <row r="651" spans="1:19">
      <c r="A651">
        <f t="shared" si="81"/>
        <v>650</v>
      </c>
      <c r="B651" t="str">
        <f>INDEX(elemek!$B$2:$B$113,MATCH($D651,elemek!$C$2:$C$113,0))</f>
        <v>Br</v>
      </c>
      <c r="C651">
        <f t="shared" si="82"/>
        <v>82</v>
      </c>
      <c r="D651">
        <f t="shared" si="83"/>
        <v>35</v>
      </c>
      <c r="E651">
        <f t="shared" si="83"/>
        <v>47</v>
      </c>
      <c r="F651">
        <f t="shared" si="84"/>
        <v>9.0164069999999992</v>
      </c>
      <c r="G651">
        <f t="shared" si="85"/>
        <v>9.0164069999999992</v>
      </c>
      <c r="H651" t="str">
        <f>IF(B651="Fe",1+MAX($H$1:H650),"")</f>
        <v/>
      </c>
      <c r="L651">
        <v>650</v>
      </c>
      <c r="M651">
        <v>35</v>
      </c>
      <c r="N651">
        <v>47</v>
      </c>
      <c r="O651">
        <v>9.0164069999999992</v>
      </c>
      <c r="P651">
        <f t="shared" si="86"/>
        <v>82</v>
      </c>
      <c r="Q651" t="str">
        <f>INDEX(elemek!$B$2:$B$113,MATCH($D651,elemek!$C$2:$C$113,0))</f>
        <v>Br</v>
      </c>
      <c r="R651">
        <f t="shared" si="87"/>
        <v>9.0164069999999992</v>
      </c>
      <c r="S651">
        <f t="shared" si="88"/>
        <v>9.0164069999999992</v>
      </c>
    </row>
    <row r="652" spans="1:19">
      <c r="A652">
        <f t="shared" si="81"/>
        <v>651</v>
      </c>
      <c r="B652" t="str">
        <f>INDEX(elemek!$B$2:$B$113,MATCH($D652,elemek!$C$2:$C$113,0))</f>
        <v>Kr</v>
      </c>
      <c r="C652">
        <f t="shared" si="82"/>
        <v>79</v>
      </c>
      <c r="D652">
        <f t="shared" si="83"/>
        <v>36</v>
      </c>
      <c r="E652">
        <f t="shared" si="83"/>
        <v>43</v>
      </c>
      <c r="F652">
        <f t="shared" si="84"/>
        <v>9.0136439999999993</v>
      </c>
      <c r="G652">
        <f t="shared" si="85"/>
        <v>9.0136439999999993</v>
      </c>
      <c r="H652" t="str">
        <f>IF(B652="Fe",1+MAX($H$1:H651),"")</f>
        <v/>
      </c>
      <c r="L652">
        <v>651</v>
      </c>
      <c r="M652">
        <v>36</v>
      </c>
      <c r="N652">
        <v>43</v>
      </c>
      <c r="O652">
        <v>9.0136439999999993</v>
      </c>
      <c r="P652">
        <f t="shared" si="86"/>
        <v>79</v>
      </c>
      <c r="Q652" t="str">
        <f>INDEX(elemek!$B$2:$B$113,MATCH($D652,elemek!$C$2:$C$113,0))</f>
        <v>Kr</v>
      </c>
      <c r="R652">
        <f t="shared" si="87"/>
        <v>9.0136439999999993</v>
      </c>
      <c r="S652">
        <f t="shared" si="88"/>
        <v>9.0136439999999993</v>
      </c>
    </row>
    <row r="653" spans="1:19">
      <c r="A653">
        <f t="shared" si="81"/>
        <v>652</v>
      </c>
      <c r="B653" t="str">
        <f>INDEX(elemek!$B$2:$B$113,MATCH($D653,elemek!$C$2:$C$113,0))</f>
        <v>Ce</v>
      </c>
      <c r="C653">
        <f t="shared" si="82"/>
        <v>137</v>
      </c>
      <c r="D653">
        <f t="shared" si="83"/>
        <v>58</v>
      </c>
      <c r="E653">
        <f t="shared" si="83"/>
        <v>79</v>
      </c>
      <c r="F653">
        <f t="shared" si="84"/>
        <v>8.6963270000000001</v>
      </c>
      <c r="G653">
        <f t="shared" si="85"/>
        <v>8.6963270000000001</v>
      </c>
      <c r="H653" t="str">
        <f>IF(B653="Fe",1+MAX($H$1:H652),"")</f>
        <v/>
      </c>
      <c r="L653">
        <v>652</v>
      </c>
      <c r="M653">
        <v>58</v>
      </c>
      <c r="N653">
        <v>79</v>
      </c>
      <c r="O653">
        <v>8.6963270000000001</v>
      </c>
      <c r="P653">
        <f t="shared" si="86"/>
        <v>137</v>
      </c>
      <c r="Q653" t="str">
        <f>INDEX(elemek!$B$2:$B$113,MATCH($D653,elemek!$C$2:$C$113,0))</f>
        <v>Ce</v>
      </c>
      <c r="R653">
        <f t="shared" si="87"/>
        <v>8.6963270000000001</v>
      </c>
      <c r="S653">
        <f t="shared" si="88"/>
        <v>8.6963270000000001</v>
      </c>
    </row>
    <row r="654" spans="1:19">
      <c r="A654">
        <f t="shared" si="81"/>
        <v>653</v>
      </c>
      <c r="B654" t="str">
        <f>INDEX(elemek!$B$2:$B$113,MATCH($D654,elemek!$C$2:$C$113,0))</f>
        <v>Lu</v>
      </c>
      <c r="C654">
        <f t="shared" si="82"/>
        <v>169</v>
      </c>
      <c r="D654">
        <f t="shared" si="83"/>
        <v>71</v>
      </c>
      <c r="E654">
        <f t="shared" si="83"/>
        <v>98</v>
      </c>
      <c r="F654">
        <f t="shared" si="84"/>
        <v>8.4149779999999996</v>
      </c>
      <c r="G654">
        <f t="shared" si="85"/>
        <v>8.4149779999999996</v>
      </c>
      <c r="H654" t="str">
        <f>IF(B654="Fe",1+MAX($H$1:H653),"")</f>
        <v/>
      </c>
      <c r="L654">
        <v>653</v>
      </c>
      <c r="M654">
        <v>71</v>
      </c>
      <c r="N654">
        <v>98</v>
      </c>
      <c r="O654">
        <v>8.4149779999999996</v>
      </c>
      <c r="P654">
        <f t="shared" si="86"/>
        <v>169</v>
      </c>
      <c r="Q654" t="str">
        <f>INDEX(elemek!$B$2:$B$113,MATCH($D654,elemek!$C$2:$C$113,0))</f>
        <v>Lu</v>
      </c>
      <c r="R654">
        <f t="shared" si="87"/>
        <v>8.4149779999999996</v>
      </c>
      <c r="S654">
        <f t="shared" si="88"/>
        <v>8.4149779999999996</v>
      </c>
    </row>
    <row r="655" spans="1:19">
      <c r="A655">
        <f t="shared" si="81"/>
        <v>654</v>
      </c>
      <c r="B655" t="str">
        <f>INDEX(elemek!$B$2:$B$113,MATCH($D655,elemek!$C$2:$C$113,0))</f>
        <v>Ce</v>
      </c>
      <c r="C655">
        <f t="shared" si="82"/>
        <v>143</v>
      </c>
      <c r="D655">
        <f t="shared" si="83"/>
        <v>58</v>
      </c>
      <c r="E655">
        <f t="shared" si="83"/>
        <v>85</v>
      </c>
      <c r="F655">
        <f t="shared" si="84"/>
        <v>8.6420410000000007</v>
      </c>
      <c r="G655">
        <f t="shared" si="85"/>
        <v>8.6420410000000007</v>
      </c>
      <c r="H655" t="str">
        <f>IF(B655="Fe",1+MAX($H$1:H654),"")</f>
        <v/>
      </c>
      <c r="L655">
        <v>654</v>
      </c>
      <c r="M655">
        <v>58</v>
      </c>
      <c r="N655">
        <v>85</v>
      </c>
      <c r="O655">
        <v>8.6420410000000007</v>
      </c>
      <c r="P655">
        <f t="shared" si="86"/>
        <v>143</v>
      </c>
      <c r="Q655" t="str">
        <f>INDEX(elemek!$B$2:$B$113,MATCH($D655,elemek!$C$2:$C$113,0))</f>
        <v>Ce</v>
      </c>
      <c r="R655">
        <f t="shared" si="87"/>
        <v>8.6420410000000007</v>
      </c>
      <c r="S655">
        <f t="shared" si="88"/>
        <v>8.6420410000000007</v>
      </c>
    </row>
    <row r="656" spans="1:19">
      <c r="A656">
        <f t="shared" si="81"/>
        <v>655</v>
      </c>
      <c r="B656" t="str">
        <f>INDEX(elemek!$B$2:$B$113,MATCH($D656,elemek!$C$2:$C$113,0))</f>
        <v>Es</v>
      </c>
      <c r="C656">
        <f t="shared" si="82"/>
        <v>251</v>
      </c>
      <c r="D656">
        <f t="shared" si="83"/>
        <v>99</v>
      </c>
      <c r="E656">
        <f t="shared" si="83"/>
        <v>152</v>
      </c>
      <c r="F656">
        <f t="shared" si="84"/>
        <v>7.7744669999999996</v>
      </c>
      <c r="G656">
        <f t="shared" si="85"/>
        <v>7.7744669999999996</v>
      </c>
      <c r="H656" t="str">
        <f>IF(B656="Fe",1+MAX($H$1:H655),"")</f>
        <v/>
      </c>
      <c r="L656">
        <v>655</v>
      </c>
      <c r="M656">
        <v>99</v>
      </c>
      <c r="N656">
        <v>152</v>
      </c>
      <c r="O656">
        <v>7.7744669999999996</v>
      </c>
      <c r="P656">
        <f t="shared" si="86"/>
        <v>251</v>
      </c>
      <c r="Q656" t="str">
        <f>INDEX(elemek!$B$2:$B$113,MATCH($D656,elemek!$C$2:$C$113,0))</f>
        <v>Es</v>
      </c>
      <c r="R656">
        <f t="shared" si="87"/>
        <v>7.7744669999999996</v>
      </c>
      <c r="S656">
        <f t="shared" si="88"/>
        <v>7.7744669999999996</v>
      </c>
    </row>
    <row r="657" spans="1:19">
      <c r="A657">
        <f t="shared" si="81"/>
        <v>656</v>
      </c>
      <c r="B657" t="str">
        <f>INDEX(elemek!$B$2:$B$113,MATCH($D657,elemek!$C$2:$C$113,0))</f>
        <v>Sr</v>
      </c>
      <c r="C657">
        <f t="shared" si="82"/>
        <v>83</v>
      </c>
      <c r="D657">
        <f t="shared" si="83"/>
        <v>38</v>
      </c>
      <c r="E657">
        <f t="shared" si="83"/>
        <v>45</v>
      </c>
      <c r="F657">
        <f t="shared" si="84"/>
        <v>8.9965679999999999</v>
      </c>
      <c r="G657">
        <f t="shared" si="85"/>
        <v>8.9965679999999999</v>
      </c>
      <c r="H657" t="str">
        <f>IF(B657="Fe",1+MAX($H$1:H656),"")</f>
        <v/>
      </c>
      <c r="L657">
        <v>656</v>
      </c>
      <c r="M657">
        <v>38</v>
      </c>
      <c r="N657">
        <v>45</v>
      </c>
      <c r="O657">
        <v>8.9965679999999999</v>
      </c>
      <c r="P657">
        <f t="shared" si="86"/>
        <v>83</v>
      </c>
      <c r="Q657" t="str">
        <f>INDEX(elemek!$B$2:$B$113,MATCH($D657,elemek!$C$2:$C$113,0))</f>
        <v>Sr</v>
      </c>
      <c r="R657">
        <f t="shared" si="87"/>
        <v>8.9965679999999999</v>
      </c>
      <c r="S657">
        <f t="shared" si="88"/>
        <v>8.9965679999999999</v>
      </c>
    </row>
    <row r="658" spans="1:19">
      <c r="A658">
        <f t="shared" si="81"/>
        <v>657</v>
      </c>
      <c r="B658" t="str">
        <f>INDEX(elemek!$B$2:$B$113,MATCH($D658,elemek!$C$2:$C$113,0))</f>
        <v>Cs</v>
      </c>
      <c r="C658">
        <f t="shared" si="82"/>
        <v>129</v>
      </c>
      <c r="D658">
        <f t="shared" si="83"/>
        <v>55</v>
      </c>
      <c r="E658">
        <f t="shared" si="83"/>
        <v>74</v>
      </c>
      <c r="F658">
        <f t="shared" si="84"/>
        <v>8.7496220000000005</v>
      </c>
      <c r="G658">
        <f t="shared" si="85"/>
        <v>8.7496220000000005</v>
      </c>
      <c r="H658" t="str">
        <f>IF(B658="Fe",1+MAX($H$1:H657),"")</f>
        <v/>
      </c>
      <c r="L658">
        <v>657</v>
      </c>
      <c r="M658">
        <v>55</v>
      </c>
      <c r="N658">
        <v>74</v>
      </c>
      <c r="O658">
        <v>8.7496220000000005</v>
      </c>
      <c r="P658">
        <f t="shared" si="86"/>
        <v>129</v>
      </c>
      <c r="Q658" t="str">
        <f>INDEX(elemek!$B$2:$B$113,MATCH($D658,elemek!$C$2:$C$113,0))</f>
        <v>Cs</v>
      </c>
      <c r="R658">
        <f t="shared" si="87"/>
        <v>8.7496220000000005</v>
      </c>
      <c r="S658">
        <f t="shared" si="88"/>
        <v>8.7496220000000005</v>
      </c>
    </row>
    <row r="659" spans="1:19">
      <c r="A659">
        <f t="shared" si="81"/>
        <v>658</v>
      </c>
      <c r="B659" t="str">
        <f>INDEX(elemek!$B$2:$B$113,MATCH($D659,elemek!$C$2:$C$113,0))</f>
        <v>Db</v>
      </c>
      <c r="C659">
        <f t="shared" si="82"/>
        <v>268</v>
      </c>
      <c r="D659">
        <f t="shared" si="83"/>
        <v>105</v>
      </c>
      <c r="E659">
        <f t="shared" si="83"/>
        <v>163</v>
      </c>
      <c r="F659">
        <f t="shared" si="84"/>
        <v>7.6351329999999997</v>
      </c>
      <c r="G659">
        <f t="shared" si="85"/>
        <v>7.6351329999999997</v>
      </c>
      <c r="H659" t="str">
        <f>IF(B659="Fe",1+MAX($H$1:H658),"")</f>
        <v/>
      </c>
      <c r="L659">
        <v>658</v>
      </c>
      <c r="M659">
        <v>105</v>
      </c>
      <c r="N659">
        <v>163</v>
      </c>
      <c r="O659">
        <v>7.6351329999999997</v>
      </c>
      <c r="P659">
        <f t="shared" si="86"/>
        <v>268</v>
      </c>
      <c r="Q659" t="str">
        <f>INDEX(elemek!$B$2:$B$113,MATCH($D659,elemek!$C$2:$C$113,0))</f>
        <v>Db</v>
      </c>
      <c r="R659">
        <f t="shared" si="87"/>
        <v>7.6351329999999997</v>
      </c>
      <c r="S659">
        <f t="shared" si="88"/>
        <v>7.6351329999999997</v>
      </c>
    </row>
    <row r="660" spans="1:19">
      <c r="A660">
        <f t="shared" si="81"/>
        <v>659</v>
      </c>
      <c r="B660" t="str">
        <f>INDEX(elemek!$B$2:$B$113,MATCH($D660,elemek!$C$2:$C$113,0))</f>
        <v>Pa</v>
      </c>
      <c r="C660">
        <f t="shared" si="82"/>
        <v>232</v>
      </c>
      <c r="D660">
        <f t="shared" si="83"/>
        <v>91</v>
      </c>
      <c r="E660">
        <f t="shared" si="83"/>
        <v>141</v>
      </c>
      <c r="F660">
        <f t="shared" si="84"/>
        <v>7.9163790000000001</v>
      </c>
      <c r="G660">
        <f t="shared" si="85"/>
        <v>7.9163790000000001</v>
      </c>
      <c r="H660" t="str">
        <f>IF(B660="Fe",1+MAX($H$1:H659),"")</f>
        <v/>
      </c>
      <c r="L660">
        <v>659</v>
      </c>
      <c r="M660">
        <v>91</v>
      </c>
      <c r="N660">
        <v>141</v>
      </c>
      <c r="O660">
        <v>7.9163790000000001</v>
      </c>
      <c r="P660">
        <f t="shared" si="86"/>
        <v>232</v>
      </c>
      <c r="Q660" t="str">
        <f>INDEX(elemek!$B$2:$B$113,MATCH($D660,elemek!$C$2:$C$113,0))</f>
        <v>Pa</v>
      </c>
      <c r="R660">
        <f t="shared" si="87"/>
        <v>7.9163790000000001</v>
      </c>
      <c r="S660">
        <f t="shared" si="88"/>
        <v>7.9163790000000001</v>
      </c>
    </row>
    <row r="661" spans="1:19">
      <c r="A661">
        <f t="shared" si="81"/>
        <v>660</v>
      </c>
      <c r="B661" t="str">
        <f>INDEX(elemek!$B$2:$B$113,MATCH($D661,elemek!$C$2:$C$113,0))</f>
        <v>Os</v>
      </c>
      <c r="C661">
        <f t="shared" si="82"/>
        <v>193</v>
      </c>
      <c r="D661">
        <f t="shared" si="83"/>
        <v>76</v>
      </c>
      <c r="E661">
        <f t="shared" si="83"/>
        <v>117</v>
      </c>
      <c r="F661">
        <f t="shared" si="84"/>
        <v>8.2443480000000005</v>
      </c>
      <c r="G661">
        <f t="shared" si="85"/>
        <v>8.2443480000000005</v>
      </c>
      <c r="H661" t="str">
        <f>IF(B661="Fe",1+MAX($H$1:H660),"")</f>
        <v/>
      </c>
      <c r="L661">
        <v>660</v>
      </c>
      <c r="M661">
        <v>76</v>
      </c>
      <c r="N661">
        <v>117</v>
      </c>
      <c r="O661">
        <v>8.2443480000000005</v>
      </c>
      <c r="P661">
        <f t="shared" si="86"/>
        <v>193</v>
      </c>
      <c r="Q661" t="str">
        <f>INDEX(elemek!$B$2:$B$113,MATCH($D661,elemek!$C$2:$C$113,0))</f>
        <v>Os</v>
      </c>
      <c r="R661">
        <f t="shared" si="87"/>
        <v>8.2443480000000005</v>
      </c>
      <c r="S661">
        <f t="shared" si="88"/>
        <v>8.2443480000000005</v>
      </c>
    </row>
    <row r="662" spans="1:19">
      <c r="A662">
        <f t="shared" si="81"/>
        <v>661</v>
      </c>
      <c r="B662" t="str">
        <f>INDEX(elemek!$B$2:$B$113,MATCH($D662,elemek!$C$2:$C$113,0))</f>
        <v>Tm</v>
      </c>
      <c r="C662">
        <f t="shared" si="82"/>
        <v>165</v>
      </c>
      <c r="D662">
        <f t="shared" si="83"/>
        <v>69</v>
      </c>
      <c r="E662">
        <f t="shared" si="83"/>
        <v>96</v>
      </c>
      <c r="F662">
        <f t="shared" si="84"/>
        <v>8.4527579999999993</v>
      </c>
      <c r="G662">
        <f t="shared" si="85"/>
        <v>8.4527579999999993</v>
      </c>
      <c r="H662" t="str">
        <f>IF(B662="Fe",1+MAX($H$1:H661),"")</f>
        <v/>
      </c>
      <c r="L662">
        <v>661</v>
      </c>
      <c r="M662">
        <v>69</v>
      </c>
      <c r="N662">
        <v>96</v>
      </c>
      <c r="O662">
        <v>8.4527579999999993</v>
      </c>
      <c r="P662">
        <f t="shared" si="86"/>
        <v>165</v>
      </c>
      <c r="Q662" t="str">
        <f>INDEX(elemek!$B$2:$B$113,MATCH($D662,elemek!$C$2:$C$113,0))</f>
        <v>Tm</v>
      </c>
      <c r="R662">
        <f t="shared" si="87"/>
        <v>8.4527579999999993</v>
      </c>
      <c r="S662">
        <f t="shared" si="88"/>
        <v>8.4527579999999993</v>
      </c>
    </row>
    <row r="663" spans="1:19">
      <c r="A663">
        <f t="shared" si="81"/>
        <v>662</v>
      </c>
      <c r="B663" t="str">
        <f>INDEX(elemek!$B$2:$B$113,MATCH($D663,elemek!$C$2:$C$113,0))</f>
        <v>Te</v>
      </c>
      <c r="C663">
        <f t="shared" si="82"/>
        <v>131</v>
      </c>
      <c r="D663">
        <f t="shared" si="83"/>
        <v>52</v>
      </c>
      <c r="E663">
        <f t="shared" si="83"/>
        <v>79</v>
      </c>
      <c r="F663">
        <f t="shared" si="84"/>
        <v>8.7203920000000004</v>
      </c>
      <c r="G663">
        <f t="shared" si="85"/>
        <v>8.7203920000000004</v>
      </c>
      <c r="H663" t="str">
        <f>IF(B663="Fe",1+MAX($H$1:H662),"")</f>
        <v/>
      </c>
      <c r="L663">
        <v>662</v>
      </c>
      <c r="M663">
        <v>52</v>
      </c>
      <c r="N663">
        <v>79</v>
      </c>
      <c r="O663">
        <v>8.7203920000000004</v>
      </c>
      <c r="P663">
        <f t="shared" si="86"/>
        <v>131</v>
      </c>
      <c r="Q663" t="str">
        <f>INDEX(elemek!$B$2:$B$113,MATCH($D663,elemek!$C$2:$C$113,0))</f>
        <v>Te</v>
      </c>
      <c r="R663">
        <f t="shared" si="87"/>
        <v>8.7203920000000004</v>
      </c>
      <c r="S663">
        <f t="shared" si="88"/>
        <v>8.7203920000000004</v>
      </c>
    </row>
    <row r="664" spans="1:19">
      <c r="A664">
        <f t="shared" si="81"/>
        <v>663</v>
      </c>
      <c r="B664" t="str">
        <f>INDEX(elemek!$B$2:$B$113,MATCH($D664,elemek!$C$2:$C$113,0))</f>
        <v>Ac</v>
      </c>
      <c r="C664">
        <f t="shared" si="82"/>
        <v>226</v>
      </c>
      <c r="D664">
        <f t="shared" si="83"/>
        <v>89</v>
      </c>
      <c r="E664">
        <f t="shared" si="83"/>
        <v>137</v>
      </c>
      <c r="F664">
        <f t="shared" si="84"/>
        <v>7.9637609999999999</v>
      </c>
      <c r="G664">
        <f t="shared" si="85"/>
        <v>7.9637609999999999</v>
      </c>
      <c r="H664" t="str">
        <f>IF(B664="Fe",1+MAX($H$1:H663),"")</f>
        <v/>
      </c>
      <c r="L664">
        <v>663</v>
      </c>
      <c r="M664">
        <v>89</v>
      </c>
      <c r="N664">
        <v>137</v>
      </c>
      <c r="O664">
        <v>7.9637609999999999</v>
      </c>
      <c r="P664">
        <f t="shared" si="86"/>
        <v>226</v>
      </c>
      <c r="Q664" t="str">
        <f>INDEX(elemek!$B$2:$B$113,MATCH($D664,elemek!$C$2:$C$113,0))</f>
        <v>Ac</v>
      </c>
      <c r="R664">
        <f t="shared" si="87"/>
        <v>7.9637609999999999</v>
      </c>
      <c r="S664">
        <f t="shared" si="88"/>
        <v>7.9637609999999999</v>
      </c>
    </row>
    <row r="665" spans="1:19">
      <c r="A665">
        <f t="shared" si="81"/>
        <v>664</v>
      </c>
      <c r="B665" t="str">
        <f>INDEX(elemek!$B$2:$B$113,MATCH($D665,elemek!$C$2:$C$113,0))</f>
        <v>Er</v>
      </c>
      <c r="C665">
        <f t="shared" si="82"/>
        <v>160</v>
      </c>
      <c r="D665">
        <f t="shared" si="83"/>
        <v>68</v>
      </c>
      <c r="E665">
        <f t="shared" si="83"/>
        <v>92</v>
      </c>
      <c r="F665">
        <f t="shared" si="84"/>
        <v>8.4841899999999999</v>
      </c>
      <c r="G665">
        <f t="shared" si="85"/>
        <v>8.4841899999999999</v>
      </c>
      <c r="H665" t="str">
        <f>IF(B665="Fe",1+MAX($H$1:H664),"")</f>
        <v/>
      </c>
      <c r="L665">
        <v>664</v>
      </c>
      <c r="M665">
        <v>68</v>
      </c>
      <c r="N665">
        <v>92</v>
      </c>
      <c r="O665">
        <v>8.4841899999999999</v>
      </c>
      <c r="P665">
        <f t="shared" si="86"/>
        <v>160</v>
      </c>
      <c r="Q665" t="str">
        <f>INDEX(elemek!$B$2:$B$113,MATCH($D665,elemek!$C$2:$C$113,0))</f>
        <v>Er</v>
      </c>
      <c r="R665">
        <f t="shared" si="87"/>
        <v>8.4841899999999999</v>
      </c>
      <c r="S665">
        <f t="shared" si="88"/>
        <v>8.4841899999999999</v>
      </c>
    </row>
    <row r="666" spans="1:19">
      <c r="A666">
        <f t="shared" si="81"/>
        <v>665</v>
      </c>
      <c r="B666" t="str">
        <f>INDEX(elemek!$B$2:$B$113,MATCH($D666,elemek!$C$2:$C$113,0))</f>
        <v>Pm</v>
      </c>
      <c r="C666">
        <f t="shared" si="82"/>
        <v>151</v>
      </c>
      <c r="D666">
        <f t="shared" si="83"/>
        <v>61</v>
      </c>
      <c r="E666">
        <f t="shared" si="83"/>
        <v>90</v>
      </c>
      <c r="F666">
        <f t="shared" si="84"/>
        <v>8.5573870000000003</v>
      </c>
      <c r="G666">
        <f t="shared" si="85"/>
        <v>8.5573870000000003</v>
      </c>
      <c r="H666" t="str">
        <f>IF(B666="Fe",1+MAX($H$1:H665),"")</f>
        <v/>
      </c>
      <c r="L666">
        <v>665</v>
      </c>
      <c r="M666">
        <v>61</v>
      </c>
      <c r="N666">
        <v>90</v>
      </c>
      <c r="O666">
        <v>8.5573870000000003</v>
      </c>
      <c r="P666">
        <f t="shared" si="86"/>
        <v>151</v>
      </c>
      <c r="Q666" t="str">
        <f>INDEX(elemek!$B$2:$B$113,MATCH($D666,elemek!$C$2:$C$113,0))</f>
        <v>Pm</v>
      </c>
      <c r="R666">
        <f t="shared" si="87"/>
        <v>8.5573870000000003</v>
      </c>
      <c r="S666">
        <f t="shared" si="88"/>
        <v>8.5573870000000003</v>
      </c>
    </row>
    <row r="667" spans="1:19">
      <c r="A667">
        <f t="shared" si="81"/>
        <v>666</v>
      </c>
      <c r="B667" t="str">
        <f>INDEX(elemek!$B$2:$B$113,MATCH($D667,elemek!$C$2:$C$113,0))</f>
        <v>Ba</v>
      </c>
      <c r="C667">
        <f t="shared" si="82"/>
        <v>135</v>
      </c>
      <c r="D667">
        <f t="shared" si="83"/>
        <v>56</v>
      </c>
      <c r="E667">
        <f t="shared" si="83"/>
        <v>79</v>
      </c>
      <c r="F667">
        <f t="shared" si="84"/>
        <v>8.5114533494381952</v>
      </c>
      <c r="G667">
        <f t="shared" si="85"/>
        <v>8.5114533494381952</v>
      </c>
      <c r="H667" t="str">
        <f>IF(B667="Fe",1+MAX($H$1:H666),"")</f>
        <v/>
      </c>
      <c r="L667">
        <v>666</v>
      </c>
      <c r="M667">
        <v>56</v>
      </c>
      <c r="N667">
        <v>79</v>
      </c>
      <c r="P667">
        <f t="shared" si="86"/>
        <v>135</v>
      </c>
      <c r="Q667" t="str">
        <f>INDEX(elemek!$B$2:$B$113,MATCH($D667,elemek!$C$2:$C$113,0))</f>
        <v>Ba</v>
      </c>
      <c r="R667">
        <f t="shared" si="87"/>
        <v>8.5114533494381952</v>
      </c>
      <c r="S667">
        <f t="shared" si="88"/>
        <v>8.7211580714285706</v>
      </c>
    </row>
    <row r="668" spans="1:19">
      <c r="A668">
        <f t="shared" si="81"/>
        <v>667</v>
      </c>
      <c r="B668" t="str">
        <f>INDEX(elemek!$B$2:$B$113,MATCH($D668,elemek!$C$2:$C$113,0))</f>
        <v>Sn</v>
      </c>
      <c r="C668">
        <f t="shared" si="82"/>
        <v>121</v>
      </c>
      <c r="D668">
        <f t="shared" si="83"/>
        <v>50</v>
      </c>
      <c r="E668">
        <f t="shared" si="83"/>
        <v>71</v>
      </c>
      <c r="F668">
        <f t="shared" si="84"/>
        <v>8.5114533494381952</v>
      </c>
      <c r="G668">
        <f t="shared" si="85"/>
        <v>8.5114533494381952</v>
      </c>
      <c r="H668" t="str">
        <f>IF(B668="Fe",1+MAX($H$1:H667),"")</f>
        <v/>
      </c>
      <c r="L668">
        <v>667</v>
      </c>
      <c r="M668">
        <v>50</v>
      </c>
      <c r="N668">
        <v>71</v>
      </c>
      <c r="P668">
        <f t="shared" si="86"/>
        <v>121</v>
      </c>
      <c r="Q668" t="str">
        <f>INDEX(elemek!$B$2:$B$113,MATCH($D668,elemek!$C$2:$C$113,0))</f>
        <v>Sn</v>
      </c>
      <c r="R668">
        <f t="shared" si="87"/>
        <v>8.5114533494381952</v>
      </c>
      <c r="S668">
        <f t="shared" si="88"/>
        <v>8.8191460000000017</v>
      </c>
    </row>
    <row r="669" spans="1:19">
      <c r="A669">
        <f t="shared" si="81"/>
        <v>668</v>
      </c>
      <c r="B669" t="str">
        <f>INDEX(elemek!$B$2:$B$113,MATCH($D669,elemek!$C$2:$C$113,0))</f>
        <v>Ho</v>
      </c>
      <c r="C669">
        <f t="shared" si="82"/>
        <v>166</v>
      </c>
      <c r="D669">
        <f t="shared" si="83"/>
        <v>67</v>
      </c>
      <c r="E669">
        <f t="shared" si="83"/>
        <v>99</v>
      </c>
      <c r="F669">
        <f t="shared" si="84"/>
        <v>8.5114533494381952</v>
      </c>
      <c r="G669">
        <f t="shared" si="85"/>
        <v>8.5114533494381952</v>
      </c>
      <c r="H669" t="str">
        <f>IF(B669="Fe",1+MAX($H$1:H668),"")</f>
        <v/>
      </c>
      <c r="L669">
        <v>668</v>
      </c>
      <c r="M669">
        <v>67</v>
      </c>
      <c r="N669">
        <v>99</v>
      </c>
      <c r="P669">
        <f t="shared" si="86"/>
        <v>166</v>
      </c>
      <c r="Q669" t="str">
        <f>INDEX(elemek!$B$2:$B$113,MATCH($D669,elemek!$C$2:$C$113,0))</f>
        <v>Ho</v>
      </c>
      <c r="R669">
        <f t="shared" si="87"/>
        <v>8.5114533494381952</v>
      </c>
      <c r="S669">
        <f t="shared" si="88"/>
        <v>8.470263142857144</v>
      </c>
    </row>
    <row r="670" spans="1:19">
      <c r="A670">
        <f t="shared" si="81"/>
        <v>669</v>
      </c>
      <c r="B670" t="str">
        <f>INDEX(elemek!$B$2:$B$113,MATCH($D670,elemek!$C$2:$C$113,0))</f>
        <v>As</v>
      </c>
      <c r="C670">
        <f t="shared" si="82"/>
        <v>76</v>
      </c>
      <c r="D670">
        <f t="shared" si="83"/>
        <v>33</v>
      </c>
      <c r="E670">
        <f t="shared" si="83"/>
        <v>43</v>
      </c>
      <c r="F670">
        <f t="shared" si="84"/>
        <v>9.0225050000000007</v>
      </c>
      <c r="G670">
        <f t="shared" si="85"/>
        <v>9.0225050000000007</v>
      </c>
      <c r="H670" t="str">
        <f>IF(B670="Fe",1+MAX($H$1:H669),"")</f>
        <v/>
      </c>
      <c r="L670">
        <v>669</v>
      </c>
      <c r="M670">
        <v>33</v>
      </c>
      <c r="N670">
        <v>43</v>
      </c>
      <c r="O670">
        <v>9.0225050000000007</v>
      </c>
      <c r="P670">
        <f t="shared" si="86"/>
        <v>76</v>
      </c>
      <c r="Q670" t="str">
        <f>INDEX(elemek!$B$2:$B$113,MATCH($D670,elemek!$C$2:$C$113,0))</f>
        <v>As</v>
      </c>
      <c r="R670">
        <f t="shared" si="87"/>
        <v>9.0225050000000007</v>
      </c>
      <c r="S670">
        <f t="shared" si="88"/>
        <v>9.0225050000000007</v>
      </c>
    </row>
    <row r="671" spans="1:19">
      <c r="A671">
        <f t="shared" si="81"/>
        <v>670</v>
      </c>
      <c r="B671" t="str">
        <f>INDEX(elemek!$B$2:$B$113,MATCH($D671,elemek!$C$2:$C$113,0))</f>
        <v>Tl</v>
      </c>
      <c r="C671">
        <f t="shared" si="82"/>
        <v>200</v>
      </c>
      <c r="D671">
        <f t="shared" si="83"/>
        <v>81</v>
      </c>
      <c r="E671">
        <f t="shared" si="83"/>
        <v>119</v>
      </c>
      <c r="F671">
        <f t="shared" si="84"/>
        <v>8.2065669999999997</v>
      </c>
      <c r="G671">
        <f t="shared" si="85"/>
        <v>8.2065669999999997</v>
      </c>
      <c r="H671" t="str">
        <f>IF(B671="Fe",1+MAX($H$1:H670),"")</f>
        <v/>
      </c>
      <c r="L671">
        <v>670</v>
      </c>
      <c r="M671">
        <v>81</v>
      </c>
      <c r="N671">
        <v>119</v>
      </c>
      <c r="O671">
        <v>8.2065669999999997</v>
      </c>
      <c r="P671">
        <f t="shared" si="86"/>
        <v>200</v>
      </c>
      <c r="Q671" t="str">
        <f>INDEX(elemek!$B$2:$B$113,MATCH($D671,elemek!$C$2:$C$113,0))</f>
        <v>Tl</v>
      </c>
      <c r="R671">
        <f t="shared" si="87"/>
        <v>8.2065669999999997</v>
      </c>
      <c r="S671">
        <f t="shared" si="88"/>
        <v>8.2065669999999997</v>
      </c>
    </row>
    <row r="672" spans="1:19">
      <c r="A672">
        <f t="shared" si="81"/>
        <v>671</v>
      </c>
      <c r="B672" t="str">
        <f>INDEX(elemek!$B$2:$B$113,MATCH($D672,elemek!$C$2:$C$113,0))</f>
        <v>As</v>
      </c>
      <c r="C672">
        <f t="shared" si="82"/>
        <v>72</v>
      </c>
      <c r="D672">
        <f t="shared" si="83"/>
        <v>33</v>
      </c>
      <c r="E672">
        <f t="shared" si="83"/>
        <v>39</v>
      </c>
      <c r="F672">
        <f t="shared" si="84"/>
        <v>9.0189660000000007</v>
      </c>
      <c r="G672">
        <f t="shared" si="85"/>
        <v>9.0189660000000007</v>
      </c>
      <c r="H672" t="str">
        <f>IF(B672="Fe",1+MAX($H$1:H671),"")</f>
        <v/>
      </c>
      <c r="L672">
        <v>671</v>
      </c>
      <c r="M672">
        <v>33</v>
      </c>
      <c r="N672">
        <v>39</v>
      </c>
      <c r="O672">
        <v>9.0189660000000007</v>
      </c>
      <c r="P672">
        <f t="shared" si="86"/>
        <v>72</v>
      </c>
      <c r="Q672" t="str">
        <f>INDEX(elemek!$B$2:$B$113,MATCH($D672,elemek!$C$2:$C$113,0))</f>
        <v>As</v>
      </c>
      <c r="R672">
        <f t="shared" si="87"/>
        <v>9.0189660000000007</v>
      </c>
      <c r="S672">
        <f t="shared" si="88"/>
        <v>9.0189660000000007</v>
      </c>
    </row>
    <row r="673" spans="1:19">
      <c r="A673">
        <f t="shared" si="81"/>
        <v>672</v>
      </c>
      <c r="B673" t="str">
        <f>INDEX(elemek!$B$2:$B$113,MATCH($D673,elemek!$C$2:$C$113,0))</f>
        <v>Th</v>
      </c>
      <c r="C673">
        <f t="shared" si="82"/>
        <v>231</v>
      </c>
      <c r="D673">
        <f t="shared" si="83"/>
        <v>90</v>
      </c>
      <c r="E673">
        <f t="shared" si="83"/>
        <v>141</v>
      </c>
      <c r="F673">
        <f t="shared" si="84"/>
        <v>7.9249320000000001</v>
      </c>
      <c r="G673">
        <f t="shared" si="85"/>
        <v>7.9249320000000001</v>
      </c>
      <c r="H673" t="str">
        <f>IF(B673="Fe",1+MAX($H$1:H672),"")</f>
        <v/>
      </c>
      <c r="L673">
        <v>672</v>
      </c>
      <c r="M673">
        <v>90</v>
      </c>
      <c r="N673">
        <v>141</v>
      </c>
      <c r="O673">
        <v>7.9249320000000001</v>
      </c>
      <c r="P673">
        <f t="shared" si="86"/>
        <v>231</v>
      </c>
      <c r="Q673" t="str">
        <f>INDEX(elemek!$B$2:$B$113,MATCH($D673,elemek!$C$2:$C$113,0))</f>
        <v>Th</v>
      </c>
      <c r="R673">
        <f t="shared" si="87"/>
        <v>7.9249320000000001</v>
      </c>
      <c r="S673">
        <f t="shared" si="88"/>
        <v>7.9249320000000001</v>
      </c>
    </row>
    <row r="674" spans="1:19">
      <c r="A674">
        <f t="shared" si="81"/>
        <v>673</v>
      </c>
      <c r="B674" t="str">
        <f>INDEX(elemek!$B$2:$B$113,MATCH($D674,elemek!$C$2:$C$113,0))</f>
        <v>Fm</v>
      </c>
      <c r="C674">
        <f t="shared" si="82"/>
        <v>252</v>
      </c>
      <c r="D674">
        <f t="shared" si="83"/>
        <v>100</v>
      </c>
      <c r="E674">
        <f t="shared" si="83"/>
        <v>152</v>
      </c>
      <c r="F674">
        <f t="shared" si="84"/>
        <v>7.7664980000000003</v>
      </c>
      <c r="G674">
        <f t="shared" si="85"/>
        <v>7.7664980000000003</v>
      </c>
      <c r="H674" t="str">
        <f>IF(B674="Fe",1+MAX($H$1:H673),"")</f>
        <v/>
      </c>
      <c r="L674">
        <v>673</v>
      </c>
      <c r="M674">
        <v>100</v>
      </c>
      <c r="N674">
        <v>152</v>
      </c>
      <c r="O674">
        <v>7.7664980000000003</v>
      </c>
      <c r="P674">
        <f t="shared" si="86"/>
        <v>252</v>
      </c>
      <c r="Q674" t="str">
        <f>INDEX(elemek!$B$2:$B$113,MATCH($D674,elemek!$C$2:$C$113,0))</f>
        <v>Fm</v>
      </c>
      <c r="R674">
        <f t="shared" si="87"/>
        <v>7.7664980000000003</v>
      </c>
      <c r="S674">
        <f t="shared" si="88"/>
        <v>7.7664980000000003</v>
      </c>
    </row>
    <row r="675" spans="1:19">
      <c r="A675">
        <f t="shared" si="81"/>
        <v>674</v>
      </c>
      <c r="B675" t="str">
        <f>INDEX(elemek!$B$2:$B$113,MATCH($D675,elemek!$C$2:$C$113,0))</f>
        <v>Tb</v>
      </c>
      <c r="C675">
        <f t="shared" si="82"/>
        <v>156</v>
      </c>
      <c r="D675">
        <f t="shared" si="83"/>
        <v>65</v>
      </c>
      <c r="E675">
        <f t="shared" si="83"/>
        <v>91</v>
      </c>
      <c r="F675">
        <f t="shared" si="84"/>
        <v>8.5114533494381952</v>
      </c>
      <c r="G675">
        <f t="shared" si="85"/>
        <v>8.5114533494381952</v>
      </c>
      <c r="H675" t="str">
        <f>IF(B675="Fe",1+MAX($H$1:H674),"")</f>
        <v/>
      </c>
      <c r="L675">
        <v>674</v>
      </c>
      <c r="M675">
        <v>65</v>
      </c>
      <c r="N675">
        <v>91</v>
      </c>
      <c r="P675">
        <f t="shared" si="86"/>
        <v>156</v>
      </c>
      <c r="Q675" t="str">
        <f>INDEX(elemek!$B$2:$B$113,MATCH($D675,elemek!$C$2:$C$113,0))</f>
        <v>Tb</v>
      </c>
      <c r="R675">
        <f t="shared" si="87"/>
        <v>8.5114533494381952</v>
      </c>
      <c r="S675">
        <f t="shared" si="88"/>
        <v>8.5282044666666668</v>
      </c>
    </row>
    <row r="676" spans="1:19">
      <c r="A676">
        <f t="shared" si="81"/>
        <v>675</v>
      </c>
      <c r="B676" t="str">
        <f>INDEX(elemek!$B$2:$B$113,MATCH($D676,elemek!$C$2:$C$113,0))</f>
        <v>Re</v>
      </c>
      <c r="C676">
        <f t="shared" si="82"/>
        <v>189</v>
      </c>
      <c r="D676">
        <f t="shared" si="83"/>
        <v>75</v>
      </c>
      <c r="E676">
        <f t="shared" si="83"/>
        <v>114</v>
      </c>
      <c r="F676">
        <f t="shared" si="84"/>
        <v>8.2722689999999997</v>
      </c>
      <c r="G676">
        <f t="shared" si="85"/>
        <v>8.2722689999999997</v>
      </c>
      <c r="H676" t="str">
        <f>IF(B676="Fe",1+MAX($H$1:H675),"")</f>
        <v/>
      </c>
      <c r="L676">
        <v>675</v>
      </c>
      <c r="M676">
        <v>75</v>
      </c>
      <c r="N676">
        <v>114</v>
      </c>
      <c r="O676">
        <v>8.2722689999999997</v>
      </c>
      <c r="P676">
        <f t="shared" si="86"/>
        <v>189</v>
      </c>
      <c r="Q676" t="str">
        <f>INDEX(elemek!$B$2:$B$113,MATCH($D676,elemek!$C$2:$C$113,0))</f>
        <v>Re</v>
      </c>
      <c r="R676">
        <f t="shared" si="87"/>
        <v>8.2722689999999997</v>
      </c>
      <c r="S676">
        <f t="shared" si="88"/>
        <v>8.2722689999999997</v>
      </c>
    </row>
    <row r="677" spans="1:19">
      <c r="A677">
        <f t="shared" si="81"/>
        <v>676</v>
      </c>
      <c r="B677" t="str">
        <f>INDEX(elemek!$B$2:$B$113,MATCH($D677,elemek!$C$2:$C$113,0))</f>
        <v>Hg</v>
      </c>
      <c r="C677">
        <f t="shared" si="82"/>
        <v>197</v>
      </c>
      <c r="D677">
        <f t="shared" si="83"/>
        <v>80</v>
      </c>
      <c r="E677">
        <f t="shared" si="83"/>
        <v>117</v>
      </c>
      <c r="F677">
        <f t="shared" si="84"/>
        <v>8.5114533494381952</v>
      </c>
      <c r="G677">
        <f t="shared" si="85"/>
        <v>8.5114533494381952</v>
      </c>
      <c r="H677" t="str">
        <f>IF(B677="Fe",1+MAX($H$1:H676),"")</f>
        <v/>
      </c>
      <c r="L677">
        <v>676</v>
      </c>
      <c r="M677">
        <v>80</v>
      </c>
      <c r="N677">
        <v>117</v>
      </c>
      <c r="P677">
        <f t="shared" si="86"/>
        <v>197</v>
      </c>
      <c r="Q677" t="str">
        <f>INDEX(elemek!$B$2:$B$113,MATCH($D677,elemek!$C$2:$C$113,0))</f>
        <v>Hg</v>
      </c>
      <c r="R677">
        <f t="shared" si="87"/>
        <v>8.5114533494381952</v>
      </c>
      <c r="S677">
        <f t="shared" si="88"/>
        <v>8.2204931538461548</v>
      </c>
    </row>
    <row r="678" spans="1:19">
      <c r="A678">
        <f t="shared" si="81"/>
        <v>677</v>
      </c>
      <c r="B678" t="str">
        <f>INDEX(elemek!$B$2:$B$113,MATCH($D678,elemek!$C$2:$C$113,0))</f>
        <v>W</v>
      </c>
      <c r="C678">
        <f t="shared" si="82"/>
        <v>187</v>
      </c>
      <c r="D678">
        <f t="shared" si="83"/>
        <v>74</v>
      </c>
      <c r="E678">
        <f t="shared" si="83"/>
        <v>113</v>
      </c>
      <c r="F678">
        <f t="shared" si="84"/>
        <v>8.2847220000000004</v>
      </c>
      <c r="G678">
        <f t="shared" si="85"/>
        <v>8.2847220000000004</v>
      </c>
      <c r="H678" t="str">
        <f>IF(B678="Fe",1+MAX($H$1:H677),"")</f>
        <v/>
      </c>
      <c r="L678">
        <v>677</v>
      </c>
      <c r="M678">
        <v>74</v>
      </c>
      <c r="N678">
        <v>113</v>
      </c>
      <c r="O678">
        <v>8.2847220000000004</v>
      </c>
      <c r="P678">
        <f t="shared" si="86"/>
        <v>187</v>
      </c>
      <c r="Q678" t="str">
        <f>INDEX(elemek!$B$2:$B$113,MATCH($D678,elemek!$C$2:$C$113,0))</f>
        <v>W</v>
      </c>
      <c r="R678">
        <f t="shared" si="87"/>
        <v>8.2847220000000004</v>
      </c>
      <c r="S678">
        <f t="shared" si="88"/>
        <v>8.2847220000000004</v>
      </c>
    </row>
    <row r="679" spans="1:19">
      <c r="A679">
        <f t="shared" si="81"/>
        <v>678</v>
      </c>
      <c r="B679" t="str">
        <f>INDEX(elemek!$B$2:$B$113,MATCH($D679,elemek!$C$2:$C$113,0))</f>
        <v>Bk</v>
      </c>
      <c r="C679">
        <f t="shared" si="82"/>
        <v>248</v>
      </c>
      <c r="D679">
        <f t="shared" si="83"/>
        <v>97</v>
      </c>
      <c r="E679">
        <f t="shared" si="83"/>
        <v>151</v>
      </c>
      <c r="F679">
        <f t="shared" si="84"/>
        <v>8.5114533494381952</v>
      </c>
      <c r="G679">
        <f t="shared" si="85"/>
        <v>8.5114533494381952</v>
      </c>
      <c r="H679" t="str">
        <f>IF(B679="Fe",1+MAX($H$1:H678),"")</f>
        <v/>
      </c>
      <c r="L679">
        <v>678</v>
      </c>
      <c r="M679">
        <v>97</v>
      </c>
      <c r="N679">
        <v>151</v>
      </c>
      <c r="P679">
        <f t="shared" si="86"/>
        <v>248</v>
      </c>
      <c r="Q679" t="str">
        <f>INDEX(elemek!$B$2:$B$113,MATCH($D679,elemek!$C$2:$C$113,0))</f>
        <v>Bk</v>
      </c>
      <c r="R679">
        <f t="shared" si="87"/>
        <v>8.5114533494381952</v>
      </c>
      <c r="S679">
        <f t="shared" si="88"/>
        <v>7.806989999999999</v>
      </c>
    </row>
    <row r="680" spans="1:19">
      <c r="A680">
        <f t="shared" si="81"/>
        <v>679</v>
      </c>
      <c r="B680" t="str">
        <f>INDEX(elemek!$B$2:$B$113,MATCH($D680,elemek!$C$2:$C$113,0))</f>
        <v>Hf</v>
      </c>
      <c r="C680">
        <f t="shared" si="82"/>
        <v>173</v>
      </c>
      <c r="D680">
        <f t="shared" si="83"/>
        <v>72</v>
      </c>
      <c r="E680">
        <f t="shared" si="83"/>
        <v>101</v>
      </c>
      <c r="F680">
        <f t="shared" si="84"/>
        <v>8.3916170000000001</v>
      </c>
      <c r="G680">
        <f t="shared" si="85"/>
        <v>8.3916170000000001</v>
      </c>
      <c r="H680" t="str">
        <f>IF(B680="Fe",1+MAX($H$1:H679),"")</f>
        <v/>
      </c>
      <c r="L680">
        <v>679</v>
      </c>
      <c r="M680">
        <v>72</v>
      </c>
      <c r="N680">
        <v>101</v>
      </c>
      <c r="O680">
        <v>8.3916170000000001</v>
      </c>
      <c r="P680">
        <f t="shared" si="86"/>
        <v>173</v>
      </c>
      <c r="Q680" t="str">
        <f>INDEX(elemek!$B$2:$B$113,MATCH($D680,elemek!$C$2:$C$113,0))</f>
        <v>Hf</v>
      </c>
      <c r="R680">
        <f t="shared" si="87"/>
        <v>8.3916170000000001</v>
      </c>
      <c r="S680">
        <f t="shared" si="88"/>
        <v>8.3916170000000001</v>
      </c>
    </row>
    <row r="681" spans="1:19">
      <c r="A681">
        <f t="shared" si="81"/>
        <v>680</v>
      </c>
      <c r="B681" t="str">
        <f>INDEX(elemek!$B$2:$B$113,MATCH($D681,elemek!$C$2:$C$113,0))</f>
        <v>Nb</v>
      </c>
      <c r="C681">
        <f t="shared" si="82"/>
        <v>96</v>
      </c>
      <c r="D681">
        <f t="shared" si="83"/>
        <v>41</v>
      </c>
      <c r="E681">
        <f t="shared" si="83"/>
        <v>55</v>
      </c>
      <c r="F681">
        <f t="shared" si="84"/>
        <v>8.9630360000000007</v>
      </c>
      <c r="G681">
        <f t="shared" si="85"/>
        <v>8.9630360000000007</v>
      </c>
      <c r="H681" t="str">
        <f>IF(B681="Fe",1+MAX($H$1:H680),"")</f>
        <v/>
      </c>
      <c r="L681">
        <v>680</v>
      </c>
      <c r="M681">
        <v>41</v>
      </c>
      <c r="N681">
        <v>55</v>
      </c>
      <c r="O681">
        <v>8.9630360000000007</v>
      </c>
      <c r="P681">
        <f t="shared" si="86"/>
        <v>96</v>
      </c>
      <c r="Q681" t="str">
        <f>INDEX(elemek!$B$2:$B$113,MATCH($D681,elemek!$C$2:$C$113,0))</f>
        <v>Nb</v>
      </c>
      <c r="R681">
        <f t="shared" si="87"/>
        <v>8.9630360000000007</v>
      </c>
      <c r="S681">
        <f t="shared" si="88"/>
        <v>8.9630360000000007</v>
      </c>
    </row>
    <row r="682" spans="1:19">
      <c r="A682">
        <f t="shared" si="81"/>
        <v>681</v>
      </c>
      <c r="B682" t="str">
        <f>INDEX(elemek!$B$2:$B$113,MATCH($D682,elemek!$C$2:$C$113,0))</f>
        <v>Tb</v>
      </c>
      <c r="C682">
        <f t="shared" si="82"/>
        <v>154</v>
      </c>
      <c r="D682">
        <f t="shared" si="83"/>
        <v>65</v>
      </c>
      <c r="E682">
        <f t="shared" si="83"/>
        <v>89</v>
      </c>
      <c r="F682">
        <f t="shared" si="84"/>
        <v>8.5269119999999994</v>
      </c>
      <c r="G682">
        <f t="shared" si="85"/>
        <v>8.5269119999999994</v>
      </c>
      <c r="H682" t="str">
        <f>IF(B682="Fe",1+MAX($H$1:H681),"")</f>
        <v/>
      </c>
      <c r="L682">
        <v>681</v>
      </c>
      <c r="M682">
        <v>65</v>
      </c>
      <c r="N682">
        <v>89</v>
      </c>
      <c r="O682">
        <v>8.5269119999999994</v>
      </c>
      <c r="P682">
        <f t="shared" si="86"/>
        <v>154</v>
      </c>
      <c r="Q682" t="str">
        <f>INDEX(elemek!$B$2:$B$113,MATCH($D682,elemek!$C$2:$C$113,0))</f>
        <v>Tb</v>
      </c>
      <c r="R682">
        <f t="shared" si="87"/>
        <v>8.5269119999999994</v>
      </c>
      <c r="S682">
        <f t="shared" si="88"/>
        <v>8.5269119999999994</v>
      </c>
    </row>
    <row r="683" spans="1:19">
      <c r="A683">
        <f t="shared" si="81"/>
        <v>682</v>
      </c>
      <c r="B683" t="str">
        <f>INDEX(elemek!$B$2:$B$113,MATCH($D683,elemek!$C$2:$C$113,0))</f>
        <v>Np</v>
      </c>
      <c r="C683">
        <f t="shared" si="82"/>
        <v>236</v>
      </c>
      <c r="D683">
        <f t="shared" si="83"/>
        <v>93</v>
      </c>
      <c r="E683">
        <f t="shared" si="83"/>
        <v>143</v>
      </c>
      <c r="F683">
        <f t="shared" si="84"/>
        <v>8.5114533494381952</v>
      </c>
      <c r="G683">
        <f t="shared" si="85"/>
        <v>8.5114533494381952</v>
      </c>
      <c r="H683" t="str">
        <f>IF(B683="Fe",1+MAX($H$1:H682),"")</f>
        <v/>
      </c>
      <c r="L683">
        <v>682</v>
      </c>
      <c r="M683">
        <v>93</v>
      </c>
      <c r="N683">
        <v>143</v>
      </c>
      <c r="P683">
        <f t="shared" si="86"/>
        <v>236</v>
      </c>
      <c r="Q683" t="str">
        <f>INDEX(elemek!$B$2:$B$113,MATCH($D683,elemek!$C$2:$C$113,0))</f>
        <v>Np</v>
      </c>
      <c r="R683">
        <f t="shared" si="87"/>
        <v>8.5114533494381952</v>
      </c>
      <c r="S683">
        <f t="shared" si="88"/>
        <v>7.8795744285714289</v>
      </c>
    </row>
    <row r="684" spans="1:19">
      <c r="A684">
        <f t="shared" si="81"/>
        <v>683</v>
      </c>
      <c r="B684" t="str">
        <f>INDEX(elemek!$B$2:$B$113,MATCH($D684,elemek!$C$2:$C$113,0))</f>
        <v>K</v>
      </c>
      <c r="C684">
        <f t="shared" si="82"/>
        <v>43</v>
      </c>
      <c r="D684">
        <f t="shared" si="83"/>
        <v>19</v>
      </c>
      <c r="E684">
        <f t="shared" si="83"/>
        <v>24</v>
      </c>
      <c r="F684">
        <f t="shared" si="84"/>
        <v>8.9223269999999992</v>
      </c>
      <c r="G684">
        <f t="shared" si="85"/>
        <v>8.9223269999999992</v>
      </c>
      <c r="H684" t="str">
        <f>IF(B684="Fe",1+MAX($H$1:H683),"")</f>
        <v/>
      </c>
      <c r="L684">
        <v>683</v>
      </c>
      <c r="M684">
        <v>19</v>
      </c>
      <c r="N684">
        <v>24</v>
      </c>
      <c r="O684">
        <v>8.9223269999999992</v>
      </c>
      <c r="P684">
        <f t="shared" si="86"/>
        <v>43</v>
      </c>
      <c r="Q684" t="str">
        <f>INDEX(elemek!$B$2:$B$113,MATCH($D684,elemek!$C$2:$C$113,0))</f>
        <v>K</v>
      </c>
      <c r="R684">
        <f t="shared" si="87"/>
        <v>8.9223269999999992</v>
      </c>
      <c r="S684">
        <f t="shared" si="88"/>
        <v>8.9223269999999992</v>
      </c>
    </row>
    <row r="685" spans="1:19">
      <c r="A685">
        <f t="shared" si="81"/>
        <v>684</v>
      </c>
      <c r="B685" t="str">
        <f>INDEX(elemek!$B$2:$B$113,MATCH($D685,elemek!$C$2:$C$113,0))</f>
        <v>Os</v>
      </c>
      <c r="C685">
        <f t="shared" si="82"/>
        <v>182</v>
      </c>
      <c r="D685">
        <f t="shared" si="83"/>
        <v>76</v>
      </c>
      <c r="E685">
        <f t="shared" si="83"/>
        <v>106</v>
      </c>
      <c r="F685">
        <f t="shared" si="84"/>
        <v>8.3164320000000007</v>
      </c>
      <c r="G685">
        <f t="shared" si="85"/>
        <v>8.3164320000000007</v>
      </c>
      <c r="H685" t="str">
        <f>IF(B685="Fe",1+MAX($H$1:H684),"")</f>
        <v/>
      </c>
      <c r="L685">
        <v>684</v>
      </c>
      <c r="M685">
        <v>76</v>
      </c>
      <c r="N685">
        <v>106</v>
      </c>
      <c r="O685">
        <v>8.3164320000000007</v>
      </c>
      <c r="P685">
        <f t="shared" si="86"/>
        <v>182</v>
      </c>
      <c r="Q685" t="str">
        <f>INDEX(elemek!$B$2:$B$113,MATCH($D685,elemek!$C$2:$C$113,0))</f>
        <v>Os</v>
      </c>
      <c r="R685">
        <f t="shared" si="87"/>
        <v>8.3164320000000007</v>
      </c>
      <c r="S685">
        <f t="shared" si="88"/>
        <v>8.3164320000000007</v>
      </c>
    </row>
    <row r="686" spans="1:19">
      <c r="A686">
        <f t="shared" si="81"/>
        <v>685</v>
      </c>
      <c r="B686" t="str">
        <f>INDEX(elemek!$B$2:$B$113,MATCH($D686,elemek!$C$2:$C$113,0))</f>
        <v>Pa</v>
      </c>
      <c r="C686">
        <f t="shared" si="82"/>
        <v>228</v>
      </c>
      <c r="D686">
        <f t="shared" si="83"/>
        <v>91</v>
      </c>
      <c r="E686">
        <f t="shared" si="83"/>
        <v>137</v>
      </c>
      <c r="F686">
        <f t="shared" si="84"/>
        <v>7.9444679999999996</v>
      </c>
      <c r="G686">
        <f t="shared" si="85"/>
        <v>7.9444679999999996</v>
      </c>
      <c r="H686" t="str">
        <f>IF(B686="Fe",1+MAX($H$1:H685),"")</f>
        <v/>
      </c>
      <c r="L686">
        <v>685</v>
      </c>
      <c r="M686">
        <v>91</v>
      </c>
      <c r="N686">
        <v>137</v>
      </c>
      <c r="O686">
        <v>7.9444679999999996</v>
      </c>
      <c r="P686">
        <f t="shared" si="86"/>
        <v>228</v>
      </c>
      <c r="Q686" t="str">
        <f>INDEX(elemek!$B$2:$B$113,MATCH($D686,elemek!$C$2:$C$113,0))</f>
        <v>Pa</v>
      </c>
      <c r="R686">
        <f t="shared" si="87"/>
        <v>7.9444679999999996</v>
      </c>
      <c r="S686">
        <f t="shared" si="88"/>
        <v>7.9444679999999996</v>
      </c>
    </row>
    <row r="687" spans="1:19">
      <c r="A687">
        <f t="shared" si="81"/>
        <v>686</v>
      </c>
      <c r="B687" t="str">
        <f>INDEX(elemek!$B$2:$B$113,MATCH($D687,elemek!$C$2:$C$113,0))</f>
        <v>Cr</v>
      </c>
      <c r="C687">
        <f t="shared" si="82"/>
        <v>48</v>
      </c>
      <c r="D687">
        <f t="shared" si="83"/>
        <v>24</v>
      </c>
      <c r="E687">
        <f t="shared" si="83"/>
        <v>24</v>
      </c>
      <c r="F687">
        <f t="shared" si="84"/>
        <v>8.9633900000000004</v>
      </c>
      <c r="G687">
        <f t="shared" si="85"/>
        <v>8.9633900000000004</v>
      </c>
      <c r="H687" t="str">
        <f>IF(B687="Fe",1+MAX($H$1:H686),"")</f>
        <v/>
      </c>
      <c r="L687">
        <v>686</v>
      </c>
      <c r="M687">
        <v>24</v>
      </c>
      <c r="N687">
        <v>24</v>
      </c>
      <c r="O687">
        <v>8.9633900000000004</v>
      </c>
      <c r="P687">
        <f t="shared" si="86"/>
        <v>48</v>
      </c>
      <c r="Q687" t="str">
        <f>INDEX(elemek!$B$2:$B$113,MATCH($D687,elemek!$C$2:$C$113,0))</f>
        <v>Cr</v>
      </c>
      <c r="R687">
        <f t="shared" si="87"/>
        <v>8.9633900000000004</v>
      </c>
      <c r="S687">
        <f t="shared" si="88"/>
        <v>8.9633900000000004</v>
      </c>
    </row>
    <row r="688" spans="1:19">
      <c r="A688">
        <f t="shared" si="81"/>
        <v>687</v>
      </c>
      <c r="B688" t="str">
        <f>INDEX(elemek!$B$2:$B$113,MATCH($D688,elemek!$C$2:$C$113,0))</f>
        <v>Tb</v>
      </c>
      <c r="C688">
        <f t="shared" si="82"/>
        <v>154</v>
      </c>
      <c r="D688">
        <f t="shared" si="83"/>
        <v>65</v>
      </c>
      <c r="E688">
        <f t="shared" si="83"/>
        <v>89</v>
      </c>
      <c r="F688">
        <f t="shared" si="84"/>
        <v>8.5114533494381952</v>
      </c>
      <c r="G688">
        <f t="shared" si="85"/>
        <v>8.5114533494381952</v>
      </c>
      <c r="H688" t="str">
        <f>IF(B688="Fe",1+MAX($H$1:H687),"")</f>
        <v/>
      </c>
      <c r="L688">
        <v>687</v>
      </c>
      <c r="M688">
        <v>65</v>
      </c>
      <c r="N688">
        <v>89</v>
      </c>
      <c r="P688">
        <f t="shared" si="86"/>
        <v>154</v>
      </c>
      <c r="Q688" t="str">
        <f>INDEX(elemek!$B$2:$B$113,MATCH($D688,elemek!$C$2:$C$113,0))</f>
        <v>Tb</v>
      </c>
      <c r="R688">
        <f t="shared" si="87"/>
        <v>8.5114533494381952</v>
      </c>
      <c r="S688">
        <f t="shared" si="88"/>
        <v>8.5282044666666668</v>
      </c>
    </row>
    <row r="689" spans="1:19">
      <c r="A689">
        <f t="shared" si="81"/>
        <v>688</v>
      </c>
      <c r="B689" t="str">
        <f>INDEX(elemek!$B$2:$B$113,MATCH($D689,elemek!$C$2:$C$113,0))</f>
        <v>Pb</v>
      </c>
      <c r="C689">
        <f t="shared" si="82"/>
        <v>200</v>
      </c>
      <c r="D689">
        <f t="shared" si="83"/>
        <v>82</v>
      </c>
      <c r="E689">
        <f t="shared" si="83"/>
        <v>118</v>
      </c>
      <c r="F689">
        <f t="shared" si="84"/>
        <v>8.2025419999999993</v>
      </c>
      <c r="G689">
        <f t="shared" si="85"/>
        <v>8.2025419999999993</v>
      </c>
      <c r="H689" t="str">
        <f>IF(B689="Fe",1+MAX($H$1:H688),"")</f>
        <v/>
      </c>
      <c r="L689">
        <v>688</v>
      </c>
      <c r="M689">
        <v>82</v>
      </c>
      <c r="N689">
        <v>118</v>
      </c>
      <c r="O689">
        <v>8.2025419999999993</v>
      </c>
      <c r="P689">
        <f t="shared" si="86"/>
        <v>200</v>
      </c>
      <c r="Q689" t="str">
        <f>INDEX(elemek!$B$2:$B$113,MATCH($D689,elemek!$C$2:$C$113,0))</f>
        <v>Pb</v>
      </c>
      <c r="R689">
        <f t="shared" si="87"/>
        <v>8.2025419999999993</v>
      </c>
      <c r="S689">
        <f t="shared" si="88"/>
        <v>8.2025419999999993</v>
      </c>
    </row>
    <row r="690" spans="1:19">
      <c r="A690">
        <f t="shared" si="81"/>
        <v>689</v>
      </c>
      <c r="B690" t="str">
        <f>INDEX(elemek!$B$2:$B$113,MATCH($D690,elemek!$C$2:$C$113,0))</f>
        <v>Pd</v>
      </c>
      <c r="C690">
        <f t="shared" si="82"/>
        <v>112</v>
      </c>
      <c r="D690">
        <f t="shared" si="83"/>
        <v>46</v>
      </c>
      <c r="E690">
        <f t="shared" si="83"/>
        <v>66</v>
      </c>
      <c r="F690">
        <f t="shared" si="84"/>
        <v>8.8421850000000006</v>
      </c>
      <c r="G690">
        <f t="shared" si="85"/>
        <v>8.8421850000000006</v>
      </c>
      <c r="H690" t="str">
        <f>IF(B690="Fe",1+MAX($H$1:H689),"")</f>
        <v/>
      </c>
      <c r="L690">
        <v>689</v>
      </c>
      <c r="M690">
        <v>46</v>
      </c>
      <c r="N690">
        <v>66</v>
      </c>
      <c r="O690">
        <v>8.8421850000000006</v>
      </c>
      <c r="P690">
        <f t="shared" si="86"/>
        <v>112</v>
      </c>
      <c r="Q690" t="str">
        <f>INDEX(elemek!$B$2:$B$113,MATCH($D690,elemek!$C$2:$C$113,0))</f>
        <v>Pd</v>
      </c>
      <c r="R690">
        <f t="shared" si="87"/>
        <v>8.8421850000000006</v>
      </c>
      <c r="S690">
        <f t="shared" si="88"/>
        <v>8.8421850000000006</v>
      </c>
    </row>
    <row r="691" spans="1:19">
      <c r="A691">
        <f t="shared" si="81"/>
        <v>690</v>
      </c>
      <c r="B691" t="str">
        <f>INDEX(elemek!$B$2:$B$113,MATCH($D691,elemek!$C$2:$C$113,0))</f>
        <v>Mg</v>
      </c>
      <c r="C691">
        <f t="shared" si="82"/>
        <v>28</v>
      </c>
      <c r="D691">
        <f t="shared" si="83"/>
        <v>12</v>
      </c>
      <c r="E691">
        <f t="shared" si="83"/>
        <v>16</v>
      </c>
      <c r="F691">
        <f t="shared" si="84"/>
        <v>8.6077060000000003</v>
      </c>
      <c r="G691">
        <f t="shared" si="85"/>
        <v>8.6077060000000003</v>
      </c>
      <c r="H691" t="str">
        <f>IF(B691="Fe",1+MAX($H$1:H690),"")</f>
        <v/>
      </c>
      <c r="L691">
        <v>690</v>
      </c>
      <c r="M691">
        <v>12</v>
      </c>
      <c r="N691">
        <v>16</v>
      </c>
      <c r="O691">
        <v>8.6077060000000003</v>
      </c>
      <c r="P691">
        <f t="shared" si="86"/>
        <v>28</v>
      </c>
      <c r="Q691" t="str">
        <f>INDEX(elemek!$B$2:$B$113,MATCH($D691,elemek!$C$2:$C$113,0))</f>
        <v>Mg</v>
      </c>
      <c r="R691">
        <f t="shared" si="87"/>
        <v>8.6077060000000003</v>
      </c>
      <c r="S691">
        <f t="shared" si="88"/>
        <v>8.6077060000000003</v>
      </c>
    </row>
    <row r="692" spans="1:19">
      <c r="A692">
        <f t="shared" si="81"/>
        <v>691</v>
      </c>
      <c r="B692" t="str">
        <f>INDEX(elemek!$B$2:$B$113,MATCH($D692,elemek!$C$2:$C$113,0))</f>
        <v>Rh</v>
      </c>
      <c r="C692">
        <f t="shared" si="82"/>
        <v>100</v>
      </c>
      <c r="D692">
        <f t="shared" si="83"/>
        <v>45</v>
      </c>
      <c r="E692">
        <f t="shared" si="83"/>
        <v>55</v>
      </c>
      <c r="F692">
        <f t="shared" si="84"/>
        <v>8.9271670000000007</v>
      </c>
      <c r="G692">
        <f t="shared" si="85"/>
        <v>8.9271670000000007</v>
      </c>
      <c r="H692" t="str">
        <f>IF(B692="Fe",1+MAX($H$1:H691),"")</f>
        <v/>
      </c>
      <c r="L692">
        <v>691</v>
      </c>
      <c r="M692">
        <v>45</v>
      </c>
      <c r="N692">
        <v>55</v>
      </c>
      <c r="O692">
        <v>8.9271670000000007</v>
      </c>
      <c r="P692">
        <f t="shared" si="86"/>
        <v>100</v>
      </c>
      <c r="Q692" t="str">
        <f>INDEX(elemek!$B$2:$B$113,MATCH($D692,elemek!$C$2:$C$113,0))</f>
        <v>Rh</v>
      </c>
      <c r="R692">
        <f t="shared" si="87"/>
        <v>8.9271670000000007</v>
      </c>
      <c r="S692">
        <f t="shared" si="88"/>
        <v>8.9271670000000007</v>
      </c>
    </row>
    <row r="693" spans="1:19">
      <c r="A693">
        <f t="shared" si="81"/>
        <v>692</v>
      </c>
      <c r="B693" t="str">
        <f>INDEX(elemek!$B$2:$B$113,MATCH($D693,elemek!$C$2:$C$113,0))</f>
        <v>I</v>
      </c>
      <c r="C693">
        <f t="shared" si="82"/>
        <v>133</v>
      </c>
      <c r="D693">
        <f t="shared" si="83"/>
        <v>53</v>
      </c>
      <c r="E693">
        <f t="shared" si="83"/>
        <v>80</v>
      </c>
      <c r="F693">
        <f t="shared" si="84"/>
        <v>8.7170939999999995</v>
      </c>
      <c r="G693">
        <f t="shared" si="85"/>
        <v>8.7170939999999995</v>
      </c>
      <c r="H693" t="str">
        <f>IF(B693="Fe",1+MAX($H$1:H692),"")</f>
        <v/>
      </c>
      <c r="L693">
        <v>692</v>
      </c>
      <c r="M693">
        <v>53</v>
      </c>
      <c r="N693">
        <v>80</v>
      </c>
      <c r="O693">
        <v>8.7170939999999995</v>
      </c>
      <c r="P693">
        <f t="shared" si="86"/>
        <v>133</v>
      </c>
      <c r="Q693" t="str">
        <f>INDEX(elemek!$B$2:$B$113,MATCH($D693,elemek!$C$2:$C$113,0))</f>
        <v>I</v>
      </c>
      <c r="R693">
        <f t="shared" si="87"/>
        <v>8.7170939999999995</v>
      </c>
      <c r="S693">
        <f t="shared" si="88"/>
        <v>8.7170939999999995</v>
      </c>
    </row>
    <row r="694" spans="1:19">
      <c r="A694">
        <f t="shared" si="81"/>
        <v>693</v>
      </c>
      <c r="B694" t="str">
        <f>INDEX(elemek!$B$2:$B$113,MATCH($D694,elemek!$C$2:$C$113,0))</f>
        <v>Xe</v>
      </c>
      <c r="C694">
        <f t="shared" si="82"/>
        <v>122</v>
      </c>
      <c r="D694">
        <f t="shared" si="83"/>
        <v>54</v>
      </c>
      <c r="E694">
        <f t="shared" si="83"/>
        <v>68</v>
      </c>
      <c r="F694">
        <f t="shared" si="84"/>
        <v>8.7709589999999995</v>
      </c>
      <c r="G694">
        <f t="shared" si="85"/>
        <v>8.7709589999999995</v>
      </c>
      <c r="H694" t="str">
        <f>IF(B694="Fe",1+MAX($H$1:H693),"")</f>
        <v/>
      </c>
      <c r="L694">
        <v>693</v>
      </c>
      <c r="M694">
        <v>54</v>
      </c>
      <c r="N694">
        <v>68</v>
      </c>
      <c r="O694">
        <v>8.7709589999999995</v>
      </c>
      <c r="P694">
        <f t="shared" si="86"/>
        <v>122</v>
      </c>
      <c r="Q694" t="str">
        <f>INDEX(elemek!$B$2:$B$113,MATCH($D694,elemek!$C$2:$C$113,0))</f>
        <v>Xe</v>
      </c>
      <c r="R694">
        <f t="shared" si="87"/>
        <v>8.7709589999999995</v>
      </c>
      <c r="S694">
        <f t="shared" si="88"/>
        <v>8.7709589999999995</v>
      </c>
    </row>
    <row r="695" spans="1:19">
      <c r="A695">
        <f t="shared" si="81"/>
        <v>694</v>
      </c>
      <c r="B695" t="str">
        <f>INDEX(elemek!$B$2:$B$113,MATCH($D695,elemek!$C$2:$C$113,0))</f>
        <v>Fm</v>
      </c>
      <c r="C695">
        <f t="shared" si="82"/>
        <v>255</v>
      </c>
      <c r="D695">
        <f t="shared" si="83"/>
        <v>100</v>
      </c>
      <c r="E695">
        <f t="shared" si="83"/>
        <v>155</v>
      </c>
      <c r="F695">
        <f t="shared" si="84"/>
        <v>7.7427039999999998</v>
      </c>
      <c r="G695">
        <f t="shared" si="85"/>
        <v>7.7427039999999998</v>
      </c>
      <c r="H695" t="str">
        <f>IF(B695="Fe",1+MAX($H$1:H694),"")</f>
        <v/>
      </c>
      <c r="L695">
        <v>694</v>
      </c>
      <c r="M695">
        <v>100</v>
      </c>
      <c r="N695">
        <v>155</v>
      </c>
      <c r="O695">
        <v>7.7427039999999998</v>
      </c>
      <c r="P695">
        <f t="shared" si="86"/>
        <v>255</v>
      </c>
      <c r="Q695" t="str">
        <f>INDEX(elemek!$B$2:$B$113,MATCH($D695,elemek!$C$2:$C$113,0))</f>
        <v>Fm</v>
      </c>
      <c r="R695">
        <f t="shared" si="87"/>
        <v>7.7427039999999998</v>
      </c>
      <c r="S695">
        <f t="shared" si="88"/>
        <v>7.7427039999999998</v>
      </c>
    </row>
    <row r="696" spans="1:19">
      <c r="A696">
        <f t="shared" si="81"/>
        <v>695</v>
      </c>
      <c r="B696" t="str">
        <f>INDEX(elemek!$B$2:$B$113,MATCH($D696,elemek!$C$2:$C$113,0))</f>
        <v>Tc</v>
      </c>
      <c r="C696">
        <f t="shared" si="82"/>
        <v>95</v>
      </c>
      <c r="D696">
        <f t="shared" si="83"/>
        <v>43</v>
      </c>
      <c r="E696">
        <f t="shared" si="83"/>
        <v>52</v>
      </c>
      <c r="F696">
        <f t="shared" si="84"/>
        <v>8.5114533494381952</v>
      </c>
      <c r="G696">
        <f t="shared" si="85"/>
        <v>8.5114533494381952</v>
      </c>
      <c r="H696" t="str">
        <f>IF(B696="Fe",1+MAX($H$1:H695),"")</f>
        <v/>
      </c>
      <c r="L696">
        <v>695</v>
      </c>
      <c r="M696">
        <v>43</v>
      </c>
      <c r="N696">
        <v>52</v>
      </c>
      <c r="P696">
        <f t="shared" si="86"/>
        <v>95</v>
      </c>
      <c r="Q696" t="str">
        <f>INDEX(elemek!$B$2:$B$113,MATCH($D696,elemek!$C$2:$C$113,0))</f>
        <v>Tc</v>
      </c>
      <c r="R696">
        <f t="shared" si="87"/>
        <v>8.5114533494381952</v>
      </c>
      <c r="S696">
        <f t="shared" si="88"/>
        <v>8.9650855714285722</v>
      </c>
    </row>
    <row r="697" spans="1:19">
      <c r="A697">
        <f t="shared" si="81"/>
        <v>696</v>
      </c>
      <c r="B697" t="str">
        <f>INDEX(elemek!$B$2:$B$113,MATCH($D697,elemek!$C$2:$C$113,0))</f>
        <v>Re</v>
      </c>
      <c r="C697">
        <f t="shared" si="82"/>
        <v>181</v>
      </c>
      <c r="D697">
        <f t="shared" si="83"/>
        <v>75</v>
      </c>
      <c r="E697">
        <f t="shared" si="83"/>
        <v>106</v>
      </c>
      <c r="F697">
        <f t="shared" si="84"/>
        <v>8.3282939999999996</v>
      </c>
      <c r="G697">
        <f t="shared" si="85"/>
        <v>8.3282939999999996</v>
      </c>
      <c r="H697" t="str">
        <f>IF(B697="Fe",1+MAX($H$1:H696),"")</f>
        <v/>
      </c>
      <c r="L697">
        <v>696</v>
      </c>
      <c r="M697">
        <v>75</v>
      </c>
      <c r="N697">
        <v>106</v>
      </c>
      <c r="O697">
        <v>8.3282939999999996</v>
      </c>
      <c r="P697">
        <f t="shared" si="86"/>
        <v>181</v>
      </c>
      <c r="Q697" t="str">
        <f>INDEX(elemek!$B$2:$B$113,MATCH($D697,elemek!$C$2:$C$113,0))</f>
        <v>Re</v>
      </c>
      <c r="R697">
        <f t="shared" si="87"/>
        <v>8.3282939999999996</v>
      </c>
      <c r="S697">
        <f t="shared" si="88"/>
        <v>8.3282939999999996</v>
      </c>
    </row>
    <row r="698" spans="1:19">
      <c r="A698">
        <f t="shared" si="81"/>
        <v>697</v>
      </c>
      <c r="B698" t="str">
        <f>INDEX(elemek!$B$2:$B$113,MATCH($D698,elemek!$C$2:$C$113,0))</f>
        <v>Pt</v>
      </c>
      <c r="C698">
        <f t="shared" si="82"/>
        <v>197</v>
      </c>
      <c r="D698">
        <f t="shared" si="83"/>
        <v>78</v>
      </c>
      <c r="E698">
        <f t="shared" si="83"/>
        <v>119</v>
      </c>
      <c r="F698">
        <f t="shared" si="84"/>
        <v>8.2257560000000005</v>
      </c>
      <c r="G698">
        <f t="shared" si="85"/>
        <v>8.2257560000000005</v>
      </c>
      <c r="H698" t="str">
        <f>IF(B698="Fe",1+MAX($H$1:H697),"")</f>
        <v/>
      </c>
      <c r="L698">
        <v>697</v>
      </c>
      <c r="M698">
        <v>78</v>
      </c>
      <c r="N698">
        <v>119</v>
      </c>
      <c r="O698">
        <v>8.2257560000000005</v>
      </c>
      <c r="P698">
        <f t="shared" si="86"/>
        <v>197</v>
      </c>
      <c r="Q698" t="str">
        <f>INDEX(elemek!$B$2:$B$113,MATCH($D698,elemek!$C$2:$C$113,0))</f>
        <v>Pt</v>
      </c>
      <c r="R698">
        <f t="shared" si="87"/>
        <v>8.2257560000000005</v>
      </c>
      <c r="S698">
        <f t="shared" si="88"/>
        <v>8.2257560000000005</v>
      </c>
    </row>
    <row r="699" spans="1:19">
      <c r="A699">
        <f t="shared" si="81"/>
        <v>698</v>
      </c>
      <c r="B699" t="str">
        <f>INDEX(elemek!$B$2:$B$113,MATCH($D699,elemek!$C$2:$C$113,0))</f>
        <v>La</v>
      </c>
      <c r="C699">
        <f t="shared" si="82"/>
        <v>135</v>
      </c>
      <c r="D699">
        <f t="shared" si="83"/>
        <v>57</v>
      </c>
      <c r="E699">
        <f t="shared" si="83"/>
        <v>78</v>
      </c>
      <c r="F699">
        <f t="shared" si="84"/>
        <v>8.7131790000000002</v>
      </c>
      <c r="G699">
        <f t="shared" si="85"/>
        <v>8.7131790000000002</v>
      </c>
      <c r="H699" t="str">
        <f>IF(B699="Fe",1+MAX($H$1:H698),"")</f>
        <v/>
      </c>
      <c r="L699">
        <v>698</v>
      </c>
      <c r="M699">
        <v>57</v>
      </c>
      <c r="N699">
        <v>78</v>
      </c>
      <c r="O699">
        <v>8.7131790000000002</v>
      </c>
      <c r="P699">
        <f t="shared" si="86"/>
        <v>135</v>
      </c>
      <c r="Q699" t="str">
        <f>INDEX(elemek!$B$2:$B$113,MATCH($D699,elemek!$C$2:$C$113,0))</f>
        <v>La</v>
      </c>
      <c r="R699">
        <f t="shared" si="87"/>
        <v>8.7131790000000002</v>
      </c>
      <c r="S699">
        <f t="shared" si="88"/>
        <v>8.7131790000000002</v>
      </c>
    </row>
    <row r="700" spans="1:19">
      <c r="A700">
        <f t="shared" si="81"/>
        <v>699</v>
      </c>
      <c r="B700" t="str">
        <f>INDEX(elemek!$B$2:$B$113,MATCH($D700,elemek!$C$2:$C$113,0))</f>
        <v>Ir</v>
      </c>
      <c r="C700">
        <f t="shared" si="82"/>
        <v>194</v>
      </c>
      <c r="D700">
        <f t="shared" si="83"/>
        <v>77</v>
      </c>
      <c r="E700">
        <f t="shared" si="83"/>
        <v>117</v>
      </c>
      <c r="F700">
        <f t="shared" si="84"/>
        <v>8.5114533494381952</v>
      </c>
      <c r="G700">
        <f t="shared" si="85"/>
        <v>8.5114533494381952</v>
      </c>
      <c r="H700" t="str">
        <f>IF(B700="Fe",1+MAX($H$1:H699),"")</f>
        <v/>
      </c>
      <c r="L700">
        <v>699</v>
      </c>
      <c r="M700">
        <v>77</v>
      </c>
      <c r="N700">
        <v>117</v>
      </c>
      <c r="P700">
        <f t="shared" si="86"/>
        <v>194</v>
      </c>
      <c r="Q700" t="str">
        <f>INDEX(elemek!$B$2:$B$113,MATCH($D700,elemek!$C$2:$C$113,0))</f>
        <v>Ir</v>
      </c>
      <c r="R700">
        <f t="shared" si="87"/>
        <v>8.5114533494381952</v>
      </c>
      <c r="S700">
        <f t="shared" si="88"/>
        <v>8.2625230769230775</v>
      </c>
    </row>
    <row r="701" spans="1:19">
      <c r="A701">
        <f t="shared" si="81"/>
        <v>700</v>
      </c>
      <c r="B701" t="str">
        <f>INDEX(elemek!$B$2:$B$113,MATCH($D701,elemek!$C$2:$C$113,0))</f>
        <v>Pr</v>
      </c>
      <c r="C701">
        <f t="shared" si="82"/>
        <v>142</v>
      </c>
      <c r="D701">
        <f t="shared" si="83"/>
        <v>59</v>
      </c>
      <c r="E701">
        <f t="shared" si="83"/>
        <v>83</v>
      </c>
      <c r="F701">
        <f t="shared" si="84"/>
        <v>8.6614170000000001</v>
      </c>
      <c r="G701">
        <f t="shared" si="85"/>
        <v>8.6614170000000001</v>
      </c>
      <c r="H701" t="str">
        <f>IF(B701="Fe",1+MAX($H$1:H700),"")</f>
        <v/>
      </c>
      <c r="L701">
        <v>700</v>
      </c>
      <c r="M701">
        <v>59</v>
      </c>
      <c r="N701">
        <v>83</v>
      </c>
      <c r="O701">
        <v>8.6614170000000001</v>
      </c>
      <c r="P701">
        <f t="shared" si="86"/>
        <v>142</v>
      </c>
      <c r="Q701" t="str">
        <f>INDEX(elemek!$B$2:$B$113,MATCH($D701,elemek!$C$2:$C$113,0))</f>
        <v>Pr</v>
      </c>
      <c r="R701">
        <f t="shared" si="87"/>
        <v>8.6614170000000001</v>
      </c>
      <c r="S701">
        <f t="shared" si="88"/>
        <v>8.6614170000000001</v>
      </c>
    </row>
    <row r="702" spans="1:19">
      <c r="A702">
        <f t="shared" si="81"/>
        <v>701</v>
      </c>
      <c r="B702" t="str">
        <f>INDEX(elemek!$B$2:$B$113,MATCH($D702,elemek!$C$2:$C$113,0))</f>
        <v>Au</v>
      </c>
      <c r="C702">
        <f t="shared" si="82"/>
        <v>200</v>
      </c>
      <c r="D702">
        <f t="shared" si="83"/>
        <v>79</v>
      </c>
      <c r="E702">
        <f t="shared" si="83"/>
        <v>121</v>
      </c>
      <c r="F702">
        <f t="shared" si="84"/>
        <v>8.2028770000000009</v>
      </c>
      <c r="G702">
        <f t="shared" si="85"/>
        <v>8.2028770000000009</v>
      </c>
      <c r="H702" t="str">
        <f>IF(B702="Fe",1+MAX($H$1:H701),"")</f>
        <v/>
      </c>
      <c r="L702">
        <v>701</v>
      </c>
      <c r="M702">
        <v>79</v>
      </c>
      <c r="N702">
        <v>121</v>
      </c>
      <c r="O702">
        <v>8.2028770000000009</v>
      </c>
      <c r="P702">
        <f t="shared" si="86"/>
        <v>200</v>
      </c>
      <c r="Q702" t="str">
        <f>INDEX(elemek!$B$2:$B$113,MATCH($D702,elemek!$C$2:$C$113,0))</f>
        <v>Au</v>
      </c>
      <c r="R702">
        <f t="shared" si="87"/>
        <v>8.2028770000000009</v>
      </c>
      <c r="S702">
        <f t="shared" si="88"/>
        <v>8.2028770000000009</v>
      </c>
    </row>
    <row r="703" spans="1:19">
      <c r="A703">
        <f t="shared" si="81"/>
        <v>702</v>
      </c>
      <c r="B703" t="str">
        <f>INDEX(elemek!$B$2:$B$113,MATCH($D703,elemek!$C$2:$C$113,0))</f>
        <v>Gd</v>
      </c>
      <c r="C703">
        <f t="shared" si="82"/>
        <v>159</v>
      </c>
      <c r="D703">
        <f t="shared" si="83"/>
        <v>64</v>
      </c>
      <c r="E703">
        <f t="shared" si="83"/>
        <v>95</v>
      </c>
      <c r="F703">
        <f t="shared" si="84"/>
        <v>8.5025759999999995</v>
      </c>
      <c r="G703">
        <f t="shared" si="85"/>
        <v>8.5025759999999995</v>
      </c>
      <c r="H703" t="str">
        <f>IF(B703="Fe",1+MAX($H$1:H702),"")</f>
        <v/>
      </c>
      <c r="L703">
        <v>702</v>
      </c>
      <c r="M703">
        <v>64</v>
      </c>
      <c r="N703">
        <v>95</v>
      </c>
      <c r="O703">
        <v>8.5025759999999995</v>
      </c>
      <c r="P703">
        <f t="shared" si="86"/>
        <v>159</v>
      </c>
      <c r="Q703" t="str">
        <f>INDEX(elemek!$B$2:$B$113,MATCH($D703,elemek!$C$2:$C$113,0))</f>
        <v>Gd</v>
      </c>
      <c r="R703">
        <f t="shared" si="87"/>
        <v>8.5025759999999995</v>
      </c>
      <c r="S703">
        <f t="shared" si="88"/>
        <v>8.5025759999999995</v>
      </c>
    </row>
    <row r="704" spans="1:19">
      <c r="A704">
        <f t="shared" si="81"/>
        <v>703</v>
      </c>
      <c r="B704" t="str">
        <f>INDEX(elemek!$B$2:$B$113,MATCH($D704,elemek!$C$2:$C$113,0))</f>
        <v>Ce</v>
      </c>
      <c r="C704">
        <f t="shared" si="82"/>
        <v>135</v>
      </c>
      <c r="D704">
        <f t="shared" si="83"/>
        <v>58</v>
      </c>
      <c r="E704">
        <f t="shared" si="83"/>
        <v>77</v>
      </c>
      <c r="F704">
        <f t="shared" si="84"/>
        <v>8.6981789999999997</v>
      </c>
      <c r="G704">
        <f t="shared" si="85"/>
        <v>8.6981789999999997</v>
      </c>
      <c r="H704" t="str">
        <f>IF(B704="Fe",1+MAX($H$1:H703),"")</f>
        <v/>
      </c>
      <c r="L704">
        <v>703</v>
      </c>
      <c r="M704">
        <v>58</v>
      </c>
      <c r="N704">
        <v>77</v>
      </c>
      <c r="O704">
        <v>8.6981789999999997</v>
      </c>
      <c r="P704">
        <f t="shared" si="86"/>
        <v>135</v>
      </c>
      <c r="Q704" t="str">
        <f>INDEX(elemek!$B$2:$B$113,MATCH($D704,elemek!$C$2:$C$113,0))</f>
        <v>Ce</v>
      </c>
      <c r="R704">
        <f t="shared" si="87"/>
        <v>8.6981789999999997</v>
      </c>
      <c r="S704">
        <f t="shared" si="88"/>
        <v>8.6981789999999997</v>
      </c>
    </row>
    <row r="705" spans="1:19">
      <c r="A705">
        <f t="shared" si="81"/>
        <v>704</v>
      </c>
      <c r="B705" t="str">
        <f>INDEX(elemek!$B$2:$B$113,MATCH($D705,elemek!$C$2:$C$113,0))</f>
        <v>Au</v>
      </c>
      <c r="C705">
        <f t="shared" si="82"/>
        <v>193</v>
      </c>
      <c r="D705">
        <f t="shared" si="83"/>
        <v>79</v>
      </c>
      <c r="E705">
        <f t="shared" si="83"/>
        <v>114</v>
      </c>
      <c r="F705">
        <f t="shared" si="84"/>
        <v>8.2443530000000003</v>
      </c>
      <c r="G705">
        <f t="shared" si="85"/>
        <v>8.2443530000000003</v>
      </c>
      <c r="H705" t="str">
        <f>IF(B705="Fe",1+MAX($H$1:H704),"")</f>
        <v/>
      </c>
      <c r="L705">
        <v>704</v>
      </c>
      <c r="M705">
        <v>79</v>
      </c>
      <c r="N705">
        <v>114</v>
      </c>
      <c r="O705">
        <v>8.2443530000000003</v>
      </c>
      <c r="P705">
        <f t="shared" si="86"/>
        <v>193</v>
      </c>
      <c r="Q705" t="str">
        <f>INDEX(elemek!$B$2:$B$113,MATCH($D705,elemek!$C$2:$C$113,0))</f>
        <v>Au</v>
      </c>
      <c r="R705">
        <f t="shared" si="87"/>
        <v>8.2443530000000003</v>
      </c>
      <c r="S705">
        <f t="shared" si="88"/>
        <v>8.2443530000000003</v>
      </c>
    </row>
    <row r="706" spans="1:19">
      <c r="A706">
        <f t="shared" si="81"/>
        <v>705</v>
      </c>
      <c r="B706" t="str">
        <f>INDEX(elemek!$B$2:$B$113,MATCH($D706,elemek!$C$2:$C$113,0))</f>
        <v>Tb</v>
      </c>
      <c r="C706">
        <f t="shared" si="82"/>
        <v>151</v>
      </c>
      <c r="D706">
        <f t="shared" si="83"/>
        <v>65</v>
      </c>
      <c r="E706">
        <f t="shared" si="83"/>
        <v>86</v>
      </c>
      <c r="F706">
        <f t="shared" si="84"/>
        <v>8.5456920000000007</v>
      </c>
      <c r="G706">
        <f t="shared" si="85"/>
        <v>8.5456920000000007</v>
      </c>
      <c r="H706" t="str">
        <f>IF(B706="Fe",1+MAX($H$1:H705),"")</f>
        <v/>
      </c>
      <c r="L706">
        <v>705</v>
      </c>
      <c r="M706">
        <v>65</v>
      </c>
      <c r="N706">
        <v>86</v>
      </c>
      <c r="O706">
        <v>8.5456920000000007</v>
      </c>
      <c r="P706">
        <f t="shared" si="86"/>
        <v>151</v>
      </c>
      <c r="Q706" t="str">
        <f>INDEX(elemek!$B$2:$B$113,MATCH($D706,elemek!$C$2:$C$113,0))</f>
        <v>Tb</v>
      </c>
      <c r="R706">
        <f t="shared" si="87"/>
        <v>8.5456920000000007</v>
      </c>
      <c r="S706">
        <f t="shared" si="88"/>
        <v>8.5456920000000007</v>
      </c>
    </row>
    <row r="707" spans="1:19">
      <c r="A707">
        <f t="shared" ref="A707:A770" si="89">L707</f>
        <v>706</v>
      </c>
      <c r="B707" t="str">
        <f>INDEX(elemek!$B$2:$B$113,MATCH($D707,elemek!$C$2:$C$113,0))</f>
        <v>Co</v>
      </c>
      <c r="C707">
        <f t="shared" ref="C707:C770" si="90">D707+E707</f>
        <v>55</v>
      </c>
      <c r="D707">
        <f t="shared" ref="D707:E770" si="91">M707</f>
        <v>27</v>
      </c>
      <c r="E707">
        <f t="shared" si="91"/>
        <v>28</v>
      </c>
      <c r="F707">
        <f t="shared" ref="F707:F770" si="92">R707</f>
        <v>9.0536469999999998</v>
      </c>
      <c r="G707">
        <f t="shared" ref="G707:G770" si="93">R707</f>
        <v>9.0536469999999998</v>
      </c>
      <c r="H707" t="str">
        <f>IF(B707="Fe",1+MAX($H$1:H706),"")</f>
        <v/>
      </c>
      <c r="L707">
        <v>706</v>
      </c>
      <c r="M707">
        <v>27</v>
      </c>
      <c r="N707">
        <v>28</v>
      </c>
      <c r="O707">
        <v>9.0536469999999998</v>
      </c>
      <c r="P707">
        <f t="shared" ref="P707:P770" si="94">D707+E707</f>
        <v>55</v>
      </c>
      <c r="Q707" t="str">
        <f>INDEX(elemek!$B$2:$B$113,MATCH($D707,elemek!$C$2:$C$113,0))</f>
        <v>Co</v>
      </c>
      <c r="R707">
        <f t="shared" ref="R707:R770" si="95">IF($O707&gt;0,$O707,AVERAGE($O$2:$O$990))</f>
        <v>9.0536469999999998</v>
      </c>
      <c r="S707">
        <f t="shared" ref="S707:S770" si="96">IF(ISBLANK(O707),AVERAGEIF($Q$2:$Q$990,$Q707,$O$2:$O$990),O707)</f>
        <v>9.0536469999999998</v>
      </c>
    </row>
    <row r="708" spans="1:19">
      <c r="A708">
        <f t="shared" si="89"/>
        <v>707</v>
      </c>
      <c r="B708" t="str">
        <f>INDEX(elemek!$B$2:$B$113,MATCH($D708,elemek!$C$2:$C$113,0))</f>
        <v>Tb</v>
      </c>
      <c r="C708">
        <f t="shared" si="90"/>
        <v>152</v>
      </c>
      <c r="D708">
        <f t="shared" si="91"/>
        <v>65</v>
      </c>
      <c r="E708">
        <f t="shared" si="91"/>
        <v>87</v>
      </c>
      <c r="F708">
        <f t="shared" si="92"/>
        <v>8.5365909999999996</v>
      </c>
      <c r="G708">
        <f t="shared" si="93"/>
        <v>8.5365909999999996</v>
      </c>
      <c r="H708" t="str">
        <f>IF(B708="Fe",1+MAX($H$1:H707),"")</f>
        <v/>
      </c>
      <c r="L708">
        <v>707</v>
      </c>
      <c r="M708">
        <v>65</v>
      </c>
      <c r="N708">
        <v>87</v>
      </c>
      <c r="O708">
        <v>8.5365909999999996</v>
      </c>
      <c r="P708">
        <f t="shared" si="94"/>
        <v>152</v>
      </c>
      <c r="Q708" t="str">
        <f>INDEX(elemek!$B$2:$B$113,MATCH($D708,elemek!$C$2:$C$113,0))</f>
        <v>Tb</v>
      </c>
      <c r="R708">
        <f t="shared" si="95"/>
        <v>8.5365909999999996</v>
      </c>
      <c r="S708">
        <f t="shared" si="96"/>
        <v>8.5365909999999996</v>
      </c>
    </row>
    <row r="709" spans="1:19">
      <c r="A709">
        <f t="shared" si="89"/>
        <v>708</v>
      </c>
      <c r="B709" t="str">
        <f>INDEX(elemek!$B$2:$B$113,MATCH($D709,elemek!$C$2:$C$113,0))</f>
        <v>Re</v>
      </c>
      <c r="C709">
        <f t="shared" si="90"/>
        <v>188</v>
      </c>
      <c r="D709">
        <f t="shared" si="91"/>
        <v>75</v>
      </c>
      <c r="E709">
        <f t="shared" si="91"/>
        <v>113</v>
      </c>
      <c r="F709">
        <f t="shared" si="92"/>
        <v>8.2788599999999999</v>
      </c>
      <c r="G709">
        <f t="shared" si="93"/>
        <v>8.2788599999999999</v>
      </c>
      <c r="H709" t="str">
        <f>IF(B709="Fe",1+MAX($H$1:H708),"")</f>
        <v/>
      </c>
      <c r="L709">
        <v>708</v>
      </c>
      <c r="M709">
        <v>75</v>
      </c>
      <c r="N709">
        <v>113</v>
      </c>
      <c r="O709">
        <v>8.2788599999999999</v>
      </c>
      <c r="P709">
        <f t="shared" si="94"/>
        <v>188</v>
      </c>
      <c r="Q709" t="str">
        <f>INDEX(elemek!$B$2:$B$113,MATCH($D709,elemek!$C$2:$C$113,0))</f>
        <v>Re</v>
      </c>
      <c r="R709">
        <f t="shared" si="95"/>
        <v>8.2788599999999999</v>
      </c>
      <c r="S709">
        <f t="shared" si="96"/>
        <v>8.2788599999999999</v>
      </c>
    </row>
    <row r="710" spans="1:19">
      <c r="A710">
        <f t="shared" si="89"/>
        <v>709</v>
      </c>
      <c r="B710" t="str">
        <f>INDEX(elemek!$B$2:$B$113,MATCH($D710,elemek!$C$2:$C$113,0))</f>
        <v>Xe</v>
      </c>
      <c r="C710">
        <f t="shared" si="90"/>
        <v>125</v>
      </c>
      <c r="D710">
        <f t="shared" si="91"/>
        <v>54</v>
      </c>
      <c r="E710">
        <f t="shared" si="91"/>
        <v>71</v>
      </c>
      <c r="F710">
        <f t="shared" si="92"/>
        <v>8.7688640000000007</v>
      </c>
      <c r="G710">
        <f t="shared" si="93"/>
        <v>8.7688640000000007</v>
      </c>
      <c r="H710" t="str">
        <f>IF(B710="Fe",1+MAX($H$1:H709),"")</f>
        <v/>
      </c>
      <c r="L710">
        <v>709</v>
      </c>
      <c r="M710">
        <v>54</v>
      </c>
      <c r="N710">
        <v>71</v>
      </c>
      <c r="O710">
        <v>8.7688640000000007</v>
      </c>
      <c r="P710">
        <f t="shared" si="94"/>
        <v>125</v>
      </c>
      <c r="Q710" t="str">
        <f>INDEX(elemek!$B$2:$B$113,MATCH($D710,elemek!$C$2:$C$113,0))</f>
        <v>Xe</v>
      </c>
      <c r="R710">
        <f t="shared" si="95"/>
        <v>8.7688640000000007</v>
      </c>
      <c r="S710">
        <f t="shared" si="96"/>
        <v>8.7688640000000007</v>
      </c>
    </row>
    <row r="711" spans="1:19">
      <c r="A711">
        <f t="shared" si="89"/>
        <v>710</v>
      </c>
      <c r="B711" t="str">
        <f>INDEX(elemek!$B$2:$B$113,MATCH($D711,elemek!$C$2:$C$113,0))</f>
        <v>Zr</v>
      </c>
      <c r="C711">
        <f t="shared" si="90"/>
        <v>97</v>
      </c>
      <c r="D711">
        <f t="shared" si="91"/>
        <v>40</v>
      </c>
      <c r="E711">
        <f t="shared" si="91"/>
        <v>57</v>
      </c>
      <c r="F711">
        <f t="shared" si="92"/>
        <v>8.9264510000000001</v>
      </c>
      <c r="G711">
        <f t="shared" si="93"/>
        <v>8.9264510000000001</v>
      </c>
      <c r="H711" t="str">
        <f>IF(B711="Fe",1+MAX($H$1:H710),"")</f>
        <v/>
      </c>
      <c r="L711">
        <v>710</v>
      </c>
      <c r="M711">
        <v>40</v>
      </c>
      <c r="N711">
        <v>57</v>
      </c>
      <c r="O711">
        <v>8.9264510000000001</v>
      </c>
      <c r="P711">
        <f t="shared" si="94"/>
        <v>97</v>
      </c>
      <c r="Q711" t="str">
        <f>INDEX(elemek!$B$2:$B$113,MATCH($D711,elemek!$C$2:$C$113,0))</f>
        <v>Zr</v>
      </c>
      <c r="R711">
        <f t="shared" si="95"/>
        <v>8.9264510000000001</v>
      </c>
      <c r="S711">
        <f t="shared" si="96"/>
        <v>8.9264510000000001</v>
      </c>
    </row>
    <row r="712" spans="1:19">
      <c r="A712">
        <f t="shared" si="89"/>
        <v>711</v>
      </c>
      <c r="B712" t="str">
        <f>INDEX(elemek!$B$2:$B$113,MATCH($D712,elemek!$C$2:$C$113,0))</f>
        <v>Ir</v>
      </c>
      <c r="C712">
        <f t="shared" si="90"/>
        <v>186</v>
      </c>
      <c r="D712">
        <f t="shared" si="91"/>
        <v>77</v>
      </c>
      <c r="E712">
        <f t="shared" si="91"/>
        <v>109</v>
      </c>
      <c r="F712">
        <f t="shared" si="92"/>
        <v>8.2819350000000007</v>
      </c>
      <c r="G712">
        <f t="shared" si="93"/>
        <v>8.2819350000000007</v>
      </c>
      <c r="H712" t="str">
        <f>IF(B712="Fe",1+MAX($H$1:H711),"")</f>
        <v/>
      </c>
      <c r="L712">
        <v>711</v>
      </c>
      <c r="M712">
        <v>77</v>
      </c>
      <c r="N712">
        <v>109</v>
      </c>
      <c r="O712">
        <v>8.2819350000000007</v>
      </c>
      <c r="P712">
        <f t="shared" si="94"/>
        <v>186</v>
      </c>
      <c r="Q712" t="str">
        <f>INDEX(elemek!$B$2:$B$113,MATCH($D712,elemek!$C$2:$C$113,0))</f>
        <v>Ir</v>
      </c>
      <c r="R712">
        <f t="shared" si="95"/>
        <v>8.2819350000000007</v>
      </c>
      <c r="S712">
        <f t="shared" si="96"/>
        <v>8.2819350000000007</v>
      </c>
    </row>
    <row r="713" spans="1:19">
      <c r="A713">
        <f t="shared" si="89"/>
        <v>712</v>
      </c>
      <c r="B713" t="str">
        <f>INDEX(elemek!$B$2:$B$113,MATCH($D713,elemek!$C$2:$C$113,0))</f>
        <v>Zr</v>
      </c>
      <c r="C713">
        <f t="shared" si="90"/>
        <v>86</v>
      </c>
      <c r="D713">
        <f t="shared" si="91"/>
        <v>40</v>
      </c>
      <c r="E713">
        <f t="shared" si="91"/>
        <v>46</v>
      </c>
      <c r="F713">
        <f t="shared" si="92"/>
        <v>8.9759790000000006</v>
      </c>
      <c r="G713">
        <f t="shared" si="93"/>
        <v>8.9759790000000006</v>
      </c>
      <c r="H713" t="str">
        <f>IF(B713="Fe",1+MAX($H$1:H712),"")</f>
        <v/>
      </c>
      <c r="L713">
        <v>712</v>
      </c>
      <c r="M713">
        <v>40</v>
      </c>
      <c r="N713">
        <v>46</v>
      </c>
      <c r="O713">
        <v>8.9759790000000006</v>
      </c>
      <c r="P713">
        <f t="shared" si="94"/>
        <v>86</v>
      </c>
      <c r="Q713" t="str">
        <f>INDEX(elemek!$B$2:$B$113,MATCH($D713,elemek!$C$2:$C$113,0))</f>
        <v>Zr</v>
      </c>
      <c r="R713">
        <f t="shared" si="95"/>
        <v>8.9759790000000006</v>
      </c>
      <c r="S713">
        <f t="shared" si="96"/>
        <v>8.9759790000000006</v>
      </c>
    </row>
    <row r="714" spans="1:19">
      <c r="A714">
        <f t="shared" si="89"/>
        <v>713</v>
      </c>
      <c r="B714" t="str">
        <f>INDEX(elemek!$B$2:$B$113,MATCH($D714,elemek!$C$2:$C$113,0))</f>
        <v>Br</v>
      </c>
      <c r="C714">
        <f t="shared" si="90"/>
        <v>76</v>
      </c>
      <c r="D714">
        <f t="shared" si="91"/>
        <v>35</v>
      </c>
      <c r="E714">
        <f t="shared" si="91"/>
        <v>41</v>
      </c>
      <c r="F714">
        <f t="shared" si="92"/>
        <v>8.9961830000000003</v>
      </c>
      <c r="G714">
        <f t="shared" si="93"/>
        <v>8.9961830000000003</v>
      </c>
      <c r="H714" t="str">
        <f>IF(B714="Fe",1+MAX($H$1:H713),"")</f>
        <v/>
      </c>
      <c r="L714">
        <v>713</v>
      </c>
      <c r="M714">
        <v>35</v>
      </c>
      <c r="N714">
        <v>41</v>
      </c>
      <c r="O714">
        <v>8.9961830000000003</v>
      </c>
      <c r="P714">
        <f t="shared" si="94"/>
        <v>76</v>
      </c>
      <c r="Q714" t="str">
        <f>INDEX(elemek!$B$2:$B$113,MATCH($D714,elemek!$C$2:$C$113,0))</f>
        <v>Br</v>
      </c>
      <c r="R714">
        <f t="shared" si="95"/>
        <v>8.9961830000000003</v>
      </c>
      <c r="S714">
        <f t="shared" si="96"/>
        <v>8.9961830000000003</v>
      </c>
    </row>
    <row r="715" spans="1:19">
      <c r="A715">
        <f t="shared" si="89"/>
        <v>714</v>
      </c>
      <c r="B715" t="str">
        <f>INDEX(elemek!$B$2:$B$113,MATCH($D715,elemek!$C$2:$C$113,0))</f>
        <v>Te</v>
      </c>
      <c r="C715">
        <f t="shared" si="90"/>
        <v>119</v>
      </c>
      <c r="D715">
        <f t="shared" si="91"/>
        <v>52</v>
      </c>
      <c r="E715">
        <f t="shared" si="91"/>
        <v>67</v>
      </c>
      <c r="F715">
        <f t="shared" si="92"/>
        <v>8.5114533494381952</v>
      </c>
      <c r="G715">
        <f t="shared" si="93"/>
        <v>8.5114533494381952</v>
      </c>
      <c r="H715" t="str">
        <f>IF(B715="Fe",1+MAX($H$1:H714),"")</f>
        <v/>
      </c>
      <c r="L715">
        <v>714</v>
      </c>
      <c r="M715">
        <v>52</v>
      </c>
      <c r="N715">
        <v>67</v>
      </c>
      <c r="P715">
        <f t="shared" si="94"/>
        <v>119</v>
      </c>
      <c r="Q715" t="str">
        <f>INDEX(elemek!$B$2:$B$113,MATCH($D715,elemek!$C$2:$C$113,0))</f>
        <v>Te</v>
      </c>
      <c r="R715">
        <f t="shared" si="95"/>
        <v>8.5114533494381952</v>
      </c>
      <c r="S715">
        <f t="shared" si="96"/>
        <v>8.7808926470588222</v>
      </c>
    </row>
    <row r="716" spans="1:19">
      <c r="A716">
        <f t="shared" si="89"/>
        <v>715</v>
      </c>
      <c r="B716" t="str">
        <f>INDEX(elemek!$B$2:$B$113,MATCH($D716,elemek!$C$2:$C$113,0))</f>
        <v>Am</v>
      </c>
      <c r="C716">
        <f t="shared" si="90"/>
        <v>242</v>
      </c>
      <c r="D716">
        <f t="shared" si="91"/>
        <v>95</v>
      </c>
      <c r="E716">
        <f t="shared" si="91"/>
        <v>147</v>
      </c>
      <c r="F716">
        <f t="shared" si="92"/>
        <v>8.5114533494381952</v>
      </c>
      <c r="G716">
        <f t="shared" si="93"/>
        <v>8.5114533494381952</v>
      </c>
      <c r="H716" t="str">
        <f>IF(B716="Fe",1+MAX($H$1:H715),"")</f>
        <v/>
      </c>
      <c r="L716">
        <v>715</v>
      </c>
      <c r="M716">
        <v>95</v>
      </c>
      <c r="N716">
        <v>147</v>
      </c>
      <c r="P716">
        <f t="shared" si="94"/>
        <v>242</v>
      </c>
      <c r="Q716" t="str">
        <f>INDEX(elemek!$B$2:$B$113,MATCH($D716,elemek!$C$2:$C$113,0))</f>
        <v>Am</v>
      </c>
      <c r="R716">
        <f t="shared" si="95"/>
        <v>8.5114533494381952</v>
      </c>
      <c r="S716">
        <f t="shared" si="96"/>
        <v>7.8486982222222217</v>
      </c>
    </row>
    <row r="717" spans="1:19">
      <c r="A717">
        <f t="shared" si="89"/>
        <v>716</v>
      </c>
      <c r="B717" t="str">
        <f>INDEX(elemek!$B$2:$B$113,MATCH($D717,elemek!$C$2:$C$113,0))</f>
        <v>Hf</v>
      </c>
      <c r="C717">
        <f t="shared" si="90"/>
        <v>170</v>
      </c>
      <c r="D717">
        <f t="shared" si="91"/>
        <v>72</v>
      </c>
      <c r="E717">
        <f t="shared" si="91"/>
        <v>98</v>
      </c>
      <c r="F717">
        <f t="shared" si="92"/>
        <v>8.4022100000000002</v>
      </c>
      <c r="G717">
        <f t="shared" si="93"/>
        <v>8.4022100000000002</v>
      </c>
      <c r="H717" t="str">
        <f>IF(B717="Fe",1+MAX($H$1:H716),"")</f>
        <v/>
      </c>
      <c r="L717">
        <v>716</v>
      </c>
      <c r="M717">
        <v>72</v>
      </c>
      <c r="N717">
        <v>98</v>
      </c>
      <c r="O717">
        <v>8.4022100000000002</v>
      </c>
      <c r="P717">
        <f t="shared" si="94"/>
        <v>170</v>
      </c>
      <c r="Q717" t="str">
        <f>INDEX(elemek!$B$2:$B$113,MATCH($D717,elemek!$C$2:$C$113,0))</f>
        <v>Hf</v>
      </c>
      <c r="R717">
        <f t="shared" si="95"/>
        <v>8.4022100000000002</v>
      </c>
      <c r="S717">
        <f t="shared" si="96"/>
        <v>8.4022100000000002</v>
      </c>
    </row>
    <row r="718" spans="1:19">
      <c r="A718">
        <f t="shared" si="89"/>
        <v>717</v>
      </c>
      <c r="B718" t="str">
        <f>INDEX(elemek!$B$2:$B$113,MATCH($D718,elemek!$C$2:$C$113,0))</f>
        <v>Eu</v>
      </c>
      <c r="C718">
        <f t="shared" si="90"/>
        <v>157</v>
      </c>
      <c r="D718">
        <f t="shared" si="91"/>
        <v>63</v>
      </c>
      <c r="E718">
        <f t="shared" si="91"/>
        <v>94</v>
      </c>
      <c r="F718">
        <f t="shared" si="92"/>
        <v>8.5137920000000005</v>
      </c>
      <c r="G718">
        <f t="shared" si="93"/>
        <v>8.5137920000000005</v>
      </c>
      <c r="H718" t="str">
        <f>IF(B718="Fe",1+MAX($H$1:H717),"")</f>
        <v/>
      </c>
      <c r="L718">
        <v>717</v>
      </c>
      <c r="M718">
        <v>63</v>
      </c>
      <c r="N718">
        <v>94</v>
      </c>
      <c r="O718">
        <v>8.5137920000000005</v>
      </c>
      <c r="P718">
        <f t="shared" si="94"/>
        <v>157</v>
      </c>
      <c r="Q718" t="str">
        <f>INDEX(elemek!$B$2:$B$113,MATCH($D718,elemek!$C$2:$C$113,0))</f>
        <v>Eu</v>
      </c>
      <c r="R718">
        <f t="shared" si="95"/>
        <v>8.5137920000000005</v>
      </c>
      <c r="S718">
        <f t="shared" si="96"/>
        <v>8.5137920000000005</v>
      </c>
    </row>
    <row r="719" spans="1:19">
      <c r="A719">
        <f t="shared" si="89"/>
        <v>718</v>
      </c>
      <c r="B719" t="str">
        <f>INDEX(elemek!$B$2:$B$113,MATCH($D719,elemek!$C$2:$C$113,0))</f>
        <v>Na</v>
      </c>
      <c r="C719">
        <f t="shared" si="90"/>
        <v>24</v>
      </c>
      <c r="D719">
        <f t="shared" si="91"/>
        <v>11</v>
      </c>
      <c r="E719">
        <f t="shared" si="91"/>
        <v>13</v>
      </c>
      <c r="F719">
        <f t="shared" si="92"/>
        <v>8.4220819999999996</v>
      </c>
      <c r="G719">
        <f t="shared" si="93"/>
        <v>8.4220819999999996</v>
      </c>
      <c r="H719" t="str">
        <f>IF(B719="Fe",1+MAX($H$1:H718),"")</f>
        <v/>
      </c>
      <c r="L719">
        <v>718</v>
      </c>
      <c r="M719">
        <v>11</v>
      </c>
      <c r="N719">
        <v>13</v>
      </c>
      <c r="O719">
        <v>8.4220819999999996</v>
      </c>
      <c r="P719">
        <f t="shared" si="94"/>
        <v>24</v>
      </c>
      <c r="Q719" t="str">
        <f>INDEX(elemek!$B$2:$B$113,MATCH($D719,elemek!$C$2:$C$113,0))</f>
        <v>Na</v>
      </c>
      <c r="R719">
        <f t="shared" si="95"/>
        <v>8.4220819999999996</v>
      </c>
      <c r="S719">
        <f t="shared" si="96"/>
        <v>8.4220819999999996</v>
      </c>
    </row>
    <row r="720" spans="1:19">
      <c r="A720">
        <f t="shared" si="89"/>
        <v>719</v>
      </c>
      <c r="B720" t="str">
        <f>INDEX(elemek!$B$2:$B$113,MATCH($D720,elemek!$C$2:$C$113,0))</f>
        <v>Kr</v>
      </c>
      <c r="C720">
        <f t="shared" si="90"/>
        <v>76</v>
      </c>
      <c r="D720">
        <f t="shared" si="91"/>
        <v>36</v>
      </c>
      <c r="E720">
        <f t="shared" si="91"/>
        <v>40</v>
      </c>
      <c r="F720">
        <f t="shared" si="92"/>
        <v>8.9794060000000009</v>
      </c>
      <c r="G720">
        <f t="shared" si="93"/>
        <v>8.9794060000000009</v>
      </c>
      <c r="H720" t="str">
        <f>IF(B720="Fe",1+MAX($H$1:H719),"")</f>
        <v/>
      </c>
      <c r="L720">
        <v>719</v>
      </c>
      <c r="M720">
        <v>36</v>
      </c>
      <c r="N720">
        <v>40</v>
      </c>
      <c r="O720">
        <v>8.9794060000000009</v>
      </c>
      <c r="P720">
        <f t="shared" si="94"/>
        <v>76</v>
      </c>
      <c r="Q720" t="str">
        <f>INDEX(elemek!$B$2:$B$113,MATCH($D720,elemek!$C$2:$C$113,0))</f>
        <v>Kr</v>
      </c>
      <c r="R720">
        <f t="shared" si="95"/>
        <v>8.9794060000000009</v>
      </c>
      <c r="S720">
        <f t="shared" si="96"/>
        <v>8.9794060000000009</v>
      </c>
    </row>
    <row r="721" spans="1:19">
      <c r="A721">
        <f t="shared" si="89"/>
        <v>720</v>
      </c>
      <c r="B721" t="str">
        <f>INDEX(elemek!$B$2:$B$113,MATCH($D721,elemek!$C$2:$C$113,0))</f>
        <v>Y</v>
      </c>
      <c r="C721">
        <f t="shared" si="90"/>
        <v>86</v>
      </c>
      <c r="D721">
        <f t="shared" si="91"/>
        <v>39</v>
      </c>
      <c r="E721">
        <f t="shared" si="91"/>
        <v>47</v>
      </c>
      <c r="F721">
        <f t="shared" si="92"/>
        <v>8.9932339999999993</v>
      </c>
      <c r="G721">
        <f t="shared" si="93"/>
        <v>8.9932339999999993</v>
      </c>
      <c r="H721" t="str">
        <f>IF(B721="Fe",1+MAX($H$1:H720),"")</f>
        <v/>
      </c>
      <c r="L721">
        <v>720</v>
      </c>
      <c r="M721">
        <v>39</v>
      </c>
      <c r="N721">
        <v>47</v>
      </c>
      <c r="O721">
        <v>8.9932339999999993</v>
      </c>
      <c r="P721">
        <f t="shared" si="94"/>
        <v>86</v>
      </c>
      <c r="Q721" t="str">
        <f>INDEX(elemek!$B$2:$B$113,MATCH($D721,elemek!$C$2:$C$113,0))</f>
        <v>Y</v>
      </c>
      <c r="R721">
        <f t="shared" si="95"/>
        <v>8.9932339999999993</v>
      </c>
      <c r="S721">
        <f t="shared" si="96"/>
        <v>8.9932339999999993</v>
      </c>
    </row>
    <row r="722" spans="1:19">
      <c r="A722">
        <f t="shared" si="89"/>
        <v>721</v>
      </c>
      <c r="B722" t="str">
        <f>INDEX(elemek!$B$2:$B$113,MATCH($D722,elemek!$C$2:$C$113,0))</f>
        <v>Rn</v>
      </c>
      <c r="C722">
        <f t="shared" si="90"/>
        <v>211</v>
      </c>
      <c r="D722">
        <f t="shared" si="91"/>
        <v>86</v>
      </c>
      <c r="E722">
        <f t="shared" si="91"/>
        <v>125</v>
      </c>
      <c r="F722">
        <f t="shared" si="92"/>
        <v>8.1128250000000008</v>
      </c>
      <c r="G722">
        <f t="shared" si="93"/>
        <v>8.1128250000000008</v>
      </c>
      <c r="H722" t="str">
        <f>IF(B722="Fe",1+MAX($H$1:H721),"")</f>
        <v/>
      </c>
      <c r="L722">
        <v>721</v>
      </c>
      <c r="M722">
        <v>86</v>
      </c>
      <c r="N722">
        <v>125</v>
      </c>
      <c r="O722">
        <v>8.1128250000000008</v>
      </c>
      <c r="P722">
        <f t="shared" si="94"/>
        <v>211</v>
      </c>
      <c r="Q722" t="str">
        <f>INDEX(elemek!$B$2:$B$113,MATCH($D722,elemek!$C$2:$C$113,0))</f>
        <v>Rn</v>
      </c>
      <c r="R722">
        <f t="shared" si="95"/>
        <v>8.1128250000000008</v>
      </c>
      <c r="S722">
        <f t="shared" si="96"/>
        <v>8.1128250000000008</v>
      </c>
    </row>
    <row r="723" spans="1:19">
      <c r="A723">
        <f t="shared" si="89"/>
        <v>722</v>
      </c>
      <c r="B723" t="str">
        <f>INDEX(elemek!$B$2:$B$113,MATCH($D723,elemek!$C$2:$C$113,0))</f>
        <v>Nb</v>
      </c>
      <c r="C723">
        <f t="shared" si="90"/>
        <v>90</v>
      </c>
      <c r="D723">
        <f t="shared" si="91"/>
        <v>41</v>
      </c>
      <c r="E723">
        <f t="shared" si="91"/>
        <v>49</v>
      </c>
      <c r="F723">
        <f t="shared" si="92"/>
        <v>8.9897270000000002</v>
      </c>
      <c r="G723">
        <f t="shared" si="93"/>
        <v>8.9897270000000002</v>
      </c>
      <c r="H723" t="str">
        <f>IF(B723="Fe",1+MAX($H$1:H722),"")</f>
        <v/>
      </c>
      <c r="L723">
        <v>722</v>
      </c>
      <c r="M723">
        <v>41</v>
      </c>
      <c r="N723">
        <v>49</v>
      </c>
      <c r="O723">
        <v>8.9897270000000002</v>
      </c>
      <c r="P723">
        <f t="shared" si="94"/>
        <v>90</v>
      </c>
      <c r="Q723" t="str">
        <f>INDEX(elemek!$B$2:$B$113,MATCH($D723,elemek!$C$2:$C$113,0))</f>
        <v>Nb</v>
      </c>
      <c r="R723">
        <f t="shared" si="95"/>
        <v>8.9897270000000002</v>
      </c>
      <c r="S723">
        <f t="shared" si="96"/>
        <v>8.9897270000000002</v>
      </c>
    </row>
    <row r="724" spans="1:19">
      <c r="A724">
        <f t="shared" si="89"/>
        <v>723</v>
      </c>
      <c r="B724" t="str">
        <f>INDEX(elemek!$B$2:$B$113,MATCH($D724,elemek!$C$2:$C$113,0))</f>
        <v>Ir</v>
      </c>
      <c r="C724">
        <f t="shared" si="90"/>
        <v>185</v>
      </c>
      <c r="D724">
        <f t="shared" si="91"/>
        <v>77</v>
      </c>
      <c r="E724">
        <f t="shared" si="91"/>
        <v>108</v>
      </c>
      <c r="F724">
        <f t="shared" si="92"/>
        <v>8.2893819999999998</v>
      </c>
      <c r="G724">
        <f t="shared" si="93"/>
        <v>8.2893819999999998</v>
      </c>
      <c r="H724" t="str">
        <f>IF(B724="Fe",1+MAX($H$1:H723),"")</f>
        <v/>
      </c>
      <c r="L724">
        <v>723</v>
      </c>
      <c r="M724">
        <v>77</v>
      </c>
      <c r="N724">
        <v>108</v>
      </c>
      <c r="O724">
        <v>8.2893819999999998</v>
      </c>
      <c r="P724">
        <f t="shared" si="94"/>
        <v>185</v>
      </c>
      <c r="Q724" t="str">
        <f>INDEX(elemek!$B$2:$B$113,MATCH($D724,elemek!$C$2:$C$113,0))</f>
        <v>Ir</v>
      </c>
      <c r="R724">
        <f t="shared" si="95"/>
        <v>8.2893819999999998</v>
      </c>
      <c r="S724">
        <f t="shared" si="96"/>
        <v>8.2893819999999998</v>
      </c>
    </row>
    <row r="725" spans="1:19">
      <c r="A725">
        <f t="shared" si="89"/>
        <v>724</v>
      </c>
      <c r="B725" t="str">
        <f>INDEX(elemek!$B$2:$B$113,MATCH($D725,elemek!$C$2:$C$113,0))</f>
        <v>U</v>
      </c>
      <c r="C725">
        <f t="shared" si="90"/>
        <v>240</v>
      </c>
      <c r="D725">
        <f t="shared" si="91"/>
        <v>92</v>
      </c>
      <c r="E725">
        <f t="shared" si="91"/>
        <v>148</v>
      </c>
      <c r="F725">
        <f t="shared" si="92"/>
        <v>7.8516820000000003</v>
      </c>
      <c r="G725">
        <f t="shared" si="93"/>
        <v>7.8516820000000003</v>
      </c>
      <c r="H725" t="str">
        <f>IF(B725="Fe",1+MAX($H$1:H724),"")</f>
        <v/>
      </c>
      <c r="L725">
        <v>724</v>
      </c>
      <c r="M725">
        <v>92</v>
      </c>
      <c r="N725">
        <v>148</v>
      </c>
      <c r="O725">
        <v>7.8516820000000003</v>
      </c>
      <c r="P725">
        <f t="shared" si="94"/>
        <v>240</v>
      </c>
      <c r="Q725" t="str">
        <f>INDEX(elemek!$B$2:$B$113,MATCH($D725,elemek!$C$2:$C$113,0))</f>
        <v>U</v>
      </c>
      <c r="R725">
        <f t="shared" si="95"/>
        <v>7.8516820000000003</v>
      </c>
      <c r="S725">
        <f t="shared" si="96"/>
        <v>7.8516820000000003</v>
      </c>
    </row>
    <row r="726" spans="1:19">
      <c r="A726">
        <f t="shared" si="89"/>
        <v>725</v>
      </c>
      <c r="B726" t="str">
        <f>INDEX(elemek!$B$2:$B$113,MATCH($D726,elemek!$C$2:$C$113,0))</f>
        <v>Ga</v>
      </c>
      <c r="C726">
        <f t="shared" si="90"/>
        <v>72</v>
      </c>
      <c r="D726">
        <f t="shared" si="91"/>
        <v>31</v>
      </c>
      <c r="E726">
        <f t="shared" si="91"/>
        <v>41</v>
      </c>
      <c r="F726">
        <f t="shared" si="92"/>
        <v>9.0239580000000004</v>
      </c>
      <c r="G726">
        <f t="shared" si="93"/>
        <v>9.0239580000000004</v>
      </c>
      <c r="H726" t="str">
        <f>IF(B726="Fe",1+MAX($H$1:H725),"")</f>
        <v/>
      </c>
      <c r="L726">
        <v>725</v>
      </c>
      <c r="M726">
        <v>31</v>
      </c>
      <c r="N726">
        <v>41</v>
      </c>
      <c r="O726">
        <v>9.0239580000000004</v>
      </c>
      <c r="P726">
        <f t="shared" si="94"/>
        <v>72</v>
      </c>
      <c r="Q726" t="str">
        <f>INDEX(elemek!$B$2:$B$113,MATCH($D726,elemek!$C$2:$C$113,0))</f>
        <v>Ga</v>
      </c>
      <c r="R726">
        <f t="shared" si="95"/>
        <v>9.0239580000000004</v>
      </c>
      <c r="S726">
        <f t="shared" si="96"/>
        <v>9.0239580000000004</v>
      </c>
    </row>
    <row r="727" spans="1:19">
      <c r="A727">
        <f t="shared" si="89"/>
        <v>726</v>
      </c>
      <c r="B727" t="str">
        <f>INDEX(elemek!$B$2:$B$113,MATCH($D727,elemek!$C$2:$C$113,0))</f>
        <v>Zn</v>
      </c>
      <c r="C727">
        <f t="shared" si="90"/>
        <v>69</v>
      </c>
      <c r="D727">
        <f t="shared" si="91"/>
        <v>30</v>
      </c>
      <c r="E727">
        <f t="shared" si="91"/>
        <v>39</v>
      </c>
      <c r="F727">
        <f t="shared" si="92"/>
        <v>9.0565359999999995</v>
      </c>
      <c r="G727">
        <f t="shared" si="93"/>
        <v>9.0565359999999995</v>
      </c>
      <c r="H727" t="str">
        <f>IF(B727="Fe",1+MAX($H$1:H726),"")</f>
        <v/>
      </c>
      <c r="L727">
        <v>726</v>
      </c>
      <c r="M727">
        <v>30</v>
      </c>
      <c r="N727">
        <v>39</v>
      </c>
      <c r="O727">
        <v>9.0565359999999995</v>
      </c>
      <c r="P727">
        <f t="shared" si="94"/>
        <v>69</v>
      </c>
      <c r="Q727" t="str">
        <f>INDEX(elemek!$B$2:$B$113,MATCH($D727,elemek!$C$2:$C$113,0))</f>
        <v>Zn</v>
      </c>
      <c r="R727">
        <f t="shared" si="95"/>
        <v>9.0565359999999995</v>
      </c>
      <c r="S727">
        <f t="shared" si="96"/>
        <v>9.0565359999999995</v>
      </c>
    </row>
    <row r="728" spans="1:19">
      <c r="A728">
        <f t="shared" si="89"/>
        <v>727</v>
      </c>
      <c r="B728" t="str">
        <f>INDEX(elemek!$B$2:$B$113,MATCH($D728,elemek!$C$2:$C$113,0))</f>
        <v>Pd</v>
      </c>
      <c r="C728">
        <f t="shared" si="90"/>
        <v>109</v>
      </c>
      <c r="D728">
        <f t="shared" si="91"/>
        <v>46</v>
      </c>
      <c r="E728">
        <f t="shared" si="91"/>
        <v>63</v>
      </c>
      <c r="F728">
        <f t="shared" si="92"/>
        <v>8.8750610000000005</v>
      </c>
      <c r="G728">
        <f t="shared" si="93"/>
        <v>8.8750610000000005</v>
      </c>
      <c r="H728" t="str">
        <f>IF(B728="Fe",1+MAX($H$1:H727),"")</f>
        <v/>
      </c>
      <c r="L728">
        <v>727</v>
      </c>
      <c r="M728">
        <v>46</v>
      </c>
      <c r="N728">
        <v>63</v>
      </c>
      <c r="O728">
        <v>8.8750610000000005</v>
      </c>
      <c r="P728">
        <f t="shared" si="94"/>
        <v>109</v>
      </c>
      <c r="Q728" t="str">
        <f>INDEX(elemek!$B$2:$B$113,MATCH($D728,elemek!$C$2:$C$113,0))</f>
        <v>Pd</v>
      </c>
      <c r="R728">
        <f t="shared" si="95"/>
        <v>8.8750610000000005</v>
      </c>
      <c r="S728">
        <f t="shared" si="96"/>
        <v>8.8750610000000005</v>
      </c>
    </row>
    <row r="729" spans="1:19">
      <c r="A729">
        <f t="shared" si="89"/>
        <v>728</v>
      </c>
      <c r="B729" t="str">
        <f>INDEX(elemek!$B$2:$B$113,MATCH($D729,elemek!$C$2:$C$113,0))</f>
        <v>Y</v>
      </c>
      <c r="C729">
        <f t="shared" si="90"/>
        <v>87</v>
      </c>
      <c r="D729">
        <f t="shared" si="91"/>
        <v>39</v>
      </c>
      <c r="E729">
        <f t="shared" si="91"/>
        <v>48</v>
      </c>
      <c r="F729">
        <f t="shared" si="92"/>
        <v>8.5114533494381952</v>
      </c>
      <c r="G729">
        <f t="shared" si="93"/>
        <v>8.5114533494381952</v>
      </c>
      <c r="H729" t="str">
        <f>IF(B729="Fe",1+MAX($H$1:H728),"")</f>
        <v/>
      </c>
      <c r="L729">
        <v>728</v>
      </c>
      <c r="M729">
        <v>39</v>
      </c>
      <c r="N729">
        <v>48</v>
      </c>
      <c r="P729">
        <f t="shared" si="94"/>
        <v>87</v>
      </c>
      <c r="Q729" t="str">
        <f>INDEX(elemek!$B$2:$B$113,MATCH($D729,elemek!$C$2:$C$113,0))</f>
        <v>Y</v>
      </c>
      <c r="R729">
        <f t="shared" si="95"/>
        <v>8.5114533494381952</v>
      </c>
      <c r="S729">
        <f t="shared" si="96"/>
        <v>9.0127023333333334</v>
      </c>
    </row>
    <row r="730" spans="1:19">
      <c r="A730">
        <f t="shared" si="89"/>
        <v>729</v>
      </c>
      <c r="B730" t="str">
        <f>INDEX(elemek!$B$2:$B$113,MATCH($D730,elemek!$C$2:$C$113,0))</f>
        <v>I</v>
      </c>
      <c r="C730">
        <f t="shared" si="90"/>
        <v>123</v>
      </c>
      <c r="D730">
        <f t="shared" si="91"/>
        <v>53</v>
      </c>
      <c r="E730">
        <f t="shared" si="91"/>
        <v>70</v>
      </c>
      <c r="F730">
        <f t="shared" si="92"/>
        <v>8.7863109999999995</v>
      </c>
      <c r="G730">
        <f t="shared" si="93"/>
        <v>8.7863109999999995</v>
      </c>
      <c r="H730" t="str">
        <f>IF(B730="Fe",1+MAX($H$1:H729),"")</f>
        <v/>
      </c>
      <c r="L730">
        <v>729</v>
      </c>
      <c r="M730">
        <v>53</v>
      </c>
      <c r="N730">
        <v>70</v>
      </c>
      <c r="O730">
        <v>8.7863109999999995</v>
      </c>
      <c r="P730">
        <f t="shared" si="94"/>
        <v>123</v>
      </c>
      <c r="Q730" t="str">
        <f>INDEX(elemek!$B$2:$B$113,MATCH($D730,elemek!$C$2:$C$113,0))</f>
        <v>I</v>
      </c>
      <c r="R730">
        <f t="shared" si="95"/>
        <v>8.7863109999999995</v>
      </c>
      <c r="S730">
        <f t="shared" si="96"/>
        <v>8.7863109999999995</v>
      </c>
    </row>
    <row r="731" spans="1:19">
      <c r="A731">
        <f t="shared" si="89"/>
        <v>730</v>
      </c>
      <c r="B731" t="str">
        <f>INDEX(elemek!$B$2:$B$113,MATCH($D731,elemek!$C$2:$C$113,0))</f>
        <v>Os</v>
      </c>
      <c r="C731">
        <f t="shared" si="90"/>
        <v>191</v>
      </c>
      <c r="D731">
        <f t="shared" si="91"/>
        <v>76</v>
      </c>
      <c r="E731">
        <f t="shared" si="91"/>
        <v>115</v>
      </c>
      <c r="F731">
        <f t="shared" si="92"/>
        <v>8.5114533494381952</v>
      </c>
      <c r="G731">
        <f t="shared" si="93"/>
        <v>8.5114533494381952</v>
      </c>
      <c r="H731" t="str">
        <f>IF(B731="Fe",1+MAX($H$1:H730),"")</f>
        <v/>
      </c>
      <c r="L731">
        <v>730</v>
      </c>
      <c r="M731">
        <v>76</v>
      </c>
      <c r="N731">
        <v>115</v>
      </c>
      <c r="P731">
        <f t="shared" si="94"/>
        <v>191</v>
      </c>
      <c r="Q731" t="str">
        <f>INDEX(elemek!$B$2:$B$113,MATCH($D731,elemek!$C$2:$C$113,0))</f>
        <v>Os</v>
      </c>
      <c r="R731">
        <f t="shared" si="95"/>
        <v>8.5114533494381952</v>
      </c>
      <c r="S731">
        <f t="shared" si="96"/>
        <v>8.2852012857142867</v>
      </c>
    </row>
    <row r="732" spans="1:19">
      <c r="A732">
        <f t="shared" si="89"/>
        <v>731</v>
      </c>
      <c r="B732" t="str">
        <f>INDEX(elemek!$B$2:$B$113,MATCH($D732,elemek!$C$2:$C$113,0))</f>
        <v>Os</v>
      </c>
      <c r="C732">
        <f t="shared" si="90"/>
        <v>183</v>
      </c>
      <c r="D732">
        <f t="shared" si="91"/>
        <v>76</v>
      </c>
      <c r="E732">
        <f t="shared" si="91"/>
        <v>107</v>
      </c>
      <c r="F732">
        <f t="shared" si="92"/>
        <v>8.3099070000000008</v>
      </c>
      <c r="G732">
        <f t="shared" si="93"/>
        <v>8.3099070000000008</v>
      </c>
      <c r="H732" t="str">
        <f>IF(B732="Fe",1+MAX($H$1:H731),"")</f>
        <v/>
      </c>
      <c r="L732">
        <v>731</v>
      </c>
      <c r="M732">
        <v>76</v>
      </c>
      <c r="N732">
        <v>107</v>
      </c>
      <c r="O732">
        <v>8.3099070000000008</v>
      </c>
      <c r="P732">
        <f t="shared" si="94"/>
        <v>183</v>
      </c>
      <c r="Q732" t="str">
        <f>INDEX(elemek!$B$2:$B$113,MATCH($D732,elemek!$C$2:$C$113,0))</f>
        <v>Os</v>
      </c>
      <c r="R732">
        <f t="shared" si="95"/>
        <v>8.3099070000000008</v>
      </c>
      <c r="S732">
        <f t="shared" si="96"/>
        <v>8.3099070000000008</v>
      </c>
    </row>
    <row r="733" spans="1:19">
      <c r="A733">
        <f t="shared" si="89"/>
        <v>732</v>
      </c>
      <c r="B733" t="str">
        <f>INDEX(elemek!$B$2:$B$113,MATCH($D733,elemek!$C$2:$C$113,0))</f>
        <v>Eu</v>
      </c>
      <c r="C733">
        <f t="shared" si="90"/>
        <v>150</v>
      </c>
      <c r="D733">
        <f t="shared" si="91"/>
        <v>63</v>
      </c>
      <c r="E733">
        <f t="shared" si="91"/>
        <v>87</v>
      </c>
      <c r="F733">
        <f t="shared" si="92"/>
        <v>8.5114533494381952</v>
      </c>
      <c r="G733">
        <f t="shared" si="93"/>
        <v>8.5114533494381952</v>
      </c>
      <c r="H733" t="str">
        <f>IF(B733="Fe",1+MAX($H$1:H732),"")</f>
        <v/>
      </c>
      <c r="L733">
        <v>732</v>
      </c>
      <c r="M733">
        <v>63</v>
      </c>
      <c r="N733">
        <v>87</v>
      </c>
      <c r="P733">
        <f t="shared" si="94"/>
        <v>150</v>
      </c>
      <c r="Q733" t="str">
        <f>INDEX(elemek!$B$2:$B$113,MATCH($D733,elemek!$C$2:$C$113,0))</f>
        <v>Eu</v>
      </c>
      <c r="R733">
        <f t="shared" si="95"/>
        <v>8.5114533494381952</v>
      </c>
      <c r="S733">
        <f t="shared" si="96"/>
        <v>8.5632945384615375</v>
      </c>
    </row>
    <row r="734" spans="1:19">
      <c r="A734">
        <f t="shared" si="89"/>
        <v>733</v>
      </c>
      <c r="B734" t="str">
        <f>INDEX(elemek!$B$2:$B$113,MATCH($D734,elemek!$C$2:$C$113,0))</f>
        <v>Cu</v>
      </c>
      <c r="C734">
        <f t="shared" si="90"/>
        <v>64</v>
      </c>
      <c r="D734">
        <f t="shared" si="91"/>
        <v>29</v>
      </c>
      <c r="E734">
        <f t="shared" si="91"/>
        <v>35</v>
      </c>
      <c r="F734">
        <f t="shared" si="92"/>
        <v>9.0935810000000004</v>
      </c>
      <c r="G734">
        <f t="shared" si="93"/>
        <v>9.0935810000000004</v>
      </c>
      <c r="H734" t="str">
        <f>IF(B734="Fe",1+MAX($H$1:H733),"")</f>
        <v/>
      </c>
      <c r="L734">
        <v>733</v>
      </c>
      <c r="M734">
        <v>29</v>
      </c>
      <c r="N734">
        <v>35</v>
      </c>
      <c r="O734">
        <v>9.0935810000000004</v>
      </c>
      <c r="P734">
        <f t="shared" si="94"/>
        <v>64</v>
      </c>
      <c r="Q734" t="str">
        <f>INDEX(elemek!$B$2:$B$113,MATCH($D734,elemek!$C$2:$C$113,0))</f>
        <v>Cu</v>
      </c>
      <c r="R734">
        <f t="shared" si="95"/>
        <v>9.0935810000000004</v>
      </c>
      <c r="S734">
        <f t="shared" si="96"/>
        <v>9.0935810000000004</v>
      </c>
    </row>
    <row r="735" spans="1:19">
      <c r="A735">
        <f t="shared" si="89"/>
        <v>734</v>
      </c>
      <c r="B735" t="str">
        <f>INDEX(elemek!$B$2:$B$113,MATCH($D735,elemek!$C$2:$C$113,0))</f>
        <v>Re</v>
      </c>
      <c r="C735">
        <f t="shared" si="90"/>
        <v>182</v>
      </c>
      <c r="D735">
        <f t="shared" si="91"/>
        <v>75</v>
      </c>
      <c r="E735">
        <f t="shared" si="91"/>
        <v>107</v>
      </c>
      <c r="F735">
        <f t="shared" si="92"/>
        <v>8.5114533494381952</v>
      </c>
      <c r="G735">
        <f t="shared" si="93"/>
        <v>8.5114533494381952</v>
      </c>
      <c r="H735" t="str">
        <f>IF(B735="Fe",1+MAX($H$1:H734),"")</f>
        <v/>
      </c>
      <c r="L735">
        <v>734</v>
      </c>
      <c r="M735">
        <v>75</v>
      </c>
      <c r="N735">
        <v>107</v>
      </c>
      <c r="P735">
        <f t="shared" si="94"/>
        <v>182</v>
      </c>
      <c r="Q735" t="str">
        <f>INDEX(elemek!$B$2:$B$113,MATCH($D735,elemek!$C$2:$C$113,0))</f>
        <v>Re</v>
      </c>
      <c r="R735">
        <f t="shared" si="95"/>
        <v>8.5114533494381952</v>
      </c>
      <c r="S735">
        <f t="shared" si="96"/>
        <v>8.2986133999999989</v>
      </c>
    </row>
    <row r="736" spans="1:19">
      <c r="A736">
        <f t="shared" si="89"/>
        <v>735</v>
      </c>
      <c r="B736" t="str">
        <f>INDEX(elemek!$B$2:$B$113,MATCH($D736,elemek!$C$2:$C$113,0))</f>
        <v>Pt</v>
      </c>
      <c r="C736">
        <f t="shared" si="90"/>
        <v>200</v>
      </c>
      <c r="D736">
        <f t="shared" si="91"/>
        <v>78</v>
      </c>
      <c r="E736">
        <f t="shared" si="91"/>
        <v>122</v>
      </c>
      <c r="F736">
        <f t="shared" si="92"/>
        <v>8.2043420000000005</v>
      </c>
      <c r="G736">
        <f t="shared" si="93"/>
        <v>8.2043420000000005</v>
      </c>
      <c r="H736" t="str">
        <f>IF(B736="Fe",1+MAX($H$1:H735),"")</f>
        <v/>
      </c>
      <c r="L736">
        <v>735</v>
      </c>
      <c r="M736">
        <v>78</v>
      </c>
      <c r="N736">
        <v>122</v>
      </c>
      <c r="O736">
        <v>8.2043420000000005</v>
      </c>
      <c r="P736">
        <f t="shared" si="94"/>
        <v>200</v>
      </c>
      <c r="Q736" t="str">
        <f>INDEX(elemek!$B$2:$B$113,MATCH($D736,elemek!$C$2:$C$113,0))</f>
        <v>Pt</v>
      </c>
      <c r="R736">
        <f t="shared" si="95"/>
        <v>8.2043420000000005</v>
      </c>
      <c r="S736">
        <f t="shared" si="96"/>
        <v>8.2043420000000005</v>
      </c>
    </row>
    <row r="737" spans="1:19">
      <c r="A737">
        <f t="shared" si="89"/>
        <v>736</v>
      </c>
      <c r="B737" t="str">
        <f>INDEX(elemek!$B$2:$B$113,MATCH($D737,elemek!$C$2:$C$113,0))</f>
        <v>I</v>
      </c>
      <c r="C737">
        <f t="shared" si="90"/>
        <v>130</v>
      </c>
      <c r="D737">
        <f t="shared" si="91"/>
        <v>53</v>
      </c>
      <c r="E737">
        <f t="shared" si="91"/>
        <v>77</v>
      </c>
      <c r="F737">
        <f t="shared" si="92"/>
        <v>8.7400350000000007</v>
      </c>
      <c r="G737">
        <f t="shared" si="93"/>
        <v>8.7400350000000007</v>
      </c>
      <c r="H737" t="str">
        <f>IF(B737="Fe",1+MAX($H$1:H736),"")</f>
        <v/>
      </c>
      <c r="L737">
        <v>736</v>
      </c>
      <c r="M737">
        <v>53</v>
      </c>
      <c r="N737">
        <v>77</v>
      </c>
      <c r="O737">
        <v>8.7400350000000007</v>
      </c>
      <c r="P737">
        <f t="shared" si="94"/>
        <v>130</v>
      </c>
      <c r="Q737" t="str">
        <f>INDEX(elemek!$B$2:$B$113,MATCH($D737,elemek!$C$2:$C$113,0))</f>
        <v>I</v>
      </c>
      <c r="R737">
        <f t="shared" si="95"/>
        <v>8.7400350000000007</v>
      </c>
      <c r="S737">
        <f t="shared" si="96"/>
        <v>8.7400350000000007</v>
      </c>
    </row>
    <row r="738" spans="1:19">
      <c r="A738">
        <f t="shared" si="89"/>
        <v>737</v>
      </c>
      <c r="B738" t="str">
        <f>INDEX(elemek!$B$2:$B$113,MATCH($D738,elemek!$C$2:$C$113,0))</f>
        <v>K</v>
      </c>
      <c r="C738">
        <f t="shared" si="90"/>
        <v>42</v>
      </c>
      <c r="D738">
        <f t="shared" si="91"/>
        <v>19</v>
      </c>
      <c r="E738">
        <f t="shared" si="91"/>
        <v>23</v>
      </c>
      <c r="F738">
        <f t="shared" si="92"/>
        <v>8.9051749999999998</v>
      </c>
      <c r="G738">
        <f t="shared" si="93"/>
        <v>8.9051749999999998</v>
      </c>
      <c r="H738" t="str">
        <f>IF(B738="Fe",1+MAX($H$1:H737),"")</f>
        <v/>
      </c>
      <c r="L738">
        <v>737</v>
      </c>
      <c r="M738">
        <v>19</v>
      </c>
      <c r="N738">
        <v>23</v>
      </c>
      <c r="O738">
        <v>8.9051749999999998</v>
      </c>
      <c r="P738">
        <f t="shared" si="94"/>
        <v>42</v>
      </c>
      <c r="Q738" t="str">
        <f>INDEX(elemek!$B$2:$B$113,MATCH($D738,elemek!$C$2:$C$113,0))</f>
        <v>K</v>
      </c>
      <c r="R738">
        <f t="shared" si="95"/>
        <v>8.9051749999999998</v>
      </c>
      <c r="S738">
        <f t="shared" si="96"/>
        <v>8.9051749999999998</v>
      </c>
    </row>
    <row r="739" spans="1:19">
      <c r="A739">
        <f t="shared" si="89"/>
        <v>738</v>
      </c>
      <c r="B739" t="str">
        <f>INDEX(elemek!$B$2:$B$113,MATCH($D739,elemek!$C$2:$C$113,0))</f>
        <v>Hf</v>
      </c>
      <c r="C739">
        <f t="shared" si="90"/>
        <v>171</v>
      </c>
      <c r="D739">
        <f t="shared" si="91"/>
        <v>72</v>
      </c>
      <c r="E739">
        <f t="shared" si="91"/>
        <v>99</v>
      </c>
      <c r="F739">
        <f t="shared" si="92"/>
        <v>8.3954799999999992</v>
      </c>
      <c r="G739">
        <f t="shared" si="93"/>
        <v>8.3954799999999992</v>
      </c>
      <c r="H739" t="str">
        <f>IF(B739="Fe",1+MAX($H$1:H738),"")</f>
        <v/>
      </c>
      <c r="L739">
        <v>738</v>
      </c>
      <c r="M739">
        <v>72</v>
      </c>
      <c r="N739">
        <v>99</v>
      </c>
      <c r="O739">
        <v>8.3954799999999992</v>
      </c>
      <c r="P739">
        <f t="shared" si="94"/>
        <v>171</v>
      </c>
      <c r="Q739" t="str">
        <f>INDEX(elemek!$B$2:$B$113,MATCH($D739,elemek!$C$2:$C$113,0))</f>
        <v>Hf</v>
      </c>
      <c r="R739">
        <f t="shared" si="95"/>
        <v>8.3954799999999992</v>
      </c>
      <c r="S739">
        <f t="shared" si="96"/>
        <v>8.3954799999999992</v>
      </c>
    </row>
    <row r="740" spans="1:19">
      <c r="A740">
        <f t="shared" si="89"/>
        <v>739</v>
      </c>
      <c r="B740" t="str">
        <f>INDEX(elemek!$B$2:$B$113,MATCH($D740,elemek!$C$2:$C$113,0))</f>
        <v>Am</v>
      </c>
      <c r="C740">
        <f t="shared" si="90"/>
        <v>239</v>
      </c>
      <c r="D740">
        <f t="shared" si="91"/>
        <v>95</v>
      </c>
      <c r="E740">
        <f t="shared" si="91"/>
        <v>144</v>
      </c>
      <c r="F740">
        <f t="shared" si="92"/>
        <v>7.8646659999999997</v>
      </c>
      <c r="G740">
        <f t="shared" si="93"/>
        <v>7.8646659999999997</v>
      </c>
      <c r="H740" t="str">
        <f>IF(B740="Fe",1+MAX($H$1:H739),"")</f>
        <v/>
      </c>
      <c r="L740">
        <v>739</v>
      </c>
      <c r="M740">
        <v>95</v>
      </c>
      <c r="N740">
        <v>144</v>
      </c>
      <c r="O740">
        <v>7.8646659999999997</v>
      </c>
      <c r="P740">
        <f t="shared" si="94"/>
        <v>239</v>
      </c>
      <c r="Q740" t="str">
        <f>INDEX(elemek!$B$2:$B$113,MATCH($D740,elemek!$C$2:$C$113,0))</f>
        <v>Am</v>
      </c>
      <c r="R740">
        <f t="shared" si="95"/>
        <v>7.8646659999999997</v>
      </c>
      <c r="S740">
        <f t="shared" si="96"/>
        <v>7.8646659999999997</v>
      </c>
    </row>
    <row r="741" spans="1:19">
      <c r="A741">
        <f t="shared" si="89"/>
        <v>740</v>
      </c>
      <c r="B741" t="str">
        <f>INDEX(elemek!$B$2:$B$113,MATCH($D741,elemek!$C$2:$C$113,0))</f>
        <v>Hg</v>
      </c>
      <c r="C741">
        <f t="shared" si="90"/>
        <v>193</v>
      </c>
      <c r="D741">
        <f t="shared" si="91"/>
        <v>80</v>
      </c>
      <c r="E741">
        <f t="shared" si="91"/>
        <v>113</v>
      </c>
      <c r="F741">
        <f t="shared" si="92"/>
        <v>8.2314830000000008</v>
      </c>
      <c r="G741">
        <f t="shared" si="93"/>
        <v>8.2314830000000008</v>
      </c>
      <c r="H741" t="str">
        <f>IF(B741="Fe",1+MAX($H$1:H740),"")</f>
        <v/>
      </c>
      <c r="L741">
        <v>740</v>
      </c>
      <c r="M741">
        <v>80</v>
      </c>
      <c r="N741">
        <v>113</v>
      </c>
      <c r="O741">
        <v>8.2314830000000008</v>
      </c>
      <c r="P741">
        <f t="shared" si="94"/>
        <v>193</v>
      </c>
      <c r="Q741" t="str">
        <f>INDEX(elemek!$B$2:$B$113,MATCH($D741,elemek!$C$2:$C$113,0))</f>
        <v>Hg</v>
      </c>
      <c r="R741">
        <f t="shared" si="95"/>
        <v>8.2314830000000008</v>
      </c>
      <c r="S741">
        <f t="shared" si="96"/>
        <v>8.2314830000000008</v>
      </c>
    </row>
    <row r="742" spans="1:19">
      <c r="A742">
        <f t="shared" si="89"/>
        <v>741</v>
      </c>
      <c r="B742" t="str">
        <f>INDEX(elemek!$B$2:$B$113,MATCH($D742,elemek!$C$2:$C$113,0))</f>
        <v>Bi</v>
      </c>
      <c r="C742">
        <f t="shared" si="90"/>
        <v>203</v>
      </c>
      <c r="D742">
        <f t="shared" si="91"/>
        <v>83</v>
      </c>
      <c r="E742">
        <f t="shared" si="91"/>
        <v>120</v>
      </c>
      <c r="F742">
        <f t="shared" si="92"/>
        <v>8.1774360000000001</v>
      </c>
      <c r="G742">
        <f t="shared" si="93"/>
        <v>8.1774360000000001</v>
      </c>
      <c r="H742" t="str">
        <f>IF(B742="Fe",1+MAX($H$1:H741),"")</f>
        <v/>
      </c>
      <c r="L742">
        <v>741</v>
      </c>
      <c r="M742">
        <v>83</v>
      </c>
      <c r="N742">
        <v>120</v>
      </c>
      <c r="O742">
        <v>8.1774360000000001</v>
      </c>
      <c r="P742">
        <f t="shared" si="94"/>
        <v>203</v>
      </c>
      <c r="Q742" t="str">
        <f>INDEX(elemek!$B$2:$B$113,MATCH($D742,elemek!$C$2:$C$113,0))</f>
        <v>Bi</v>
      </c>
      <c r="R742">
        <f t="shared" si="95"/>
        <v>8.1774360000000001</v>
      </c>
      <c r="S742">
        <f t="shared" si="96"/>
        <v>8.1774360000000001</v>
      </c>
    </row>
    <row r="743" spans="1:19">
      <c r="A743">
        <f t="shared" si="89"/>
        <v>742</v>
      </c>
      <c r="B743" t="str">
        <f>INDEX(elemek!$B$2:$B$113,MATCH($D743,elemek!$C$2:$C$113,0))</f>
        <v>Ge</v>
      </c>
      <c r="C743">
        <f t="shared" si="90"/>
        <v>77</v>
      </c>
      <c r="D743">
        <f t="shared" si="91"/>
        <v>32</v>
      </c>
      <c r="E743">
        <f t="shared" si="91"/>
        <v>45</v>
      </c>
      <c r="F743">
        <f t="shared" si="92"/>
        <v>8.9961850000000005</v>
      </c>
      <c r="G743">
        <f t="shared" si="93"/>
        <v>8.9961850000000005</v>
      </c>
      <c r="H743" t="str">
        <f>IF(B743="Fe",1+MAX($H$1:H742),"")</f>
        <v/>
      </c>
      <c r="L743">
        <v>742</v>
      </c>
      <c r="M743">
        <v>32</v>
      </c>
      <c r="N743">
        <v>45</v>
      </c>
      <c r="O743">
        <v>8.9961850000000005</v>
      </c>
      <c r="P743">
        <f t="shared" si="94"/>
        <v>77</v>
      </c>
      <c r="Q743" t="str">
        <f>INDEX(elemek!$B$2:$B$113,MATCH($D743,elemek!$C$2:$C$113,0))</f>
        <v>Ge</v>
      </c>
      <c r="R743">
        <f t="shared" si="95"/>
        <v>8.9961850000000005</v>
      </c>
      <c r="S743">
        <f t="shared" si="96"/>
        <v>8.9961850000000005</v>
      </c>
    </row>
    <row r="744" spans="1:19">
      <c r="A744">
        <f t="shared" si="89"/>
        <v>743</v>
      </c>
      <c r="B744" t="str">
        <f>INDEX(elemek!$B$2:$B$113,MATCH($D744,elemek!$C$2:$C$113,0))</f>
        <v>Bi</v>
      </c>
      <c r="C744">
        <f t="shared" si="90"/>
        <v>204</v>
      </c>
      <c r="D744">
        <f t="shared" si="91"/>
        <v>83</v>
      </c>
      <c r="E744">
        <f t="shared" si="91"/>
        <v>121</v>
      </c>
      <c r="F744">
        <f t="shared" si="92"/>
        <v>8.1726510000000001</v>
      </c>
      <c r="G744">
        <f t="shared" si="93"/>
        <v>8.1726510000000001</v>
      </c>
      <c r="H744" t="str">
        <f>IF(B744="Fe",1+MAX($H$1:H743),"")</f>
        <v/>
      </c>
      <c r="L744">
        <v>743</v>
      </c>
      <c r="M744">
        <v>83</v>
      </c>
      <c r="N744">
        <v>121</v>
      </c>
      <c r="O744">
        <v>8.1726510000000001</v>
      </c>
      <c r="P744">
        <f t="shared" si="94"/>
        <v>204</v>
      </c>
      <c r="Q744" t="str">
        <f>INDEX(elemek!$B$2:$B$113,MATCH($D744,elemek!$C$2:$C$113,0))</f>
        <v>Bi</v>
      </c>
      <c r="R744">
        <f t="shared" si="95"/>
        <v>8.1726510000000001</v>
      </c>
      <c r="S744">
        <f t="shared" si="96"/>
        <v>8.1726510000000001</v>
      </c>
    </row>
    <row r="745" spans="1:19">
      <c r="A745">
        <f t="shared" si="89"/>
        <v>744</v>
      </c>
      <c r="B745" t="str">
        <f>INDEX(elemek!$B$2:$B$113,MATCH($D745,elemek!$C$2:$C$113,0))</f>
        <v>Pt</v>
      </c>
      <c r="C745">
        <f t="shared" si="90"/>
        <v>189</v>
      </c>
      <c r="D745">
        <f t="shared" si="91"/>
        <v>78</v>
      </c>
      <c r="E745">
        <f t="shared" si="91"/>
        <v>111</v>
      </c>
      <c r="F745">
        <f t="shared" si="92"/>
        <v>8.2643590000000007</v>
      </c>
      <c r="G745">
        <f t="shared" si="93"/>
        <v>8.2643590000000007</v>
      </c>
      <c r="H745" t="str">
        <f>IF(B745="Fe",1+MAX($H$1:H744),"")</f>
        <v/>
      </c>
      <c r="L745">
        <v>744</v>
      </c>
      <c r="M745">
        <v>78</v>
      </c>
      <c r="N745">
        <v>111</v>
      </c>
      <c r="O745">
        <v>8.2643590000000007</v>
      </c>
      <c r="P745">
        <f t="shared" si="94"/>
        <v>189</v>
      </c>
      <c r="Q745" t="str">
        <f>INDEX(elemek!$B$2:$B$113,MATCH($D745,elemek!$C$2:$C$113,0))</f>
        <v>Pt</v>
      </c>
      <c r="R745">
        <f t="shared" si="95"/>
        <v>8.2643590000000007</v>
      </c>
      <c r="S745">
        <f t="shared" si="96"/>
        <v>8.2643590000000007</v>
      </c>
    </row>
    <row r="746" spans="1:19">
      <c r="A746">
        <f t="shared" si="89"/>
        <v>745</v>
      </c>
      <c r="B746" t="str">
        <f>INDEX(elemek!$B$2:$B$113,MATCH($D746,elemek!$C$2:$C$113,0))</f>
        <v>Pb</v>
      </c>
      <c r="C746">
        <f t="shared" si="90"/>
        <v>212</v>
      </c>
      <c r="D746">
        <f t="shared" si="91"/>
        <v>82</v>
      </c>
      <c r="E746">
        <f t="shared" si="91"/>
        <v>130</v>
      </c>
      <c r="F746">
        <f t="shared" si="92"/>
        <v>8.1069279999999999</v>
      </c>
      <c r="G746">
        <f t="shared" si="93"/>
        <v>8.1069279999999999</v>
      </c>
      <c r="H746" t="str">
        <f>IF(B746="Fe",1+MAX($H$1:H745),"")</f>
        <v/>
      </c>
      <c r="L746">
        <v>745</v>
      </c>
      <c r="M746">
        <v>82</v>
      </c>
      <c r="N746">
        <v>130</v>
      </c>
      <c r="O746">
        <v>8.1069279999999999</v>
      </c>
      <c r="P746">
        <f t="shared" si="94"/>
        <v>212</v>
      </c>
      <c r="Q746" t="str">
        <f>INDEX(elemek!$B$2:$B$113,MATCH($D746,elemek!$C$2:$C$113,0))</f>
        <v>Pb</v>
      </c>
      <c r="R746">
        <f t="shared" si="95"/>
        <v>8.1069279999999999</v>
      </c>
      <c r="S746">
        <f t="shared" si="96"/>
        <v>8.1069279999999999</v>
      </c>
    </row>
    <row r="747" spans="1:19">
      <c r="A747">
        <f t="shared" si="89"/>
        <v>746</v>
      </c>
      <c r="B747" t="str">
        <f>INDEX(elemek!$B$2:$B$113,MATCH($D747,elemek!$C$2:$C$113,0))</f>
        <v>Hg</v>
      </c>
      <c r="C747">
        <f t="shared" si="90"/>
        <v>195</v>
      </c>
      <c r="D747">
        <f t="shared" si="91"/>
        <v>80</v>
      </c>
      <c r="E747">
        <f t="shared" si="91"/>
        <v>115</v>
      </c>
      <c r="F747">
        <f t="shared" si="92"/>
        <v>8.5114533494381952</v>
      </c>
      <c r="G747">
        <f t="shared" si="93"/>
        <v>8.5114533494381952</v>
      </c>
      <c r="H747" t="str">
        <f>IF(B747="Fe",1+MAX($H$1:H746),"")</f>
        <v/>
      </c>
      <c r="L747">
        <v>746</v>
      </c>
      <c r="M747">
        <v>80</v>
      </c>
      <c r="N747">
        <v>115</v>
      </c>
      <c r="P747">
        <f t="shared" si="94"/>
        <v>195</v>
      </c>
      <c r="Q747" t="str">
        <f>INDEX(elemek!$B$2:$B$113,MATCH($D747,elemek!$C$2:$C$113,0))</f>
        <v>Hg</v>
      </c>
      <c r="R747">
        <f t="shared" si="95"/>
        <v>8.5114533494381952</v>
      </c>
      <c r="S747">
        <f t="shared" si="96"/>
        <v>8.2204931538461548</v>
      </c>
    </row>
    <row r="748" spans="1:19">
      <c r="A748">
        <f t="shared" si="89"/>
        <v>747</v>
      </c>
      <c r="B748" t="str">
        <f>INDEX(elemek!$B$2:$B$113,MATCH($D748,elemek!$C$2:$C$113,0))</f>
        <v>Ta</v>
      </c>
      <c r="C748">
        <f t="shared" si="90"/>
        <v>175</v>
      </c>
      <c r="D748">
        <f t="shared" si="91"/>
        <v>73</v>
      </c>
      <c r="E748">
        <f t="shared" si="91"/>
        <v>102</v>
      </c>
      <c r="F748">
        <f t="shared" si="92"/>
        <v>8.3708130000000001</v>
      </c>
      <c r="G748">
        <f t="shared" si="93"/>
        <v>8.3708130000000001</v>
      </c>
      <c r="H748" t="str">
        <f>IF(B748="Fe",1+MAX($H$1:H747),"")</f>
        <v/>
      </c>
      <c r="L748">
        <v>747</v>
      </c>
      <c r="M748">
        <v>73</v>
      </c>
      <c r="N748">
        <v>102</v>
      </c>
      <c r="O748">
        <v>8.3708130000000001</v>
      </c>
      <c r="P748">
        <f t="shared" si="94"/>
        <v>175</v>
      </c>
      <c r="Q748" t="str">
        <f>INDEX(elemek!$B$2:$B$113,MATCH($D748,elemek!$C$2:$C$113,0))</f>
        <v>Ta</v>
      </c>
      <c r="R748">
        <f t="shared" si="95"/>
        <v>8.3708130000000001</v>
      </c>
      <c r="S748">
        <f t="shared" si="96"/>
        <v>8.3708130000000001</v>
      </c>
    </row>
    <row r="749" spans="1:19">
      <c r="A749">
        <f t="shared" si="89"/>
        <v>748</v>
      </c>
      <c r="B749" t="str">
        <f>INDEX(elemek!$B$2:$B$113,MATCH($D749,elemek!$C$2:$C$113,0))</f>
        <v>Pu</v>
      </c>
      <c r="C749">
        <f t="shared" si="90"/>
        <v>245</v>
      </c>
      <c r="D749">
        <f t="shared" si="91"/>
        <v>94</v>
      </c>
      <c r="E749">
        <f t="shared" si="91"/>
        <v>151</v>
      </c>
      <c r="F749">
        <f t="shared" si="92"/>
        <v>7.813752</v>
      </c>
      <c r="G749">
        <f t="shared" si="93"/>
        <v>7.813752</v>
      </c>
      <c r="H749" t="str">
        <f>IF(B749="Fe",1+MAX($H$1:H748),"")</f>
        <v/>
      </c>
      <c r="L749">
        <v>748</v>
      </c>
      <c r="M749">
        <v>94</v>
      </c>
      <c r="N749">
        <v>151</v>
      </c>
      <c r="O749">
        <v>7.813752</v>
      </c>
      <c r="P749">
        <f t="shared" si="94"/>
        <v>245</v>
      </c>
      <c r="Q749" t="str">
        <f>INDEX(elemek!$B$2:$B$113,MATCH($D749,elemek!$C$2:$C$113,0))</f>
        <v>Pu</v>
      </c>
      <c r="R749">
        <f t="shared" si="95"/>
        <v>7.813752</v>
      </c>
      <c r="S749">
        <f t="shared" si="96"/>
        <v>7.813752</v>
      </c>
    </row>
    <row r="750" spans="1:19">
      <c r="A750">
        <f t="shared" si="89"/>
        <v>749</v>
      </c>
      <c r="B750" t="str">
        <f>INDEX(elemek!$B$2:$B$113,MATCH($D750,elemek!$C$2:$C$113,0))</f>
        <v>Ir</v>
      </c>
      <c r="C750">
        <f t="shared" si="90"/>
        <v>187</v>
      </c>
      <c r="D750">
        <f t="shared" si="91"/>
        <v>77</v>
      </c>
      <c r="E750">
        <f t="shared" si="91"/>
        <v>110</v>
      </c>
      <c r="F750">
        <f t="shared" si="92"/>
        <v>8.2837130000000005</v>
      </c>
      <c r="G750">
        <f t="shared" si="93"/>
        <v>8.2837130000000005</v>
      </c>
      <c r="H750" t="str">
        <f>IF(B750="Fe",1+MAX($H$1:H749),"")</f>
        <v/>
      </c>
      <c r="L750">
        <v>749</v>
      </c>
      <c r="M750">
        <v>77</v>
      </c>
      <c r="N750">
        <v>110</v>
      </c>
      <c r="O750">
        <v>8.2837130000000005</v>
      </c>
      <c r="P750">
        <f t="shared" si="94"/>
        <v>187</v>
      </c>
      <c r="Q750" t="str">
        <f>INDEX(elemek!$B$2:$B$113,MATCH($D750,elemek!$C$2:$C$113,0))</f>
        <v>Ir</v>
      </c>
      <c r="R750">
        <f t="shared" si="95"/>
        <v>8.2837130000000005</v>
      </c>
      <c r="S750">
        <f t="shared" si="96"/>
        <v>8.2837130000000005</v>
      </c>
    </row>
    <row r="751" spans="1:19">
      <c r="A751">
        <f t="shared" si="89"/>
        <v>750</v>
      </c>
      <c r="B751" t="str">
        <f>INDEX(elemek!$B$2:$B$113,MATCH($D751,elemek!$C$2:$C$113,0))</f>
        <v>Er</v>
      </c>
      <c r="C751">
        <f t="shared" si="90"/>
        <v>165</v>
      </c>
      <c r="D751">
        <f t="shared" si="91"/>
        <v>68</v>
      </c>
      <c r="E751">
        <f t="shared" si="91"/>
        <v>97</v>
      </c>
      <c r="F751">
        <f t="shared" si="92"/>
        <v>8.4624059999999997</v>
      </c>
      <c r="G751">
        <f t="shared" si="93"/>
        <v>8.4624059999999997</v>
      </c>
      <c r="H751" t="str">
        <f>IF(B751="Fe",1+MAX($H$1:H750),"")</f>
        <v/>
      </c>
      <c r="L751">
        <v>750</v>
      </c>
      <c r="M751">
        <v>68</v>
      </c>
      <c r="N751">
        <v>97</v>
      </c>
      <c r="O751">
        <v>8.4624059999999997</v>
      </c>
      <c r="P751">
        <f t="shared" si="94"/>
        <v>165</v>
      </c>
      <c r="Q751" t="str">
        <f>INDEX(elemek!$B$2:$B$113,MATCH($D751,elemek!$C$2:$C$113,0))</f>
        <v>Er</v>
      </c>
      <c r="R751">
        <f t="shared" si="95"/>
        <v>8.4624059999999997</v>
      </c>
      <c r="S751">
        <f t="shared" si="96"/>
        <v>8.4624059999999997</v>
      </c>
    </row>
    <row r="752" spans="1:19">
      <c r="A752">
        <f t="shared" si="89"/>
        <v>751</v>
      </c>
      <c r="B752" t="str">
        <f>INDEX(elemek!$B$2:$B$113,MATCH($D752,elemek!$C$2:$C$113,0))</f>
        <v>Y</v>
      </c>
      <c r="C752">
        <f t="shared" si="90"/>
        <v>93</v>
      </c>
      <c r="D752">
        <f t="shared" si="91"/>
        <v>39</v>
      </c>
      <c r="E752">
        <f t="shared" si="91"/>
        <v>54</v>
      </c>
      <c r="F752">
        <f t="shared" si="92"/>
        <v>8.9769509999999997</v>
      </c>
      <c r="G752">
        <f t="shared" si="93"/>
        <v>8.9769509999999997</v>
      </c>
      <c r="H752" t="str">
        <f>IF(B752="Fe",1+MAX($H$1:H751),"")</f>
        <v/>
      </c>
      <c r="L752">
        <v>751</v>
      </c>
      <c r="M752">
        <v>39</v>
      </c>
      <c r="N752">
        <v>54</v>
      </c>
      <c r="O752">
        <v>8.9769509999999997</v>
      </c>
      <c r="P752">
        <f t="shared" si="94"/>
        <v>93</v>
      </c>
      <c r="Q752" t="str">
        <f>INDEX(elemek!$B$2:$B$113,MATCH($D752,elemek!$C$2:$C$113,0))</f>
        <v>Y</v>
      </c>
      <c r="R752">
        <f t="shared" si="95"/>
        <v>8.9769509999999997</v>
      </c>
      <c r="S752">
        <f t="shared" si="96"/>
        <v>8.9769509999999997</v>
      </c>
    </row>
    <row r="753" spans="1:19">
      <c r="A753">
        <f t="shared" si="89"/>
        <v>752</v>
      </c>
      <c r="B753" t="str">
        <f>INDEX(elemek!$B$2:$B$113,MATCH($D753,elemek!$C$2:$C$113,0))</f>
        <v>Am</v>
      </c>
      <c r="C753">
        <f t="shared" si="90"/>
        <v>244</v>
      </c>
      <c r="D753">
        <f t="shared" si="91"/>
        <v>95</v>
      </c>
      <c r="E753">
        <f t="shared" si="91"/>
        <v>149</v>
      </c>
      <c r="F753">
        <f t="shared" si="92"/>
        <v>7.825914</v>
      </c>
      <c r="G753">
        <f t="shared" si="93"/>
        <v>7.825914</v>
      </c>
      <c r="H753" t="str">
        <f>IF(B753="Fe",1+MAX($H$1:H752),"")</f>
        <v/>
      </c>
      <c r="L753">
        <v>752</v>
      </c>
      <c r="M753">
        <v>95</v>
      </c>
      <c r="N753">
        <v>149</v>
      </c>
      <c r="O753">
        <v>7.825914</v>
      </c>
      <c r="P753">
        <f t="shared" si="94"/>
        <v>244</v>
      </c>
      <c r="Q753" t="str">
        <f>INDEX(elemek!$B$2:$B$113,MATCH($D753,elemek!$C$2:$C$113,0))</f>
        <v>Am</v>
      </c>
      <c r="R753">
        <f t="shared" si="95"/>
        <v>7.825914</v>
      </c>
      <c r="S753">
        <f t="shared" si="96"/>
        <v>7.825914</v>
      </c>
    </row>
    <row r="754" spans="1:19">
      <c r="A754">
        <f t="shared" si="89"/>
        <v>753</v>
      </c>
      <c r="B754" t="str">
        <f>INDEX(elemek!$B$2:$B$113,MATCH($D754,elemek!$C$2:$C$113,0))</f>
        <v>Lr</v>
      </c>
      <c r="C754">
        <f t="shared" si="90"/>
        <v>266</v>
      </c>
      <c r="D754">
        <f t="shared" si="91"/>
        <v>103</v>
      </c>
      <c r="E754">
        <f t="shared" si="91"/>
        <v>163</v>
      </c>
      <c r="F754">
        <f t="shared" si="92"/>
        <v>8.5114533494381952</v>
      </c>
      <c r="G754">
        <f t="shared" si="93"/>
        <v>8.5114533494381952</v>
      </c>
      <c r="H754" t="str">
        <f>IF(B754="Fe",1+MAX($H$1:H753),"")</f>
        <v/>
      </c>
      <c r="L754">
        <v>753</v>
      </c>
      <c r="M754">
        <v>103</v>
      </c>
      <c r="N754">
        <v>163</v>
      </c>
      <c r="P754">
        <f t="shared" si="94"/>
        <v>266</v>
      </c>
      <c r="Q754" t="str">
        <f>INDEX(elemek!$B$2:$B$113,MATCH($D754,elemek!$C$2:$C$113,0))</f>
        <v>Lr</v>
      </c>
      <c r="R754">
        <f t="shared" si="95"/>
        <v>8.5114533494381952</v>
      </c>
      <c r="S754">
        <f t="shared" si="96"/>
        <v>7.6815559999999996</v>
      </c>
    </row>
    <row r="755" spans="1:19">
      <c r="A755">
        <f t="shared" si="89"/>
        <v>754</v>
      </c>
      <c r="B755" t="str">
        <f>INDEX(elemek!$B$2:$B$113,MATCH($D755,elemek!$C$2:$C$113,0))</f>
        <v>Tb</v>
      </c>
      <c r="C755">
        <f t="shared" si="90"/>
        <v>154</v>
      </c>
      <c r="D755">
        <f t="shared" si="91"/>
        <v>65</v>
      </c>
      <c r="E755">
        <f t="shared" si="91"/>
        <v>89</v>
      </c>
      <c r="F755">
        <f t="shared" si="92"/>
        <v>8.5114533494381952</v>
      </c>
      <c r="G755">
        <f t="shared" si="93"/>
        <v>8.5114533494381952</v>
      </c>
      <c r="H755" t="str">
        <f>IF(B755="Fe",1+MAX($H$1:H754),"")</f>
        <v/>
      </c>
      <c r="L755">
        <v>754</v>
      </c>
      <c r="M755">
        <v>65</v>
      </c>
      <c r="N755">
        <v>89</v>
      </c>
      <c r="P755">
        <f t="shared" si="94"/>
        <v>154</v>
      </c>
      <c r="Q755" t="str">
        <f>INDEX(elemek!$B$2:$B$113,MATCH($D755,elemek!$C$2:$C$113,0))</f>
        <v>Tb</v>
      </c>
      <c r="R755">
        <f t="shared" si="95"/>
        <v>8.5114533494381952</v>
      </c>
      <c r="S755">
        <f t="shared" si="96"/>
        <v>8.5282044666666668</v>
      </c>
    </row>
    <row r="756" spans="1:19">
      <c r="A756">
        <f t="shared" si="89"/>
        <v>755</v>
      </c>
      <c r="B756" t="str">
        <f>INDEX(elemek!$B$2:$B$113,MATCH($D756,elemek!$C$2:$C$113,0))</f>
        <v>Os</v>
      </c>
      <c r="C756">
        <f t="shared" si="90"/>
        <v>183</v>
      </c>
      <c r="D756">
        <f t="shared" si="91"/>
        <v>76</v>
      </c>
      <c r="E756">
        <f t="shared" si="91"/>
        <v>107</v>
      </c>
      <c r="F756">
        <f t="shared" si="92"/>
        <v>8.5114533494381952</v>
      </c>
      <c r="G756">
        <f t="shared" si="93"/>
        <v>8.5114533494381952</v>
      </c>
      <c r="H756" t="str">
        <f>IF(B756="Fe",1+MAX($H$1:H755),"")</f>
        <v/>
      </c>
      <c r="L756">
        <v>755</v>
      </c>
      <c r="M756">
        <v>76</v>
      </c>
      <c r="N756">
        <v>107</v>
      </c>
      <c r="P756">
        <f t="shared" si="94"/>
        <v>183</v>
      </c>
      <c r="Q756" t="str">
        <f>INDEX(elemek!$B$2:$B$113,MATCH($D756,elemek!$C$2:$C$113,0))</f>
        <v>Os</v>
      </c>
      <c r="R756">
        <f t="shared" si="95"/>
        <v>8.5114533494381952</v>
      </c>
      <c r="S756">
        <f t="shared" si="96"/>
        <v>8.2852012857142867</v>
      </c>
    </row>
    <row r="757" spans="1:19">
      <c r="A757">
        <f t="shared" si="89"/>
        <v>756</v>
      </c>
      <c r="B757" t="str">
        <f>INDEX(elemek!$B$2:$B$113,MATCH($D757,elemek!$C$2:$C$113,0))</f>
        <v>Dy</v>
      </c>
      <c r="C757">
        <f t="shared" si="90"/>
        <v>155</v>
      </c>
      <c r="D757">
        <f t="shared" si="91"/>
        <v>66</v>
      </c>
      <c r="E757">
        <f t="shared" si="91"/>
        <v>89</v>
      </c>
      <c r="F757">
        <f t="shared" si="92"/>
        <v>8.5175210000000003</v>
      </c>
      <c r="G757">
        <f t="shared" si="93"/>
        <v>8.5175210000000003</v>
      </c>
      <c r="H757" t="str">
        <f>IF(B757="Fe",1+MAX($H$1:H756),"")</f>
        <v/>
      </c>
      <c r="L757">
        <v>756</v>
      </c>
      <c r="M757">
        <v>66</v>
      </c>
      <c r="N757">
        <v>89</v>
      </c>
      <c r="O757">
        <v>8.5175210000000003</v>
      </c>
      <c r="P757">
        <f t="shared" si="94"/>
        <v>155</v>
      </c>
      <c r="Q757" t="str">
        <f>INDEX(elemek!$B$2:$B$113,MATCH($D757,elemek!$C$2:$C$113,0))</f>
        <v>Dy</v>
      </c>
      <c r="R757">
        <f t="shared" si="95"/>
        <v>8.5175210000000003</v>
      </c>
      <c r="S757">
        <f t="shared" si="96"/>
        <v>8.5175210000000003</v>
      </c>
    </row>
    <row r="758" spans="1:19">
      <c r="A758">
        <f t="shared" si="89"/>
        <v>757</v>
      </c>
      <c r="B758" t="str">
        <f>INDEX(elemek!$B$2:$B$113,MATCH($D758,elemek!$C$2:$C$113,0))</f>
        <v>Sr</v>
      </c>
      <c r="C758">
        <f t="shared" si="90"/>
        <v>91</v>
      </c>
      <c r="D758">
        <f t="shared" si="91"/>
        <v>38</v>
      </c>
      <c r="E758">
        <f t="shared" si="91"/>
        <v>53</v>
      </c>
      <c r="F758">
        <f t="shared" si="92"/>
        <v>8.9905030000000004</v>
      </c>
      <c r="G758">
        <f t="shared" si="93"/>
        <v>8.9905030000000004</v>
      </c>
      <c r="H758" t="str">
        <f>IF(B758="Fe",1+MAX($H$1:H757),"")</f>
        <v/>
      </c>
      <c r="L758">
        <v>757</v>
      </c>
      <c r="M758">
        <v>38</v>
      </c>
      <c r="N758">
        <v>53</v>
      </c>
      <c r="O758">
        <v>8.9905030000000004</v>
      </c>
      <c r="P758">
        <f t="shared" si="94"/>
        <v>91</v>
      </c>
      <c r="Q758" t="str">
        <f>INDEX(elemek!$B$2:$B$113,MATCH($D758,elemek!$C$2:$C$113,0))</f>
        <v>Sr</v>
      </c>
      <c r="R758">
        <f t="shared" si="95"/>
        <v>8.9905030000000004</v>
      </c>
      <c r="S758">
        <f t="shared" si="96"/>
        <v>8.9905030000000004</v>
      </c>
    </row>
    <row r="759" spans="1:19">
      <c r="A759">
        <f t="shared" si="89"/>
        <v>758</v>
      </c>
      <c r="B759" t="str">
        <f>INDEX(elemek!$B$2:$B$113,MATCH($D759,elemek!$C$2:$C$113,0))</f>
        <v>Au</v>
      </c>
      <c r="C759">
        <f t="shared" si="90"/>
        <v>196</v>
      </c>
      <c r="D759">
        <f t="shared" si="91"/>
        <v>79</v>
      </c>
      <c r="E759">
        <f t="shared" si="91"/>
        <v>117</v>
      </c>
      <c r="F759">
        <f t="shared" si="92"/>
        <v>8.5114533494381952</v>
      </c>
      <c r="G759">
        <f t="shared" si="93"/>
        <v>8.5114533494381952</v>
      </c>
      <c r="H759" t="str">
        <f>IF(B759="Fe",1+MAX($H$1:H758),"")</f>
        <v/>
      </c>
      <c r="L759">
        <v>758</v>
      </c>
      <c r="M759">
        <v>79</v>
      </c>
      <c r="N759">
        <v>117</v>
      </c>
      <c r="P759">
        <f t="shared" si="94"/>
        <v>196</v>
      </c>
      <c r="Q759" t="str">
        <f>INDEX(elemek!$B$2:$B$113,MATCH($D759,elemek!$C$2:$C$113,0))</f>
        <v>Au</v>
      </c>
      <c r="R759">
        <f t="shared" si="95"/>
        <v>8.5114533494381952</v>
      </c>
      <c r="S759">
        <f t="shared" si="96"/>
        <v>8.2311463000000007</v>
      </c>
    </row>
    <row r="760" spans="1:19">
      <c r="A760">
        <f t="shared" si="89"/>
        <v>759</v>
      </c>
      <c r="B760" t="str">
        <f>INDEX(elemek!$B$2:$B$113,MATCH($D760,elemek!$C$2:$C$113,0))</f>
        <v>Ga</v>
      </c>
      <c r="C760">
        <f t="shared" si="90"/>
        <v>66</v>
      </c>
      <c r="D760">
        <f t="shared" si="91"/>
        <v>31</v>
      </c>
      <c r="E760">
        <f t="shared" si="91"/>
        <v>35</v>
      </c>
      <c r="F760">
        <f t="shared" si="92"/>
        <v>9.0368429999999993</v>
      </c>
      <c r="G760">
        <f t="shared" si="93"/>
        <v>9.0368429999999993</v>
      </c>
      <c r="H760" t="str">
        <f>IF(B760="Fe",1+MAX($H$1:H759),"")</f>
        <v/>
      </c>
      <c r="L760">
        <v>759</v>
      </c>
      <c r="M760">
        <v>31</v>
      </c>
      <c r="N760">
        <v>35</v>
      </c>
      <c r="O760">
        <v>9.0368429999999993</v>
      </c>
      <c r="P760">
        <f t="shared" si="94"/>
        <v>66</v>
      </c>
      <c r="Q760" t="str">
        <f>INDEX(elemek!$B$2:$B$113,MATCH($D760,elemek!$C$2:$C$113,0))</f>
        <v>Ga</v>
      </c>
      <c r="R760">
        <f t="shared" si="95"/>
        <v>9.0368429999999993</v>
      </c>
      <c r="S760">
        <f t="shared" si="96"/>
        <v>9.0368429999999993</v>
      </c>
    </row>
    <row r="761" spans="1:19">
      <c r="A761">
        <f t="shared" si="89"/>
        <v>760</v>
      </c>
      <c r="B761" t="str">
        <f>INDEX(elemek!$B$2:$B$113,MATCH($D761,elemek!$C$2:$C$113,0))</f>
        <v>Sm</v>
      </c>
      <c r="C761">
        <f t="shared" si="90"/>
        <v>156</v>
      </c>
      <c r="D761">
        <f t="shared" si="91"/>
        <v>62</v>
      </c>
      <c r="E761">
        <f t="shared" si="91"/>
        <v>94</v>
      </c>
      <c r="F761">
        <f t="shared" si="92"/>
        <v>8.5160070000000001</v>
      </c>
      <c r="G761">
        <f t="shared" si="93"/>
        <v>8.5160070000000001</v>
      </c>
      <c r="H761" t="str">
        <f>IF(B761="Fe",1+MAX($H$1:H760),"")</f>
        <v/>
      </c>
      <c r="L761">
        <v>760</v>
      </c>
      <c r="M761">
        <v>62</v>
      </c>
      <c r="N761">
        <v>94</v>
      </c>
      <c r="O761">
        <v>8.5160070000000001</v>
      </c>
      <c r="P761">
        <f t="shared" si="94"/>
        <v>156</v>
      </c>
      <c r="Q761" t="str">
        <f>INDEX(elemek!$B$2:$B$113,MATCH($D761,elemek!$C$2:$C$113,0))</f>
        <v>Sm</v>
      </c>
      <c r="R761">
        <f t="shared" si="95"/>
        <v>8.5160070000000001</v>
      </c>
      <c r="S761">
        <f t="shared" si="96"/>
        <v>8.5160070000000001</v>
      </c>
    </row>
    <row r="762" spans="1:19">
      <c r="A762">
        <f t="shared" si="89"/>
        <v>761</v>
      </c>
      <c r="B762" t="str">
        <f>INDEX(elemek!$B$2:$B$113,MATCH($D762,elemek!$C$2:$C$113,0))</f>
        <v>Te</v>
      </c>
      <c r="C762">
        <f t="shared" si="90"/>
        <v>127</v>
      </c>
      <c r="D762">
        <f t="shared" si="91"/>
        <v>52</v>
      </c>
      <c r="E762">
        <f t="shared" si="91"/>
        <v>75</v>
      </c>
      <c r="F762">
        <f t="shared" si="92"/>
        <v>8.5114533494381952</v>
      </c>
      <c r="G762">
        <f t="shared" si="93"/>
        <v>8.5114533494381952</v>
      </c>
      <c r="H762" t="str">
        <f>IF(B762="Fe",1+MAX($H$1:H761),"")</f>
        <v/>
      </c>
      <c r="L762">
        <v>761</v>
      </c>
      <c r="M762">
        <v>52</v>
      </c>
      <c r="N762">
        <v>75</v>
      </c>
      <c r="P762">
        <f t="shared" si="94"/>
        <v>127</v>
      </c>
      <c r="Q762" t="str">
        <f>INDEX(elemek!$B$2:$B$113,MATCH($D762,elemek!$C$2:$C$113,0))</f>
        <v>Te</v>
      </c>
      <c r="R762">
        <f t="shared" si="95"/>
        <v>8.5114533494381952</v>
      </c>
      <c r="S762">
        <f t="shared" si="96"/>
        <v>8.7808926470588222</v>
      </c>
    </row>
    <row r="763" spans="1:19">
      <c r="A763">
        <f t="shared" si="89"/>
        <v>762</v>
      </c>
      <c r="B763" t="str">
        <f>INDEX(elemek!$B$2:$B$113,MATCH($D763,elemek!$C$2:$C$113,0))</f>
        <v>Pb</v>
      </c>
      <c r="C763">
        <f t="shared" si="90"/>
        <v>201</v>
      </c>
      <c r="D763">
        <f t="shared" si="91"/>
        <v>82</v>
      </c>
      <c r="E763">
        <f t="shared" si="91"/>
        <v>119</v>
      </c>
      <c r="F763">
        <f t="shared" si="92"/>
        <v>8.1969890000000003</v>
      </c>
      <c r="G763">
        <f t="shared" si="93"/>
        <v>8.1969890000000003</v>
      </c>
      <c r="H763" t="str">
        <f>IF(B763="Fe",1+MAX($H$1:H762),"")</f>
        <v/>
      </c>
      <c r="L763">
        <v>762</v>
      </c>
      <c r="M763">
        <v>82</v>
      </c>
      <c r="N763">
        <v>119</v>
      </c>
      <c r="O763">
        <v>8.1969890000000003</v>
      </c>
      <c r="P763">
        <f t="shared" si="94"/>
        <v>201</v>
      </c>
      <c r="Q763" t="str">
        <f>INDEX(elemek!$B$2:$B$113,MATCH($D763,elemek!$C$2:$C$113,0))</f>
        <v>Pb</v>
      </c>
      <c r="R763">
        <f t="shared" si="95"/>
        <v>8.1969890000000003</v>
      </c>
      <c r="S763">
        <f t="shared" si="96"/>
        <v>8.1969890000000003</v>
      </c>
    </row>
    <row r="764" spans="1:19">
      <c r="A764">
        <f t="shared" si="89"/>
        <v>763</v>
      </c>
      <c r="B764" t="str">
        <f>INDEX(elemek!$B$2:$B$113,MATCH($D764,elemek!$C$2:$C$113,0))</f>
        <v>Eu</v>
      </c>
      <c r="C764">
        <f t="shared" si="90"/>
        <v>152</v>
      </c>
      <c r="D764">
        <f t="shared" si="91"/>
        <v>63</v>
      </c>
      <c r="E764">
        <f t="shared" si="91"/>
        <v>89</v>
      </c>
      <c r="F764">
        <f t="shared" si="92"/>
        <v>8.5114533494381952</v>
      </c>
      <c r="G764">
        <f t="shared" si="93"/>
        <v>8.5114533494381952</v>
      </c>
      <c r="H764" t="str">
        <f>IF(B764="Fe",1+MAX($H$1:H763),"")</f>
        <v/>
      </c>
      <c r="L764">
        <v>763</v>
      </c>
      <c r="M764">
        <v>63</v>
      </c>
      <c r="N764">
        <v>89</v>
      </c>
      <c r="P764">
        <f t="shared" si="94"/>
        <v>152</v>
      </c>
      <c r="Q764" t="str">
        <f>INDEX(elemek!$B$2:$B$113,MATCH($D764,elemek!$C$2:$C$113,0))</f>
        <v>Eu</v>
      </c>
      <c r="R764">
        <f t="shared" si="95"/>
        <v>8.5114533494381952</v>
      </c>
      <c r="S764">
        <f t="shared" si="96"/>
        <v>8.5632945384615375</v>
      </c>
    </row>
    <row r="765" spans="1:19">
      <c r="A765">
        <f t="shared" si="89"/>
        <v>764</v>
      </c>
      <c r="B765" t="str">
        <f>INDEX(elemek!$B$2:$B$113,MATCH($D765,elemek!$C$2:$C$113,0))</f>
        <v>Zn</v>
      </c>
      <c r="C765">
        <f t="shared" si="90"/>
        <v>62</v>
      </c>
      <c r="D765">
        <f t="shared" si="91"/>
        <v>30</v>
      </c>
      <c r="E765">
        <f t="shared" si="91"/>
        <v>32</v>
      </c>
      <c r="F765">
        <f t="shared" si="92"/>
        <v>9.057957</v>
      </c>
      <c r="G765">
        <f t="shared" si="93"/>
        <v>9.057957</v>
      </c>
      <c r="H765" t="str">
        <f>IF(B765="Fe",1+MAX($H$1:H764),"")</f>
        <v/>
      </c>
      <c r="L765">
        <v>764</v>
      </c>
      <c r="M765">
        <v>30</v>
      </c>
      <c r="N765">
        <v>32</v>
      </c>
      <c r="O765">
        <v>9.057957</v>
      </c>
      <c r="P765">
        <f t="shared" si="94"/>
        <v>62</v>
      </c>
      <c r="Q765" t="str">
        <f>INDEX(elemek!$B$2:$B$113,MATCH($D765,elemek!$C$2:$C$113,0))</f>
        <v>Zn</v>
      </c>
      <c r="R765">
        <f t="shared" si="95"/>
        <v>9.057957</v>
      </c>
      <c r="S765">
        <f t="shared" si="96"/>
        <v>9.057957</v>
      </c>
    </row>
    <row r="766" spans="1:19">
      <c r="A766">
        <f t="shared" si="89"/>
        <v>765</v>
      </c>
      <c r="B766" t="str">
        <f>INDEX(elemek!$B$2:$B$113,MATCH($D766,elemek!$C$2:$C$113,0))</f>
        <v>Xe</v>
      </c>
      <c r="C766">
        <f t="shared" si="90"/>
        <v>135</v>
      </c>
      <c r="D766">
        <f t="shared" si="91"/>
        <v>54</v>
      </c>
      <c r="E766">
        <f t="shared" si="91"/>
        <v>81</v>
      </c>
      <c r="F766">
        <f t="shared" si="92"/>
        <v>8.7114530000000006</v>
      </c>
      <c r="G766">
        <f t="shared" si="93"/>
        <v>8.7114530000000006</v>
      </c>
      <c r="H766" t="str">
        <f>IF(B766="Fe",1+MAX($H$1:H765),"")</f>
        <v/>
      </c>
      <c r="L766">
        <v>765</v>
      </c>
      <c r="M766">
        <v>54</v>
      </c>
      <c r="N766">
        <v>81</v>
      </c>
      <c r="O766">
        <v>8.7114530000000006</v>
      </c>
      <c r="P766">
        <f t="shared" si="94"/>
        <v>135</v>
      </c>
      <c r="Q766" t="str">
        <f>INDEX(elemek!$B$2:$B$113,MATCH($D766,elemek!$C$2:$C$113,0))</f>
        <v>Xe</v>
      </c>
      <c r="R766">
        <f t="shared" si="95"/>
        <v>8.7114530000000006</v>
      </c>
      <c r="S766">
        <f t="shared" si="96"/>
        <v>8.7114530000000006</v>
      </c>
    </row>
    <row r="767" spans="1:19">
      <c r="A767">
        <f t="shared" si="89"/>
        <v>766</v>
      </c>
      <c r="B767" t="str">
        <f>INDEX(elemek!$B$2:$B$113,MATCH($D767,elemek!$C$2:$C$113,0))</f>
        <v>Co</v>
      </c>
      <c r="C767">
        <f t="shared" si="90"/>
        <v>58</v>
      </c>
      <c r="D767">
        <f t="shared" si="91"/>
        <v>27</v>
      </c>
      <c r="E767">
        <f t="shared" si="91"/>
        <v>31</v>
      </c>
      <c r="F767">
        <f t="shared" si="92"/>
        <v>8.5114533494381952</v>
      </c>
      <c r="G767">
        <f t="shared" si="93"/>
        <v>8.5114533494381952</v>
      </c>
      <c r="H767" t="str">
        <f>IF(B767="Fe",1+MAX($H$1:H766),"")</f>
        <v/>
      </c>
      <c r="L767">
        <v>766</v>
      </c>
      <c r="M767">
        <v>27</v>
      </c>
      <c r="N767">
        <v>31</v>
      </c>
      <c r="P767">
        <f t="shared" si="94"/>
        <v>58</v>
      </c>
      <c r="Q767" t="str">
        <f>INDEX(elemek!$B$2:$B$113,MATCH($D767,elemek!$C$2:$C$113,0))</f>
        <v>Co</v>
      </c>
      <c r="R767">
        <f t="shared" si="95"/>
        <v>8.5114533494381952</v>
      </c>
      <c r="S767">
        <f t="shared" si="96"/>
        <v>9.0955130000000004</v>
      </c>
    </row>
    <row r="768" spans="1:19">
      <c r="A768">
        <f t="shared" si="89"/>
        <v>767</v>
      </c>
      <c r="B768" t="str">
        <f>INDEX(elemek!$B$2:$B$113,MATCH($D768,elemek!$C$2:$C$113,0))</f>
        <v>Sb</v>
      </c>
      <c r="C768">
        <f t="shared" si="90"/>
        <v>128</v>
      </c>
      <c r="D768">
        <f t="shared" si="91"/>
        <v>51</v>
      </c>
      <c r="E768">
        <f t="shared" si="91"/>
        <v>77</v>
      </c>
      <c r="F768">
        <f t="shared" si="92"/>
        <v>8.7323430000000002</v>
      </c>
      <c r="G768">
        <f t="shared" si="93"/>
        <v>8.7323430000000002</v>
      </c>
      <c r="H768" t="str">
        <f>IF(B768="Fe",1+MAX($H$1:H767),"")</f>
        <v/>
      </c>
      <c r="L768">
        <v>767</v>
      </c>
      <c r="M768">
        <v>51</v>
      </c>
      <c r="N768">
        <v>77</v>
      </c>
      <c r="O768">
        <v>8.7323430000000002</v>
      </c>
      <c r="P768">
        <f t="shared" si="94"/>
        <v>128</v>
      </c>
      <c r="Q768" t="str">
        <f>INDEX(elemek!$B$2:$B$113,MATCH($D768,elemek!$C$2:$C$113,0))</f>
        <v>Sb</v>
      </c>
      <c r="R768">
        <f t="shared" si="95"/>
        <v>8.7323430000000002</v>
      </c>
      <c r="S768">
        <f t="shared" si="96"/>
        <v>8.7323430000000002</v>
      </c>
    </row>
    <row r="769" spans="1:19">
      <c r="A769">
        <f t="shared" si="89"/>
        <v>768</v>
      </c>
      <c r="B769" t="str">
        <f>INDEX(elemek!$B$2:$B$113,MATCH($D769,elemek!$C$2:$C$113,0))</f>
        <v>Ce</v>
      </c>
      <c r="C769">
        <f t="shared" si="90"/>
        <v>137</v>
      </c>
      <c r="D769">
        <f t="shared" si="91"/>
        <v>58</v>
      </c>
      <c r="E769">
        <f t="shared" si="91"/>
        <v>79</v>
      </c>
      <c r="F769">
        <f t="shared" si="92"/>
        <v>8.5114533494381952</v>
      </c>
      <c r="G769">
        <f t="shared" si="93"/>
        <v>8.5114533494381952</v>
      </c>
      <c r="H769" t="str">
        <f>IF(B769="Fe",1+MAX($H$1:H768),"")</f>
        <v/>
      </c>
      <c r="L769">
        <v>768</v>
      </c>
      <c r="M769">
        <v>58</v>
      </c>
      <c r="N769">
        <v>79</v>
      </c>
      <c r="P769">
        <f t="shared" si="94"/>
        <v>137</v>
      </c>
      <c r="Q769" t="str">
        <f>INDEX(elemek!$B$2:$B$113,MATCH($D769,elemek!$C$2:$C$113,0))</f>
        <v>Ce</v>
      </c>
      <c r="R769">
        <f t="shared" si="95"/>
        <v>8.5114533494381952</v>
      </c>
      <c r="S769">
        <f t="shared" si="96"/>
        <v>8.6855481538461525</v>
      </c>
    </row>
    <row r="770" spans="1:19">
      <c r="A770">
        <f t="shared" si="89"/>
        <v>769</v>
      </c>
      <c r="B770" t="str">
        <f>INDEX(elemek!$B$2:$B$113,MATCH($D770,elemek!$C$2:$C$113,0))</f>
        <v>Pu</v>
      </c>
      <c r="C770">
        <f t="shared" si="90"/>
        <v>234</v>
      </c>
      <c r="D770">
        <f t="shared" si="91"/>
        <v>94</v>
      </c>
      <c r="E770">
        <f t="shared" si="91"/>
        <v>140</v>
      </c>
      <c r="F770">
        <f t="shared" si="92"/>
        <v>7.898892</v>
      </c>
      <c r="G770">
        <f t="shared" si="93"/>
        <v>7.898892</v>
      </c>
      <c r="H770" t="str">
        <f>IF(B770="Fe",1+MAX($H$1:H769),"")</f>
        <v/>
      </c>
      <c r="L770">
        <v>769</v>
      </c>
      <c r="M770">
        <v>94</v>
      </c>
      <c r="N770">
        <v>140</v>
      </c>
      <c r="O770">
        <v>7.898892</v>
      </c>
      <c r="P770">
        <f t="shared" si="94"/>
        <v>234</v>
      </c>
      <c r="Q770" t="str">
        <f>INDEX(elemek!$B$2:$B$113,MATCH($D770,elemek!$C$2:$C$113,0))</f>
        <v>Pu</v>
      </c>
      <c r="R770">
        <f t="shared" si="95"/>
        <v>7.898892</v>
      </c>
      <c r="S770">
        <f t="shared" si="96"/>
        <v>7.898892</v>
      </c>
    </row>
    <row r="771" spans="1:19">
      <c r="A771">
        <f t="shared" ref="A771:A834" si="97">L771</f>
        <v>770</v>
      </c>
      <c r="B771" t="str">
        <f>INDEX(elemek!$B$2:$B$113,MATCH($D771,elemek!$C$2:$C$113,0))</f>
        <v>Ta</v>
      </c>
      <c r="C771">
        <f t="shared" ref="C771:C834" si="98">D771+E771</f>
        <v>184</v>
      </c>
      <c r="D771">
        <f t="shared" ref="D771:E834" si="99">M771</f>
        <v>73</v>
      </c>
      <c r="E771">
        <f t="shared" si="99"/>
        <v>111</v>
      </c>
      <c r="F771">
        <f t="shared" ref="F771:F834" si="100">R771</f>
        <v>8.3041540000000005</v>
      </c>
      <c r="G771">
        <f t="shared" ref="G771:G834" si="101">R771</f>
        <v>8.3041540000000005</v>
      </c>
      <c r="H771" t="str">
        <f>IF(B771="Fe",1+MAX($H$1:H770),"")</f>
        <v/>
      </c>
      <c r="L771">
        <v>770</v>
      </c>
      <c r="M771">
        <v>73</v>
      </c>
      <c r="N771">
        <v>111</v>
      </c>
      <c r="O771">
        <v>8.3041540000000005</v>
      </c>
      <c r="P771">
        <f t="shared" ref="P771:P834" si="102">D771+E771</f>
        <v>184</v>
      </c>
      <c r="Q771" t="str">
        <f>INDEX(elemek!$B$2:$B$113,MATCH($D771,elemek!$C$2:$C$113,0))</f>
        <v>Ta</v>
      </c>
      <c r="R771">
        <f t="shared" ref="R771:R834" si="103">IF($O771&gt;0,$O771,AVERAGE($O$2:$O$990))</f>
        <v>8.3041540000000005</v>
      </c>
      <c r="S771">
        <f t="shared" ref="S771:S834" si="104">IF(ISBLANK(O771),AVERAGEIF($Q$2:$Q$990,$Q771,$O$2:$O$990),O771)</f>
        <v>8.3041540000000005</v>
      </c>
    </row>
    <row r="772" spans="1:19">
      <c r="A772">
        <f t="shared" si="97"/>
        <v>771</v>
      </c>
      <c r="B772" t="str">
        <f>INDEX(elemek!$B$2:$B$113,MATCH($D772,elemek!$C$2:$C$113,0))</f>
        <v>Es</v>
      </c>
      <c r="C772">
        <f t="shared" si="98"/>
        <v>250</v>
      </c>
      <c r="D772">
        <f t="shared" si="99"/>
        <v>99</v>
      </c>
      <c r="E772">
        <f t="shared" si="99"/>
        <v>151</v>
      </c>
      <c r="F772">
        <f t="shared" si="100"/>
        <v>7.7784069999999996</v>
      </c>
      <c r="G772">
        <f t="shared" si="101"/>
        <v>7.7784069999999996</v>
      </c>
      <c r="H772" t="str">
        <f>IF(B772="Fe",1+MAX($H$1:H771),"")</f>
        <v/>
      </c>
      <c r="L772">
        <v>771</v>
      </c>
      <c r="M772">
        <v>99</v>
      </c>
      <c r="N772">
        <v>151</v>
      </c>
      <c r="O772">
        <v>7.7784069999999996</v>
      </c>
      <c r="P772">
        <f t="shared" si="102"/>
        <v>250</v>
      </c>
      <c r="Q772" t="str">
        <f>INDEX(elemek!$B$2:$B$113,MATCH($D772,elemek!$C$2:$C$113,0))</f>
        <v>Es</v>
      </c>
      <c r="R772">
        <f t="shared" si="103"/>
        <v>7.7784069999999996</v>
      </c>
      <c r="S772">
        <f t="shared" si="104"/>
        <v>7.7784069999999996</v>
      </c>
    </row>
    <row r="773" spans="1:19">
      <c r="A773">
        <f t="shared" si="97"/>
        <v>772</v>
      </c>
      <c r="B773" t="str">
        <f>INDEX(elemek!$B$2:$B$113,MATCH($D773,elemek!$C$2:$C$113,0))</f>
        <v>Pd</v>
      </c>
      <c r="C773">
        <f t="shared" si="98"/>
        <v>101</v>
      </c>
      <c r="D773">
        <f t="shared" si="99"/>
        <v>46</v>
      </c>
      <c r="E773">
        <f t="shared" si="99"/>
        <v>55</v>
      </c>
      <c r="F773">
        <f t="shared" si="100"/>
        <v>8.9171490000000002</v>
      </c>
      <c r="G773">
        <f t="shared" si="101"/>
        <v>8.9171490000000002</v>
      </c>
      <c r="H773" t="str">
        <f>IF(B773="Fe",1+MAX($H$1:H772),"")</f>
        <v/>
      </c>
      <c r="L773">
        <v>772</v>
      </c>
      <c r="M773">
        <v>46</v>
      </c>
      <c r="N773">
        <v>55</v>
      </c>
      <c r="O773">
        <v>8.9171490000000002</v>
      </c>
      <c r="P773">
        <f t="shared" si="102"/>
        <v>101</v>
      </c>
      <c r="Q773" t="str">
        <f>INDEX(elemek!$B$2:$B$113,MATCH($D773,elemek!$C$2:$C$113,0))</f>
        <v>Pd</v>
      </c>
      <c r="R773">
        <f t="shared" si="103"/>
        <v>8.9171490000000002</v>
      </c>
      <c r="S773">
        <f t="shared" si="104"/>
        <v>8.9171490000000002</v>
      </c>
    </row>
    <row r="774" spans="1:19">
      <c r="A774">
        <f t="shared" si="97"/>
        <v>773</v>
      </c>
      <c r="B774" t="str">
        <f>INDEX(elemek!$B$2:$B$113,MATCH($D774,elemek!$C$2:$C$113,0))</f>
        <v>Fe</v>
      </c>
      <c r="C774">
        <f t="shared" si="98"/>
        <v>52</v>
      </c>
      <c r="D774">
        <f t="shared" si="99"/>
        <v>26</v>
      </c>
      <c r="E774">
        <f t="shared" si="99"/>
        <v>26</v>
      </c>
      <c r="F774">
        <f t="shared" si="100"/>
        <v>9.0007889999999993</v>
      </c>
      <c r="G774">
        <f t="shared" si="101"/>
        <v>9.0007889999999993</v>
      </c>
      <c r="H774">
        <f>IF(B774="Fe",1+MAX($H$1:H773),"")</f>
        <v>8</v>
      </c>
      <c r="L774">
        <v>773</v>
      </c>
      <c r="M774">
        <v>26</v>
      </c>
      <c r="N774">
        <v>26</v>
      </c>
      <c r="O774">
        <v>9.0007889999999993</v>
      </c>
      <c r="P774">
        <f t="shared" si="102"/>
        <v>52</v>
      </c>
      <c r="Q774" t="str">
        <f>INDEX(elemek!$B$2:$B$113,MATCH($D774,elemek!$C$2:$C$113,0))</f>
        <v>Fe</v>
      </c>
      <c r="R774">
        <f t="shared" si="103"/>
        <v>9.0007889999999993</v>
      </c>
      <c r="S774">
        <f t="shared" si="104"/>
        <v>9.0007889999999993</v>
      </c>
    </row>
    <row r="775" spans="1:19">
      <c r="A775">
        <f t="shared" si="97"/>
        <v>774</v>
      </c>
      <c r="B775" t="str">
        <f>INDEX(elemek!$B$2:$B$113,MATCH($D775,elemek!$C$2:$C$113,0))</f>
        <v>Tm</v>
      </c>
      <c r="C775">
        <f t="shared" si="98"/>
        <v>173</v>
      </c>
      <c r="D775">
        <f t="shared" si="99"/>
        <v>69</v>
      </c>
      <c r="E775">
        <f t="shared" si="99"/>
        <v>104</v>
      </c>
      <c r="F775">
        <f t="shared" si="100"/>
        <v>8.3965239999999994</v>
      </c>
      <c r="G775">
        <f t="shared" si="101"/>
        <v>8.3965239999999994</v>
      </c>
      <c r="H775" t="str">
        <f>IF(B775="Fe",1+MAX($H$1:H774),"")</f>
        <v/>
      </c>
      <c r="L775">
        <v>774</v>
      </c>
      <c r="M775">
        <v>69</v>
      </c>
      <c r="N775">
        <v>104</v>
      </c>
      <c r="O775">
        <v>8.3965239999999994</v>
      </c>
      <c r="P775">
        <f t="shared" si="102"/>
        <v>173</v>
      </c>
      <c r="Q775" t="str">
        <f>INDEX(elemek!$B$2:$B$113,MATCH($D775,elemek!$C$2:$C$113,0))</f>
        <v>Tm</v>
      </c>
      <c r="R775">
        <f t="shared" si="103"/>
        <v>8.3965239999999994</v>
      </c>
      <c r="S775">
        <f t="shared" si="104"/>
        <v>8.3965239999999994</v>
      </c>
    </row>
    <row r="776" spans="1:19">
      <c r="A776">
        <f t="shared" si="97"/>
        <v>775</v>
      </c>
      <c r="B776" t="str">
        <f>INDEX(elemek!$B$2:$B$113,MATCH($D776,elemek!$C$2:$C$113,0))</f>
        <v>Ta</v>
      </c>
      <c r="C776">
        <f t="shared" si="98"/>
        <v>180</v>
      </c>
      <c r="D776">
        <f t="shared" si="99"/>
        <v>73</v>
      </c>
      <c r="E776">
        <f t="shared" si="99"/>
        <v>107</v>
      </c>
      <c r="F776">
        <f t="shared" si="100"/>
        <v>8.5114533494381952</v>
      </c>
      <c r="G776">
        <f t="shared" si="101"/>
        <v>8.5114533494381952</v>
      </c>
      <c r="H776" t="str">
        <f>IF(B776="Fe",1+MAX($H$1:H775),"")</f>
        <v/>
      </c>
      <c r="L776">
        <v>775</v>
      </c>
      <c r="M776">
        <v>73</v>
      </c>
      <c r="N776">
        <v>107</v>
      </c>
      <c r="P776">
        <f t="shared" si="102"/>
        <v>180</v>
      </c>
      <c r="Q776" t="str">
        <f>INDEX(elemek!$B$2:$B$113,MATCH($D776,elemek!$C$2:$C$113,0))</f>
        <v>Ta</v>
      </c>
      <c r="R776">
        <f t="shared" si="103"/>
        <v>8.5114533494381952</v>
      </c>
      <c r="S776">
        <f t="shared" si="104"/>
        <v>8.348286083333333</v>
      </c>
    </row>
    <row r="777" spans="1:19">
      <c r="A777">
        <f t="shared" si="97"/>
        <v>776</v>
      </c>
      <c r="B777" t="str">
        <f>INDEX(elemek!$B$2:$B$113,MATCH($D777,elemek!$C$2:$C$113,0))</f>
        <v>Dy</v>
      </c>
      <c r="C777">
        <f t="shared" si="98"/>
        <v>157</v>
      </c>
      <c r="D777">
        <f t="shared" si="99"/>
        <v>66</v>
      </c>
      <c r="E777">
        <f t="shared" si="99"/>
        <v>91</v>
      </c>
      <c r="F777">
        <f t="shared" si="100"/>
        <v>8.5135439999999996</v>
      </c>
      <c r="G777">
        <f t="shared" si="101"/>
        <v>8.5135439999999996</v>
      </c>
      <c r="H777" t="str">
        <f>IF(B777="Fe",1+MAX($H$1:H776),"")</f>
        <v/>
      </c>
      <c r="L777">
        <v>776</v>
      </c>
      <c r="M777">
        <v>66</v>
      </c>
      <c r="N777">
        <v>91</v>
      </c>
      <c r="O777">
        <v>8.5135439999999996</v>
      </c>
      <c r="P777">
        <f t="shared" si="102"/>
        <v>157</v>
      </c>
      <c r="Q777" t="str">
        <f>INDEX(elemek!$B$2:$B$113,MATCH($D777,elemek!$C$2:$C$113,0))</f>
        <v>Dy</v>
      </c>
      <c r="R777">
        <f t="shared" si="103"/>
        <v>8.5135439999999996</v>
      </c>
      <c r="S777">
        <f t="shared" si="104"/>
        <v>8.5135439999999996</v>
      </c>
    </row>
    <row r="778" spans="1:19">
      <c r="A778">
        <f t="shared" si="97"/>
        <v>777</v>
      </c>
      <c r="B778" t="str">
        <f>INDEX(elemek!$B$2:$B$113,MATCH($D778,elemek!$C$2:$C$113,0))</f>
        <v>At</v>
      </c>
      <c r="C778">
        <f t="shared" si="98"/>
        <v>210</v>
      </c>
      <c r="D778">
        <f t="shared" si="99"/>
        <v>85</v>
      </c>
      <c r="E778">
        <f t="shared" si="99"/>
        <v>125</v>
      </c>
      <c r="F778">
        <f t="shared" si="100"/>
        <v>8.1283370000000001</v>
      </c>
      <c r="G778">
        <f t="shared" si="101"/>
        <v>8.1283370000000001</v>
      </c>
      <c r="H778" t="str">
        <f>IF(B778="Fe",1+MAX($H$1:H777),"")</f>
        <v/>
      </c>
      <c r="L778">
        <v>777</v>
      </c>
      <c r="M778">
        <v>85</v>
      </c>
      <c r="N778">
        <v>125</v>
      </c>
      <c r="O778">
        <v>8.1283370000000001</v>
      </c>
      <c r="P778">
        <f t="shared" si="102"/>
        <v>210</v>
      </c>
      <c r="Q778" t="str">
        <f>INDEX(elemek!$B$2:$B$113,MATCH($D778,elemek!$C$2:$C$113,0))</f>
        <v>At</v>
      </c>
      <c r="R778">
        <f t="shared" si="103"/>
        <v>8.1283370000000001</v>
      </c>
      <c r="S778">
        <f t="shared" si="104"/>
        <v>8.1283370000000001</v>
      </c>
    </row>
    <row r="779" spans="1:19">
      <c r="A779">
        <f t="shared" si="97"/>
        <v>778</v>
      </c>
      <c r="B779" t="str">
        <f>INDEX(elemek!$B$2:$B$113,MATCH($D779,elemek!$C$2:$C$113,0))</f>
        <v>Ta</v>
      </c>
      <c r="C779">
        <f t="shared" si="98"/>
        <v>176</v>
      </c>
      <c r="D779">
        <f t="shared" si="99"/>
        <v>73</v>
      </c>
      <c r="E779">
        <f t="shared" si="99"/>
        <v>103</v>
      </c>
      <c r="F779">
        <f t="shared" si="100"/>
        <v>8.3632019999999994</v>
      </c>
      <c r="G779">
        <f t="shared" si="101"/>
        <v>8.3632019999999994</v>
      </c>
      <c r="H779" t="str">
        <f>IF(B779="Fe",1+MAX($H$1:H778),"")</f>
        <v/>
      </c>
      <c r="L779">
        <v>778</v>
      </c>
      <c r="M779">
        <v>73</v>
      </c>
      <c r="N779">
        <v>103</v>
      </c>
      <c r="O779">
        <v>8.3632019999999994</v>
      </c>
      <c r="P779">
        <f t="shared" si="102"/>
        <v>176</v>
      </c>
      <c r="Q779" t="str">
        <f>INDEX(elemek!$B$2:$B$113,MATCH($D779,elemek!$C$2:$C$113,0))</f>
        <v>Ta</v>
      </c>
      <c r="R779">
        <f t="shared" si="103"/>
        <v>8.3632019999999994</v>
      </c>
      <c r="S779">
        <f t="shared" si="104"/>
        <v>8.3632019999999994</v>
      </c>
    </row>
    <row r="780" spans="1:19">
      <c r="A780">
        <f t="shared" si="97"/>
        <v>779</v>
      </c>
      <c r="B780" t="str">
        <f>INDEX(elemek!$B$2:$B$113,MATCH($D780,elemek!$C$2:$C$113,0))</f>
        <v>Tm</v>
      </c>
      <c r="C780">
        <f t="shared" si="98"/>
        <v>166</v>
      </c>
      <c r="D780">
        <f t="shared" si="99"/>
        <v>69</v>
      </c>
      <c r="E780">
        <f t="shared" si="99"/>
        <v>97</v>
      </c>
      <c r="F780">
        <f t="shared" si="100"/>
        <v>8.4441830000000007</v>
      </c>
      <c r="G780">
        <f t="shared" si="101"/>
        <v>8.4441830000000007</v>
      </c>
      <c r="H780" t="str">
        <f>IF(B780="Fe",1+MAX($H$1:H779),"")</f>
        <v/>
      </c>
      <c r="L780">
        <v>779</v>
      </c>
      <c r="M780">
        <v>69</v>
      </c>
      <c r="N780">
        <v>97</v>
      </c>
      <c r="O780">
        <v>8.4441830000000007</v>
      </c>
      <c r="P780">
        <f t="shared" si="102"/>
        <v>166</v>
      </c>
      <c r="Q780" t="str">
        <f>INDEX(elemek!$B$2:$B$113,MATCH($D780,elemek!$C$2:$C$113,0))</f>
        <v>Tm</v>
      </c>
      <c r="R780">
        <f t="shared" si="103"/>
        <v>8.4441830000000007</v>
      </c>
      <c r="S780">
        <f t="shared" si="104"/>
        <v>8.4441830000000007</v>
      </c>
    </row>
    <row r="781" spans="1:19">
      <c r="A781">
        <f t="shared" si="97"/>
        <v>780</v>
      </c>
      <c r="B781" t="str">
        <f>INDEX(elemek!$B$2:$B$113,MATCH($D781,elemek!$C$2:$C$113,0))</f>
        <v>Es</v>
      </c>
      <c r="C781">
        <f t="shared" si="98"/>
        <v>256</v>
      </c>
      <c r="D781">
        <f t="shared" si="99"/>
        <v>99</v>
      </c>
      <c r="E781">
        <f t="shared" si="99"/>
        <v>157</v>
      </c>
      <c r="F781">
        <f t="shared" si="100"/>
        <v>7.7307420000000002</v>
      </c>
      <c r="G781">
        <f t="shared" si="101"/>
        <v>7.7307420000000002</v>
      </c>
      <c r="H781" t="str">
        <f>IF(B781="Fe",1+MAX($H$1:H780),"")</f>
        <v/>
      </c>
      <c r="L781">
        <v>780</v>
      </c>
      <c r="M781">
        <v>99</v>
      </c>
      <c r="N781">
        <v>157</v>
      </c>
      <c r="O781">
        <v>7.7307420000000002</v>
      </c>
      <c r="P781">
        <f t="shared" si="102"/>
        <v>256</v>
      </c>
      <c r="Q781" t="str">
        <f>INDEX(elemek!$B$2:$B$113,MATCH($D781,elemek!$C$2:$C$113,0))</f>
        <v>Es</v>
      </c>
      <c r="R781">
        <f t="shared" si="103"/>
        <v>7.7307420000000002</v>
      </c>
      <c r="S781">
        <f t="shared" si="104"/>
        <v>7.7307420000000002</v>
      </c>
    </row>
    <row r="782" spans="1:19">
      <c r="A782">
        <f t="shared" si="97"/>
        <v>781</v>
      </c>
      <c r="B782" t="str">
        <f>INDEX(elemek!$B$2:$B$113,MATCH($D782,elemek!$C$2:$C$113,0))</f>
        <v>Er</v>
      </c>
      <c r="C782">
        <f t="shared" si="98"/>
        <v>171</v>
      </c>
      <c r="D782">
        <f t="shared" si="99"/>
        <v>68</v>
      </c>
      <c r="E782">
        <f t="shared" si="99"/>
        <v>103</v>
      </c>
      <c r="F782">
        <f t="shared" si="100"/>
        <v>8.4089010000000002</v>
      </c>
      <c r="G782">
        <f t="shared" si="101"/>
        <v>8.4089010000000002</v>
      </c>
      <c r="H782" t="str">
        <f>IF(B782="Fe",1+MAX($H$1:H781),"")</f>
        <v/>
      </c>
      <c r="L782">
        <v>781</v>
      </c>
      <c r="M782">
        <v>68</v>
      </c>
      <c r="N782">
        <v>103</v>
      </c>
      <c r="O782">
        <v>8.4089010000000002</v>
      </c>
      <c r="P782">
        <f t="shared" si="102"/>
        <v>171</v>
      </c>
      <c r="Q782" t="str">
        <f>INDEX(elemek!$B$2:$B$113,MATCH($D782,elemek!$C$2:$C$113,0))</f>
        <v>Er</v>
      </c>
      <c r="R782">
        <f t="shared" si="103"/>
        <v>8.4089010000000002</v>
      </c>
      <c r="S782">
        <f t="shared" si="104"/>
        <v>8.4089010000000002</v>
      </c>
    </row>
    <row r="783" spans="1:19">
      <c r="A783">
        <f t="shared" si="97"/>
        <v>782</v>
      </c>
      <c r="B783" t="str">
        <f>INDEX(elemek!$B$2:$B$113,MATCH($D783,elemek!$C$2:$C$113,0))</f>
        <v>Tl</v>
      </c>
      <c r="C783">
        <f t="shared" si="98"/>
        <v>199</v>
      </c>
      <c r="D783">
        <f t="shared" si="99"/>
        <v>81</v>
      </c>
      <c r="E783">
        <f t="shared" si="99"/>
        <v>118</v>
      </c>
      <c r="F783">
        <f t="shared" si="100"/>
        <v>8.2123329999999992</v>
      </c>
      <c r="G783">
        <f t="shared" si="101"/>
        <v>8.2123329999999992</v>
      </c>
      <c r="H783" t="str">
        <f>IF(B783="Fe",1+MAX($H$1:H782),"")</f>
        <v/>
      </c>
      <c r="L783">
        <v>782</v>
      </c>
      <c r="M783">
        <v>81</v>
      </c>
      <c r="N783">
        <v>118</v>
      </c>
      <c r="O783">
        <v>8.2123329999999992</v>
      </c>
      <c r="P783">
        <f t="shared" si="102"/>
        <v>199</v>
      </c>
      <c r="Q783" t="str">
        <f>INDEX(elemek!$B$2:$B$113,MATCH($D783,elemek!$C$2:$C$113,0))</f>
        <v>Tl</v>
      </c>
      <c r="R783">
        <f t="shared" si="103"/>
        <v>8.2123329999999992</v>
      </c>
      <c r="S783">
        <f t="shared" si="104"/>
        <v>8.2123329999999992</v>
      </c>
    </row>
    <row r="784" spans="1:19">
      <c r="A784">
        <f t="shared" si="97"/>
        <v>783</v>
      </c>
      <c r="B784" t="str">
        <f>INDEX(elemek!$B$2:$B$113,MATCH($D784,elemek!$C$2:$C$113,0))</f>
        <v>At</v>
      </c>
      <c r="C784">
        <f t="shared" si="98"/>
        <v>211</v>
      </c>
      <c r="D784">
        <f t="shared" si="99"/>
        <v>85</v>
      </c>
      <c r="E784">
        <f t="shared" si="99"/>
        <v>126</v>
      </c>
      <c r="F784">
        <f t="shared" si="100"/>
        <v>8.1265269999999994</v>
      </c>
      <c r="G784">
        <f t="shared" si="101"/>
        <v>8.1265269999999994</v>
      </c>
      <c r="H784" t="str">
        <f>IF(B784="Fe",1+MAX($H$1:H783),"")</f>
        <v/>
      </c>
      <c r="L784">
        <v>783</v>
      </c>
      <c r="M784">
        <v>85</v>
      </c>
      <c r="N784">
        <v>126</v>
      </c>
      <c r="O784">
        <v>8.1265269999999994</v>
      </c>
      <c r="P784">
        <f t="shared" si="102"/>
        <v>211</v>
      </c>
      <c r="Q784" t="str">
        <f>INDEX(elemek!$B$2:$B$113,MATCH($D784,elemek!$C$2:$C$113,0))</f>
        <v>At</v>
      </c>
      <c r="R784">
        <f t="shared" si="103"/>
        <v>8.1265269999999994</v>
      </c>
      <c r="S784">
        <f t="shared" si="104"/>
        <v>8.1265269999999994</v>
      </c>
    </row>
    <row r="785" spans="1:19">
      <c r="A785">
        <f t="shared" si="97"/>
        <v>784</v>
      </c>
      <c r="B785" t="str">
        <f>INDEX(elemek!$B$2:$B$113,MATCH($D785,elemek!$C$2:$C$113,0))</f>
        <v>Se</v>
      </c>
      <c r="C785">
        <f t="shared" si="98"/>
        <v>73</v>
      </c>
      <c r="D785">
        <f t="shared" si="99"/>
        <v>34</v>
      </c>
      <c r="E785">
        <f t="shared" si="99"/>
        <v>39</v>
      </c>
      <c r="F785">
        <f t="shared" si="100"/>
        <v>9.0058209999999992</v>
      </c>
      <c r="G785">
        <f t="shared" si="101"/>
        <v>9.0058209999999992</v>
      </c>
      <c r="H785" t="str">
        <f>IF(B785="Fe",1+MAX($H$1:H784),"")</f>
        <v/>
      </c>
      <c r="L785">
        <v>784</v>
      </c>
      <c r="M785">
        <v>34</v>
      </c>
      <c r="N785">
        <v>39</v>
      </c>
      <c r="O785">
        <v>9.0058209999999992</v>
      </c>
      <c r="P785">
        <f t="shared" si="102"/>
        <v>73</v>
      </c>
      <c r="Q785" t="str">
        <f>INDEX(elemek!$B$2:$B$113,MATCH($D785,elemek!$C$2:$C$113,0))</f>
        <v>Se</v>
      </c>
      <c r="R785">
        <f t="shared" si="103"/>
        <v>9.0058209999999992</v>
      </c>
      <c r="S785">
        <f t="shared" si="104"/>
        <v>9.0058209999999992</v>
      </c>
    </row>
    <row r="786" spans="1:19">
      <c r="A786">
        <f t="shared" si="97"/>
        <v>785</v>
      </c>
      <c r="B786" t="str">
        <f>INDEX(elemek!$B$2:$B$113,MATCH($D786,elemek!$C$2:$C$113,0))</f>
        <v>Mo</v>
      </c>
      <c r="C786">
        <f t="shared" si="98"/>
        <v>93</v>
      </c>
      <c r="D786">
        <f t="shared" si="99"/>
        <v>42</v>
      </c>
      <c r="E786">
        <f t="shared" si="99"/>
        <v>51</v>
      </c>
      <c r="F786">
        <f t="shared" si="100"/>
        <v>8.5114533494381952</v>
      </c>
      <c r="G786">
        <f t="shared" si="101"/>
        <v>8.5114533494381952</v>
      </c>
      <c r="H786" t="str">
        <f>IF(B786="Fe",1+MAX($H$1:H785),"")</f>
        <v/>
      </c>
      <c r="L786">
        <v>785</v>
      </c>
      <c r="M786">
        <v>42</v>
      </c>
      <c r="N786">
        <v>51</v>
      </c>
      <c r="P786">
        <f t="shared" si="102"/>
        <v>93</v>
      </c>
      <c r="Q786" t="str">
        <f>INDEX(elemek!$B$2:$B$113,MATCH($D786,elemek!$C$2:$C$113,0))</f>
        <v>Mo</v>
      </c>
      <c r="R786">
        <f t="shared" si="103"/>
        <v>8.5114533494381952</v>
      </c>
      <c r="S786">
        <f t="shared" si="104"/>
        <v>8.9801342000000002</v>
      </c>
    </row>
    <row r="787" spans="1:19">
      <c r="A787">
        <f t="shared" si="97"/>
        <v>786</v>
      </c>
      <c r="B787" t="str">
        <f>INDEX(elemek!$B$2:$B$113,MATCH($D787,elemek!$C$2:$C$113,0))</f>
        <v>Pa</v>
      </c>
      <c r="C787">
        <f t="shared" si="98"/>
        <v>234</v>
      </c>
      <c r="D787">
        <f t="shared" si="99"/>
        <v>91</v>
      </c>
      <c r="E787">
        <f t="shared" si="99"/>
        <v>143</v>
      </c>
      <c r="F787">
        <f t="shared" si="100"/>
        <v>7.89893</v>
      </c>
      <c r="G787">
        <f t="shared" si="101"/>
        <v>7.89893</v>
      </c>
      <c r="H787" t="str">
        <f>IF(B787="Fe",1+MAX($H$1:H786),"")</f>
        <v/>
      </c>
      <c r="L787">
        <v>786</v>
      </c>
      <c r="M787">
        <v>91</v>
      </c>
      <c r="N787">
        <v>143</v>
      </c>
      <c r="O787">
        <v>7.89893</v>
      </c>
      <c r="P787">
        <f t="shared" si="102"/>
        <v>234</v>
      </c>
      <c r="Q787" t="str">
        <f>INDEX(elemek!$B$2:$B$113,MATCH($D787,elemek!$C$2:$C$113,0))</f>
        <v>Pa</v>
      </c>
      <c r="R787">
        <f t="shared" si="103"/>
        <v>7.89893</v>
      </c>
      <c r="S787">
        <f t="shared" si="104"/>
        <v>7.89893</v>
      </c>
    </row>
    <row r="788" spans="1:19">
      <c r="A788">
        <f t="shared" si="97"/>
        <v>787</v>
      </c>
      <c r="B788" t="str">
        <f>INDEX(elemek!$B$2:$B$113,MATCH($D788,elemek!$C$2:$C$113,0))</f>
        <v>I</v>
      </c>
      <c r="C788">
        <f t="shared" si="98"/>
        <v>135</v>
      </c>
      <c r="D788">
        <f t="shared" si="99"/>
        <v>53</v>
      </c>
      <c r="E788">
        <f t="shared" si="99"/>
        <v>82</v>
      </c>
      <c r="F788">
        <f t="shared" si="100"/>
        <v>8.6919939999999993</v>
      </c>
      <c r="G788">
        <f t="shared" si="101"/>
        <v>8.6919939999999993</v>
      </c>
      <c r="H788" t="str">
        <f>IF(B788="Fe",1+MAX($H$1:H787),"")</f>
        <v/>
      </c>
      <c r="L788">
        <v>787</v>
      </c>
      <c r="M788">
        <v>53</v>
      </c>
      <c r="N788">
        <v>82</v>
      </c>
      <c r="O788">
        <v>8.6919939999999993</v>
      </c>
      <c r="P788">
        <f t="shared" si="102"/>
        <v>135</v>
      </c>
      <c r="Q788" t="str">
        <f>INDEX(elemek!$B$2:$B$113,MATCH($D788,elemek!$C$2:$C$113,0))</f>
        <v>I</v>
      </c>
      <c r="R788">
        <f t="shared" si="103"/>
        <v>8.6919939999999993</v>
      </c>
      <c r="S788">
        <f t="shared" si="104"/>
        <v>8.6919939999999993</v>
      </c>
    </row>
    <row r="789" spans="1:19">
      <c r="A789">
        <f t="shared" si="97"/>
        <v>788</v>
      </c>
      <c r="B789" t="str">
        <f>INDEX(elemek!$B$2:$B$113,MATCH($D789,elemek!$C$2:$C$113,0))</f>
        <v>Cd</v>
      </c>
      <c r="C789">
        <f t="shared" si="98"/>
        <v>107</v>
      </c>
      <c r="D789">
        <f t="shared" si="99"/>
        <v>48</v>
      </c>
      <c r="E789">
        <f t="shared" si="99"/>
        <v>59</v>
      </c>
      <c r="F789">
        <f t="shared" si="100"/>
        <v>8.884271</v>
      </c>
      <c r="G789">
        <f t="shared" si="101"/>
        <v>8.884271</v>
      </c>
      <c r="H789" t="str">
        <f>IF(B789="Fe",1+MAX($H$1:H788),"")</f>
        <v/>
      </c>
      <c r="L789">
        <v>788</v>
      </c>
      <c r="M789">
        <v>48</v>
      </c>
      <c r="N789">
        <v>59</v>
      </c>
      <c r="O789">
        <v>8.884271</v>
      </c>
      <c r="P789">
        <f t="shared" si="102"/>
        <v>107</v>
      </c>
      <c r="Q789" t="str">
        <f>INDEX(elemek!$B$2:$B$113,MATCH($D789,elemek!$C$2:$C$113,0))</f>
        <v>Cd</v>
      </c>
      <c r="R789">
        <f t="shared" si="103"/>
        <v>8.884271</v>
      </c>
      <c r="S789">
        <f t="shared" si="104"/>
        <v>8.884271</v>
      </c>
    </row>
    <row r="790" spans="1:19">
      <c r="A790">
        <f t="shared" si="97"/>
        <v>789</v>
      </c>
      <c r="B790" t="str">
        <f>INDEX(elemek!$B$2:$B$113,MATCH($D790,elemek!$C$2:$C$113,0))</f>
        <v>Rb</v>
      </c>
      <c r="C790">
        <f t="shared" si="98"/>
        <v>82</v>
      </c>
      <c r="D790">
        <f t="shared" si="99"/>
        <v>37</v>
      </c>
      <c r="E790">
        <f t="shared" si="99"/>
        <v>45</v>
      </c>
      <c r="F790">
        <f t="shared" si="100"/>
        <v>8.9996080000000003</v>
      </c>
      <c r="G790">
        <f t="shared" si="101"/>
        <v>8.9996080000000003</v>
      </c>
      <c r="H790" t="str">
        <f>IF(B790="Fe",1+MAX($H$1:H789),"")</f>
        <v/>
      </c>
      <c r="L790">
        <v>789</v>
      </c>
      <c r="M790">
        <v>37</v>
      </c>
      <c r="N790">
        <v>45</v>
      </c>
      <c r="O790">
        <v>8.9996080000000003</v>
      </c>
      <c r="P790">
        <f t="shared" si="102"/>
        <v>82</v>
      </c>
      <c r="Q790" t="str">
        <f>INDEX(elemek!$B$2:$B$113,MATCH($D790,elemek!$C$2:$C$113,0))</f>
        <v>Rb</v>
      </c>
      <c r="R790">
        <f t="shared" si="103"/>
        <v>8.9996080000000003</v>
      </c>
      <c r="S790">
        <f t="shared" si="104"/>
        <v>8.9996080000000003</v>
      </c>
    </row>
    <row r="791" spans="1:19">
      <c r="A791">
        <f t="shared" si="97"/>
        <v>790</v>
      </c>
      <c r="B791" t="str">
        <f>INDEX(elemek!$B$2:$B$113,MATCH($D791,elemek!$C$2:$C$113,0))</f>
        <v>Dy</v>
      </c>
      <c r="C791">
        <f t="shared" si="98"/>
        <v>153</v>
      </c>
      <c r="D791">
        <f t="shared" si="99"/>
        <v>66</v>
      </c>
      <c r="E791">
        <f t="shared" si="99"/>
        <v>87</v>
      </c>
      <c r="F791">
        <f t="shared" si="100"/>
        <v>8.5232880000000009</v>
      </c>
      <c r="G791">
        <f t="shared" si="101"/>
        <v>8.5232880000000009</v>
      </c>
      <c r="H791" t="str">
        <f>IF(B791="Fe",1+MAX($H$1:H790),"")</f>
        <v/>
      </c>
      <c r="L791">
        <v>790</v>
      </c>
      <c r="M791">
        <v>66</v>
      </c>
      <c r="N791">
        <v>87</v>
      </c>
      <c r="O791">
        <v>8.5232880000000009</v>
      </c>
      <c r="P791">
        <f t="shared" si="102"/>
        <v>153</v>
      </c>
      <c r="Q791" t="str">
        <f>INDEX(elemek!$B$2:$B$113,MATCH($D791,elemek!$C$2:$C$113,0))</f>
        <v>Dy</v>
      </c>
      <c r="R791">
        <f t="shared" si="103"/>
        <v>8.5232880000000009</v>
      </c>
      <c r="S791">
        <f t="shared" si="104"/>
        <v>8.5232880000000009</v>
      </c>
    </row>
    <row r="792" spans="1:19">
      <c r="A792">
        <f t="shared" si="97"/>
        <v>791</v>
      </c>
      <c r="B792" t="str">
        <f>INDEX(elemek!$B$2:$B$113,MATCH($D792,elemek!$C$2:$C$113,0))</f>
        <v>Cs</v>
      </c>
      <c r="C792">
        <f t="shared" si="98"/>
        <v>127</v>
      </c>
      <c r="D792">
        <f t="shared" si="99"/>
        <v>55</v>
      </c>
      <c r="E792">
        <f t="shared" si="99"/>
        <v>72</v>
      </c>
      <c r="F792">
        <f t="shared" si="100"/>
        <v>8.7503829999999994</v>
      </c>
      <c r="G792">
        <f t="shared" si="101"/>
        <v>8.7503829999999994</v>
      </c>
      <c r="H792" t="str">
        <f>IF(B792="Fe",1+MAX($H$1:H791),"")</f>
        <v/>
      </c>
      <c r="L792">
        <v>791</v>
      </c>
      <c r="M792">
        <v>55</v>
      </c>
      <c r="N792">
        <v>72</v>
      </c>
      <c r="O792">
        <v>8.7503829999999994</v>
      </c>
      <c r="P792">
        <f t="shared" si="102"/>
        <v>127</v>
      </c>
      <c r="Q792" t="str">
        <f>INDEX(elemek!$B$2:$B$113,MATCH($D792,elemek!$C$2:$C$113,0))</f>
        <v>Cs</v>
      </c>
      <c r="R792">
        <f t="shared" si="103"/>
        <v>8.7503829999999994</v>
      </c>
      <c r="S792">
        <f t="shared" si="104"/>
        <v>8.7503829999999994</v>
      </c>
    </row>
    <row r="793" spans="1:19">
      <c r="A793">
        <f t="shared" si="97"/>
        <v>792</v>
      </c>
      <c r="B793" t="str">
        <f>INDEX(elemek!$B$2:$B$113,MATCH($D793,elemek!$C$2:$C$113,0))</f>
        <v>Ac</v>
      </c>
      <c r="C793">
        <f t="shared" si="98"/>
        <v>228</v>
      </c>
      <c r="D793">
        <f t="shared" si="99"/>
        <v>89</v>
      </c>
      <c r="E793">
        <f t="shared" si="99"/>
        <v>139</v>
      </c>
      <c r="F793">
        <f t="shared" si="100"/>
        <v>7.944591</v>
      </c>
      <c r="G793">
        <f t="shared" si="101"/>
        <v>7.944591</v>
      </c>
      <c r="H793" t="str">
        <f>IF(B793="Fe",1+MAX($H$1:H792),"")</f>
        <v/>
      </c>
      <c r="L793">
        <v>792</v>
      </c>
      <c r="M793">
        <v>89</v>
      </c>
      <c r="N793">
        <v>139</v>
      </c>
      <c r="O793">
        <v>7.944591</v>
      </c>
      <c r="P793">
        <f t="shared" si="102"/>
        <v>228</v>
      </c>
      <c r="Q793" t="str">
        <f>INDEX(elemek!$B$2:$B$113,MATCH($D793,elemek!$C$2:$C$113,0))</f>
        <v>Ac</v>
      </c>
      <c r="R793">
        <f t="shared" si="103"/>
        <v>7.944591</v>
      </c>
      <c r="S793">
        <f t="shared" si="104"/>
        <v>7.944591</v>
      </c>
    </row>
    <row r="794" spans="1:19">
      <c r="A794">
        <f t="shared" si="97"/>
        <v>793</v>
      </c>
      <c r="B794" t="str">
        <f>INDEX(elemek!$B$2:$B$113,MATCH($D794,elemek!$C$2:$C$113,0))</f>
        <v>Tc</v>
      </c>
      <c r="C794">
        <f t="shared" si="98"/>
        <v>99</v>
      </c>
      <c r="D794">
        <f t="shared" si="99"/>
        <v>43</v>
      </c>
      <c r="E794">
        <f t="shared" si="99"/>
        <v>56</v>
      </c>
      <c r="F794">
        <f t="shared" si="100"/>
        <v>8.5114533494381952</v>
      </c>
      <c r="G794">
        <f t="shared" si="101"/>
        <v>8.5114533494381952</v>
      </c>
      <c r="H794" t="str">
        <f>IF(B794="Fe",1+MAX($H$1:H793),"")</f>
        <v/>
      </c>
      <c r="L794">
        <v>793</v>
      </c>
      <c r="M794">
        <v>43</v>
      </c>
      <c r="N794">
        <v>56</v>
      </c>
      <c r="P794">
        <f t="shared" si="102"/>
        <v>99</v>
      </c>
      <c r="Q794" t="str">
        <f>INDEX(elemek!$B$2:$B$113,MATCH($D794,elemek!$C$2:$C$113,0))</f>
        <v>Tc</v>
      </c>
      <c r="R794">
        <f t="shared" si="103"/>
        <v>8.5114533494381952</v>
      </c>
      <c r="S794">
        <f t="shared" si="104"/>
        <v>8.9650855714285722</v>
      </c>
    </row>
    <row r="795" spans="1:19">
      <c r="A795">
        <f t="shared" si="97"/>
        <v>794</v>
      </c>
      <c r="B795" t="str">
        <f>INDEX(elemek!$B$2:$B$113,MATCH($D795,elemek!$C$2:$C$113,0))</f>
        <v>Pr</v>
      </c>
      <c r="C795">
        <f t="shared" si="98"/>
        <v>145</v>
      </c>
      <c r="D795">
        <f t="shared" si="99"/>
        <v>59</v>
      </c>
      <c r="E795">
        <f t="shared" si="99"/>
        <v>86</v>
      </c>
      <c r="F795">
        <f t="shared" si="100"/>
        <v>8.620514</v>
      </c>
      <c r="G795">
        <f t="shared" si="101"/>
        <v>8.620514</v>
      </c>
      <c r="H795" t="str">
        <f>IF(B795="Fe",1+MAX($H$1:H794),"")</f>
        <v/>
      </c>
      <c r="L795">
        <v>794</v>
      </c>
      <c r="M795">
        <v>59</v>
      </c>
      <c r="N795">
        <v>86</v>
      </c>
      <c r="O795">
        <v>8.620514</v>
      </c>
      <c r="P795">
        <f t="shared" si="102"/>
        <v>145</v>
      </c>
      <c r="Q795" t="str">
        <f>INDEX(elemek!$B$2:$B$113,MATCH($D795,elemek!$C$2:$C$113,0))</f>
        <v>Pr</v>
      </c>
      <c r="R795">
        <f t="shared" si="103"/>
        <v>8.620514</v>
      </c>
      <c r="S795">
        <f t="shared" si="104"/>
        <v>8.620514</v>
      </c>
    </row>
    <row r="796" spans="1:19">
      <c r="A796">
        <f t="shared" si="97"/>
        <v>795</v>
      </c>
      <c r="B796" t="str">
        <f>INDEX(elemek!$B$2:$B$113,MATCH($D796,elemek!$C$2:$C$113,0))</f>
        <v>Os</v>
      </c>
      <c r="C796">
        <f t="shared" si="98"/>
        <v>189</v>
      </c>
      <c r="D796">
        <f t="shared" si="99"/>
        <v>76</v>
      </c>
      <c r="E796">
        <f t="shared" si="99"/>
        <v>113</v>
      </c>
      <c r="F796">
        <f t="shared" si="100"/>
        <v>8.5114533494381952</v>
      </c>
      <c r="G796">
        <f t="shared" si="101"/>
        <v>8.5114533494381952</v>
      </c>
      <c r="H796" t="str">
        <f>IF(B796="Fe",1+MAX($H$1:H795),"")</f>
        <v/>
      </c>
      <c r="L796">
        <v>795</v>
      </c>
      <c r="M796">
        <v>76</v>
      </c>
      <c r="N796">
        <v>113</v>
      </c>
      <c r="P796">
        <f t="shared" si="102"/>
        <v>189</v>
      </c>
      <c r="Q796" t="str">
        <f>INDEX(elemek!$B$2:$B$113,MATCH($D796,elemek!$C$2:$C$113,0))</f>
        <v>Os</v>
      </c>
      <c r="R796">
        <f t="shared" si="103"/>
        <v>8.5114533494381952</v>
      </c>
      <c r="S796">
        <f t="shared" si="104"/>
        <v>8.2852012857142867</v>
      </c>
    </row>
    <row r="797" spans="1:19">
      <c r="A797">
        <f t="shared" si="97"/>
        <v>796</v>
      </c>
      <c r="B797" t="str">
        <f>INDEX(elemek!$B$2:$B$113,MATCH($D797,elemek!$C$2:$C$113,0))</f>
        <v>Po</v>
      </c>
      <c r="C797">
        <f t="shared" si="98"/>
        <v>207</v>
      </c>
      <c r="D797">
        <f t="shared" si="99"/>
        <v>84</v>
      </c>
      <c r="E797">
        <f t="shared" si="99"/>
        <v>123</v>
      </c>
      <c r="F797">
        <f t="shared" si="100"/>
        <v>8.1541580000000007</v>
      </c>
      <c r="G797">
        <f t="shared" si="101"/>
        <v>8.1541580000000007</v>
      </c>
      <c r="H797" t="str">
        <f>IF(B797="Fe",1+MAX($H$1:H796),"")</f>
        <v/>
      </c>
      <c r="L797">
        <v>796</v>
      </c>
      <c r="M797">
        <v>84</v>
      </c>
      <c r="N797">
        <v>123</v>
      </c>
      <c r="O797">
        <v>8.1541580000000007</v>
      </c>
      <c r="P797">
        <f t="shared" si="102"/>
        <v>207</v>
      </c>
      <c r="Q797" t="str">
        <f>INDEX(elemek!$B$2:$B$113,MATCH($D797,elemek!$C$2:$C$113,0))</f>
        <v>Po</v>
      </c>
      <c r="R797">
        <f t="shared" si="103"/>
        <v>8.1541580000000007</v>
      </c>
      <c r="S797">
        <f t="shared" si="104"/>
        <v>8.1541580000000007</v>
      </c>
    </row>
    <row r="798" spans="1:19">
      <c r="A798">
        <f t="shared" si="97"/>
        <v>797</v>
      </c>
      <c r="B798" t="str">
        <f>INDEX(elemek!$B$2:$B$113,MATCH($D798,elemek!$C$2:$C$113,0))</f>
        <v>Mo</v>
      </c>
      <c r="C798">
        <f t="shared" si="98"/>
        <v>90</v>
      </c>
      <c r="D798">
        <f t="shared" si="99"/>
        <v>42</v>
      </c>
      <c r="E798">
        <f t="shared" si="99"/>
        <v>48</v>
      </c>
      <c r="F798">
        <f t="shared" si="100"/>
        <v>8.9620719999999992</v>
      </c>
      <c r="G798">
        <f t="shared" si="101"/>
        <v>8.9620719999999992</v>
      </c>
      <c r="H798" t="str">
        <f>IF(B798="Fe",1+MAX($H$1:H797),"")</f>
        <v/>
      </c>
      <c r="L798">
        <v>797</v>
      </c>
      <c r="M798">
        <v>42</v>
      </c>
      <c r="N798">
        <v>48</v>
      </c>
      <c r="O798">
        <v>8.9620719999999992</v>
      </c>
      <c r="P798">
        <f t="shared" si="102"/>
        <v>90</v>
      </c>
      <c r="Q798" t="str">
        <f>INDEX(elemek!$B$2:$B$113,MATCH($D798,elemek!$C$2:$C$113,0))</f>
        <v>Mo</v>
      </c>
      <c r="R798">
        <f t="shared" si="103"/>
        <v>8.9620719999999992</v>
      </c>
      <c r="S798">
        <f t="shared" si="104"/>
        <v>8.9620719999999992</v>
      </c>
    </row>
    <row r="799" spans="1:19">
      <c r="A799">
        <f t="shared" si="97"/>
        <v>798</v>
      </c>
      <c r="B799" t="str">
        <f>INDEX(elemek!$B$2:$B$113,MATCH($D799,elemek!$C$2:$C$113,0))</f>
        <v>Md</v>
      </c>
      <c r="C799">
        <f t="shared" si="98"/>
        <v>257</v>
      </c>
      <c r="D799">
        <f t="shared" si="99"/>
        <v>101</v>
      </c>
      <c r="E799">
        <f t="shared" si="99"/>
        <v>156</v>
      </c>
      <c r="F799">
        <f t="shared" si="100"/>
        <v>7.7250399999999999</v>
      </c>
      <c r="G799">
        <f t="shared" si="101"/>
        <v>7.7250399999999999</v>
      </c>
      <c r="H799" t="str">
        <f>IF(B799="Fe",1+MAX($H$1:H798),"")</f>
        <v/>
      </c>
      <c r="L799">
        <v>798</v>
      </c>
      <c r="M799">
        <v>101</v>
      </c>
      <c r="N799">
        <v>156</v>
      </c>
      <c r="O799">
        <v>7.7250399999999999</v>
      </c>
      <c r="P799">
        <f t="shared" si="102"/>
        <v>257</v>
      </c>
      <c r="Q799" t="str">
        <f>INDEX(elemek!$B$2:$B$113,MATCH($D799,elemek!$C$2:$C$113,0))</f>
        <v>Md</v>
      </c>
      <c r="R799">
        <f t="shared" si="103"/>
        <v>7.7250399999999999</v>
      </c>
      <c r="S799">
        <f t="shared" si="104"/>
        <v>7.7250399999999999</v>
      </c>
    </row>
    <row r="800" spans="1:19">
      <c r="A800">
        <f t="shared" si="97"/>
        <v>799</v>
      </c>
      <c r="B800" t="str">
        <f>INDEX(elemek!$B$2:$B$113,MATCH($D800,elemek!$C$2:$C$113,0))</f>
        <v>Pd</v>
      </c>
      <c r="C800">
        <f t="shared" si="98"/>
        <v>111</v>
      </c>
      <c r="D800">
        <f t="shared" si="99"/>
        <v>46</v>
      </c>
      <c r="E800">
        <f t="shared" si="99"/>
        <v>65</v>
      </c>
      <c r="F800">
        <f t="shared" si="100"/>
        <v>8.8445889999999991</v>
      </c>
      <c r="G800">
        <f t="shared" si="101"/>
        <v>8.8445889999999991</v>
      </c>
      <c r="H800" t="str">
        <f>IF(B800="Fe",1+MAX($H$1:H799),"")</f>
        <v/>
      </c>
      <c r="L800">
        <v>799</v>
      </c>
      <c r="M800">
        <v>46</v>
      </c>
      <c r="N800">
        <v>65</v>
      </c>
      <c r="O800">
        <v>8.8445889999999991</v>
      </c>
      <c r="P800">
        <f t="shared" si="102"/>
        <v>111</v>
      </c>
      <c r="Q800" t="str">
        <f>INDEX(elemek!$B$2:$B$113,MATCH($D800,elemek!$C$2:$C$113,0))</f>
        <v>Pd</v>
      </c>
      <c r="R800">
        <f t="shared" si="103"/>
        <v>8.8445889999999991</v>
      </c>
      <c r="S800">
        <f t="shared" si="104"/>
        <v>8.8445889999999991</v>
      </c>
    </row>
    <row r="801" spans="1:19">
      <c r="A801">
        <f t="shared" si="97"/>
        <v>800</v>
      </c>
      <c r="B801" t="str">
        <f>INDEX(elemek!$B$2:$B$113,MATCH($D801,elemek!$C$2:$C$113,0))</f>
        <v>Nd</v>
      </c>
      <c r="C801">
        <f t="shared" si="98"/>
        <v>139</v>
      </c>
      <c r="D801">
        <f t="shared" si="99"/>
        <v>60</v>
      </c>
      <c r="E801">
        <f t="shared" si="99"/>
        <v>79</v>
      </c>
      <c r="F801">
        <f t="shared" si="100"/>
        <v>8.6595289999999991</v>
      </c>
      <c r="G801">
        <f t="shared" si="101"/>
        <v>8.6595289999999991</v>
      </c>
      <c r="H801" t="str">
        <f>IF(B801="Fe",1+MAX($H$1:H800),"")</f>
        <v/>
      </c>
      <c r="L801">
        <v>800</v>
      </c>
      <c r="M801">
        <v>60</v>
      </c>
      <c r="N801">
        <v>79</v>
      </c>
      <c r="O801">
        <v>8.6595289999999991</v>
      </c>
      <c r="P801">
        <f t="shared" si="102"/>
        <v>139</v>
      </c>
      <c r="Q801" t="str">
        <f>INDEX(elemek!$B$2:$B$113,MATCH($D801,elemek!$C$2:$C$113,0))</f>
        <v>Nd</v>
      </c>
      <c r="R801">
        <f t="shared" si="103"/>
        <v>8.6595289999999991</v>
      </c>
      <c r="S801">
        <f t="shared" si="104"/>
        <v>8.6595289999999991</v>
      </c>
    </row>
    <row r="802" spans="1:19">
      <c r="A802">
        <f t="shared" si="97"/>
        <v>801</v>
      </c>
      <c r="B802" t="str">
        <f>INDEX(elemek!$B$2:$B$113,MATCH($D802,elemek!$C$2:$C$113,0))</f>
        <v>Hf</v>
      </c>
      <c r="C802">
        <f t="shared" si="98"/>
        <v>180</v>
      </c>
      <c r="D802">
        <f t="shared" si="99"/>
        <v>72</v>
      </c>
      <c r="E802">
        <f t="shared" si="99"/>
        <v>108</v>
      </c>
      <c r="F802">
        <f t="shared" si="100"/>
        <v>8.5114533494381952</v>
      </c>
      <c r="G802">
        <f t="shared" si="101"/>
        <v>8.5114533494381952</v>
      </c>
      <c r="H802" t="str">
        <f>IF(B802="Fe",1+MAX($H$1:H801),"")</f>
        <v/>
      </c>
      <c r="L802">
        <v>801</v>
      </c>
      <c r="M802">
        <v>72</v>
      </c>
      <c r="N802">
        <v>108</v>
      </c>
      <c r="P802">
        <f t="shared" si="102"/>
        <v>180</v>
      </c>
      <c r="Q802" t="str">
        <f>INDEX(elemek!$B$2:$B$113,MATCH($D802,elemek!$C$2:$C$113,0))</f>
        <v>Hf</v>
      </c>
      <c r="R802">
        <f t="shared" si="103"/>
        <v>8.5114533494381952</v>
      </c>
      <c r="S802">
        <f t="shared" si="104"/>
        <v>8.3629789999999993</v>
      </c>
    </row>
    <row r="803" spans="1:19">
      <c r="A803">
        <f t="shared" si="97"/>
        <v>802</v>
      </c>
      <c r="B803" t="str">
        <f>INDEX(elemek!$B$2:$B$113,MATCH($D803,elemek!$C$2:$C$113,0))</f>
        <v>At</v>
      </c>
      <c r="C803">
        <f t="shared" si="98"/>
        <v>209</v>
      </c>
      <c r="D803">
        <f t="shared" si="99"/>
        <v>85</v>
      </c>
      <c r="E803">
        <f t="shared" si="99"/>
        <v>124</v>
      </c>
      <c r="F803">
        <f t="shared" si="100"/>
        <v>8.1329539999999998</v>
      </c>
      <c r="G803">
        <f t="shared" si="101"/>
        <v>8.1329539999999998</v>
      </c>
      <c r="H803" t="str">
        <f>IF(B803="Fe",1+MAX($H$1:H802),"")</f>
        <v/>
      </c>
      <c r="L803">
        <v>802</v>
      </c>
      <c r="M803">
        <v>85</v>
      </c>
      <c r="N803">
        <v>124</v>
      </c>
      <c r="O803">
        <v>8.1329539999999998</v>
      </c>
      <c r="P803">
        <f t="shared" si="102"/>
        <v>209</v>
      </c>
      <c r="Q803" t="str">
        <f>INDEX(elemek!$B$2:$B$113,MATCH($D803,elemek!$C$2:$C$113,0))</f>
        <v>At</v>
      </c>
      <c r="R803">
        <f t="shared" si="103"/>
        <v>8.1329539999999998</v>
      </c>
      <c r="S803">
        <f t="shared" si="104"/>
        <v>8.1329539999999998</v>
      </c>
    </row>
    <row r="804" spans="1:19">
      <c r="A804">
        <f t="shared" si="97"/>
        <v>803</v>
      </c>
      <c r="B804" t="str">
        <f>INDEX(elemek!$B$2:$B$113,MATCH($D804,elemek!$C$2:$C$113,0))</f>
        <v>Ag</v>
      </c>
      <c r="C804">
        <f t="shared" si="98"/>
        <v>113</v>
      </c>
      <c r="D804">
        <f t="shared" si="99"/>
        <v>47</v>
      </c>
      <c r="E804">
        <f t="shared" si="99"/>
        <v>66</v>
      </c>
      <c r="F804">
        <f t="shared" si="100"/>
        <v>8.8415309999999998</v>
      </c>
      <c r="G804">
        <f t="shared" si="101"/>
        <v>8.8415309999999998</v>
      </c>
      <c r="H804" t="str">
        <f>IF(B804="Fe",1+MAX($H$1:H803),"")</f>
        <v/>
      </c>
      <c r="L804">
        <v>803</v>
      </c>
      <c r="M804">
        <v>47</v>
      </c>
      <c r="N804">
        <v>66</v>
      </c>
      <c r="O804">
        <v>8.8415309999999998</v>
      </c>
      <c r="P804">
        <f t="shared" si="102"/>
        <v>113</v>
      </c>
      <c r="Q804" t="str">
        <f>INDEX(elemek!$B$2:$B$113,MATCH($D804,elemek!$C$2:$C$113,0))</f>
        <v>Ag</v>
      </c>
      <c r="R804">
        <f t="shared" si="103"/>
        <v>8.8415309999999998</v>
      </c>
      <c r="S804">
        <f t="shared" si="104"/>
        <v>8.8415309999999998</v>
      </c>
    </row>
    <row r="805" spans="1:19">
      <c r="A805">
        <f t="shared" si="97"/>
        <v>804</v>
      </c>
      <c r="B805" t="str">
        <f>INDEX(elemek!$B$2:$B$113,MATCH($D805,elemek!$C$2:$C$113,0))</f>
        <v>Tb</v>
      </c>
      <c r="C805">
        <f t="shared" si="98"/>
        <v>156</v>
      </c>
      <c r="D805">
        <f t="shared" si="99"/>
        <v>65</v>
      </c>
      <c r="E805">
        <f t="shared" si="99"/>
        <v>91</v>
      </c>
      <c r="F805">
        <f t="shared" si="100"/>
        <v>8.5114533494381952</v>
      </c>
      <c r="G805">
        <f t="shared" si="101"/>
        <v>8.5114533494381952</v>
      </c>
      <c r="H805" t="str">
        <f>IF(B805="Fe",1+MAX($H$1:H804),"")</f>
        <v/>
      </c>
      <c r="L805">
        <v>804</v>
      </c>
      <c r="M805">
        <v>65</v>
      </c>
      <c r="N805">
        <v>91</v>
      </c>
      <c r="P805">
        <f t="shared" si="102"/>
        <v>156</v>
      </c>
      <c r="Q805" t="str">
        <f>INDEX(elemek!$B$2:$B$113,MATCH($D805,elemek!$C$2:$C$113,0))</f>
        <v>Tb</v>
      </c>
      <c r="R805">
        <f t="shared" si="103"/>
        <v>8.5114533494381952</v>
      </c>
      <c r="S805">
        <f t="shared" si="104"/>
        <v>8.5282044666666668</v>
      </c>
    </row>
    <row r="806" spans="1:19">
      <c r="A806">
        <f t="shared" si="97"/>
        <v>805</v>
      </c>
      <c r="B806" t="str">
        <f>INDEX(elemek!$B$2:$B$113,MATCH($D806,elemek!$C$2:$C$113,0))</f>
        <v>Tl</v>
      </c>
      <c r="C806">
        <f t="shared" si="98"/>
        <v>198</v>
      </c>
      <c r="D806">
        <f t="shared" si="99"/>
        <v>81</v>
      </c>
      <c r="E806">
        <f t="shared" si="99"/>
        <v>117</v>
      </c>
      <c r="F806">
        <f t="shared" si="100"/>
        <v>8.2101659999999992</v>
      </c>
      <c r="G806">
        <f t="shared" si="101"/>
        <v>8.2101659999999992</v>
      </c>
      <c r="H806" t="str">
        <f>IF(B806="Fe",1+MAX($H$1:H805),"")</f>
        <v/>
      </c>
      <c r="L806">
        <v>805</v>
      </c>
      <c r="M806">
        <v>81</v>
      </c>
      <c r="N806">
        <v>117</v>
      </c>
      <c r="O806">
        <v>8.2101659999999992</v>
      </c>
      <c r="P806">
        <f t="shared" si="102"/>
        <v>198</v>
      </c>
      <c r="Q806" t="str">
        <f>INDEX(elemek!$B$2:$B$113,MATCH($D806,elemek!$C$2:$C$113,0))</f>
        <v>Tl</v>
      </c>
      <c r="R806">
        <f t="shared" si="103"/>
        <v>8.2101659999999992</v>
      </c>
      <c r="S806">
        <f t="shared" si="104"/>
        <v>8.2101659999999992</v>
      </c>
    </row>
    <row r="807" spans="1:19">
      <c r="A807">
        <f t="shared" si="97"/>
        <v>806</v>
      </c>
      <c r="B807" t="str">
        <f>INDEX(elemek!$B$2:$B$113,MATCH($D807,elemek!$C$2:$C$113,0))</f>
        <v>Fm</v>
      </c>
      <c r="C807">
        <f t="shared" si="98"/>
        <v>251</v>
      </c>
      <c r="D807">
        <f t="shared" si="99"/>
        <v>100</v>
      </c>
      <c r="E807">
        <f t="shared" si="99"/>
        <v>151</v>
      </c>
      <c r="F807">
        <f t="shared" si="100"/>
        <v>7.7685899999999997</v>
      </c>
      <c r="G807">
        <f t="shared" si="101"/>
        <v>7.7685899999999997</v>
      </c>
      <c r="H807" t="str">
        <f>IF(B807="Fe",1+MAX($H$1:H806),"")</f>
        <v/>
      </c>
      <c r="L807">
        <v>806</v>
      </c>
      <c r="M807">
        <v>100</v>
      </c>
      <c r="N807">
        <v>151</v>
      </c>
      <c r="O807">
        <v>7.7685899999999997</v>
      </c>
      <c r="P807">
        <f t="shared" si="102"/>
        <v>251</v>
      </c>
      <c r="Q807" t="str">
        <f>INDEX(elemek!$B$2:$B$113,MATCH($D807,elemek!$C$2:$C$113,0))</f>
        <v>Fm</v>
      </c>
      <c r="R807">
        <f t="shared" si="103"/>
        <v>7.7685899999999997</v>
      </c>
      <c r="S807">
        <f t="shared" si="104"/>
        <v>7.7685899999999997</v>
      </c>
    </row>
    <row r="808" spans="1:19">
      <c r="A808">
        <f t="shared" si="97"/>
        <v>807</v>
      </c>
      <c r="B808" t="str">
        <f>INDEX(elemek!$B$2:$B$113,MATCH($D808,elemek!$C$2:$C$113,0))</f>
        <v>Nd</v>
      </c>
      <c r="C808">
        <f t="shared" si="98"/>
        <v>138</v>
      </c>
      <c r="D808">
        <f t="shared" si="99"/>
        <v>60</v>
      </c>
      <c r="E808">
        <f t="shared" si="99"/>
        <v>78</v>
      </c>
      <c r="F808">
        <f t="shared" si="100"/>
        <v>8.6656610000000001</v>
      </c>
      <c r="G808">
        <f t="shared" si="101"/>
        <v>8.6656610000000001</v>
      </c>
      <c r="H808" t="str">
        <f>IF(B808="Fe",1+MAX($H$1:H807),"")</f>
        <v/>
      </c>
      <c r="L808">
        <v>807</v>
      </c>
      <c r="M808">
        <v>60</v>
      </c>
      <c r="N808">
        <v>78</v>
      </c>
      <c r="O808">
        <v>8.6656610000000001</v>
      </c>
      <c r="P808">
        <f t="shared" si="102"/>
        <v>138</v>
      </c>
      <c r="Q808" t="str">
        <f>INDEX(elemek!$B$2:$B$113,MATCH($D808,elemek!$C$2:$C$113,0))</f>
        <v>Nd</v>
      </c>
      <c r="R808">
        <f t="shared" si="103"/>
        <v>8.6656610000000001</v>
      </c>
      <c r="S808">
        <f t="shared" si="104"/>
        <v>8.6656610000000001</v>
      </c>
    </row>
    <row r="809" spans="1:19">
      <c r="A809">
        <f t="shared" si="97"/>
        <v>808</v>
      </c>
      <c r="B809" t="str">
        <f>INDEX(elemek!$B$2:$B$113,MATCH($D809,elemek!$C$2:$C$113,0))</f>
        <v>Ho</v>
      </c>
      <c r="C809">
        <f t="shared" si="98"/>
        <v>160</v>
      </c>
      <c r="D809">
        <f t="shared" si="99"/>
        <v>67</v>
      </c>
      <c r="E809">
        <f t="shared" si="99"/>
        <v>93</v>
      </c>
      <c r="F809">
        <f t="shared" si="100"/>
        <v>8.4858770000000003</v>
      </c>
      <c r="G809">
        <f t="shared" si="101"/>
        <v>8.4858770000000003</v>
      </c>
      <c r="H809" t="str">
        <f>IF(B809="Fe",1+MAX($H$1:H808),"")</f>
        <v/>
      </c>
      <c r="L809">
        <v>808</v>
      </c>
      <c r="M809">
        <v>67</v>
      </c>
      <c r="N809">
        <v>93</v>
      </c>
      <c r="O809">
        <v>8.4858770000000003</v>
      </c>
      <c r="P809">
        <f t="shared" si="102"/>
        <v>160</v>
      </c>
      <c r="Q809" t="str">
        <f>INDEX(elemek!$B$2:$B$113,MATCH($D809,elemek!$C$2:$C$113,0))</f>
        <v>Ho</v>
      </c>
      <c r="R809">
        <f t="shared" si="103"/>
        <v>8.4858770000000003</v>
      </c>
      <c r="S809">
        <f t="shared" si="104"/>
        <v>8.4858770000000003</v>
      </c>
    </row>
    <row r="810" spans="1:19">
      <c r="A810">
        <f t="shared" si="97"/>
        <v>809</v>
      </c>
      <c r="B810" t="str">
        <f>INDEX(elemek!$B$2:$B$113,MATCH($D810,elemek!$C$2:$C$113,0))</f>
        <v>Sb</v>
      </c>
      <c r="C810">
        <f t="shared" si="98"/>
        <v>118</v>
      </c>
      <c r="D810">
        <f t="shared" si="99"/>
        <v>51</v>
      </c>
      <c r="E810">
        <f t="shared" si="99"/>
        <v>67</v>
      </c>
      <c r="F810">
        <f t="shared" si="100"/>
        <v>8.8149630000000005</v>
      </c>
      <c r="G810">
        <f t="shared" si="101"/>
        <v>8.8149630000000005</v>
      </c>
      <c r="H810" t="str">
        <f>IF(B810="Fe",1+MAX($H$1:H809),"")</f>
        <v/>
      </c>
      <c r="L810">
        <v>809</v>
      </c>
      <c r="M810">
        <v>51</v>
      </c>
      <c r="N810">
        <v>67</v>
      </c>
      <c r="O810">
        <v>8.8149630000000005</v>
      </c>
      <c r="P810">
        <f t="shared" si="102"/>
        <v>118</v>
      </c>
      <c r="Q810" t="str">
        <f>INDEX(elemek!$B$2:$B$113,MATCH($D810,elemek!$C$2:$C$113,0))</f>
        <v>Sb</v>
      </c>
      <c r="R810">
        <f t="shared" si="103"/>
        <v>8.8149630000000005</v>
      </c>
      <c r="S810">
        <f t="shared" si="104"/>
        <v>8.8149630000000005</v>
      </c>
    </row>
    <row r="811" spans="1:19">
      <c r="A811">
        <f t="shared" si="97"/>
        <v>810</v>
      </c>
      <c r="B811" t="str">
        <f>INDEX(elemek!$B$2:$B$113,MATCH($D811,elemek!$C$2:$C$113,0))</f>
        <v>Pu</v>
      </c>
      <c r="C811">
        <f t="shared" si="98"/>
        <v>243</v>
      </c>
      <c r="D811">
        <f t="shared" si="99"/>
        <v>94</v>
      </c>
      <c r="E811">
        <f t="shared" si="99"/>
        <v>149</v>
      </c>
      <c r="F811">
        <f t="shared" si="100"/>
        <v>7.8336480000000002</v>
      </c>
      <c r="G811">
        <f t="shared" si="101"/>
        <v>7.8336480000000002</v>
      </c>
      <c r="H811" t="str">
        <f>IF(B811="Fe",1+MAX($H$1:H810),"")</f>
        <v/>
      </c>
      <c r="L811">
        <v>810</v>
      </c>
      <c r="M811">
        <v>94</v>
      </c>
      <c r="N811">
        <v>149</v>
      </c>
      <c r="O811">
        <v>7.8336480000000002</v>
      </c>
      <c r="P811">
        <f t="shared" si="102"/>
        <v>243</v>
      </c>
      <c r="Q811" t="str">
        <f>INDEX(elemek!$B$2:$B$113,MATCH($D811,elemek!$C$2:$C$113,0))</f>
        <v>Pu</v>
      </c>
      <c r="R811">
        <f t="shared" si="103"/>
        <v>7.8336480000000002</v>
      </c>
      <c r="S811">
        <f t="shared" si="104"/>
        <v>7.8336480000000002</v>
      </c>
    </row>
    <row r="812" spans="1:19">
      <c r="A812">
        <f t="shared" si="97"/>
        <v>811</v>
      </c>
      <c r="B812" t="str">
        <f>INDEX(elemek!$B$2:$B$113,MATCH($D812,elemek!$C$2:$C$113,0))</f>
        <v>Au</v>
      </c>
      <c r="C812">
        <f t="shared" si="98"/>
        <v>192</v>
      </c>
      <c r="D812">
        <f t="shared" si="99"/>
        <v>79</v>
      </c>
      <c r="E812">
        <f t="shared" si="99"/>
        <v>113</v>
      </c>
      <c r="F812">
        <f t="shared" si="100"/>
        <v>8.2420360000000006</v>
      </c>
      <c r="G812">
        <f t="shared" si="101"/>
        <v>8.2420360000000006</v>
      </c>
      <c r="H812" t="str">
        <f>IF(B812="Fe",1+MAX($H$1:H811),"")</f>
        <v/>
      </c>
      <c r="L812">
        <v>811</v>
      </c>
      <c r="M812">
        <v>79</v>
      </c>
      <c r="N812">
        <v>113</v>
      </c>
      <c r="O812">
        <v>8.2420360000000006</v>
      </c>
      <c r="P812">
        <f t="shared" si="102"/>
        <v>192</v>
      </c>
      <c r="Q812" t="str">
        <f>INDEX(elemek!$B$2:$B$113,MATCH($D812,elemek!$C$2:$C$113,0))</f>
        <v>Au</v>
      </c>
      <c r="R812">
        <f t="shared" si="103"/>
        <v>8.2420360000000006</v>
      </c>
      <c r="S812">
        <f t="shared" si="104"/>
        <v>8.2420360000000006</v>
      </c>
    </row>
    <row r="813" spans="1:19">
      <c r="A813">
        <f t="shared" si="97"/>
        <v>812</v>
      </c>
      <c r="B813" t="str">
        <f>INDEX(elemek!$B$2:$B$113,MATCH($D813,elemek!$C$2:$C$113,0))</f>
        <v>In</v>
      </c>
      <c r="C813">
        <f t="shared" si="98"/>
        <v>110</v>
      </c>
      <c r="D813">
        <f t="shared" si="99"/>
        <v>49</v>
      </c>
      <c r="E813">
        <f t="shared" si="99"/>
        <v>61</v>
      </c>
      <c r="F813">
        <f t="shared" si="100"/>
        <v>8.8574640000000002</v>
      </c>
      <c r="G813">
        <f t="shared" si="101"/>
        <v>8.8574640000000002</v>
      </c>
      <c r="H813" t="str">
        <f>IF(B813="Fe",1+MAX($H$1:H812),"")</f>
        <v/>
      </c>
      <c r="L813">
        <v>812</v>
      </c>
      <c r="M813">
        <v>49</v>
      </c>
      <c r="N813">
        <v>61</v>
      </c>
      <c r="O813">
        <v>8.8574640000000002</v>
      </c>
      <c r="P813">
        <f t="shared" si="102"/>
        <v>110</v>
      </c>
      <c r="Q813" t="str">
        <f>INDEX(elemek!$B$2:$B$113,MATCH($D813,elemek!$C$2:$C$113,0))</f>
        <v>In</v>
      </c>
      <c r="R813">
        <f t="shared" si="103"/>
        <v>8.8574640000000002</v>
      </c>
      <c r="S813">
        <f t="shared" si="104"/>
        <v>8.8574640000000002</v>
      </c>
    </row>
    <row r="814" spans="1:19">
      <c r="A814">
        <f t="shared" si="97"/>
        <v>813</v>
      </c>
      <c r="B814" t="str">
        <f>INDEX(elemek!$B$2:$B$113,MATCH($D814,elemek!$C$2:$C$113,0))</f>
        <v>Ce</v>
      </c>
      <c r="C814">
        <f t="shared" si="98"/>
        <v>133</v>
      </c>
      <c r="D814">
        <f t="shared" si="99"/>
        <v>58</v>
      </c>
      <c r="E814">
        <f t="shared" si="99"/>
        <v>75</v>
      </c>
      <c r="F814">
        <f t="shared" si="100"/>
        <v>8.6907709999999998</v>
      </c>
      <c r="G814">
        <f t="shared" si="101"/>
        <v>8.6907709999999998</v>
      </c>
      <c r="H814" t="str">
        <f>IF(B814="Fe",1+MAX($H$1:H813),"")</f>
        <v/>
      </c>
      <c r="L814">
        <v>813</v>
      </c>
      <c r="M814">
        <v>58</v>
      </c>
      <c r="N814">
        <v>75</v>
      </c>
      <c r="O814">
        <v>8.6907709999999998</v>
      </c>
      <c r="P814">
        <f t="shared" si="102"/>
        <v>133</v>
      </c>
      <c r="Q814" t="str">
        <f>INDEX(elemek!$B$2:$B$113,MATCH($D814,elemek!$C$2:$C$113,0))</f>
        <v>Ce</v>
      </c>
      <c r="R814">
        <f t="shared" si="103"/>
        <v>8.6907709999999998</v>
      </c>
      <c r="S814">
        <f t="shared" si="104"/>
        <v>8.6907709999999998</v>
      </c>
    </row>
    <row r="815" spans="1:19">
      <c r="A815">
        <f t="shared" si="97"/>
        <v>814</v>
      </c>
      <c r="B815" t="str">
        <f>INDEX(elemek!$B$2:$B$113,MATCH($D815,elemek!$C$2:$C$113,0))</f>
        <v>Tc</v>
      </c>
      <c r="C815">
        <f t="shared" si="98"/>
        <v>94</v>
      </c>
      <c r="D815">
        <f t="shared" si="99"/>
        <v>43</v>
      </c>
      <c r="E815">
        <f t="shared" si="99"/>
        <v>51</v>
      </c>
      <c r="F815">
        <f t="shared" si="100"/>
        <v>8.966583</v>
      </c>
      <c r="G815">
        <f t="shared" si="101"/>
        <v>8.966583</v>
      </c>
      <c r="H815" t="str">
        <f>IF(B815="Fe",1+MAX($H$1:H814),"")</f>
        <v/>
      </c>
      <c r="L815">
        <v>814</v>
      </c>
      <c r="M815">
        <v>43</v>
      </c>
      <c r="N815">
        <v>51</v>
      </c>
      <c r="O815">
        <v>8.966583</v>
      </c>
      <c r="P815">
        <f t="shared" si="102"/>
        <v>94</v>
      </c>
      <c r="Q815" t="str">
        <f>INDEX(elemek!$B$2:$B$113,MATCH($D815,elemek!$C$2:$C$113,0))</f>
        <v>Tc</v>
      </c>
      <c r="R815">
        <f t="shared" si="103"/>
        <v>8.966583</v>
      </c>
      <c r="S815">
        <f t="shared" si="104"/>
        <v>8.966583</v>
      </c>
    </row>
    <row r="816" spans="1:19">
      <c r="A816">
        <f t="shared" si="97"/>
        <v>815</v>
      </c>
      <c r="B816" t="str">
        <f>INDEX(elemek!$B$2:$B$113,MATCH($D816,elemek!$C$2:$C$113,0))</f>
        <v>Y</v>
      </c>
      <c r="C816">
        <f t="shared" si="98"/>
        <v>85</v>
      </c>
      <c r="D816">
        <f t="shared" si="99"/>
        <v>39</v>
      </c>
      <c r="E816">
        <f t="shared" si="99"/>
        <v>46</v>
      </c>
      <c r="F816">
        <f t="shared" si="100"/>
        <v>8.9868799999999993</v>
      </c>
      <c r="G816">
        <f t="shared" si="101"/>
        <v>8.9868799999999993</v>
      </c>
      <c r="H816" t="str">
        <f>IF(B816="Fe",1+MAX($H$1:H815),"")</f>
        <v/>
      </c>
      <c r="L816">
        <v>815</v>
      </c>
      <c r="M816">
        <v>39</v>
      </c>
      <c r="N816">
        <v>46</v>
      </c>
      <c r="O816">
        <v>8.9868799999999993</v>
      </c>
      <c r="P816">
        <f t="shared" si="102"/>
        <v>85</v>
      </c>
      <c r="Q816" t="str">
        <f>INDEX(elemek!$B$2:$B$113,MATCH($D816,elemek!$C$2:$C$113,0))</f>
        <v>Y</v>
      </c>
      <c r="R816">
        <f t="shared" si="103"/>
        <v>8.9868799999999993</v>
      </c>
      <c r="S816">
        <f t="shared" si="104"/>
        <v>8.9868799999999993</v>
      </c>
    </row>
    <row r="817" spans="1:19">
      <c r="A817">
        <f t="shared" si="97"/>
        <v>816</v>
      </c>
      <c r="B817" t="str">
        <f>INDEX(elemek!$B$2:$B$113,MATCH($D817,elemek!$C$2:$C$113,0))</f>
        <v>Ga</v>
      </c>
      <c r="C817">
        <f t="shared" si="98"/>
        <v>73</v>
      </c>
      <c r="D817">
        <f t="shared" si="99"/>
        <v>31</v>
      </c>
      <c r="E817">
        <f t="shared" si="99"/>
        <v>42</v>
      </c>
      <c r="F817">
        <f t="shared" si="100"/>
        <v>9.0261119999999995</v>
      </c>
      <c r="G817">
        <f t="shared" si="101"/>
        <v>9.0261119999999995</v>
      </c>
      <c r="H817" t="str">
        <f>IF(B817="Fe",1+MAX($H$1:H816),"")</f>
        <v/>
      </c>
      <c r="L817">
        <v>816</v>
      </c>
      <c r="M817">
        <v>31</v>
      </c>
      <c r="N817">
        <v>42</v>
      </c>
      <c r="O817">
        <v>9.0261119999999995</v>
      </c>
      <c r="P817">
        <f t="shared" si="102"/>
        <v>73</v>
      </c>
      <c r="Q817" t="str">
        <f>INDEX(elemek!$B$2:$B$113,MATCH($D817,elemek!$C$2:$C$113,0))</f>
        <v>Ga</v>
      </c>
      <c r="R817">
        <f t="shared" si="103"/>
        <v>9.0261119999999995</v>
      </c>
      <c r="S817">
        <f t="shared" si="104"/>
        <v>9.0261119999999995</v>
      </c>
    </row>
    <row r="818" spans="1:19">
      <c r="A818">
        <f t="shared" si="97"/>
        <v>817</v>
      </c>
      <c r="B818" t="str">
        <f>INDEX(elemek!$B$2:$B$113,MATCH($D818,elemek!$C$2:$C$113,0))</f>
        <v>Hg</v>
      </c>
      <c r="C818">
        <f t="shared" si="98"/>
        <v>192</v>
      </c>
      <c r="D818">
        <f t="shared" si="99"/>
        <v>80</v>
      </c>
      <c r="E818">
        <f t="shared" si="99"/>
        <v>112</v>
      </c>
      <c r="F818">
        <f t="shared" si="100"/>
        <v>8.2380510000000005</v>
      </c>
      <c r="G818">
        <f t="shared" si="101"/>
        <v>8.2380510000000005</v>
      </c>
      <c r="H818" t="str">
        <f>IF(B818="Fe",1+MAX($H$1:H817),"")</f>
        <v/>
      </c>
      <c r="L818">
        <v>817</v>
      </c>
      <c r="M818">
        <v>80</v>
      </c>
      <c r="N818">
        <v>112</v>
      </c>
      <c r="O818">
        <v>8.2380510000000005</v>
      </c>
      <c r="P818">
        <f t="shared" si="102"/>
        <v>192</v>
      </c>
      <c r="Q818" t="str">
        <f>INDEX(elemek!$B$2:$B$113,MATCH($D818,elemek!$C$2:$C$113,0))</f>
        <v>Hg</v>
      </c>
      <c r="R818">
        <f t="shared" si="103"/>
        <v>8.2380510000000005</v>
      </c>
      <c r="S818">
        <f t="shared" si="104"/>
        <v>8.2380510000000005</v>
      </c>
    </row>
    <row r="819" spans="1:19">
      <c r="A819">
        <f t="shared" si="97"/>
        <v>818</v>
      </c>
      <c r="B819" t="str">
        <f>INDEX(elemek!$B$2:$B$113,MATCH($D819,elemek!$C$2:$C$113,0))</f>
        <v>La</v>
      </c>
      <c r="C819">
        <f t="shared" si="98"/>
        <v>132</v>
      </c>
      <c r="D819">
        <f t="shared" si="99"/>
        <v>57</v>
      </c>
      <c r="E819">
        <f t="shared" si="99"/>
        <v>75</v>
      </c>
      <c r="F819">
        <f t="shared" si="100"/>
        <v>8.7057210000000005</v>
      </c>
      <c r="G819">
        <f t="shared" si="101"/>
        <v>8.7057210000000005</v>
      </c>
      <c r="H819" t="str">
        <f>IF(B819="Fe",1+MAX($H$1:H818),"")</f>
        <v/>
      </c>
      <c r="L819">
        <v>818</v>
      </c>
      <c r="M819">
        <v>57</v>
      </c>
      <c r="N819">
        <v>75</v>
      </c>
      <c r="O819">
        <v>8.7057210000000005</v>
      </c>
      <c r="P819">
        <f t="shared" si="102"/>
        <v>132</v>
      </c>
      <c r="Q819" t="str">
        <f>INDEX(elemek!$B$2:$B$113,MATCH($D819,elemek!$C$2:$C$113,0))</f>
        <v>La</v>
      </c>
      <c r="R819">
        <f t="shared" si="103"/>
        <v>8.7057210000000005</v>
      </c>
      <c r="S819">
        <f t="shared" si="104"/>
        <v>8.7057210000000005</v>
      </c>
    </row>
    <row r="820" spans="1:19">
      <c r="A820">
        <f t="shared" si="97"/>
        <v>819</v>
      </c>
      <c r="B820" t="str">
        <f>INDEX(elemek!$B$2:$B$113,MATCH($D820,elemek!$C$2:$C$113,0))</f>
        <v>Rh</v>
      </c>
      <c r="C820">
        <f t="shared" si="98"/>
        <v>99</v>
      </c>
      <c r="D820">
        <f t="shared" si="99"/>
        <v>45</v>
      </c>
      <c r="E820">
        <f t="shared" si="99"/>
        <v>54</v>
      </c>
      <c r="F820">
        <f t="shared" si="100"/>
        <v>8.5114533494381952</v>
      </c>
      <c r="G820">
        <f t="shared" si="101"/>
        <v>8.5114533494381952</v>
      </c>
      <c r="H820" t="str">
        <f>IF(B820="Fe",1+MAX($H$1:H819),"")</f>
        <v/>
      </c>
      <c r="L820">
        <v>819</v>
      </c>
      <c r="M820">
        <v>45</v>
      </c>
      <c r="N820">
        <v>54</v>
      </c>
      <c r="P820">
        <f t="shared" si="102"/>
        <v>99</v>
      </c>
      <c r="Q820" t="str">
        <f>INDEX(elemek!$B$2:$B$113,MATCH($D820,elemek!$C$2:$C$113,0))</f>
        <v>Rh</v>
      </c>
      <c r="R820">
        <f t="shared" si="103"/>
        <v>8.5114533494381952</v>
      </c>
      <c r="S820">
        <f t="shared" si="104"/>
        <v>8.9198482857142842</v>
      </c>
    </row>
    <row r="821" spans="1:19">
      <c r="A821">
        <f t="shared" si="97"/>
        <v>820</v>
      </c>
      <c r="B821" t="str">
        <f>INDEX(elemek!$B$2:$B$113,MATCH($D821,elemek!$C$2:$C$113,0))</f>
        <v>Db</v>
      </c>
      <c r="C821">
        <f t="shared" si="98"/>
        <v>267</v>
      </c>
      <c r="D821">
        <f t="shared" si="99"/>
        <v>105</v>
      </c>
      <c r="E821">
        <f t="shared" si="99"/>
        <v>162</v>
      </c>
      <c r="F821">
        <f t="shared" si="100"/>
        <v>7.644361</v>
      </c>
      <c r="G821">
        <f t="shared" si="101"/>
        <v>7.644361</v>
      </c>
      <c r="H821" t="str">
        <f>IF(B821="Fe",1+MAX($H$1:H820),"")</f>
        <v/>
      </c>
      <c r="L821">
        <v>820</v>
      </c>
      <c r="M821">
        <v>105</v>
      </c>
      <c r="N821">
        <v>162</v>
      </c>
      <c r="O821">
        <v>7.644361</v>
      </c>
      <c r="P821">
        <f t="shared" si="102"/>
        <v>267</v>
      </c>
      <c r="Q821" t="str">
        <f>INDEX(elemek!$B$2:$B$113,MATCH($D821,elemek!$C$2:$C$113,0))</f>
        <v>Db</v>
      </c>
      <c r="R821">
        <f t="shared" si="103"/>
        <v>7.644361</v>
      </c>
      <c r="S821">
        <f t="shared" si="104"/>
        <v>7.644361</v>
      </c>
    </row>
    <row r="822" spans="1:19">
      <c r="A822">
        <f t="shared" si="97"/>
        <v>821</v>
      </c>
      <c r="B822" t="str">
        <f>INDEX(elemek!$B$2:$B$113,MATCH($D822,elemek!$C$2:$C$113,0))</f>
        <v>Lu</v>
      </c>
      <c r="C822">
        <f t="shared" si="98"/>
        <v>179</v>
      </c>
      <c r="D822">
        <f t="shared" si="99"/>
        <v>71</v>
      </c>
      <c r="E822">
        <f t="shared" si="99"/>
        <v>108</v>
      </c>
      <c r="F822">
        <f t="shared" si="100"/>
        <v>8.3454280000000001</v>
      </c>
      <c r="G822">
        <f t="shared" si="101"/>
        <v>8.3454280000000001</v>
      </c>
      <c r="H822" t="str">
        <f>IF(B822="Fe",1+MAX($H$1:H821),"")</f>
        <v/>
      </c>
      <c r="L822">
        <v>821</v>
      </c>
      <c r="M822">
        <v>71</v>
      </c>
      <c r="N822">
        <v>108</v>
      </c>
      <c r="O822">
        <v>8.3454280000000001</v>
      </c>
      <c r="P822">
        <f t="shared" si="102"/>
        <v>179</v>
      </c>
      <c r="Q822" t="str">
        <f>INDEX(elemek!$B$2:$B$113,MATCH($D822,elemek!$C$2:$C$113,0))</f>
        <v>Lu</v>
      </c>
      <c r="R822">
        <f t="shared" si="103"/>
        <v>8.3454280000000001</v>
      </c>
      <c r="S822">
        <f t="shared" si="104"/>
        <v>8.3454280000000001</v>
      </c>
    </row>
    <row r="823" spans="1:19">
      <c r="A823">
        <f t="shared" si="97"/>
        <v>822</v>
      </c>
      <c r="B823" t="str">
        <f>INDEX(elemek!$B$2:$B$113,MATCH($D823,elemek!$C$2:$C$113,0))</f>
        <v>Rb</v>
      </c>
      <c r="C823">
        <f t="shared" si="98"/>
        <v>81</v>
      </c>
      <c r="D823">
        <f t="shared" si="99"/>
        <v>37</v>
      </c>
      <c r="E823">
        <f t="shared" si="99"/>
        <v>44</v>
      </c>
      <c r="F823">
        <f t="shared" si="100"/>
        <v>9.0028710000000007</v>
      </c>
      <c r="G823">
        <f t="shared" si="101"/>
        <v>9.0028710000000007</v>
      </c>
      <c r="H823" t="str">
        <f>IF(B823="Fe",1+MAX($H$1:H822),"")</f>
        <v/>
      </c>
      <c r="L823">
        <v>822</v>
      </c>
      <c r="M823">
        <v>37</v>
      </c>
      <c r="N823">
        <v>44</v>
      </c>
      <c r="O823">
        <v>9.0028710000000007</v>
      </c>
      <c r="P823">
        <f t="shared" si="102"/>
        <v>81</v>
      </c>
      <c r="Q823" t="str">
        <f>INDEX(elemek!$B$2:$B$113,MATCH($D823,elemek!$C$2:$C$113,0))</f>
        <v>Rb</v>
      </c>
      <c r="R823">
        <f t="shared" si="103"/>
        <v>9.0028710000000007</v>
      </c>
      <c r="S823">
        <f t="shared" si="104"/>
        <v>9.0028710000000007</v>
      </c>
    </row>
    <row r="824" spans="1:19">
      <c r="A824">
        <f t="shared" si="97"/>
        <v>823</v>
      </c>
      <c r="B824" t="str">
        <f>INDEX(elemek!$B$2:$B$113,MATCH($D824,elemek!$C$2:$C$113,0))</f>
        <v>Bk</v>
      </c>
      <c r="C824">
        <f t="shared" si="98"/>
        <v>243</v>
      </c>
      <c r="D824">
        <f t="shared" si="99"/>
        <v>97</v>
      </c>
      <c r="E824">
        <f t="shared" si="99"/>
        <v>146</v>
      </c>
      <c r="F824">
        <f t="shared" si="100"/>
        <v>7.8298009999999998</v>
      </c>
      <c r="G824">
        <f t="shared" si="101"/>
        <v>7.8298009999999998</v>
      </c>
      <c r="H824" t="str">
        <f>IF(B824="Fe",1+MAX($H$1:H823),"")</f>
        <v/>
      </c>
      <c r="L824">
        <v>823</v>
      </c>
      <c r="M824">
        <v>97</v>
      </c>
      <c r="N824">
        <v>146</v>
      </c>
      <c r="O824">
        <v>7.8298009999999998</v>
      </c>
      <c r="P824">
        <f t="shared" si="102"/>
        <v>243</v>
      </c>
      <c r="Q824" t="str">
        <f>INDEX(elemek!$B$2:$B$113,MATCH($D824,elemek!$C$2:$C$113,0))</f>
        <v>Bk</v>
      </c>
      <c r="R824">
        <f t="shared" si="103"/>
        <v>7.8298009999999998</v>
      </c>
      <c r="S824">
        <f t="shared" si="104"/>
        <v>7.8298009999999998</v>
      </c>
    </row>
    <row r="825" spans="1:19">
      <c r="A825">
        <f t="shared" si="97"/>
        <v>824</v>
      </c>
      <c r="B825" t="str">
        <f>INDEX(elemek!$B$2:$B$113,MATCH($D825,elemek!$C$2:$C$113,0))</f>
        <v>In</v>
      </c>
      <c r="C825">
        <f t="shared" si="98"/>
        <v>115</v>
      </c>
      <c r="D825">
        <f t="shared" si="99"/>
        <v>49</v>
      </c>
      <c r="E825">
        <f t="shared" si="99"/>
        <v>66</v>
      </c>
      <c r="F825">
        <f t="shared" si="100"/>
        <v>8.5114533494381952</v>
      </c>
      <c r="G825">
        <f t="shared" si="101"/>
        <v>8.5114533494381952</v>
      </c>
      <c r="H825" t="str">
        <f>IF(B825="Fe",1+MAX($H$1:H824),"")</f>
        <v/>
      </c>
      <c r="L825">
        <v>824</v>
      </c>
      <c r="M825">
        <v>49</v>
      </c>
      <c r="N825">
        <v>66</v>
      </c>
      <c r="P825">
        <f t="shared" si="102"/>
        <v>115</v>
      </c>
      <c r="Q825" t="str">
        <f>INDEX(elemek!$B$2:$B$113,MATCH($D825,elemek!$C$2:$C$113,0))</f>
        <v>In</v>
      </c>
      <c r="R825">
        <f t="shared" si="103"/>
        <v>8.5114533494381952</v>
      </c>
      <c r="S825">
        <f t="shared" si="104"/>
        <v>8.8539337142857129</v>
      </c>
    </row>
    <row r="826" spans="1:19">
      <c r="A826">
        <f t="shared" si="97"/>
        <v>825</v>
      </c>
      <c r="B826" t="str">
        <f>INDEX(elemek!$B$2:$B$113,MATCH($D826,elemek!$C$2:$C$113,0))</f>
        <v>Kr</v>
      </c>
      <c r="C826">
        <f t="shared" si="98"/>
        <v>85</v>
      </c>
      <c r="D826">
        <f t="shared" si="99"/>
        <v>36</v>
      </c>
      <c r="E826">
        <f t="shared" si="99"/>
        <v>49</v>
      </c>
      <c r="F826">
        <f t="shared" si="100"/>
        <v>8.5114533494381952</v>
      </c>
      <c r="G826">
        <f t="shared" si="101"/>
        <v>8.5114533494381952</v>
      </c>
      <c r="H826" t="str">
        <f>IF(B826="Fe",1+MAX($H$1:H825),"")</f>
        <v/>
      </c>
      <c r="L826">
        <v>825</v>
      </c>
      <c r="M826">
        <v>36</v>
      </c>
      <c r="N826">
        <v>49</v>
      </c>
      <c r="P826">
        <f t="shared" si="102"/>
        <v>85</v>
      </c>
      <c r="Q826" t="str">
        <f>INDEX(elemek!$B$2:$B$113,MATCH($D826,elemek!$C$2:$C$113,0))</f>
        <v>Kr</v>
      </c>
      <c r="R826">
        <f t="shared" si="103"/>
        <v>8.5114533494381952</v>
      </c>
      <c r="S826">
        <f t="shared" si="104"/>
        <v>9.0200496923076905</v>
      </c>
    </row>
    <row r="827" spans="1:19">
      <c r="A827">
        <f t="shared" si="97"/>
        <v>826</v>
      </c>
      <c r="B827" t="str">
        <f>INDEX(elemek!$B$2:$B$113,MATCH($D827,elemek!$C$2:$C$113,0))</f>
        <v>Ru</v>
      </c>
      <c r="C827">
        <f t="shared" si="98"/>
        <v>105</v>
      </c>
      <c r="D827">
        <f t="shared" si="99"/>
        <v>44</v>
      </c>
      <c r="E827">
        <f t="shared" si="99"/>
        <v>61</v>
      </c>
      <c r="F827">
        <f t="shared" si="100"/>
        <v>8.8896890000000006</v>
      </c>
      <c r="G827">
        <f t="shared" si="101"/>
        <v>8.8896890000000006</v>
      </c>
      <c r="H827" t="str">
        <f>IF(B827="Fe",1+MAX($H$1:H826),"")</f>
        <v/>
      </c>
      <c r="L827">
        <v>826</v>
      </c>
      <c r="M827">
        <v>44</v>
      </c>
      <c r="N827">
        <v>61</v>
      </c>
      <c r="O827">
        <v>8.8896890000000006</v>
      </c>
      <c r="P827">
        <f t="shared" si="102"/>
        <v>105</v>
      </c>
      <c r="Q827" t="str">
        <f>INDEX(elemek!$B$2:$B$113,MATCH($D827,elemek!$C$2:$C$113,0))</f>
        <v>Ru</v>
      </c>
      <c r="R827">
        <f t="shared" si="103"/>
        <v>8.8896890000000006</v>
      </c>
      <c r="S827">
        <f t="shared" si="104"/>
        <v>8.8896890000000006</v>
      </c>
    </row>
    <row r="828" spans="1:19">
      <c r="A828">
        <f t="shared" si="97"/>
        <v>827</v>
      </c>
      <c r="B828" t="str">
        <f>INDEX(elemek!$B$2:$B$113,MATCH($D828,elemek!$C$2:$C$113,0))</f>
        <v>Br</v>
      </c>
      <c r="C828">
        <f t="shared" si="98"/>
        <v>80</v>
      </c>
      <c r="D828">
        <f t="shared" si="99"/>
        <v>35</v>
      </c>
      <c r="E828">
        <f t="shared" si="99"/>
        <v>45</v>
      </c>
      <c r="F828">
        <f t="shared" si="100"/>
        <v>9.018872</v>
      </c>
      <c r="G828">
        <f t="shared" si="101"/>
        <v>9.018872</v>
      </c>
      <c r="H828" t="str">
        <f>IF(B828="Fe",1+MAX($H$1:H827),"")</f>
        <v/>
      </c>
      <c r="L828">
        <v>827</v>
      </c>
      <c r="M828">
        <v>35</v>
      </c>
      <c r="N828">
        <v>45</v>
      </c>
      <c r="O828">
        <v>9.018872</v>
      </c>
      <c r="P828">
        <f t="shared" si="102"/>
        <v>80</v>
      </c>
      <c r="Q828" t="str">
        <f>INDEX(elemek!$B$2:$B$113,MATCH($D828,elemek!$C$2:$C$113,0))</f>
        <v>Br</v>
      </c>
      <c r="R828">
        <f t="shared" si="103"/>
        <v>9.018872</v>
      </c>
      <c r="S828">
        <f t="shared" si="104"/>
        <v>9.018872</v>
      </c>
    </row>
    <row r="829" spans="1:19">
      <c r="A829">
        <f t="shared" si="97"/>
        <v>828</v>
      </c>
      <c r="B829" t="str">
        <f>INDEX(elemek!$B$2:$B$113,MATCH($D829,elemek!$C$2:$C$113,0))</f>
        <v>Pr</v>
      </c>
      <c r="C829">
        <f t="shared" si="98"/>
        <v>139</v>
      </c>
      <c r="D829">
        <f t="shared" si="99"/>
        <v>59</v>
      </c>
      <c r="E829">
        <f t="shared" si="99"/>
        <v>80</v>
      </c>
      <c r="F829">
        <f t="shared" si="100"/>
        <v>8.6815650000000009</v>
      </c>
      <c r="G829">
        <f t="shared" si="101"/>
        <v>8.6815650000000009</v>
      </c>
      <c r="H829" t="str">
        <f>IF(B829="Fe",1+MAX($H$1:H828),"")</f>
        <v/>
      </c>
      <c r="L829">
        <v>828</v>
      </c>
      <c r="M829">
        <v>59</v>
      </c>
      <c r="N829">
        <v>80</v>
      </c>
      <c r="O829">
        <v>8.6815650000000009</v>
      </c>
      <c r="P829">
        <f t="shared" si="102"/>
        <v>139</v>
      </c>
      <c r="Q829" t="str">
        <f>INDEX(elemek!$B$2:$B$113,MATCH($D829,elemek!$C$2:$C$113,0))</f>
        <v>Pr</v>
      </c>
      <c r="R829">
        <f t="shared" si="103"/>
        <v>8.6815650000000009</v>
      </c>
      <c r="S829">
        <f t="shared" si="104"/>
        <v>8.6815650000000009</v>
      </c>
    </row>
    <row r="830" spans="1:19">
      <c r="A830">
        <f t="shared" si="97"/>
        <v>829</v>
      </c>
      <c r="B830" t="str">
        <f>INDEX(elemek!$B$2:$B$113,MATCH($D830,elemek!$C$2:$C$113,0))</f>
        <v>Sb</v>
      </c>
      <c r="C830">
        <f t="shared" si="98"/>
        <v>129</v>
      </c>
      <c r="D830">
        <f t="shared" si="99"/>
        <v>51</v>
      </c>
      <c r="E830">
        <f t="shared" si="99"/>
        <v>78</v>
      </c>
      <c r="F830">
        <f t="shared" si="100"/>
        <v>8.7273580000000006</v>
      </c>
      <c r="G830">
        <f t="shared" si="101"/>
        <v>8.7273580000000006</v>
      </c>
      <c r="H830" t="str">
        <f>IF(B830="Fe",1+MAX($H$1:H829),"")</f>
        <v/>
      </c>
      <c r="L830">
        <v>829</v>
      </c>
      <c r="M830">
        <v>51</v>
      </c>
      <c r="N830">
        <v>78</v>
      </c>
      <c r="O830">
        <v>8.7273580000000006</v>
      </c>
      <c r="P830">
        <f t="shared" si="102"/>
        <v>129</v>
      </c>
      <c r="Q830" t="str">
        <f>INDEX(elemek!$B$2:$B$113,MATCH($D830,elemek!$C$2:$C$113,0))</f>
        <v>Sb</v>
      </c>
      <c r="R830">
        <f t="shared" si="103"/>
        <v>8.7273580000000006</v>
      </c>
      <c r="S830">
        <f t="shared" si="104"/>
        <v>8.7273580000000006</v>
      </c>
    </row>
    <row r="831" spans="1:19">
      <c r="A831">
        <f t="shared" si="97"/>
        <v>830</v>
      </c>
      <c r="B831" t="str">
        <f>INDEX(elemek!$B$2:$B$113,MATCH($D831,elemek!$C$2:$C$113,0))</f>
        <v>Bk</v>
      </c>
      <c r="C831">
        <f t="shared" si="98"/>
        <v>244</v>
      </c>
      <c r="D831">
        <f t="shared" si="99"/>
        <v>97</v>
      </c>
      <c r="E831">
        <f t="shared" si="99"/>
        <v>147</v>
      </c>
      <c r="F831">
        <f t="shared" si="100"/>
        <v>7.8224910000000003</v>
      </c>
      <c r="G831">
        <f t="shared" si="101"/>
        <v>7.8224910000000003</v>
      </c>
      <c r="H831" t="str">
        <f>IF(B831="Fe",1+MAX($H$1:H830),"")</f>
        <v/>
      </c>
      <c r="L831">
        <v>830</v>
      </c>
      <c r="M831">
        <v>97</v>
      </c>
      <c r="N831">
        <v>147</v>
      </c>
      <c r="O831">
        <v>7.8224910000000003</v>
      </c>
      <c r="P831">
        <f t="shared" si="102"/>
        <v>244</v>
      </c>
      <c r="Q831" t="str">
        <f>INDEX(elemek!$B$2:$B$113,MATCH($D831,elemek!$C$2:$C$113,0))</f>
        <v>Bk</v>
      </c>
      <c r="R831">
        <f t="shared" si="103"/>
        <v>7.8224910000000003</v>
      </c>
      <c r="S831">
        <f t="shared" si="104"/>
        <v>7.8224910000000003</v>
      </c>
    </row>
    <row r="832" spans="1:19">
      <c r="A832">
        <f t="shared" si="97"/>
        <v>831</v>
      </c>
      <c r="B832" t="str">
        <f>INDEX(elemek!$B$2:$B$113,MATCH($D832,elemek!$C$2:$C$113,0))</f>
        <v>In</v>
      </c>
      <c r="C832">
        <f t="shared" si="98"/>
        <v>109</v>
      </c>
      <c r="D832">
        <f t="shared" si="99"/>
        <v>49</v>
      </c>
      <c r="E832">
        <f t="shared" si="99"/>
        <v>60</v>
      </c>
      <c r="F832">
        <f t="shared" si="100"/>
        <v>8.8648050000000005</v>
      </c>
      <c r="G832">
        <f t="shared" si="101"/>
        <v>8.8648050000000005</v>
      </c>
      <c r="H832" t="str">
        <f>IF(B832="Fe",1+MAX($H$1:H831),"")</f>
        <v/>
      </c>
      <c r="L832">
        <v>831</v>
      </c>
      <c r="M832">
        <v>49</v>
      </c>
      <c r="N832">
        <v>60</v>
      </c>
      <c r="O832">
        <v>8.8648050000000005</v>
      </c>
      <c r="P832">
        <f t="shared" si="102"/>
        <v>109</v>
      </c>
      <c r="Q832" t="str">
        <f>INDEX(elemek!$B$2:$B$113,MATCH($D832,elemek!$C$2:$C$113,0))</f>
        <v>In</v>
      </c>
      <c r="R832">
        <f t="shared" si="103"/>
        <v>8.8648050000000005</v>
      </c>
      <c r="S832">
        <f t="shared" si="104"/>
        <v>8.8648050000000005</v>
      </c>
    </row>
    <row r="833" spans="1:19">
      <c r="A833">
        <f t="shared" si="97"/>
        <v>832</v>
      </c>
      <c r="B833" t="str">
        <f>INDEX(elemek!$B$2:$B$113,MATCH($D833,elemek!$C$2:$C$113,0))</f>
        <v>Hf</v>
      </c>
      <c r="C833">
        <f t="shared" si="98"/>
        <v>184</v>
      </c>
      <c r="D833">
        <f t="shared" si="99"/>
        <v>72</v>
      </c>
      <c r="E833">
        <f t="shared" si="99"/>
        <v>112</v>
      </c>
      <c r="F833">
        <f t="shared" si="100"/>
        <v>8.2968709999999994</v>
      </c>
      <c r="G833">
        <f t="shared" si="101"/>
        <v>8.2968709999999994</v>
      </c>
      <c r="H833" t="str">
        <f>IF(B833="Fe",1+MAX($H$1:H832),"")</f>
        <v/>
      </c>
      <c r="L833">
        <v>832</v>
      </c>
      <c r="M833">
        <v>72</v>
      </c>
      <c r="N833">
        <v>112</v>
      </c>
      <c r="O833">
        <v>8.2968709999999994</v>
      </c>
      <c r="P833">
        <f t="shared" si="102"/>
        <v>184</v>
      </c>
      <c r="Q833" t="str">
        <f>INDEX(elemek!$B$2:$B$113,MATCH($D833,elemek!$C$2:$C$113,0))</f>
        <v>Hf</v>
      </c>
      <c r="R833">
        <f t="shared" si="103"/>
        <v>8.2968709999999994</v>
      </c>
      <c r="S833">
        <f t="shared" si="104"/>
        <v>8.2968709999999994</v>
      </c>
    </row>
    <row r="834" spans="1:19">
      <c r="A834">
        <f t="shared" si="97"/>
        <v>833</v>
      </c>
      <c r="B834" t="str">
        <f>INDEX(elemek!$B$2:$B$113,MATCH($D834,elemek!$C$2:$C$113,0))</f>
        <v>Tb</v>
      </c>
      <c r="C834">
        <f t="shared" si="98"/>
        <v>149</v>
      </c>
      <c r="D834">
        <f t="shared" si="99"/>
        <v>65</v>
      </c>
      <c r="E834">
        <f t="shared" si="99"/>
        <v>84</v>
      </c>
      <c r="F834">
        <f t="shared" si="100"/>
        <v>8.5511660000000003</v>
      </c>
      <c r="G834">
        <f t="shared" si="101"/>
        <v>8.5511660000000003</v>
      </c>
      <c r="H834" t="str">
        <f>IF(B834="Fe",1+MAX($H$1:H833),"")</f>
        <v/>
      </c>
      <c r="L834">
        <v>833</v>
      </c>
      <c r="M834">
        <v>65</v>
      </c>
      <c r="N834">
        <v>84</v>
      </c>
      <c r="O834">
        <v>8.5511660000000003</v>
      </c>
      <c r="P834">
        <f t="shared" si="102"/>
        <v>149</v>
      </c>
      <c r="Q834" t="str">
        <f>INDEX(elemek!$B$2:$B$113,MATCH($D834,elemek!$C$2:$C$113,0))</f>
        <v>Tb</v>
      </c>
      <c r="R834">
        <f t="shared" si="103"/>
        <v>8.5511660000000003</v>
      </c>
      <c r="S834">
        <f t="shared" si="104"/>
        <v>8.5511660000000003</v>
      </c>
    </row>
    <row r="835" spans="1:19">
      <c r="A835">
        <f t="shared" ref="A835:A898" si="105">L835</f>
        <v>834</v>
      </c>
      <c r="B835" t="str">
        <f>INDEX(elemek!$B$2:$B$113,MATCH($D835,elemek!$C$2:$C$113,0))</f>
        <v>Sn</v>
      </c>
      <c r="C835">
        <f t="shared" ref="C835:C898" si="106">D835+E835</f>
        <v>110</v>
      </c>
      <c r="D835">
        <f t="shared" ref="D835:E898" si="107">M835</f>
        <v>50</v>
      </c>
      <c r="E835">
        <f t="shared" si="107"/>
        <v>60</v>
      </c>
      <c r="F835">
        <f t="shared" ref="F835:F898" si="108">R835</f>
        <v>8.8517270000000003</v>
      </c>
      <c r="G835">
        <f t="shared" ref="G835:G898" si="109">R835</f>
        <v>8.8517270000000003</v>
      </c>
      <c r="H835" t="str">
        <f>IF(B835="Fe",1+MAX($H$1:H834),"")</f>
        <v/>
      </c>
      <c r="L835">
        <v>834</v>
      </c>
      <c r="M835">
        <v>50</v>
      </c>
      <c r="N835">
        <v>60</v>
      </c>
      <c r="O835">
        <v>8.8517270000000003</v>
      </c>
      <c r="P835">
        <f t="shared" ref="P835:P898" si="110">D835+E835</f>
        <v>110</v>
      </c>
      <c r="Q835" t="str">
        <f>INDEX(elemek!$B$2:$B$113,MATCH($D835,elemek!$C$2:$C$113,0))</f>
        <v>Sn</v>
      </c>
      <c r="R835">
        <f t="shared" ref="R835:R898" si="111">IF($O835&gt;0,$O835,AVERAGE($O$2:$O$990))</f>
        <v>8.8517270000000003</v>
      </c>
      <c r="S835">
        <f t="shared" ref="S835:S898" si="112">IF(ISBLANK(O835),AVERAGEIF($Q$2:$Q$990,$Q835,$O$2:$O$990),O835)</f>
        <v>8.8517270000000003</v>
      </c>
    </row>
    <row r="836" spans="1:19">
      <c r="A836">
        <f t="shared" si="105"/>
        <v>835</v>
      </c>
      <c r="B836" t="str">
        <f>INDEX(elemek!$B$2:$B$113,MATCH($D836,elemek!$C$2:$C$113,0))</f>
        <v>Sc</v>
      </c>
      <c r="C836">
        <f t="shared" si="106"/>
        <v>44</v>
      </c>
      <c r="D836">
        <f t="shared" si="107"/>
        <v>21</v>
      </c>
      <c r="E836">
        <f t="shared" si="107"/>
        <v>23</v>
      </c>
      <c r="F836">
        <f t="shared" si="108"/>
        <v>8.5114533494381952</v>
      </c>
      <c r="G836">
        <f t="shared" si="109"/>
        <v>8.5114533494381952</v>
      </c>
      <c r="H836" t="str">
        <f>IF(B836="Fe",1+MAX($H$1:H835),"")</f>
        <v/>
      </c>
      <c r="L836">
        <v>835</v>
      </c>
      <c r="M836">
        <v>21</v>
      </c>
      <c r="N836">
        <v>23</v>
      </c>
      <c r="P836">
        <f t="shared" si="110"/>
        <v>44</v>
      </c>
      <c r="Q836" t="str">
        <f>INDEX(elemek!$B$2:$B$113,MATCH($D836,elemek!$C$2:$C$113,0))</f>
        <v>Sc</v>
      </c>
      <c r="R836">
        <f t="shared" si="111"/>
        <v>8.5114533494381952</v>
      </c>
      <c r="S836">
        <f t="shared" si="112"/>
        <v>8.9689101666666673</v>
      </c>
    </row>
    <row r="837" spans="1:19">
      <c r="A837">
        <f t="shared" si="105"/>
        <v>836</v>
      </c>
      <c r="B837" t="str">
        <f>INDEX(elemek!$B$2:$B$113,MATCH($D837,elemek!$C$2:$C$113,0))</f>
        <v>Zn</v>
      </c>
      <c r="C837">
        <f t="shared" si="106"/>
        <v>71</v>
      </c>
      <c r="D837">
        <f t="shared" si="107"/>
        <v>30</v>
      </c>
      <c r="E837">
        <f t="shared" si="107"/>
        <v>41</v>
      </c>
      <c r="F837">
        <f t="shared" si="108"/>
        <v>9.0173699999999997</v>
      </c>
      <c r="G837">
        <f t="shared" si="109"/>
        <v>9.0173699999999997</v>
      </c>
      <c r="H837" t="str">
        <f>IF(B837="Fe",1+MAX($H$1:H836),"")</f>
        <v/>
      </c>
      <c r="L837">
        <v>836</v>
      </c>
      <c r="M837">
        <v>30</v>
      </c>
      <c r="N837">
        <v>41</v>
      </c>
      <c r="O837">
        <v>9.0173699999999997</v>
      </c>
      <c r="P837">
        <f t="shared" si="110"/>
        <v>71</v>
      </c>
      <c r="Q837" t="str">
        <f>INDEX(elemek!$B$2:$B$113,MATCH($D837,elemek!$C$2:$C$113,0))</f>
        <v>Zn</v>
      </c>
      <c r="R837">
        <f t="shared" si="111"/>
        <v>9.0173699999999997</v>
      </c>
      <c r="S837">
        <f t="shared" si="112"/>
        <v>9.0173699999999997</v>
      </c>
    </row>
    <row r="838" spans="1:19">
      <c r="A838">
        <f t="shared" si="105"/>
        <v>837</v>
      </c>
      <c r="B838" t="str">
        <f>INDEX(elemek!$B$2:$B$113,MATCH($D838,elemek!$C$2:$C$113,0))</f>
        <v>La</v>
      </c>
      <c r="C838">
        <f t="shared" si="106"/>
        <v>141</v>
      </c>
      <c r="D838">
        <f t="shared" si="107"/>
        <v>57</v>
      </c>
      <c r="E838">
        <f t="shared" si="107"/>
        <v>84</v>
      </c>
      <c r="F838">
        <f t="shared" si="108"/>
        <v>8.6595399999999998</v>
      </c>
      <c r="G838">
        <f t="shared" si="109"/>
        <v>8.6595399999999998</v>
      </c>
      <c r="H838" t="str">
        <f>IF(B838="Fe",1+MAX($H$1:H837),"")</f>
        <v/>
      </c>
      <c r="L838">
        <v>837</v>
      </c>
      <c r="M838">
        <v>57</v>
      </c>
      <c r="N838">
        <v>84</v>
      </c>
      <c r="O838">
        <v>8.6595399999999998</v>
      </c>
      <c r="P838">
        <f t="shared" si="110"/>
        <v>141</v>
      </c>
      <c r="Q838" t="str">
        <f>INDEX(elemek!$B$2:$B$113,MATCH($D838,elemek!$C$2:$C$113,0))</f>
        <v>La</v>
      </c>
      <c r="R838">
        <f t="shared" si="111"/>
        <v>8.6595399999999998</v>
      </c>
      <c r="S838">
        <f t="shared" si="112"/>
        <v>8.6595399999999998</v>
      </c>
    </row>
    <row r="839" spans="1:19">
      <c r="A839">
        <f t="shared" si="105"/>
        <v>838</v>
      </c>
      <c r="B839" t="str">
        <f>INDEX(elemek!$B$2:$B$113,MATCH($D839,elemek!$C$2:$C$113,0))</f>
        <v>La</v>
      </c>
      <c r="C839">
        <f t="shared" si="106"/>
        <v>133</v>
      </c>
      <c r="D839">
        <f t="shared" si="107"/>
        <v>57</v>
      </c>
      <c r="E839">
        <f t="shared" si="107"/>
        <v>76</v>
      </c>
      <c r="F839">
        <f t="shared" si="108"/>
        <v>8.7141090000000005</v>
      </c>
      <c r="G839">
        <f t="shared" si="109"/>
        <v>8.7141090000000005</v>
      </c>
      <c r="H839" t="str">
        <f>IF(B839="Fe",1+MAX($H$1:H838),"")</f>
        <v/>
      </c>
      <c r="L839">
        <v>838</v>
      </c>
      <c r="M839">
        <v>57</v>
      </c>
      <c r="N839">
        <v>76</v>
      </c>
      <c r="O839">
        <v>8.7141090000000005</v>
      </c>
      <c r="P839">
        <f t="shared" si="110"/>
        <v>133</v>
      </c>
      <c r="Q839" t="str">
        <f>INDEX(elemek!$B$2:$B$113,MATCH($D839,elemek!$C$2:$C$113,0))</f>
        <v>La</v>
      </c>
      <c r="R839">
        <f t="shared" si="111"/>
        <v>8.7141090000000005</v>
      </c>
      <c r="S839">
        <f t="shared" si="112"/>
        <v>8.7141090000000005</v>
      </c>
    </row>
    <row r="840" spans="1:19">
      <c r="A840">
        <f t="shared" si="105"/>
        <v>839</v>
      </c>
      <c r="B840" t="str">
        <f>INDEX(elemek!$B$2:$B$113,MATCH($D840,elemek!$C$2:$C$113,0))</f>
        <v>Sc</v>
      </c>
      <c r="C840">
        <f t="shared" si="106"/>
        <v>43</v>
      </c>
      <c r="D840">
        <f t="shared" si="107"/>
        <v>21</v>
      </c>
      <c r="E840">
        <f t="shared" si="107"/>
        <v>22</v>
      </c>
      <c r="F840">
        <f t="shared" si="108"/>
        <v>8.9129070000000006</v>
      </c>
      <c r="G840">
        <f t="shared" si="109"/>
        <v>8.9129070000000006</v>
      </c>
      <c r="H840" t="str">
        <f>IF(B840="Fe",1+MAX($H$1:H839),"")</f>
        <v/>
      </c>
      <c r="L840">
        <v>839</v>
      </c>
      <c r="M840">
        <v>21</v>
      </c>
      <c r="N840">
        <v>22</v>
      </c>
      <c r="O840">
        <v>8.9129070000000006</v>
      </c>
      <c r="P840">
        <f t="shared" si="110"/>
        <v>43</v>
      </c>
      <c r="Q840" t="str">
        <f>INDEX(elemek!$B$2:$B$113,MATCH($D840,elemek!$C$2:$C$113,0))</f>
        <v>Sc</v>
      </c>
      <c r="R840">
        <f t="shared" si="111"/>
        <v>8.9129070000000006</v>
      </c>
      <c r="S840">
        <f t="shared" si="112"/>
        <v>8.9129070000000006</v>
      </c>
    </row>
    <row r="841" spans="1:19">
      <c r="A841">
        <f t="shared" si="105"/>
        <v>840</v>
      </c>
      <c r="B841" t="str">
        <f>INDEX(elemek!$B$2:$B$113,MATCH($D841,elemek!$C$2:$C$113,0))</f>
        <v>Ir</v>
      </c>
      <c r="C841">
        <f t="shared" si="106"/>
        <v>195</v>
      </c>
      <c r="D841">
        <f t="shared" si="107"/>
        <v>77</v>
      </c>
      <c r="E841">
        <f t="shared" si="107"/>
        <v>118</v>
      </c>
      <c r="F841">
        <f t="shared" si="108"/>
        <v>8.2333259999999999</v>
      </c>
      <c r="G841">
        <f t="shared" si="109"/>
        <v>8.2333259999999999</v>
      </c>
      <c r="H841" t="str">
        <f>IF(B841="Fe",1+MAX($H$1:H840),"")</f>
        <v/>
      </c>
      <c r="L841">
        <v>840</v>
      </c>
      <c r="M841">
        <v>77</v>
      </c>
      <c r="N841">
        <v>118</v>
      </c>
      <c r="O841">
        <v>8.2333259999999999</v>
      </c>
      <c r="P841">
        <f t="shared" si="110"/>
        <v>195</v>
      </c>
      <c r="Q841" t="str">
        <f>INDEX(elemek!$B$2:$B$113,MATCH($D841,elemek!$C$2:$C$113,0))</f>
        <v>Ir</v>
      </c>
      <c r="R841">
        <f t="shared" si="111"/>
        <v>8.2333259999999999</v>
      </c>
      <c r="S841">
        <f t="shared" si="112"/>
        <v>8.2333259999999999</v>
      </c>
    </row>
    <row r="842" spans="1:19">
      <c r="A842">
        <f t="shared" si="105"/>
        <v>841</v>
      </c>
      <c r="B842" t="str">
        <f>INDEX(elemek!$B$2:$B$113,MATCH($D842,elemek!$C$2:$C$113,0))</f>
        <v>Hg</v>
      </c>
      <c r="C842">
        <f t="shared" si="106"/>
        <v>193</v>
      </c>
      <c r="D842">
        <f t="shared" si="107"/>
        <v>80</v>
      </c>
      <c r="E842">
        <f t="shared" si="107"/>
        <v>113</v>
      </c>
      <c r="F842">
        <f t="shared" si="108"/>
        <v>8.5114533494381952</v>
      </c>
      <c r="G842">
        <f t="shared" si="109"/>
        <v>8.5114533494381952</v>
      </c>
      <c r="H842" t="str">
        <f>IF(B842="Fe",1+MAX($H$1:H841),"")</f>
        <v/>
      </c>
      <c r="L842">
        <v>841</v>
      </c>
      <c r="M842">
        <v>80</v>
      </c>
      <c r="N842">
        <v>113</v>
      </c>
      <c r="P842">
        <f t="shared" si="110"/>
        <v>193</v>
      </c>
      <c r="Q842" t="str">
        <f>INDEX(elemek!$B$2:$B$113,MATCH($D842,elemek!$C$2:$C$113,0))</f>
        <v>Hg</v>
      </c>
      <c r="R842">
        <f t="shared" si="111"/>
        <v>8.5114533494381952</v>
      </c>
      <c r="S842">
        <f t="shared" si="112"/>
        <v>8.2204931538461548</v>
      </c>
    </row>
    <row r="843" spans="1:19">
      <c r="A843">
        <f t="shared" si="105"/>
        <v>842</v>
      </c>
      <c r="B843" t="str">
        <f>INDEX(elemek!$B$2:$B$113,MATCH($D843,elemek!$C$2:$C$113,0))</f>
        <v>Lu</v>
      </c>
      <c r="C843">
        <f t="shared" si="106"/>
        <v>176</v>
      </c>
      <c r="D843">
        <f t="shared" si="107"/>
        <v>71</v>
      </c>
      <c r="E843">
        <f t="shared" si="107"/>
        <v>105</v>
      </c>
      <c r="F843">
        <f t="shared" si="108"/>
        <v>8.5114533494381952</v>
      </c>
      <c r="G843">
        <f t="shared" si="109"/>
        <v>8.5114533494381952</v>
      </c>
      <c r="H843" t="str">
        <f>IF(B843="Fe",1+MAX($H$1:H842),"")</f>
        <v/>
      </c>
      <c r="L843">
        <v>842</v>
      </c>
      <c r="M843">
        <v>71</v>
      </c>
      <c r="N843">
        <v>105</v>
      </c>
      <c r="P843">
        <f t="shared" si="110"/>
        <v>176</v>
      </c>
      <c r="Q843" t="str">
        <f>INDEX(elemek!$B$2:$B$113,MATCH($D843,elemek!$C$2:$C$113,0))</f>
        <v>Lu</v>
      </c>
      <c r="R843">
        <f t="shared" si="111"/>
        <v>8.5114533494381952</v>
      </c>
      <c r="S843">
        <f t="shared" si="112"/>
        <v>8.3893556</v>
      </c>
    </row>
    <row r="844" spans="1:19">
      <c r="A844">
        <f t="shared" si="105"/>
        <v>843</v>
      </c>
      <c r="B844" t="str">
        <f>INDEX(elemek!$B$2:$B$113,MATCH($D844,elemek!$C$2:$C$113,0))</f>
        <v>Lr</v>
      </c>
      <c r="C844">
        <f t="shared" si="106"/>
        <v>262</v>
      </c>
      <c r="D844">
        <f t="shared" si="107"/>
        <v>103</v>
      </c>
      <c r="E844">
        <f t="shared" si="107"/>
        <v>159</v>
      </c>
      <c r="F844">
        <f t="shared" si="108"/>
        <v>7.6815559999999996</v>
      </c>
      <c r="G844">
        <f t="shared" si="109"/>
        <v>7.6815559999999996</v>
      </c>
      <c r="H844" t="str">
        <f>IF(B844="Fe",1+MAX($H$1:H843),"")</f>
        <v/>
      </c>
      <c r="L844">
        <v>843</v>
      </c>
      <c r="M844">
        <v>103</v>
      </c>
      <c r="N844">
        <v>159</v>
      </c>
      <c r="O844">
        <v>7.6815559999999996</v>
      </c>
      <c r="P844">
        <f t="shared" si="110"/>
        <v>262</v>
      </c>
      <c r="Q844" t="str">
        <f>INDEX(elemek!$B$2:$B$113,MATCH($D844,elemek!$C$2:$C$113,0))</f>
        <v>Lr</v>
      </c>
      <c r="R844">
        <f t="shared" si="111"/>
        <v>7.6815559999999996</v>
      </c>
      <c r="S844">
        <f t="shared" si="112"/>
        <v>7.6815559999999996</v>
      </c>
    </row>
    <row r="845" spans="1:19">
      <c r="A845">
        <f t="shared" si="105"/>
        <v>844</v>
      </c>
      <c r="B845" t="str">
        <f>INDEX(elemek!$B$2:$B$113,MATCH($D845,elemek!$C$2:$C$113,0))</f>
        <v>Pb</v>
      </c>
      <c r="C845">
        <f t="shared" si="106"/>
        <v>202</v>
      </c>
      <c r="D845">
        <f t="shared" si="107"/>
        <v>82</v>
      </c>
      <c r="E845">
        <f t="shared" si="107"/>
        <v>120</v>
      </c>
      <c r="F845">
        <f t="shared" si="108"/>
        <v>8.5114533494381952</v>
      </c>
      <c r="G845">
        <f t="shared" si="109"/>
        <v>8.5114533494381952</v>
      </c>
      <c r="H845" t="str">
        <f>IF(B845="Fe",1+MAX($H$1:H844),"")</f>
        <v/>
      </c>
      <c r="L845">
        <v>844</v>
      </c>
      <c r="M845">
        <v>82</v>
      </c>
      <c r="N845">
        <v>120</v>
      </c>
      <c r="P845">
        <f t="shared" si="110"/>
        <v>202</v>
      </c>
      <c r="Q845" t="str">
        <f>INDEX(elemek!$B$2:$B$113,MATCH($D845,elemek!$C$2:$C$113,0))</f>
        <v>Pb</v>
      </c>
      <c r="R845">
        <f t="shared" si="111"/>
        <v>8.5114533494381952</v>
      </c>
      <c r="S845">
        <f t="shared" si="112"/>
        <v>8.1801314285714302</v>
      </c>
    </row>
    <row r="846" spans="1:19">
      <c r="A846">
        <f t="shared" si="105"/>
        <v>845</v>
      </c>
      <c r="B846" t="str">
        <f>INDEX(elemek!$B$2:$B$113,MATCH($D846,elemek!$C$2:$C$113,0))</f>
        <v>Y</v>
      </c>
      <c r="C846">
        <f t="shared" si="106"/>
        <v>92</v>
      </c>
      <c r="D846">
        <f t="shared" si="107"/>
        <v>39</v>
      </c>
      <c r="E846">
        <f t="shared" si="107"/>
        <v>53</v>
      </c>
      <c r="F846">
        <f t="shared" si="108"/>
        <v>8.9932079999999992</v>
      </c>
      <c r="G846">
        <f t="shared" si="109"/>
        <v>8.9932079999999992</v>
      </c>
      <c r="H846" t="str">
        <f>IF(B846="Fe",1+MAX($H$1:H845),"")</f>
        <v/>
      </c>
      <c r="L846">
        <v>845</v>
      </c>
      <c r="M846">
        <v>39</v>
      </c>
      <c r="N846">
        <v>53</v>
      </c>
      <c r="O846">
        <v>8.9932079999999992</v>
      </c>
      <c r="P846">
        <f t="shared" si="110"/>
        <v>92</v>
      </c>
      <c r="Q846" t="str">
        <f>INDEX(elemek!$B$2:$B$113,MATCH($D846,elemek!$C$2:$C$113,0))</f>
        <v>Y</v>
      </c>
      <c r="R846">
        <f t="shared" si="111"/>
        <v>8.9932079999999992</v>
      </c>
      <c r="S846">
        <f t="shared" si="112"/>
        <v>8.9932079999999992</v>
      </c>
    </row>
    <row r="847" spans="1:19">
      <c r="A847">
        <f t="shared" si="105"/>
        <v>846</v>
      </c>
      <c r="B847" t="str">
        <f>INDEX(elemek!$B$2:$B$113,MATCH($D847,elemek!$C$2:$C$113,0))</f>
        <v>Po</v>
      </c>
      <c r="C847">
        <f t="shared" si="106"/>
        <v>204</v>
      </c>
      <c r="D847">
        <f t="shared" si="107"/>
        <v>84</v>
      </c>
      <c r="E847">
        <f t="shared" si="107"/>
        <v>120</v>
      </c>
      <c r="F847">
        <f t="shared" si="108"/>
        <v>8.1611999999999991</v>
      </c>
      <c r="G847">
        <f t="shared" si="109"/>
        <v>8.1611999999999991</v>
      </c>
      <c r="H847" t="str">
        <f>IF(B847="Fe",1+MAX($H$1:H846),"")</f>
        <v/>
      </c>
      <c r="L847">
        <v>846</v>
      </c>
      <c r="M847">
        <v>84</v>
      </c>
      <c r="N847">
        <v>120</v>
      </c>
      <c r="O847">
        <v>8.1611999999999991</v>
      </c>
      <c r="P847">
        <f t="shared" si="110"/>
        <v>204</v>
      </c>
      <c r="Q847" t="str">
        <f>INDEX(elemek!$B$2:$B$113,MATCH($D847,elemek!$C$2:$C$113,0))</f>
        <v>Po</v>
      </c>
      <c r="R847">
        <f t="shared" si="111"/>
        <v>8.1611999999999991</v>
      </c>
      <c r="S847">
        <f t="shared" si="112"/>
        <v>8.1611999999999991</v>
      </c>
    </row>
    <row r="848" spans="1:19">
      <c r="A848">
        <f t="shared" si="105"/>
        <v>847</v>
      </c>
      <c r="B848" t="str">
        <f>INDEX(elemek!$B$2:$B$113,MATCH($D848,elemek!$C$2:$C$113,0))</f>
        <v>Ce</v>
      </c>
      <c r="C848">
        <f t="shared" si="106"/>
        <v>132</v>
      </c>
      <c r="D848">
        <f t="shared" si="107"/>
        <v>58</v>
      </c>
      <c r="E848">
        <f t="shared" si="107"/>
        <v>74</v>
      </c>
      <c r="F848">
        <f t="shared" si="108"/>
        <v>8.6961309999999994</v>
      </c>
      <c r="G848">
        <f t="shared" si="109"/>
        <v>8.6961309999999994</v>
      </c>
      <c r="H848" t="str">
        <f>IF(B848="Fe",1+MAX($H$1:H847),"")</f>
        <v/>
      </c>
      <c r="L848">
        <v>847</v>
      </c>
      <c r="M848">
        <v>58</v>
      </c>
      <c r="N848">
        <v>74</v>
      </c>
      <c r="O848">
        <v>8.6961309999999994</v>
      </c>
      <c r="P848">
        <f t="shared" si="110"/>
        <v>132</v>
      </c>
      <c r="Q848" t="str">
        <f>INDEX(elemek!$B$2:$B$113,MATCH($D848,elemek!$C$2:$C$113,0))</f>
        <v>Ce</v>
      </c>
      <c r="R848">
        <f t="shared" si="111"/>
        <v>8.6961309999999994</v>
      </c>
      <c r="S848">
        <f t="shared" si="112"/>
        <v>8.6961309999999994</v>
      </c>
    </row>
    <row r="849" spans="1:19">
      <c r="A849">
        <f t="shared" si="105"/>
        <v>848</v>
      </c>
      <c r="B849" t="str">
        <f>INDEX(elemek!$B$2:$B$113,MATCH($D849,elemek!$C$2:$C$113,0))</f>
        <v>Tb</v>
      </c>
      <c r="C849">
        <f t="shared" si="106"/>
        <v>150</v>
      </c>
      <c r="D849">
        <f t="shared" si="107"/>
        <v>65</v>
      </c>
      <c r="E849">
        <f t="shared" si="107"/>
        <v>85</v>
      </c>
      <c r="F849">
        <f t="shared" si="108"/>
        <v>8.5453939999999999</v>
      </c>
      <c r="G849">
        <f t="shared" si="109"/>
        <v>8.5453939999999999</v>
      </c>
      <c r="H849" t="str">
        <f>IF(B849="Fe",1+MAX($H$1:H848),"")</f>
        <v/>
      </c>
      <c r="L849">
        <v>848</v>
      </c>
      <c r="M849">
        <v>65</v>
      </c>
      <c r="N849">
        <v>85</v>
      </c>
      <c r="O849">
        <v>8.5453939999999999</v>
      </c>
      <c r="P849">
        <f t="shared" si="110"/>
        <v>150</v>
      </c>
      <c r="Q849" t="str">
        <f>INDEX(elemek!$B$2:$B$113,MATCH($D849,elemek!$C$2:$C$113,0))</f>
        <v>Tb</v>
      </c>
      <c r="R849">
        <f t="shared" si="111"/>
        <v>8.5453939999999999</v>
      </c>
      <c r="S849">
        <f t="shared" si="112"/>
        <v>8.5453939999999999</v>
      </c>
    </row>
    <row r="850" spans="1:19">
      <c r="A850">
        <f t="shared" si="105"/>
        <v>849</v>
      </c>
      <c r="B850" t="str">
        <f>INDEX(elemek!$B$2:$B$113,MATCH($D850,elemek!$C$2:$C$113,0))</f>
        <v>Cd</v>
      </c>
      <c r="C850">
        <f t="shared" si="106"/>
        <v>117</v>
      </c>
      <c r="D850">
        <f t="shared" si="107"/>
        <v>48</v>
      </c>
      <c r="E850">
        <f t="shared" si="107"/>
        <v>69</v>
      </c>
      <c r="F850">
        <f t="shared" si="108"/>
        <v>8.80884</v>
      </c>
      <c r="G850">
        <f t="shared" si="109"/>
        <v>8.80884</v>
      </c>
      <c r="H850" t="str">
        <f>IF(B850="Fe",1+MAX($H$1:H849),"")</f>
        <v/>
      </c>
      <c r="L850">
        <v>849</v>
      </c>
      <c r="M850">
        <v>48</v>
      </c>
      <c r="N850">
        <v>69</v>
      </c>
      <c r="O850">
        <v>8.80884</v>
      </c>
      <c r="P850">
        <f t="shared" si="110"/>
        <v>117</v>
      </c>
      <c r="Q850" t="str">
        <f>INDEX(elemek!$B$2:$B$113,MATCH($D850,elemek!$C$2:$C$113,0))</f>
        <v>Cd</v>
      </c>
      <c r="R850">
        <f t="shared" si="111"/>
        <v>8.80884</v>
      </c>
      <c r="S850">
        <f t="shared" si="112"/>
        <v>8.80884</v>
      </c>
    </row>
    <row r="851" spans="1:19">
      <c r="A851">
        <f t="shared" si="105"/>
        <v>850</v>
      </c>
      <c r="B851" t="str">
        <f>INDEX(elemek!$B$2:$B$113,MATCH($D851,elemek!$C$2:$C$113,0))</f>
        <v>Cu</v>
      </c>
      <c r="C851">
        <f t="shared" si="106"/>
        <v>61</v>
      </c>
      <c r="D851">
        <f t="shared" si="107"/>
        <v>29</v>
      </c>
      <c r="E851">
        <f t="shared" si="107"/>
        <v>32</v>
      </c>
      <c r="F851">
        <f t="shared" si="108"/>
        <v>9.0874520000000008</v>
      </c>
      <c r="G851">
        <f t="shared" si="109"/>
        <v>9.0874520000000008</v>
      </c>
      <c r="H851" t="str">
        <f>IF(B851="Fe",1+MAX($H$1:H850),"")</f>
        <v/>
      </c>
      <c r="L851">
        <v>850</v>
      </c>
      <c r="M851">
        <v>29</v>
      </c>
      <c r="N851">
        <v>32</v>
      </c>
      <c r="O851">
        <v>9.0874520000000008</v>
      </c>
      <c r="P851">
        <f t="shared" si="110"/>
        <v>61</v>
      </c>
      <c r="Q851" t="str">
        <f>INDEX(elemek!$B$2:$B$113,MATCH($D851,elemek!$C$2:$C$113,0))</f>
        <v>Cu</v>
      </c>
      <c r="R851">
        <f t="shared" si="111"/>
        <v>9.0874520000000008</v>
      </c>
      <c r="S851">
        <f t="shared" si="112"/>
        <v>9.0874520000000008</v>
      </c>
    </row>
    <row r="852" spans="1:19">
      <c r="A852">
        <f t="shared" si="105"/>
        <v>851</v>
      </c>
      <c r="B852" t="str">
        <f>INDEX(elemek!$B$2:$B$113,MATCH($D852,elemek!$C$2:$C$113,0))</f>
        <v>Pb</v>
      </c>
      <c r="C852">
        <f t="shared" si="106"/>
        <v>209</v>
      </c>
      <c r="D852">
        <f t="shared" si="107"/>
        <v>82</v>
      </c>
      <c r="E852">
        <f t="shared" si="107"/>
        <v>127</v>
      </c>
      <c r="F852">
        <f t="shared" si="108"/>
        <v>8.1556069999999998</v>
      </c>
      <c r="G852">
        <f t="shared" si="109"/>
        <v>8.1556069999999998</v>
      </c>
      <c r="H852" t="str">
        <f>IF(B852="Fe",1+MAX($H$1:H851),"")</f>
        <v/>
      </c>
      <c r="L852">
        <v>851</v>
      </c>
      <c r="M852">
        <v>82</v>
      </c>
      <c r="N852">
        <v>127</v>
      </c>
      <c r="O852">
        <v>8.1556069999999998</v>
      </c>
      <c r="P852">
        <f t="shared" si="110"/>
        <v>209</v>
      </c>
      <c r="Q852" t="str">
        <f>INDEX(elemek!$B$2:$B$113,MATCH($D852,elemek!$C$2:$C$113,0))</f>
        <v>Pb</v>
      </c>
      <c r="R852">
        <f t="shared" si="111"/>
        <v>8.1556069999999998</v>
      </c>
      <c r="S852">
        <f t="shared" si="112"/>
        <v>8.1556069999999998</v>
      </c>
    </row>
    <row r="853" spans="1:19">
      <c r="A853">
        <f t="shared" si="105"/>
        <v>852</v>
      </c>
      <c r="B853" t="str">
        <f>INDEX(elemek!$B$2:$B$113,MATCH($D853,elemek!$C$2:$C$113,0))</f>
        <v>Fm</v>
      </c>
      <c r="C853">
        <f t="shared" si="106"/>
        <v>254</v>
      </c>
      <c r="D853">
        <f t="shared" si="107"/>
        <v>100</v>
      </c>
      <c r="E853">
        <f t="shared" si="107"/>
        <v>154</v>
      </c>
      <c r="F853">
        <f t="shared" si="108"/>
        <v>7.7528079999999999</v>
      </c>
      <c r="G853">
        <f t="shared" si="109"/>
        <v>7.7528079999999999</v>
      </c>
      <c r="H853" t="str">
        <f>IF(B853="Fe",1+MAX($H$1:H852),"")</f>
        <v/>
      </c>
      <c r="L853">
        <v>852</v>
      </c>
      <c r="M853">
        <v>100</v>
      </c>
      <c r="N853">
        <v>154</v>
      </c>
      <c r="O853">
        <v>7.7528079999999999</v>
      </c>
      <c r="P853">
        <f t="shared" si="110"/>
        <v>254</v>
      </c>
      <c r="Q853" t="str">
        <f>INDEX(elemek!$B$2:$B$113,MATCH($D853,elemek!$C$2:$C$113,0))</f>
        <v>Fm</v>
      </c>
      <c r="R853">
        <f t="shared" si="111"/>
        <v>7.7528079999999999</v>
      </c>
      <c r="S853">
        <f t="shared" si="112"/>
        <v>7.7528079999999999</v>
      </c>
    </row>
    <row r="854" spans="1:19">
      <c r="A854">
        <f t="shared" si="105"/>
        <v>853</v>
      </c>
      <c r="B854" t="str">
        <f>INDEX(elemek!$B$2:$B$113,MATCH($D854,elemek!$C$2:$C$113,0))</f>
        <v>Bk</v>
      </c>
      <c r="C854">
        <f t="shared" si="106"/>
        <v>250</v>
      </c>
      <c r="D854">
        <f t="shared" si="107"/>
        <v>97</v>
      </c>
      <c r="E854">
        <f t="shared" si="107"/>
        <v>153</v>
      </c>
      <c r="F854">
        <f t="shared" si="108"/>
        <v>7.7795230000000002</v>
      </c>
      <c r="G854">
        <f t="shared" si="109"/>
        <v>7.7795230000000002</v>
      </c>
      <c r="H854" t="str">
        <f>IF(B854="Fe",1+MAX($H$1:H853),"")</f>
        <v/>
      </c>
      <c r="L854">
        <v>853</v>
      </c>
      <c r="M854">
        <v>97</v>
      </c>
      <c r="N854">
        <v>153</v>
      </c>
      <c r="O854">
        <v>7.7795230000000002</v>
      </c>
      <c r="P854">
        <f t="shared" si="110"/>
        <v>250</v>
      </c>
      <c r="Q854" t="str">
        <f>INDEX(elemek!$B$2:$B$113,MATCH($D854,elemek!$C$2:$C$113,0))</f>
        <v>Bk</v>
      </c>
      <c r="R854">
        <f t="shared" si="111"/>
        <v>7.7795230000000002</v>
      </c>
      <c r="S854">
        <f t="shared" si="112"/>
        <v>7.7795230000000002</v>
      </c>
    </row>
    <row r="855" spans="1:19">
      <c r="A855">
        <f t="shared" si="105"/>
        <v>854</v>
      </c>
      <c r="B855" t="str">
        <f>INDEX(elemek!$B$2:$B$113,MATCH($D855,elemek!$C$2:$C$113,0))</f>
        <v>Er</v>
      </c>
      <c r="C855">
        <f t="shared" si="106"/>
        <v>161</v>
      </c>
      <c r="D855">
        <f t="shared" si="107"/>
        <v>68</v>
      </c>
      <c r="E855">
        <f t="shared" si="107"/>
        <v>93</v>
      </c>
      <c r="F855">
        <f t="shared" si="108"/>
        <v>8.4763520000000003</v>
      </c>
      <c r="G855">
        <f t="shared" si="109"/>
        <v>8.4763520000000003</v>
      </c>
      <c r="H855" t="str">
        <f>IF(B855="Fe",1+MAX($H$1:H854),"")</f>
        <v/>
      </c>
      <c r="L855">
        <v>854</v>
      </c>
      <c r="M855">
        <v>68</v>
      </c>
      <c r="N855">
        <v>93</v>
      </c>
      <c r="O855">
        <v>8.4763520000000003</v>
      </c>
      <c r="P855">
        <f t="shared" si="110"/>
        <v>161</v>
      </c>
      <c r="Q855" t="str">
        <f>INDEX(elemek!$B$2:$B$113,MATCH($D855,elemek!$C$2:$C$113,0))</f>
        <v>Er</v>
      </c>
      <c r="R855">
        <f t="shared" si="111"/>
        <v>8.4763520000000003</v>
      </c>
      <c r="S855">
        <f t="shared" si="112"/>
        <v>8.4763520000000003</v>
      </c>
    </row>
    <row r="856" spans="1:19">
      <c r="A856">
        <f t="shared" si="105"/>
        <v>855</v>
      </c>
      <c r="B856" t="str">
        <f>INDEX(elemek!$B$2:$B$113,MATCH($D856,elemek!$C$2:$C$113,0))</f>
        <v>Re</v>
      </c>
      <c r="C856">
        <f t="shared" si="106"/>
        <v>190</v>
      </c>
      <c r="D856">
        <f t="shared" si="107"/>
        <v>75</v>
      </c>
      <c r="E856">
        <f t="shared" si="107"/>
        <v>115</v>
      </c>
      <c r="F856">
        <f t="shared" si="108"/>
        <v>8.2574330000000007</v>
      </c>
      <c r="G856">
        <f t="shared" si="109"/>
        <v>8.2574330000000007</v>
      </c>
      <c r="H856" t="str">
        <f>IF(B856="Fe",1+MAX($H$1:H855),"")</f>
        <v/>
      </c>
      <c r="L856">
        <v>855</v>
      </c>
      <c r="M856">
        <v>75</v>
      </c>
      <c r="N856">
        <v>115</v>
      </c>
      <c r="O856">
        <v>8.2574330000000007</v>
      </c>
      <c r="P856">
        <f t="shared" si="110"/>
        <v>190</v>
      </c>
      <c r="Q856" t="str">
        <f>INDEX(elemek!$B$2:$B$113,MATCH($D856,elemek!$C$2:$C$113,0))</f>
        <v>Re</v>
      </c>
      <c r="R856">
        <f t="shared" si="111"/>
        <v>8.2574330000000007</v>
      </c>
      <c r="S856">
        <f t="shared" si="112"/>
        <v>8.2574330000000007</v>
      </c>
    </row>
    <row r="857" spans="1:19">
      <c r="A857">
        <f t="shared" si="105"/>
        <v>856</v>
      </c>
      <c r="B857" t="str">
        <f>INDEX(elemek!$B$2:$B$113,MATCH($D857,elemek!$C$2:$C$113,0))</f>
        <v>Y</v>
      </c>
      <c r="C857">
        <f t="shared" si="106"/>
        <v>90</v>
      </c>
      <c r="D857">
        <f t="shared" si="107"/>
        <v>39</v>
      </c>
      <c r="E857">
        <f t="shared" si="107"/>
        <v>51</v>
      </c>
      <c r="F857">
        <f t="shared" si="108"/>
        <v>8.5114533494381952</v>
      </c>
      <c r="G857">
        <f t="shared" si="109"/>
        <v>8.5114533494381952</v>
      </c>
      <c r="H857" t="str">
        <f>IF(B857="Fe",1+MAX($H$1:H856),"")</f>
        <v/>
      </c>
      <c r="L857">
        <v>856</v>
      </c>
      <c r="M857">
        <v>39</v>
      </c>
      <c r="N857">
        <v>51</v>
      </c>
      <c r="P857">
        <f t="shared" si="110"/>
        <v>90</v>
      </c>
      <c r="Q857" t="str">
        <f>INDEX(elemek!$B$2:$B$113,MATCH($D857,elemek!$C$2:$C$113,0))</f>
        <v>Y</v>
      </c>
      <c r="R857">
        <f t="shared" si="111"/>
        <v>8.5114533494381952</v>
      </c>
      <c r="S857">
        <f t="shared" si="112"/>
        <v>9.0127023333333334</v>
      </c>
    </row>
    <row r="858" spans="1:19">
      <c r="A858">
        <f t="shared" si="105"/>
        <v>857</v>
      </c>
      <c r="B858" t="str">
        <f>INDEX(elemek!$B$2:$B$113,MATCH($D858,elemek!$C$2:$C$113,0))</f>
        <v>Au</v>
      </c>
      <c r="C858">
        <f t="shared" si="106"/>
        <v>191</v>
      </c>
      <c r="D858">
        <f t="shared" si="107"/>
        <v>79</v>
      </c>
      <c r="E858">
        <f t="shared" si="107"/>
        <v>112</v>
      </c>
      <c r="F858">
        <f t="shared" si="108"/>
        <v>8.2483430000000002</v>
      </c>
      <c r="G858">
        <f t="shared" si="109"/>
        <v>8.2483430000000002</v>
      </c>
      <c r="H858" t="str">
        <f>IF(B858="Fe",1+MAX($H$1:H857),"")</f>
        <v/>
      </c>
      <c r="L858">
        <v>857</v>
      </c>
      <c r="M858">
        <v>79</v>
      </c>
      <c r="N858">
        <v>112</v>
      </c>
      <c r="O858">
        <v>8.2483430000000002</v>
      </c>
      <c r="P858">
        <f t="shared" si="110"/>
        <v>191</v>
      </c>
      <c r="Q858" t="str">
        <f>INDEX(elemek!$B$2:$B$113,MATCH($D858,elemek!$C$2:$C$113,0))</f>
        <v>Au</v>
      </c>
      <c r="R858">
        <f t="shared" si="111"/>
        <v>8.2483430000000002</v>
      </c>
      <c r="S858">
        <f t="shared" si="112"/>
        <v>8.2483430000000002</v>
      </c>
    </row>
    <row r="859" spans="1:19">
      <c r="A859">
        <f t="shared" si="105"/>
        <v>858</v>
      </c>
      <c r="B859" t="str">
        <f>INDEX(elemek!$B$2:$B$113,MATCH($D859,elemek!$C$2:$C$113,0))</f>
        <v>Ta</v>
      </c>
      <c r="C859">
        <f t="shared" si="106"/>
        <v>173</v>
      </c>
      <c r="D859">
        <f t="shared" si="107"/>
        <v>73</v>
      </c>
      <c r="E859">
        <f t="shared" si="107"/>
        <v>100</v>
      </c>
      <c r="F859">
        <f t="shared" si="108"/>
        <v>8.3742180000000008</v>
      </c>
      <c r="G859">
        <f t="shared" si="109"/>
        <v>8.3742180000000008</v>
      </c>
      <c r="H859" t="str">
        <f>IF(B859="Fe",1+MAX($H$1:H858),"")</f>
        <v/>
      </c>
      <c r="L859">
        <v>858</v>
      </c>
      <c r="M859">
        <v>73</v>
      </c>
      <c r="N859">
        <v>100</v>
      </c>
      <c r="O859">
        <v>8.3742180000000008</v>
      </c>
      <c r="P859">
        <f t="shared" si="110"/>
        <v>173</v>
      </c>
      <c r="Q859" t="str">
        <f>INDEX(elemek!$B$2:$B$113,MATCH($D859,elemek!$C$2:$C$113,0))</f>
        <v>Ta</v>
      </c>
      <c r="R859">
        <f t="shared" si="111"/>
        <v>8.3742180000000008</v>
      </c>
      <c r="S859">
        <f t="shared" si="112"/>
        <v>8.3742180000000008</v>
      </c>
    </row>
    <row r="860" spans="1:19">
      <c r="A860">
        <f t="shared" si="105"/>
        <v>859</v>
      </c>
      <c r="B860" t="str">
        <f>INDEX(elemek!$B$2:$B$113,MATCH($D860,elemek!$C$2:$C$113,0))</f>
        <v>Ag</v>
      </c>
      <c r="C860">
        <f t="shared" si="106"/>
        <v>112</v>
      </c>
      <c r="D860">
        <f t="shared" si="107"/>
        <v>47</v>
      </c>
      <c r="E860">
        <f t="shared" si="107"/>
        <v>65</v>
      </c>
      <c r="F860">
        <f t="shared" si="108"/>
        <v>8.8447560000000003</v>
      </c>
      <c r="G860">
        <f t="shared" si="109"/>
        <v>8.8447560000000003</v>
      </c>
      <c r="H860" t="str">
        <f>IF(B860="Fe",1+MAX($H$1:H859),"")</f>
        <v/>
      </c>
      <c r="L860">
        <v>859</v>
      </c>
      <c r="M860">
        <v>47</v>
      </c>
      <c r="N860">
        <v>65</v>
      </c>
      <c r="O860">
        <v>8.8447560000000003</v>
      </c>
      <c r="P860">
        <f t="shared" si="110"/>
        <v>112</v>
      </c>
      <c r="Q860" t="str">
        <f>INDEX(elemek!$B$2:$B$113,MATCH($D860,elemek!$C$2:$C$113,0))</f>
        <v>Ag</v>
      </c>
      <c r="R860">
        <f t="shared" si="111"/>
        <v>8.8447560000000003</v>
      </c>
      <c r="S860">
        <f t="shared" si="112"/>
        <v>8.8447560000000003</v>
      </c>
    </row>
    <row r="861" spans="1:19">
      <c r="A861">
        <f t="shared" si="105"/>
        <v>860</v>
      </c>
      <c r="B861" t="str">
        <f>INDEX(elemek!$B$2:$B$113,MATCH($D861,elemek!$C$2:$C$113,0))</f>
        <v>Cf</v>
      </c>
      <c r="C861">
        <f t="shared" si="106"/>
        <v>247</v>
      </c>
      <c r="D861">
        <f t="shared" si="107"/>
        <v>98</v>
      </c>
      <c r="E861">
        <f t="shared" si="107"/>
        <v>149</v>
      </c>
      <c r="F861">
        <f t="shared" si="108"/>
        <v>7.803566</v>
      </c>
      <c r="G861">
        <f t="shared" si="109"/>
        <v>7.803566</v>
      </c>
      <c r="H861" t="str">
        <f>IF(B861="Fe",1+MAX($H$1:H860),"")</f>
        <v/>
      </c>
      <c r="L861">
        <v>860</v>
      </c>
      <c r="M861">
        <v>98</v>
      </c>
      <c r="N861">
        <v>149</v>
      </c>
      <c r="O861">
        <v>7.803566</v>
      </c>
      <c r="P861">
        <f t="shared" si="110"/>
        <v>247</v>
      </c>
      <c r="Q861" t="str">
        <f>INDEX(elemek!$B$2:$B$113,MATCH($D861,elemek!$C$2:$C$113,0))</f>
        <v>Cf</v>
      </c>
      <c r="R861">
        <f t="shared" si="111"/>
        <v>7.803566</v>
      </c>
      <c r="S861">
        <f t="shared" si="112"/>
        <v>7.803566</v>
      </c>
    </row>
    <row r="862" spans="1:19">
      <c r="A862">
        <f t="shared" si="105"/>
        <v>861</v>
      </c>
      <c r="B862" t="str">
        <f>INDEX(elemek!$B$2:$B$113,MATCH($D862,elemek!$C$2:$C$113,0))</f>
        <v>Ir</v>
      </c>
      <c r="C862">
        <f t="shared" si="106"/>
        <v>184</v>
      </c>
      <c r="D862">
        <f t="shared" si="107"/>
        <v>77</v>
      </c>
      <c r="E862">
        <f t="shared" si="107"/>
        <v>107</v>
      </c>
      <c r="F862">
        <f t="shared" si="108"/>
        <v>8.2865990000000007</v>
      </c>
      <c r="G862">
        <f t="shared" si="109"/>
        <v>8.2865990000000007</v>
      </c>
      <c r="H862" t="str">
        <f>IF(B862="Fe",1+MAX($H$1:H861),"")</f>
        <v/>
      </c>
      <c r="L862">
        <v>861</v>
      </c>
      <c r="M862">
        <v>77</v>
      </c>
      <c r="N862">
        <v>107</v>
      </c>
      <c r="O862">
        <v>8.2865990000000007</v>
      </c>
      <c r="P862">
        <f t="shared" si="110"/>
        <v>184</v>
      </c>
      <c r="Q862" t="str">
        <f>INDEX(elemek!$B$2:$B$113,MATCH($D862,elemek!$C$2:$C$113,0))</f>
        <v>Ir</v>
      </c>
      <c r="R862">
        <f t="shared" si="111"/>
        <v>8.2865990000000007</v>
      </c>
      <c r="S862">
        <f t="shared" si="112"/>
        <v>8.2865990000000007</v>
      </c>
    </row>
    <row r="863" spans="1:19">
      <c r="A863">
        <f t="shared" si="105"/>
        <v>862</v>
      </c>
      <c r="B863" t="str">
        <f>INDEX(elemek!$B$2:$B$113,MATCH($D863,elemek!$C$2:$C$113,0))</f>
        <v>Ir</v>
      </c>
      <c r="C863">
        <f t="shared" si="106"/>
        <v>190</v>
      </c>
      <c r="D863">
        <f t="shared" si="107"/>
        <v>77</v>
      </c>
      <c r="E863">
        <f t="shared" si="107"/>
        <v>113</v>
      </c>
      <c r="F863">
        <f t="shared" si="108"/>
        <v>8.5114533494381952</v>
      </c>
      <c r="G863">
        <f t="shared" si="109"/>
        <v>8.5114533494381952</v>
      </c>
      <c r="H863" t="str">
        <f>IF(B863="Fe",1+MAX($H$1:H862),"")</f>
        <v/>
      </c>
      <c r="L863">
        <v>862</v>
      </c>
      <c r="M863">
        <v>77</v>
      </c>
      <c r="N863">
        <v>113</v>
      </c>
      <c r="P863">
        <f t="shared" si="110"/>
        <v>190</v>
      </c>
      <c r="Q863" t="str">
        <f>INDEX(elemek!$B$2:$B$113,MATCH($D863,elemek!$C$2:$C$113,0))</f>
        <v>Ir</v>
      </c>
      <c r="R863">
        <f t="shared" si="111"/>
        <v>8.5114533494381952</v>
      </c>
      <c r="S863">
        <f t="shared" si="112"/>
        <v>8.2625230769230775</v>
      </c>
    </row>
    <row r="864" spans="1:19">
      <c r="A864">
        <f t="shared" si="105"/>
        <v>863</v>
      </c>
      <c r="B864" t="str">
        <f>INDEX(elemek!$B$2:$B$113,MATCH($D864,elemek!$C$2:$C$113,0))</f>
        <v>Ti</v>
      </c>
      <c r="C864">
        <f t="shared" si="106"/>
        <v>45</v>
      </c>
      <c r="D864">
        <f t="shared" si="107"/>
        <v>22</v>
      </c>
      <c r="E864">
        <f t="shared" si="107"/>
        <v>23</v>
      </c>
      <c r="F864">
        <f t="shared" si="108"/>
        <v>8.9381210000000006</v>
      </c>
      <c r="G864">
        <f t="shared" si="109"/>
        <v>8.9381210000000006</v>
      </c>
      <c r="H864" t="str">
        <f>IF(B864="Fe",1+MAX($H$1:H863),"")</f>
        <v/>
      </c>
      <c r="L864">
        <v>863</v>
      </c>
      <c r="M864">
        <v>22</v>
      </c>
      <c r="N864">
        <v>23</v>
      </c>
      <c r="O864">
        <v>8.9381210000000006</v>
      </c>
      <c r="P864">
        <f t="shared" si="110"/>
        <v>45</v>
      </c>
      <c r="Q864" t="str">
        <f>INDEX(elemek!$B$2:$B$113,MATCH($D864,elemek!$C$2:$C$113,0))</f>
        <v>Ti</v>
      </c>
      <c r="R864">
        <f t="shared" si="111"/>
        <v>8.9381210000000006</v>
      </c>
      <c r="S864">
        <f t="shared" si="112"/>
        <v>8.9381210000000006</v>
      </c>
    </row>
    <row r="865" spans="1:19">
      <c r="A865">
        <f t="shared" si="105"/>
        <v>864</v>
      </c>
      <c r="B865" t="str">
        <f>INDEX(elemek!$B$2:$B$113,MATCH($D865,elemek!$C$2:$C$113,0))</f>
        <v>Ho</v>
      </c>
      <c r="C865">
        <f t="shared" si="106"/>
        <v>167</v>
      </c>
      <c r="D865">
        <f t="shared" si="107"/>
        <v>67</v>
      </c>
      <c r="E865">
        <f t="shared" si="107"/>
        <v>100</v>
      </c>
      <c r="F865">
        <f t="shared" si="108"/>
        <v>8.4443040000000007</v>
      </c>
      <c r="G865">
        <f t="shared" si="109"/>
        <v>8.4443040000000007</v>
      </c>
      <c r="H865" t="str">
        <f>IF(B865="Fe",1+MAX($H$1:H864),"")</f>
        <v/>
      </c>
      <c r="L865">
        <v>864</v>
      </c>
      <c r="M865">
        <v>67</v>
      </c>
      <c r="N865">
        <v>100</v>
      </c>
      <c r="O865">
        <v>8.4443040000000007</v>
      </c>
      <c r="P865">
        <f t="shared" si="110"/>
        <v>167</v>
      </c>
      <c r="Q865" t="str">
        <f>INDEX(elemek!$B$2:$B$113,MATCH($D865,elemek!$C$2:$C$113,0))</f>
        <v>Ho</v>
      </c>
      <c r="R865">
        <f t="shared" si="111"/>
        <v>8.4443040000000007</v>
      </c>
      <c r="S865">
        <f t="shared" si="112"/>
        <v>8.4443040000000007</v>
      </c>
    </row>
    <row r="866" spans="1:19">
      <c r="A866">
        <f t="shared" si="105"/>
        <v>865</v>
      </c>
      <c r="B866" t="str">
        <f>INDEX(elemek!$B$2:$B$113,MATCH($D866,elemek!$C$2:$C$113,0))</f>
        <v>Lr</v>
      </c>
      <c r="C866">
        <f t="shared" si="106"/>
        <v>264</v>
      </c>
      <c r="D866">
        <f t="shared" si="107"/>
        <v>103</v>
      </c>
      <c r="E866">
        <f t="shared" si="107"/>
        <v>161</v>
      </c>
      <c r="F866">
        <f t="shared" si="108"/>
        <v>8.5114533494381952</v>
      </c>
      <c r="G866">
        <f t="shared" si="109"/>
        <v>8.5114533494381952</v>
      </c>
      <c r="H866" t="str">
        <f>IF(B866="Fe",1+MAX($H$1:H865),"")</f>
        <v/>
      </c>
      <c r="L866">
        <v>865</v>
      </c>
      <c r="M866">
        <v>103</v>
      </c>
      <c r="N866">
        <v>161</v>
      </c>
      <c r="P866">
        <f t="shared" si="110"/>
        <v>264</v>
      </c>
      <c r="Q866" t="str">
        <f>INDEX(elemek!$B$2:$B$113,MATCH($D866,elemek!$C$2:$C$113,0))</f>
        <v>Lr</v>
      </c>
      <c r="R866">
        <f t="shared" si="111"/>
        <v>8.5114533494381952</v>
      </c>
      <c r="S866">
        <f t="shared" si="112"/>
        <v>7.6815559999999996</v>
      </c>
    </row>
    <row r="867" spans="1:19">
      <c r="A867">
        <f t="shared" si="105"/>
        <v>866</v>
      </c>
      <c r="B867" t="str">
        <f>INDEX(elemek!$B$2:$B$113,MATCH($D867,elemek!$C$2:$C$113,0))</f>
        <v>Sm</v>
      </c>
      <c r="C867">
        <f t="shared" si="106"/>
        <v>134</v>
      </c>
      <c r="D867">
        <f t="shared" si="107"/>
        <v>62</v>
      </c>
      <c r="E867">
        <f t="shared" si="107"/>
        <v>72</v>
      </c>
      <c r="F867">
        <f t="shared" si="108"/>
        <v>8.5114533494381952</v>
      </c>
      <c r="G867">
        <f t="shared" si="109"/>
        <v>8.5114533494381952</v>
      </c>
      <c r="H867" t="str">
        <f>IF(B867="Fe",1+MAX($H$1:H866),"")</f>
        <v/>
      </c>
      <c r="L867">
        <v>866</v>
      </c>
      <c r="M867">
        <v>62</v>
      </c>
      <c r="N867">
        <v>72</v>
      </c>
      <c r="P867">
        <f t="shared" si="110"/>
        <v>134</v>
      </c>
      <c r="Q867" t="str">
        <f>INDEX(elemek!$B$2:$B$113,MATCH($D867,elemek!$C$2:$C$113,0))</f>
        <v>Sm</v>
      </c>
      <c r="R867">
        <f t="shared" si="111"/>
        <v>8.5114533494381952</v>
      </c>
      <c r="S867">
        <f t="shared" si="112"/>
        <v>8.5881532307692314</v>
      </c>
    </row>
    <row r="868" spans="1:19">
      <c r="A868">
        <f t="shared" si="105"/>
        <v>867</v>
      </c>
      <c r="B868" t="str">
        <f>INDEX(elemek!$B$2:$B$113,MATCH($D868,elemek!$C$2:$C$113,0))</f>
        <v>Cm</v>
      </c>
      <c r="C868">
        <f t="shared" si="106"/>
        <v>239</v>
      </c>
      <c r="D868">
        <f t="shared" si="107"/>
        <v>96</v>
      </c>
      <c r="E868">
        <f t="shared" si="107"/>
        <v>143</v>
      </c>
      <c r="F868">
        <f t="shared" si="108"/>
        <v>7.8571429999999998</v>
      </c>
      <c r="G868">
        <f t="shared" si="109"/>
        <v>7.8571429999999998</v>
      </c>
      <c r="H868" t="str">
        <f>IF(B868="Fe",1+MAX($H$1:H867),"")</f>
        <v/>
      </c>
      <c r="L868">
        <v>867</v>
      </c>
      <c r="M868">
        <v>96</v>
      </c>
      <c r="N868">
        <v>143</v>
      </c>
      <c r="O868">
        <v>7.8571429999999998</v>
      </c>
      <c r="P868">
        <f t="shared" si="110"/>
        <v>239</v>
      </c>
      <c r="Q868" t="str">
        <f>INDEX(elemek!$B$2:$B$113,MATCH($D868,elemek!$C$2:$C$113,0))</f>
        <v>Cm</v>
      </c>
      <c r="R868">
        <f t="shared" si="111"/>
        <v>7.8571429999999998</v>
      </c>
      <c r="S868">
        <f t="shared" si="112"/>
        <v>7.8571429999999998</v>
      </c>
    </row>
    <row r="869" spans="1:19">
      <c r="A869">
        <f t="shared" si="105"/>
        <v>868</v>
      </c>
      <c r="B869" t="str">
        <f>INDEX(elemek!$B$2:$B$113,MATCH($D869,elemek!$C$2:$C$113,0))</f>
        <v>Tl</v>
      </c>
      <c r="C869">
        <f t="shared" si="106"/>
        <v>197</v>
      </c>
      <c r="D869">
        <f t="shared" si="107"/>
        <v>81</v>
      </c>
      <c r="E869">
        <f t="shared" si="107"/>
        <v>116</v>
      </c>
      <c r="F869">
        <f t="shared" si="108"/>
        <v>8.2151899999999998</v>
      </c>
      <c r="G869">
        <f t="shared" si="109"/>
        <v>8.2151899999999998</v>
      </c>
      <c r="H869" t="str">
        <f>IF(B869="Fe",1+MAX($H$1:H868),"")</f>
        <v/>
      </c>
      <c r="L869">
        <v>868</v>
      </c>
      <c r="M869">
        <v>81</v>
      </c>
      <c r="N869">
        <v>116</v>
      </c>
      <c r="O869">
        <v>8.2151899999999998</v>
      </c>
      <c r="P869">
        <f t="shared" si="110"/>
        <v>197</v>
      </c>
      <c r="Q869" t="str">
        <f>INDEX(elemek!$B$2:$B$113,MATCH($D869,elemek!$C$2:$C$113,0))</f>
        <v>Tl</v>
      </c>
      <c r="R869">
        <f t="shared" si="111"/>
        <v>8.2151899999999998</v>
      </c>
      <c r="S869">
        <f t="shared" si="112"/>
        <v>8.2151899999999998</v>
      </c>
    </row>
    <row r="870" spans="1:19">
      <c r="A870">
        <f t="shared" si="105"/>
        <v>869</v>
      </c>
      <c r="B870" t="str">
        <f>INDEX(elemek!$B$2:$B$113,MATCH($D870,elemek!$C$2:$C$113,0))</f>
        <v>Kr</v>
      </c>
      <c r="C870">
        <f t="shared" si="106"/>
        <v>88</v>
      </c>
      <c r="D870">
        <f t="shared" si="107"/>
        <v>36</v>
      </c>
      <c r="E870">
        <f t="shared" si="107"/>
        <v>52</v>
      </c>
      <c r="F870">
        <f t="shared" si="108"/>
        <v>8.9769179999999995</v>
      </c>
      <c r="G870">
        <f t="shared" si="109"/>
        <v>8.9769179999999995</v>
      </c>
      <c r="H870" t="str">
        <f>IF(B870="Fe",1+MAX($H$1:H869),"")</f>
        <v/>
      </c>
      <c r="L870">
        <v>869</v>
      </c>
      <c r="M870">
        <v>36</v>
      </c>
      <c r="N870">
        <v>52</v>
      </c>
      <c r="O870">
        <v>8.9769179999999995</v>
      </c>
      <c r="P870">
        <f t="shared" si="110"/>
        <v>88</v>
      </c>
      <c r="Q870" t="str">
        <f>INDEX(elemek!$B$2:$B$113,MATCH($D870,elemek!$C$2:$C$113,0))</f>
        <v>Kr</v>
      </c>
      <c r="R870">
        <f t="shared" si="111"/>
        <v>8.9769179999999995</v>
      </c>
      <c r="S870">
        <f t="shared" si="112"/>
        <v>8.9769179999999995</v>
      </c>
    </row>
    <row r="871" spans="1:19">
      <c r="A871">
        <f t="shared" si="105"/>
        <v>870</v>
      </c>
      <c r="B871" t="str">
        <f>INDEX(elemek!$B$2:$B$113,MATCH($D871,elemek!$C$2:$C$113,0))</f>
        <v>S</v>
      </c>
      <c r="C871">
        <f t="shared" si="106"/>
        <v>38</v>
      </c>
      <c r="D871">
        <f t="shared" si="107"/>
        <v>16</v>
      </c>
      <c r="E871">
        <f t="shared" si="107"/>
        <v>22</v>
      </c>
      <c r="F871">
        <f t="shared" si="108"/>
        <v>8.7781959999999994</v>
      </c>
      <c r="G871">
        <f t="shared" si="109"/>
        <v>8.7781959999999994</v>
      </c>
      <c r="H871" t="str">
        <f>IF(B871="Fe",1+MAX($H$1:H870),"")</f>
        <v/>
      </c>
      <c r="L871">
        <v>870</v>
      </c>
      <c r="M871">
        <v>16</v>
      </c>
      <c r="N871">
        <v>22</v>
      </c>
      <c r="O871">
        <v>8.7781959999999994</v>
      </c>
      <c r="P871">
        <f t="shared" si="110"/>
        <v>38</v>
      </c>
      <c r="Q871" t="str">
        <f>INDEX(elemek!$B$2:$B$113,MATCH($D871,elemek!$C$2:$C$113,0))</f>
        <v>S</v>
      </c>
      <c r="R871">
        <f t="shared" si="111"/>
        <v>8.7781959999999994</v>
      </c>
      <c r="S871">
        <f t="shared" si="112"/>
        <v>8.7781959999999994</v>
      </c>
    </row>
    <row r="872" spans="1:19">
      <c r="A872">
        <f t="shared" si="105"/>
        <v>871</v>
      </c>
      <c r="B872" t="str">
        <f>INDEX(elemek!$B$2:$B$113,MATCH($D872,elemek!$C$2:$C$113,0))</f>
        <v>Sr</v>
      </c>
      <c r="C872">
        <f t="shared" si="106"/>
        <v>87</v>
      </c>
      <c r="D872">
        <f t="shared" si="107"/>
        <v>38</v>
      </c>
      <c r="E872">
        <f t="shared" si="107"/>
        <v>49</v>
      </c>
      <c r="F872">
        <f t="shared" si="108"/>
        <v>8.5114533494381952</v>
      </c>
      <c r="G872">
        <f t="shared" si="109"/>
        <v>8.5114533494381952</v>
      </c>
      <c r="H872" t="str">
        <f>IF(B872="Fe",1+MAX($H$1:H871),"")</f>
        <v/>
      </c>
      <c r="L872">
        <v>871</v>
      </c>
      <c r="M872">
        <v>38</v>
      </c>
      <c r="N872">
        <v>49</v>
      </c>
      <c r="P872">
        <f t="shared" si="110"/>
        <v>87</v>
      </c>
      <c r="Q872" t="str">
        <f>INDEX(elemek!$B$2:$B$113,MATCH($D872,elemek!$C$2:$C$113,0))</f>
        <v>Sr</v>
      </c>
      <c r="R872">
        <f t="shared" si="111"/>
        <v>8.5114533494381952</v>
      </c>
      <c r="S872">
        <f t="shared" si="112"/>
        <v>9.0168494999999993</v>
      </c>
    </row>
    <row r="873" spans="1:19">
      <c r="A873">
        <f t="shared" si="105"/>
        <v>872</v>
      </c>
      <c r="B873" t="str">
        <f>INDEX(elemek!$B$2:$B$113,MATCH($D873,elemek!$C$2:$C$113,0))</f>
        <v>Sb</v>
      </c>
      <c r="C873">
        <f t="shared" si="106"/>
        <v>117</v>
      </c>
      <c r="D873">
        <f t="shared" si="107"/>
        <v>51</v>
      </c>
      <c r="E873">
        <f t="shared" si="107"/>
        <v>66</v>
      </c>
      <c r="F873">
        <f t="shared" si="108"/>
        <v>8.8289770000000001</v>
      </c>
      <c r="G873">
        <f t="shared" si="109"/>
        <v>8.8289770000000001</v>
      </c>
      <c r="H873" t="str">
        <f>IF(B873="Fe",1+MAX($H$1:H872),"")</f>
        <v/>
      </c>
      <c r="L873">
        <v>872</v>
      </c>
      <c r="M873">
        <v>51</v>
      </c>
      <c r="N873">
        <v>66</v>
      </c>
      <c r="O873">
        <v>8.8289770000000001</v>
      </c>
      <c r="P873">
        <f t="shared" si="110"/>
        <v>117</v>
      </c>
      <c r="Q873" t="str">
        <f>INDEX(elemek!$B$2:$B$113,MATCH($D873,elemek!$C$2:$C$113,0))</f>
        <v>Sb</v>
      </c>
      <c r="R873">
        <f t="shared" si="111"/>
        <v>8.8289770000000001</v>
      </c>
      <c r="S873">
        <f t="shared" si="112"/>
        <v>8.8289770000000001</v>
      </c>
    </row>
    <row r="874" spans="1:19">
      <c r="A874">
        <f t="shared" si="105"/>
        <v>873</v>
      </c>
      <c r="B874" t="str">
        <f>INDEX(elemek!$B$2:$B$113,MATCH($D874,elemek!$C$2:$C$113,0))</f>
        <v>Ac</v>
      </c>
      <c r="C874">
        <f t="shared" si="106"/>
        <v>224</v>
      </c>
      <c r="D874">
        <f t="shared" si="107"/>
        <v>89</v>
      </c>
      <c r="E874">
        <f t="shared" si="107"/>
        <v>135</v>
      </c>
      <c r="F874">
        <f t="shared" si="108"/>
        <v>7.9809929999999998</v>
      </c>
      <c r="G874">
        <f t="shared" si="109"/>
        <v>7.9809929999999998</v>
      </c>
      <c r="H874" t="str">
        <f>IF(B874="Fe",1+MAX($H$1:H873),"")</f>
        <v/>
      </c>
      <c r="L874">
        <v>873</v>
      </c>
      <c r="M874">
        <v>89</v>
      </c>
      <c r="N874">
        <v>135</v>
      </c>
      <c r="O874">
        <v>7.9809929999999998</v>
      </c>
      <c r="P874">
        <f t="shared" si="110"/>
        <v>224</v>
      </c>
      <c r="Q874" t="str">
        <f>INDEX(elemek!$B$2:$B$113,MATCH($D874,elemek!$C$2:$C$113,0))</f>
        <v>Ac</v>
      </c>
      <c r="R874">
        <f t="shared" si="111"/>
        <v>7.9809929999999998</v>
      </c>
      <c r="S874">
        <f t="shared" si="112"/>
        <v>7.9809929999999998</v>
      </c>
    </row>
    <row r="875" spans="1:19">
      <c r="A875">
        <f t="shared" si="105"/>
        <v>874</v>
      </c>
      <c r="B875" t="str">
        <f>INDEX(elemek!$B$2:$B$113,MATCH($D875,elemek!$C$2:$C$113,0))</f>
        <v>Tc</v>
      </c>
      <c r="C875">
        <f t="shared" si="106"/>
        <v>93</v>
      </c>
      <c r="D875">
        <f t="shared" si="107"/>
        <v>43</v>
      </c>
      <c r="E875">
        <f t="shared" si="107"/>
        <v>50</v>
      </c>
      <c r="F875">
        <f t="shared" si="108"/>
        <v>8.9702739999999999</v>
      </c>
      <c r="G875">
        <f t="shared" si="109"/>
        <v>8.9702739999999999</v>
      </c>
      <c r="H875" t="str">
        <f>IF(B875="Fe",1+MAX($H$1:H874),"")</f>
        <v/>
      </c>
      <c r="L875">
        <v>874</v>
      </c>
      <c r="M875">
        <v>43</v>
      </c>
      <c r="N875">
        <v>50</v>
      </c>
      <c r="O875">
        <v>8.9702739999999999</v>
      </c>
      <c r="P875">
        <f t="shared" si="110"/>
        <v>93</v>
      </c>
      <c r="Q875" t="str">
        <f>INDEX(elemek!$B$2:$B$113,MATCH($D875,elemek!$C$2:$C$113,0))</f>
        <v>Tc</v>
      </c>
      <c r="R875">
        <f t="shared" si="111"/>
        <v>8.9702739999999999</v>
      </c>
      <c r="S875">
        <f t="shared" si="112"/>
        <v>8.9702739999999999</v>
      </c>
    </row>
    <row r="876" spans="1:19">
      <c r="A876">
        <f t="shared" si="105"/>
        <v>875</v>
      </c>
      <c r="B876" t="str">
        <f>INDEX(elemek!$B$2:$B$113,MATCH($D876,elemek!$C$2:$C$113,0))</f>
        <v>Y</v>
      </c>
      <c r="C876">
        <f t="shared" si="106"/>
        <v>85</v>
      </c>
      <c r="D876">
        <f t="shared" si="107"/>
        <v>39</v>
      </c>
      <c r="E876">
        <f t="shared" si="107"/>
        <v>46</v>
      </c>
      <c r="F876">
        <f t="shared" si="108"/>
        <v>8.5114533494381952</v>
      </c>
      <c r="G876">
        <f t="shared" si="109"/>
        <v>8.5114533494381952</v>
      </c>
      <c r="H876" t="str">
        <f>IF(B876="Fe",1+MAX($H$1:H875),"")</f>
        <v/>
      </c>
      <c r="L876">
        <v>875</v>
      </c>
      <c r="M876">
        <v>39</v>
      </c>
      <c r="N876">
        <v>46</v>
      </c>
      <c r="P876">
        <f t="shared" si="110"/>
        <v>85</v>
      </c>
      <c r="Q876" t="str">
        <f>INDEX(elemek!$B$2:$B$113,MATCH($D876,elemek!$C$2:$C$113,0))</f>
        <v>Y</v>
      </c>
      <c r="R876">
        <f t="shared" si="111"/>
        <v>8.5114533494381952</v>
      </c>
      <c r="S876">
        <f t="shared" si="112"/>
        <v>9.0127023333333334</v>
      </c>
    </row>
    <row r="877" spans="1:19">
      <c r="A877">
        <f t="shared" si="105"/>
        <v>876</v>
      </c>
      <c r="B877" t="str">
        <f>INDEX(elemek!$B$2:$B$113,MATCH($D877,elemek!$C$2:$C$113,0))</f>
        <v>Pm</v>
      </c>
      <c r="C877">
        <f t="shared" si="106"/>
        <v>150</v>
      </c>
      <c r="D877">
        <f t="shared" si="107"/>
        <v>61</v>
      </c>
      <c r="E877">
        <f t="shared" si="107"/>
        <v>89</v>
      </c>
      <c r="F877">
        <f t="shared" si="108"/>
        <v>8.5620139999999996</v>
      </c>
      <c r="G877">
        <f t="shared" si="109"/>
        <v>8.5620139999999996</v>
      </c>
      <c r="H877" t="str">
        <f>IF(B877="Fe",1+MAX($H$1:H876),"")</f>
        <v/>
      </c>
      <c r="L877">
        <v>876</v>
      </c>
      <c r="M877">
        <v>61</v>
      </c>
      <c r="N877">
        <v>89</v>
      </c>
      <c r="O877">
        <v>8.5620139999999996</v>
      </c>
      <c r="P877">
        <f t="shared" si="110"/>
        <v>150</v>
      </c>
      <c r="Q877" t="str">
        <f>INDEX(elemek!$B$2:$B$113,MATCH($D877,elemek!$C$2:$C$113,0))</f>
        <v>Pm</v>
      </c>
      <c r="R877">
        <f t="shared" si="111"/>
        <v>8.5620139999999996</v>
      </c>
      <c r="S877">
        <f t="shared" si="112"/>
        <v>8.5620139999999996</v>
      </c>
    </row>
    <row r="878" spans="1:19">
      <c r="A878">
        <f t="shared" si="105"/>
        <v>877</v>
      </c>
      <c r="B878" t="str">
        <f>INDEX(elemek!$B$2:$B$113,MATCH($D878,elemek!$C$2:$C$113,0))</f>
        <v>Sr</v>
      </c>
      <c r="C878">
        <f t="shared" si="106"/>
        <v>92</v>
      </c>
      <c r="D878">
        <f t="shared" si="107"/>
        <v>38</v>
      </c>
      <c r="E878">
        <f t="shared" si="107"/>
        <v>54</v>
      </c>
      <c r="F878">
        <f t="shared" si="108"/>
        <v>8.9720669999999991</v>
      </c>
      <c r="G878">
        <f t="shared" si="109"/>
        <v>8.9720669999999991</v>
      </c>
      <c r="H878" t="str">
        <f>IF(B878="Fe",1+MAX($H$1:H877),"")</f>
        <v/>
      </c>
      <c r="L878">
        <v>877</v>
      </c>
      <c r="M878">
        <v>38</v>
      </c>
      <c r="N878">
        <v>54</v>
      </c>
      <c r="O878">
        <v>8.9720669999999991</v>
      </c>
      <c r="P878">
        <f t="shared" si="110"/>
        <v>92</v>
      </c>
      <c r="Q878" t="str">
        <f>INDEX(elemek!$B$2:$B$113,MATCH($D878,elemek!$C$2:$C$113,0))</f>
        <v>Sr</v>
      </c>
      <c r="R878">
        <f t="shared" si="111"/>
        <v>8.9720669999999991</v>
      </c>
      <c r="S878">
        <f t="shared" si="112"/>
        <v>8.9720669999999991</v>
      </c>
    </row>
    <row r="879" spans="1:19">
      <c r="A879">
        <f t="shared" si="105"/>
        <v>878</v>
      </c>
      <c r="B879" t="str">
        <f>INDEX(elemek!$B$2:$B$113,MATCH($D879,elemek!$C$2:$C$113,0))</f>
        <v>Fm</v>
      </c>
      <c r="C879">
        <f t="shared" si="106"/>
        <v>256</v>
      </c>
      <c r="D879">
        <f t="shared" si="107"/>
        <v>100</v>
      </c>
      <c r="E879">
        <f t="shared" si="107"/>
        <v>156</v>
      </c>
      <c r="F879">
        <f t="shared" si="108"/>
        <v>7.7373979999999998</v>
      </c>
      <c r="G879">
        <f t="shared" si="109"/>
        <v>7.7373979999999998</v>
      </c>
      <c r="H879" t="str">
        <f>IF(B879="Fe",1+MAX($H$1:H878),"")</f>
        <v/>
      </c>
      <c r="L879">
        <v>878</v>
      </c>
      <c r="M879">
        <v>100</v>
      </c>
      <c r="N879">
        <v>156</v>
      </c>
      <c r="O879">
        <v>7.7373979999999998</v>
      </c>
      <c r="P879">
        <f t="shared" si="110"/>
        <v>256</v>
      </c>
      <c r="Q879" t="str">
        <f>INDEX(elemek!$B$2:$B$113,MATCH($D879,elemek!$C$2:$C$113,0))</f>
        <v>Fm</v>
      </c>
      <c r="R879">
        <f t="shared" si="111"/>
        <v>7.7373979999999998</v>
      </c>
      <c r="S879">
        <f t="shared" si="112"/>
        <v>7.7373979999999998</v>
      </c>
    </row>
    <row r="880" spans="1:19">
      <c r="A880">
        <f t="shared" si="105"/>
        <v>879</v>
      </c>
      <c r="B880" t="str">
        <f>INDEX(elemek!$B$2:$B$113,MATCH($D880,elemek!$C$2:$C$113,0))</f>
        <v>Si</v>
      </c>
      <c r="C880">
        <f t="shared" si="106"/>
        <v>31</v>
      </c>
      <c r="D880">
        <f t="shared" si="107"/>
        <v>14</v>
      </c>
      <c r="E880">
        <f t="shared" si="107"/>
        <v>17</v>
      </c>
      <c r="F880">
        <f t="shared" si="108"/>
        <v>8.8116179999999993</v>
      </c>
      <c r="G880">
        <f t="shared" si="109"/>
        <v>8.8116179999999993</v>
      </c>
      <c r="H880" t="str">
        <f>IF(B880="Fe",1+MAX($H$1:H879),"")</f>
        <v/>
      </c>
      <c r="L880">
        <v>879</v>
      </c>
      <c r="M880">
        <v>14</v>
      </c>
      <c r="N880">
        <v>17</v>
      </c>
      <c r="O880">
        <v>8.8116179999999993</v>
      </c>
      <c r="P880">
        <f t="shared" si="110"/>
        <v>31</v>
      </c>
      <c r="Q880" t="str">
        <f>INDEX(elemek!$B$2:$B$113,MATCH($D880,elemek!$C$2:$C$113,0))</f>
        <v>Si</v>
      </c>
      <c r="R880">
        <f t="shared" si="111"/>
        <v>8.8116179999999993</v>
      </c>
      <c r="S880">
        <f t="shared" si="112"/>
        <v>8.8116179999999993</v>
      </c>
    </row>
    <row r="881" spans="1:19">
      <c r="A881">
        <f t="shared" si="105"/>
        <v>880</v>
      </c>
      <c r="B881" t="str">
        <f>INDEX(elemek!$B$2:$B$113,MATCH($D881,elemek!$C$2:$C$113,0))</f>
        <v>Mn</v>
      </c>
      <c r="C881">
        <f t="shared" si="106"/>
        <v>56</v>
      </c>
      <c r="D881">
        <f t="shared" si="107"/>
        <v>25</v>
      </c>
      <c r="E881">
        <f t="shared" si="107"/>
        <v>31</v>
      </c>
      <c r="F881">
        <f t="shared" si="108"/>
        <v>9.0875719999999998</v>
      </c>
      <c r="G881">
        <f t="shared" si="109"/>
        <v>9.0875719999999998</v>
      </c>
      <c r="H881" t="str">
        <f>IF(B881="Fe",1+MAX($H$1:H880),"")</f>
        <v/>
      </c>
      <c r="L881">
        <v>880</v>
      </c>
      <c r="M881">
        <v>25</v>
      </c>
      <c r="N881">
        <v>31</v>
      </c>
      <c r="O881">
        <v>9.0875719999999998</v>
      </c>
      <c r="P881">
        <f t="shared" si="110"/>
        <v>56</v>
      </c>
      <c r="Q881" t="str">
        <f>INDEX(elemek!$B$2:$B$113,MATCH($D881,elemek!$C$2:$C$113,0))</f>
        <v>Mn</v>
      </c>
      <c r="R881">
        <f t="shared" si="111"/>
        <v>9.0875719999999998</v>
      </c>
      <c r="S881">
        <f t="shared" si="112"/>
        <v>9.0875719999999998</v>
      </c>
    </row>
    <row r="882" spans="1:19">
      <c r="A882">
        <f t="shared" si="105"/>
        <v>881</v>
      </c>
      <c r="B882" t="str">
        <f>INDEX(elemek!$B$2:$B$113,MATCH($D882,elemek!$C$2:$C$113,0))</f>
        <v>Ni</v>
      </c>
      <c r="C882">
        <f t="shared" si="106"/>
        <v>65</v>
      </c>
      <c r="D882">
        <f t="shared" si="107"/>
        <v>28</v>
      </c>
      <c r="E882">
        <f t="shared" si="107"/>
        <v>37</v>
      </c>
      <c r="F882">
        <f t="shared" si="108"/>
        <v>9.0732669999999995</v>
      </c>
      <c r="G882">
        <f t="shared" si="109"/>
        <v>9.0732669999999995</v>
      </c>
      <c r="H882" t="str">
        <f>IF(B882="Fe",1+MAX($H$1:H881),"")</f>
        <v/>
      </c>
      <c r="L882">
        <v>881</v>
      </c>
      <c r="M882">
        <v>28</v>
      </c>
      <c r="N882">
        <v>37</v>
      </c>
      <c r="O882">
        <v>9.0732669999999995</v>
      </c>
      <c r="P882">
        <f t="shared" si="110"/>
        <v>65</v>
      </c>
      <c r="Q882" t="str">
        <f>INDEX(elemek!$B$2:$B$113,MATCH($D882,elemek!$C$2:$C$113,0))</f>
        <v>Ni</v>
      </c>
      <c r="R882">
        <f t="shared" si="111"/>
        <v>9.0732669999999995</v>
      </c>
      <c r="S882">
        <f t="shared" si="112"/>
        <v>9.0732669999999995</v>
      </c>
    </row>
    <row r="883" spans="1:19">
      <c r="A883">
        <f t="shared" si="105"/>
        <v>882</v>
      </c>
      <c r="B883" t="str">
        <f>INDEX(elemek!$B$2:$B$113,MATCH($D883,elemek!$C$2:$C$113,0))</f>
        <v>Ir</v>
      </c>
      <c r="C883">
        <f t="shared" si="106"/>
        <v>195</v>
      </c>
      <c r="D883">
        <f t="shared" si="107"/>
        <v>77</v>
      </c>
      <c r="E883">
        <f t="shared" si="107"/>
        <v>118</v>
      </c>
      <c r="F883">
        <f t="shared" si="108"/>
        <v>8.5114533494381952</v>
      </c>
      <c r="G883">
        <f t="shared" si="109"/>
        <v>8.5114533494381952</v>
      </c>
      <c r="H883" t="str">
        <f>IF(B883="Fe",1+MAX($H$1:H882),"")</f>
        <v/>
      </c>
      <c r="L883">
        <v>882</v>
      </c>
      <c r="M883">
        <v>77</v>
      </c>
      <c r="N883">
        <v>118</v>
      </c>
      <c r="P883">
        <f t="shared" si="110"/>
        <v>195</v>
      </c>
      <c r="Q883" t="str">
        <f>INDEX(elemek!$B$2:$B$113,MATCH($D883,elemek!$C$2:$C$113,0))</f>
        <v>Ir</v>
      </c>
      <c r="R883">
        <f t="shared" si="111"/>
        <v>8.5114533494381952</v>
      </c>
      <c r="S883">
        <f t="shared" si="112"/>
        <v>8.2625230769230775</v>
      </c>
    </row>
    <row r="884" spans="1:19">
      <c r="A884">
        <f t="shared" si="105"/>
        <v>883</v>
      </c>
      <c r="B884" t="str">
        <f>INDEX(elemek!$B$2:$B$113,MATCH($D884,elemek!$C$2:$C$113,0))</f>
        <v>W</v>
      </c>
      <c r="C884">
        <f t="shared" si="106"/>
        <v>176</v>
      </c>
      <c r="D884">
        <f t="shared" si="107"/>
        <v>74</v>
      </c>
      <c r="E884">
        <f t="shared" si="107"/>
        <v>102</v>
      </c>
      <c r="F884">
        <f t="shared" si="108"/>
        <v>8.3590549999999997</v>
      </c>
      <c r="G884">
        <f t="shared" si="109"/>
        <v>8.3590549999999997</v>
      </c>
      <c r="H884" t="str">
        <f>IF(B884="Fe",1+MAX($H$1:H883),"")</f>
        <v/>
      </c>
      <c r="L884">
        <v>883</v>
      </c>
      <c r="M884">
        <v>74</v>
      </c>
      <c r="N884">
        <v>102</v>
      </c>
      <c r="O884">
        <v>8.3590549999999997</v>
      </c>
      <c r="P884">
        <f t="shared" si="110"/>
        <v>176</v>
      </c>
      <c r="Q884" t="str">
        <f>INDEX(elemek!$B$2:$B$113,MATCH($D884,elemek!$C$2:$C$113,0))</f>
        <v>W</v>
      </c>
      <c r="R884">
        <f t="shared" si="111"/>
        <v>8.3590549999999997</v>
      </c>
      <c r="S884">
        <f t="shared" si="112"/>
        <v>8.3590549999999997</v>
      </c>
    </row>
    <row r="885" spans="1:19">
      <c r="A885">
        <f t="shared" si="105"/>
        <v>884</v>
      </c>
      <c r="B885" t="str">
        <f>INDEX(elemek!$B$2:$B$113,MATCH($D885,elemek!$C$2:$C$113,0))</f>
        <v>Cd</v>
      </c>
      <c r="C885">
        <f t="shared" si="106"/>
        <v>117</v>
      </c>
      <c r="D885">
        <f t="shared" si="107"/>
        <v>48</v>
      </c>
      <c r="E885">
        <f t="shared" si="107"/>
        <v>69</v>
      </c>
      <c r="F885">
        <f t="shared" si="108"/>
        <v>8.5114533494381952</v>
      </c>
      <c r="G885">
        <f t="shared" si="109"/>
        <v>8.5114533494381952</v>
      </c>
      <c r="H885" t="str">
        <f>IF(B885="Fe",1+MAX($H$1:H884),"")</f>
        <v/>
      </c>
      <c r="L885">
        <v>884</v>
      </c>
      <c r="M885">
        <v>48</v>
      </c>
      <c r="N885">
        <v>69</v>
      </c>
      <c r="P885">
        <f t="shared" si="110"/>
        <v>117</v>
      </c>
      <c r="Q885" t="str">
        <f>INDEX(elemek!$B$2:$B$113,MATCH($D885,elemek!$C$2:$C$113,0))</f>
        <v>Cd</v>
      </c>
      <c r="R885">
        <f t="shared" si="111"/>
        <v>8.5114533494381952</v>
      </c>
      <c r="S885">
        <f t="shared" si="112"/>
        <v>8.8673330833333317</v>
      </c>
    </row>
    <row r="886" spans="1:19">
      <c r="A886">
        <f t="shared" si="105"/>
        <v>885</v>
      </c>
      <c r="B886" t="str">
        <f>INDEX(elemek!$B$2:$B$113,MATCH($D886,elemek!$C$2:$C$113,0))</f>
        <v>Te</v>
      </c>
      <c r="C886">
        <f t="shared" si="106"/>
        <v>116</v>
      </c>
      <c r="D886">
        <f t="shared" si="107"/>
        <v>52</v>
      </c>
      <c r="E886">
        <f t="shared" si="107"/>
        <v>64</v>
      </c>
      <c r="F886">
        <f t="shared" si="108"/>
        <v>8.8064140000000002</v>
      </c>
      <c r="G886">
        <f t="shared" si="109"/>
        <v>8.8064140000000002</v>
      </c>
      <c r="H886" t="str">
        <f>IF(B886="Fe",1+MAX($H$1:H885),"")</f>
        <v/>
      </c>
      <c r="L886">
        <v>885</v>
      </c>
      <c r="M886">
        <v>52</v>
      </c>
      <c r="N886">
        <v>64</v>
      </c>
      <c r="O886">
        <v>8.8064140000000002</v>
      </c>
      <c r="P886">
        <f t="shared" si="110"/>
        <v>116</v>
      </c>
      <c r="Q886" t="str">
        <f>INDEX(elemek!$B$2:$B$113,MATCH($D886,elemek!$C$2:$C$113,0))</f>
        <v>Te</v>
      </c>
      <c r="R886">
        <f t="shared" si="111"/>
        <v>8.8064140000000002</v>
      </c>
      <c r="S886">
        <f t="shared" si="112"/>
        <v>8.8064140000000002</v>
      </c>
    </row>
    <row r="887" spans="1:19">
      <c r="A887">
        <f t="shared" si="105"/>
        <v>886</v>
      </c>
      <c r="B887" t="str">
        <f>INDEX(elemek!$B$2:$B$113,MATCH($D887,elemek!$C$2:$C$113,0))</f>
        <v>Nd</v>
      </c>
      <c r="C887">
        <f t="shared" si="106"/>
        <v>141</v>
      </c>
      <c r="D887">
        <f t="shared" si="107"/>
        <v>60</v>
      </c>
      <c r="E887">
        <f t="shared" si="107"/>
        <v>81</v>
      </c>
      <c r="F887">
        <f t="shared" si="108"/>
        <v>8.6684760000000001</v>
      </c>
      <c r="G887">
        <f t="shared" si="109"/>
        <v>8.6684760000000001</v>
      </c>
      <c r="H887" t="str">
        <f>IF(B887="Fe",1+MAX($H$1:H886),"")</f>
        <v/>
      </c>
      <c r="L887">
        <v>886</v>
      </c>
      <c r="M887">
        <v>60</v>
      </c>
      <c r="N887">
        <v>81</v>
      </c>
      <c r="O887">
        <v>8.6684760000000001</v>
      </c>
      <c r="P887">
        <f t="shared" si="110"/>
        <v>141</v>
      </c>
      <c r="Q887" t="str">
        <f>INDEX(elemek!$B$2:$B$113,MATCH($D887,elemek!$C$2:$C$113,0))</f>
        <v>Nd</v>
      </c>
      <c r="R887">
        <f t="shared" si="111"/>
        <v>8.6684760000000001</v>
      </c>
      <c r="S887">
        <f t="shared" si="112"/>
        <v>8.6684760000000001</v>
      </c>
    </row>
    <row r="888" spans="1:19">
      <c r="A888">
        <f t="shared" si="105"/>
        <v>887</v>
      </c>
      <c r="B888" t="str">
        <f>INDEX(elemek!$B$2:$B$113,MATCH($D888,elemek!$C$2:$C$113,0))</f>
        <v>Ho</v>
      </c>
      <c r="C888">
        <f t="shared" si="106"/>
        <v>161</v>
      </c>
      <c r="D888">
        <f t="shared" si="107"/>
        <v>67</v>
      </c>
      <c r="E888">
        <f t="shared" si="107"/>
        <v>94</v>
      </c>
      <c r="F888">
        <f t="shared" si="108"/>
        <v>8.4887370000000004</v>
      </c>
      <c r="G888">
        <f t="shared" si="109"/>
        <v>8.4887370000000004</v>
      </c>
      <c r="H888" t="str">
        <f>IF(B888="Fe",1+MAX($H$1:H887),"")</f>
        <v/>
      </c>
      <c r="L888">
        <v>887</v>
      </c>
      <c r="M888">
        <v>67</v>
      </c>
      <c r="N888">
        <v>94</v>
      </c>
      <c r="O888">
        <v>8.4887370000000004</v>
      </c>
      <c r="P888">
        <f t="shared" si="110"/>
        <v>161</v>
      </c>
      <c r="Q888" t="str">
        <f>INDEX(elemek!$B$2:$B$113,MATCH($D888,elemek!$C$2:$C$113,0))</f>
        <v>Ho</v>
      </c>
      <c r="R888">
        <f t="shared" si="111"/>
        <v>8.4887370000000004</v>
      </c>
      <c r="S888">
        <f t="shared" si="112"/>
        <v>8.4887370000000004</v>
      </c>
    </row>
    <row r="889" spans="1:19">
      <c r="A889">
        <f t="shared" si="105"/>
        <v>888</v>
      </c>
      <c r="B889" t="str">
        <f>INDEX(elemek!$B$2:$B$113,MATCH($D889,elemek!$C$2:$C$113,0))</f>
        <v>Rn</v>
      </c>
      <c r="C889">
        <f t="shared" si="106"/>
        <v>210</v>
      </c>
      <c r="D889">
        <f t="shared" si="107"/>
        <v>86</v>
      </c>
      <c r="E889">
        <f t="shared" si="107"/>
        <v>124</v>
      </c>
      <c r="F889">
        <f t="shared" si="108"/>
        <v>8.117032</v>
      </c>
      <c r="G889">
        <f t="shared" si="109"/>
        <v>8.117032</v>
      </c>
      <c r="H889" t="str">
        <f>IF(B889="Fe",1+MAX($H$1:H888),"")</f>
        <v/>
      </c>
      <c r="L889">
        <v>888</v>
      </c>
      <c r="M889">
        <v>86</v>
      </c>
      <c r="N889">
        <v>124</v>
      </c>
      <c r="O889">
        <v>8.117032</v>
      </c>
      <c r="P889">
        <f t="shared" si="110"/>
        <v>210</v>
      </c>
      <c r="Q889" t="str">
        <f>INDEX(elemek!$B$2:$B$113,MATCH($D889,elemek!$C$2:$C$113,0))</f>
        <v>Rn</v>
      </c>
      <c r="R889">
        <f t="shared" si="111"/>
        <v>8.117032</v>
      </c>
      <c r="S889">
        <f t="shared" si="112"/>
        <v>8.117032</v>
      </c>
    </row>
    <row r="890" spans="1:19">
      <c r="A890">
        <f t="shared" si="105"/>
        <v>889</v>
      </c>
      <c r="B890" t="str">
        <f>INDEX(elemek!$B$2:$B$113,MATCH($D890,elemek!$C$2:$C$113,0))</f>
        <v>Pb</v>
      </c>
      <c r="C890">
        <f t="shared" si="106"/>
        <v>198</v>
      </c>
      <c r="D890">
        <f t="shared" si="107"/>
        <v>82</v>
      </c>
      <c r="E890">
        <f t="shared" si="107"/>
        <v>116</v>
      </c>
      <c r="F890">
        <f t="shared" si="108"/>
        <v>8.2028929999999995</v>
      </c>
      <c r="G890">
        <f t="shared" si="109"/>
        <v>8.2028929999999995</v>
      </c>
      <c r="H890" t="str">
        <f>IF(B890="Fe",1+MAX($H$1:H889),"")</f>
        <v/>
      </c>
      <c r="L890">
        <v>889</v>
      </c>
      <c r="M890">
        <v>82</v>
      </c>
      <c r="N890">
        <v>116</v>
      </c>
      <c r="O890">
        <v>8.2028929999999995</v>
      </c>
      <c r="P890">
        <f t="shared" si="110"/>
        <v>198</v>
      </c>
      <c r="Q890" t="str">
        <f>INDEX(elemek!$B$2:$B$113,MATCH($D890,elemek!$C$2:$C$113,0))</f>
        <v>Pb</v>
      </c>
      <c r="R890">
        <f t="shared" si="111"/>
        <v>8.2028929999999995</v>
      </c>
      <c r="S890">
        <f t="shared" si="112"/>
        <v>8.2028929999999995</v>
      </c>
    </row>
    <row r="891" spans="1:19">
      <c r="A891">
        <f t="shared" si="105"/>
        <v>890</v>
      </c>
      <c r="B891" t="str">
        <f>INDEX(elemek!$B$2:$B$113,MATCH($D891,elemek!$C$2:$C$113,0))</f>
        <v>Cm</v>
      </c>
      <c r="C891">
        <f t="shared" si="106"/>
        <v>238</v>
      </c>
      <c r="D891">
        <f t="shared" si="107"/>
        <v>96</v>
      </c>
      <c r="E891">
        <f t="shared" si="107"/>
        <v>142</v>
      </c>
      <c r="F891">
        <f t="shared" si="108"/>
        <v>7.8637639999999998</v>
      </c>
      <c r="G891">
        <f t="shared" si="109"/>
        <v>7.8637639999999998</v>
      </c>
      <c r="H891" t="str">
        <f>IF(B891="Fe",1+MAX($H$1:H890),"")</f>
        <v/>
      </c>
      <c r="L891">
        <v>890</v>
      </c>
      <c r="M891">
        <v>96</v>
      </c>
      <c r="N891">
        <v>142</v>
      </c>
      <c r="O891">
        <v>7.8637639999999998</v>
      </c>
      <c r="P891">
        <f t="shared" si="110"/>
        <v>238</v>
      </c>
      <c r="Q891" t="str">
        <f>INDEX(elemek!$B$2:$B$113,MATCH($D891,elemek!$C$2:$C$113,0))</f>
        <v>Cm</v>
      </c>
      <c r="R891">
        <f t="shared" si="111"/>
        <v>7.8637639999999998</v>
      </c>
      <c r="S891">
        <f t="shared" si="112"/>
        <v>7.8637639999999998</v>
      </c>
    </row>
    <row r="892" spans="1:19">
      <c r="A892">
        <f t="shared" si="105"/>
        <v>891</v>
      </c>
      <c r="B892" t="str">
        <f>INDEX(elemek!$B$2:$B$113,MATCH($D892,elemek!$C$2:$C$113,0))</f>
        <v>Br</v>
      </c>
      <c r="C892">
        <f t="shared" si="106"/>
        <v>83</v>
      </c>
      <c r="D892">
        <f t="shared" si="107"/>
        <v>35</v>
      </c>
      <c r="E892">
        <f t="shared" si="107"/>
        <v>48</v>
      </c>
      <c r="F892">
        <f t="shared" si="108"/>
        <v>9.0232430000000008</v>
      </c>
      <c r="G892">
        <f t="shared" si="109"/>
        <v>9.0232430000000008</v>
      </c>
      <c r="H892" t="str">
        <f>IF(B892="Fe",1+MAX($H$1:H891),"")</f>
        <v/>
      </c>
      <c r="L892">
        <v>891</v>
      </c>
      <c r="M892">
        <v>35</v>
      </c>
      <c r="N892">
        <v>48</v>
      </c>
      <c r="O892">
        <v>9.0232430000000008</v>
      </c>
      <c r="P892">
        <f t="shared" si="110"/>
        <v>83</v>
      </c>
      <c r="Q892" t="str">
        <f>INDEX(elemek!$B$2:$B$113,MATCH($D892,elemek!$C$2:$C$113,0))</f>
        <v>Br</v>
      </c>
      <c r="R892">
        <f t="shared" si="111"/>
        <v>9.0232430000000008</v>
      </c>
      <c r="S892">
        <f t="shared" si="112"/>
        <v>9.0232430000000008</v>
      </c>
    </row>
    <row r="893" spans="1:19">
      <c r="A893">
        <f t="shared" si="105"/>
        <v>892</v>
      </c>
      <c r="B893" t="str">
        <f>INDEX(elemek!$B$2:$B$113,MATCH($D893,elemek!$C$2:$C$113,0))</f>
        <v>Dy</v>
      </c>
      <c r="C893">
        <f t="shared" si="106"/>
        <v>152</v>
      </c>
      <c r="D893">
        <f t="shared" si="107"/>
        <v>66</v>
      </c>
      <c r="E893">
        <f t="shared" si="107"/>
        <v>86</v>
      </c>
      <c r="F893">
        <f t="shared" si="108"/>
        <v>8.5326699999999995</v>
      </c>
      <c r="G893">
        <f t="shared" si="109"/>
        <v>8.5326699999999995</v>
      </c>
      <c r="H893" t="str">
        <f>IF(B893="Fe",1+MAX($H$1:H892),"")</f>
        <v/>
      </c>
      <c r="L893">
        <v>892</v>
      </c>
      <c r="M893">
        <v>66</v>
      </c>
      <c r="N893">
        <v>86</v>
      </c>
      <c r="O893">
        <v>8.5326699999999995</v>
      </c>
      <c r="P893">
        <f t="shared" si="110"/>
        <v>152</v>
      </c>
      <c r="Q893" t="str">
        <f>INDEX(elemek!$B$2:$B$113,MATCH($D893,elemek!$C$2:$C$113,0))</f>
        <v>Dy</v>
      </c>
      <c r="R893">
        <f t="shared" si="111"/>
        <v>8.5326699999999995</v>
      </c>
      <c r="S893">
        <f t="shared" si="112"/>
        <v>8.5326699999999995</v>
      </c>
    </row>
    <row r="894" spans="1:19">
      <c r="A894">
        <f t="shared" si="105"/>
        <v>893</v>
      </c>
      <c r="B894" t="str">
        <f>INDEX(elemek!$B$2:$B$113,MATCH($D894,elemek!$C$2:$C$113,0))</f>
        <v>Ta</v>
      </c>
      <c r="C894">
        <f t="shared" si="106"/>
        <v>178</v>
      </c>
      <c r="D894">
        <f t="shared" si="107"/>
        <v>73</v>
      </c>
      <c r="E894">
        <f t="shared" si="107"/>
        <v>105</v>
      </c>
      <c r="F894">
        <f t="shared" si="108"/>
        <v>8.3550749999999994</v>
      </c>
      <c r="G894">
        <f t="shared" si="109"/>
        <v>8.3550749999999994</v>
      </c>
      <c r="H894" t="str">
        <f>IF(B894="Fe",1+MAX($H$1:H893),"")</f>
        <v/>
      </c>
      <c r="L894">
        <v>893</v>
      </c>
      <c r="M894">
        <v>73</v>
      </c>
      <c r="N894">
        <v>105</v>
      </c>
      <c r="O894">
        <v>8.3550749999999994</v>
      </c>
      <c r="P894">
        <f t="shared" si="110"/>
        <v>178</v>
      </c>
      <c r="Q894" t="str">
        <f>INDEX(elemek!$B$2:$B$113,MATCH($D894,elemek!$C$2:$C$113,0))</f>
        <v>Ta</v>
      </c>
      <c r="R894">
        <f t="shared" si="111"/>
        <v>8.3550749999999994</v>
      </c>
      <c r="S894">
        <f t="shared" si="112"/>
        <v>8.3550749999999994</v>
      </c>
    </row>
    <row r="895" spans="1:19">
      <c r="A895">
        <f t="shared" si="105"/>
        <v>894</v>
      </c>
      <c r="B895" t="str">
        <f>INDEX(elemek!$B$2:$B$113,MATCH($D895,elemek!$C$2:$C$113,0))</f>
        <v>Pt</v>
      </c>
      <c r="C895">
        <f t="shared" si="106"/>
        <v>187</v>
      </c>
      <c r="D895">
        <f t="shared" si="107"/>
        <v>78</v>
      </c>
      <c r="E895">
        <f t="shared" si="107"/>
        <v>109</v>
      </c>
      <c r="F895">
        <f t="shared" si="108"/>
        <v>8.2676379999999998</v>
      </c>
      <c r="G895">
        <f t="shared" si="109"/>
        <v>8.2676379999999998</v>
      </c>
      <c r="H895" t="str">
        <f>IF(B895="Fe",1+MAX($H$1:H894),"")</f>
        <v/>
      </c>
      <c r="L895">
        <v>894</v>
      </c>
      <c r="M895">
        <v>78</v>
      </c>
      <c r="N895">
        <v>109</v>
      </c>
      <c r="O895">
        <v>8.2676379999999998</v>
      </c>
      <c r="P895">
        <f t="shared" si="110"/>
        <v>187</v>
      </c>
      <c r="Q895" t="str">
        <f>INDEX(elemek!$B$2:$B$113,MATCH($D895,elemek!$C$2:$C$113,0))</f>
        <v>Pt</v>
      </c>
      <c r="R895">
        <f t="shared" si="111"/>
        <v>8.2676379999999998</v>
      </c>
      <c r="S895">
        <f t="shared" si="112"/>
        <v>8.2676379999999998</v>
      </c>
    </row>
    <row r="896" spans="1:19">
      <c r="A896">
        <f t="shared" si="105"/>
        <v>895</v>
      </c>
      <c r="B896" t="str">
        <f>INDEX(elemek!$B$2:$B$113,MATCH($D896,elemek!$C$2:$C$113,0))</f>
        <v>Dy</v>
      </c>
      <c r="C896">
        <f t="shared" si="106"/>
        <v>165</v>
      </c>
      <c r="D896">
        <f t="shared" si="107"/>
        <v>66</v>
      </c>
      <c r="E896">
        <f t="shared" si="107"/>
        <v>99</v>
      </c>
      <c r="F896">
        <f t="shared" si="108"/>
        <v>8.4568910000000006</v>
      </c>
      <c r="G896">
        <f t="shared" si="109"/>
        <v>8.4568910000000006</v>
      </c>
      <c r="H896" t="str">
        <f>IF(B896="Fe",1+MAX($H$1:H895),"")</f>
        <v/>
      </c>
      <c r="L896">
        <v>895</v>
      </c>
      <c r="M896">
        <v>66</v>
      </c>
      <c r="N896">
        <v>99</v>
      </c>
      <c r="O896">
        <v>8.4568910000000006</v>
      </c>
      <c r="P896">
        <f t="shared" si="110"/>
        <v>165</v>
      </c>
      <c r="Q896" t="str">
        <f>INDEX(elemek!$B$2:$B$113,MATCH($D896,elemek!$C$2:$C$113,0))</f>
        <v>Dy</v>
      </c>
      <c r="R896">
        <f t="shared" si="111"/>
        <v>8.4568910000000006</v>
      </c>
      <c r="S896">
        <f t="shared" si="112"/>
        <v>8.4568910000000006</v>
      </c>
    </row>
    <row r="897" spans="1:19">
      <c r="A897">
        <f t="shared" si="105"/>
        <v>896</v>
      </c>
      <c r="B897" t="str">
        <f>INDEX(elemek!$B$2:$B$113,MATCH($D897,elemek!$C$2:$C$113,0))</f>
        <v>I</v>
      </c>
      <c r="C897">
        <f t="shared" si="106"/>
        <v>132</v>
      </c>
      <c r="D897">
        <f t="shared" si="107"/>
        <v>53</v>
      </c>
      <c r="E897">
        <f t="shared" si="107"/>
        <v>79</v>
      </c>
      <c r="F897">
        <f t="shared" si="108"/>
        <v>8.7205700000000004</v>
      </c>
      <c r="G897">
        <f t="shared" si="109"/>
        <v>8.7205700000000004</v>
      </c>
      <c r="H897" t="str">
        <f>IF(B897="Fe",1+MAX($H$1:H896),"")</f>
        <v/>
      </c>
      <c r="L897">
        <v>896</v>
      </c>
      <c r="M897">
        <v>53</v>
      </c>
      <c r="N897">
        <v>79</v>
      </c>
      <c r="O897">
        <v>8.7205700000000004</v>
      </c>
      <c r="P897">
        <f t="shared" si="110"/>
        <v>132</v>
      </c>
      <c r="Q897" t="str">
        <f>INDEX(elemek!$B$2:$B$113,MATCH($D897,elemek!$C$2:$C$113,0))</f>
        <v>I</v>
      </c>
      <c r="R897">
        <f t="shared" si="111"/>
        <v>8.7205700000000004</v>
      </c>
      <c r="S897">
        <f t="shared" si="112"/>
        <v>8.7205700000000004</v>
      </c>
    </row>
    <row r="898" spans="1:19">
      <c r="A898">
        <f t="shared" si="105"/>
        <v>897</v>
      </c>
      <c r="B898" t="str">
        <f>INDEX(elemek!$B$2:$B$113,MATCH($D898,elemek!$C$2:$C$113,0))</f>
        <v>Er</v>
      </c>
      <c r="C898">
        <f t="shared" si="106"/>
        <v>158</v>
      </c>
      <c r="D898">
        <f t="shared" si="107"/>
        <v>68</v>
      </c>
      <c r="E898">
        <f t="shared" si="107"/>
        <v>90</v>
      </c>
      <c r="F898">
        <f t="shared" si="108"/>
        <v>8.4846190000000004</v>
      </c>
      <c r="G898">
        <f t="shared" si="109"/>
        <v>8.4846190000000004</v>
      </c>
      <c r="H898" t="str">
        <f>IF(B898="Fe",1+MAX($H$1:H897),"")</f>
        <v/>
      </c>
      <c r="L898">
        <v>897</v>
      </c>
      <c r="M898">
        <v>68</v>
      </c>
      <c r="N898">
        <v>90</v>
      </c>
      <c r="O898">
        <v>8.4846190000000004</v>
      </c>
      <c r="P898">
        <f t="shared" si="110"/>
        <v>158</v>
      </c>
      <c r="Q898" t="str">
        <f>INDEX(elemek!$B$2:$B$113,MATCH($D898,elemek!$C$2:$C$113,0))</f>
        <v>Er</v>
      </c>
      <c r="R898">
        <f t="shared" si="111"/>
        <v>8.4846190000000004</v>
      </c>
      <c r="S898">
        <f t="shared" si="112"/>
        <v>8.4846190000000004</v>
      </c>
    </row>
    <row r="899" spans="1:19">
      <c r="A899">
        <f t="shared" ref="A899:A962" si="113">L899</f>
        <v>898</v>
      </c>
      <c r="B899" t="str">
        <f>INDEX(elemek!$B$2:$B$113,MATCH($D899,elemek!$C$2:$C$113,0))</f>
        <v>Ge</v>
      </c>
      <c r="C899">
        <f t="shared" ref="C899:C962" si="114">D899+E899</f>
        <v>66</v>
      </c>
      <c r="D899">
        <f t="shared" ref="D899:E962" si="115">M899</f>
        <v>32</v>
      </c>
      <c r="E899">
        <f t="shared" si="115"/>
        <v>34</v>
      </c>
      <c r="F899">
        <f t="shared" ref="F899:F962" si="116">R899</f>
        <v>9.0049639999999993</v>
      </c>
      <c r="G899">
        <f t="shared" ref="G899:G962" si="117">R899</f>
        <v>9.0049639999999993</v>
      </c>
      <c r="H899" t="str">
        <f>IF(B899="Fe",1+MAX($H$1:H898),"")</f>
        <v/>
      </c>
      <c r="L899">
        <v>898</v>
      </c>
      <c r="M899">
        <v>32</v>
      </c>
      <c r="N899">
        <v>34</v>
      </c>
      <c r="O899">
        <v>9.0049639999999993</v>
      </c>
      <c r="P899">
        <f t="shared" ref="P899:P962" si="118">D899+E899</f>
        <v>66</v>
      </c>
      <c r="Q899" t="str">
        <f>INDEX(elemek!$B$2:$B$113,MATCH($D899,elemek!$C$2:$C$113,0))</f>
        <v>Ge</v>
      </c>
      <c r="R899">
        <f t="shared" ref="R899:R962" si="119">IF($O899&gt;0,$O899,AVERAGE($O$2:$O$990))</f>
        <v>9.0049639999999993</v>
      </c>
      <c r="S899">
        <f t="shared" ref="S899:S962" si="120">IF(ISBLANK(O899),AVERAGEIF($Q$2:$Q$990,$Q899,$O$2:$O$990),O899)</f>
        <v>9.0049639999999993</v>
      </c>
    </row>
    <row r="900" spans="1:19">
      <c r="A900">
        <f t="shared" si="113"/>
        <v>899</v>
      </c>
      <c r="B900" t="str">
        <f>INDEX(elemek!$B$2:$B$113,MATCH($D900,elemek!$C$2:$C$113,0))</f>
        <v>Ba</v>
      </c>
      <c r="C900">
        <f t="shared" si="114"/>
        <v>129</v>
      </c>
      <c r="D900">
        <f t="shared" si="115"/>
        <v>56</v>
      </c>
      <c r="E900">
        <f t="shared" si="115"/>
        <v>73</v>
      </c>
      <c r="F900">
        <f t="shared" si="116"/>
        <v>8.7307459999999999</v>
      </c>
      <c r="G900">
        <f t="shared" si="117"/>
        <v>8.7307459999999999</v>
      </c>
      <c r="H900" t="str">
        <f>IF(B900="Fe",1+MAX($H$1:H899),"")</f>
        <v/>
      </c>
      <c r="L900">
        <v>899</v>
      </c>
      <c r="M900">
        <v>56</v>
      </c>
      <c r="N900">
        <v>73</v>
      </c>
      <c r="O900">
        <v>8.7307459999999999</v>
      </c>
      <c r="P900">
        <f t="shared" si="118"/>
        <v>129</v>
      </c>
      <c r="Q900" t="str">
        <f>INDEX(elemek!$B$2:$B$113,MATCH($D900,elemek!$C$2:$C$113,0))</f>
        <v>Ba</v>
      </c>
      <c r="R900">
        <f t="shared" si="119"/>
        <v>8.7307459999999999</v>
      </c>
      <c r="S900">
        <f t="shared" si="120"/>
        <v>8.7307459999999999</v>
      </c>
    </row>
    <row r="901" spans="1:19">
      <c r="A901">
        <f t="shared" si="113"/>
        <v>900</v>
      </c>
      <c r="B901" t="str">
        <f>INDEX(elemek!$B$2:$B$113,MATCH($D901,elemek!$C$2:$C$113,0))</f>
        <v>Sm</v>
      </c>
      <c r="C901">
        <f t="shared" si="114"/>
        <v>150</v>
      </c>
      <c r="D901">
        <f t="shared" si="115"/>
        <v>62</v>
      </c>
      <c r="E901">
        <f t="shared" si="115"/>
        <v>88</v>
      </c>
      <c r="F901">
        <f t="shared" si="116"/>
        <v>8.5114533494381952</v>
      </c>
      <c r="G901">
        <f t="shared" si="117"/>
        <v>8.5114533494381952</v>
      </c>
      <c r="H901" t="str">
        <f>IF(B901="Fe",1+MAX($H$1:H900),"")</f>
        <v/>
      </c>
      <c r="L901">
        <v>900</v>
      </c>
      <c r="M901">
        <v>62</v>
      </c>
      <c r="N901">
        <v>88</v>
      </c>
      <c r="P901">
        <f t="shared" si="118"/>
        <v>150</v>
      </c>
      <c r="Q901" t="str">
        <f>INDEX(elemek!$B$2:$B$113,MATCH($D901,elemek!$C$2:$C$113,0))</f>
        <v>Sm</v>
      </c>
      <c r="R901">
        <f t="shared" si="119"/>
        <v>8.5114533494381952</v>
      </c>
      <c r="S901">
        <f t="shared" si="120"/>
        <v>8.5881532307692314</v>
      </c>
    </row>
    <row r="902" spans="1:19">
      <c r="A902">
        <f t="shared" si="113"/>
        <v>901</v>
      </c>
      <c r="B902" t="str">
        <f>INDEX(elemek!$B$2:$B$113,MATCH($D902,elemek!$C$2:$C$113,0))</f>
        <v>W</v>
      </c>
      <c r="C902">
        <f t="shared" si="114"/>
        <v>177</v>
      </c>
      <c r="D902">
        <f t="shared" si="115"/>
        <v>74</v>
      </c>
      <c r="E902">
        <f t="shared" si="115"/>
        <v>103</v>
      </c>
      <c r="F902">
        <f t="shared" si="116"/>
        <v>8.3521180000000008</v>
      </c>
      <c r="G902">
        <f t="shared" si="117"/>
        <v>8.3521180000000008</v>
      </c>
      <c r="H902" t="str">
        <f>IF(B902="Fe",1+MAX($H$1:H901),"")</f>
        <v/>
      </c>
      <c r="L902">
        <v>901</v>
      </c>
      <c r="M902">
        <v>74</v>
      </c>
      <c r="N902">
        <v>103</v>
      </c>
      <c r="O902">
        <v>8.3521180000000008</v>
      </c>
      <c r="P902">
        <f t="shared" si="118"/>
        <v>177</v>
      </c>
      <c r="Q902" t="str">
        <f>INDEX(elemek!$B$2:$B$113,MATCH($D902,elemek!$C$2:$C$113,0))</f>
        <v>W</v>
      </c>
      <c r="R902">
        <f t="shared" si="119"/>
        <v>8.3521180000000008</v>
      </c>
      <c r="S902">
        <f t="shared" si="120"/>
        <v>8.3521180000000008</v>
      </c>
    </row>
    <row r="903" spans="1:19">
      <c r="A903">
        <f t="shared" si="113"/>
        <v>902</v>
      </c>
      <c r="B903" t="str">
        <f>INDEX(elemek!$B$2:$B$113,MATCH($D903,elemek!$C$2:$C$113,0))</f>
        <v>Rh</v>
      </c>
      <c r="C903">
        <f t="shared" si="114"/>
        <v>106</v>
      </c>
      <c r="D903">
        <f t="shared" si="115"/>
        <v>45</v>
      </c>
      <c r="E903">
        <f t="shared" si="115"/>
        <v>61</v>
      </c>
      <c r="F903">
        <f t="shared" si="116"/>
        <v>8.8847609999999992</v>
      </c>
      <c r="G903">
        <f t="shared" si="117"/>
        <v>8.8847609999999992</v>
      </c>
      <c r="H903" t="str">
        <f>IF(B903="Fe",1+MAX($H$1:H902),"")</f>
        <v/>
      </c>
      <c r="L903">
        <v>902</v>
      </c>
      <c r="M903">
        <v>45</v>
      </c>
      <c r="N903">
        <v>61</v>
      </c>
      <c r="O903">
        <v>8.8847609999999992</v>
      </c>
      <c r="P903">
        <f t="shared" si="118"/>
        <v>106</v>
      </c>
      <c r="Q903" t="str">
        <f>INDEX(elemek!$B$2:$B$113,MATCH($D903,elemek!$C$2:$C$113,0))</f>
        <v>Rh</v>
      </c>
      <c r="R903">
        <f t="shared" si="119"/>
        <v>8.8847609999999992</v>
      </c>
      <c r="S903">
        <f t="shared" si="120"/>
        <v>8.8847609999999992</v>
      </c>
    </row>
    <row r="904" spans="1:19">
      <c r="A904">
        <f t="shared" si="113"/>
        <v>903</v>
      </c>
      <c r="B904" t="str">
        <f>INDEX(elemek!$B$2:$B$113,MATCH($D904,elemek!$C$2:$C$113,0))</f>
        <v>Ba</v>
      </c>
      <c r="C904">
        <f t="shared" si="114"/>
        <v>129</v>
      </c>
      <c r="D904">
        <f t="shared" si="115"/>
        <v>56</v>
      </c>
      <c r="E904">
        <f t="shared" si="115"/>
        <v>73</v>
      </c>
      <c r="F904">
        <f t="shared" si="116"/>
        <v>8.5114533494381952</v>
      </c>
      <c r="G904">
        <f t="shared" si="117"/>
        <v>8.5114533494381952</v>
      </c>
      <c r="H904" t="str">
        <f>IF(B904="Fe",1+MAX($H$1:H903),"")</f>
        <v/>
      </c>
      <c r="L904">
        <v>903</v>
      </c>
      <c r="M904">
        <v>56</v>
      </c>
      <c r="N904">
        <v>73</v>
      </c>
      <c r="P904">
        <f t="shared" si="118"/>
        <v>129</v>
      </c>
      <c r="Q904" t="str">
        <f>INDEX(elemek!$B$2:$B$113,MATCH($D904,elemek!$C$2:$C$113,0))</f>
        <v>Ba</v>
      </c>
      <c r="R904">
        <f t="shared" si="119"/>
        <v>8.5114533494381952</v>
      </c>
      <c r="S904">
        <f t="shared" si="120"/>
        <v>8.7211580714285706</v>
      </c>
    </row>
    <row r="905" spans="1:19">
      <c r="A905">
        <f t="shared" si="113"/>
        <v>904</v>
      </c>
      <c r="B905" t="str">
        <f>INDEX(elemek!$B$2:$B$113,MATCH($D905,elemek!$C$2:$C$113,0))</f>
        <v>Pr</v>
      </c>
      <c r="C905">
        <f t="shared" si="114"/>
        <v>138</v>
      </c>
      <c r="D905">
        <f t="shared" si="115"/>
        <v>59</v>
      </c>
      <c r="E905">
        <f t="shared" si="115"/>
        <v>79</v>
      </c>
      <c r="F905">
        <f t="shared" si="116"/>
        <v>8.6710879999999992</v>
      </c>
      <c r="G905">
        <f t="shared" si="117"/>
        <v>8.6710879999999992</v>
      </c>
      <c r="H905" t="str">
        <f>IF(B905="Fe",1+MAX($H$1:H904),"")</f>
        <v/>
      </c>
      <c r="L905">
        <v>904</v>
      </c>
      <c r="M905">
        <v>59</v>
      </c>
      <c r="N905">
        <v>79</v>
      </c>
      <c r="O905">
        <v>8.6710879999999992</v>
      </c>
      <c r="P905">
        <f t="shared" si="118"/>
        <v>138</v>
      </c>
      <c r="Q905" t="str">
        <f>INDEX(elemek!$B$2:$B$113,MATCH($D905,elemek!$C$2:$C$113,0))</f>
        <v>Pr</v>
      </c>
      <c r="R905">
        <f t="shared" si="119"/>
        <v>8.6710879999999992</v>
      </c>
      <c r="S905">
        <f t="shared" si="120"/>
        <v>8.6710879999999992</v>
      </c>
    </row>
    <row r="906" spans="1:19">
      <c r="A906">
        <f t="shared" si="113"/>
        <v>905</v>
      </c>
      <c r="B906" t="str">
        <f>INDEX(elemek!$B$2:$B$113,MATCH($D906,elemek!$C$2:$C$113,0))</f>
        <v>I</v>
      </c>
      <c r="C906">
        <f t="shared" si="114"/>
        <v>121</v>
      </c>
      <c r="D906">
        <f t="shared" si="115"/>
        <v>53</v>
      </c>
      <c r="E906">
        <f t="shared" si="115"/>
        <v>68</v>
      </c>
      <c r="F906">
        <f t="shared" si="116"/>
        <v>8.7844429999999996</v>
      </c>
      <c r="G906">
        <f t="shared" si="117"/>
        <v>8.7844429999999996</v>
      </c>
      <c r="H906" t="str">
        <f>IF(B906="Fe",1+MAX($H$1:H905),"")</f>
        <v/>
      </c>
      <c r="L906">
        <v>905</v>
      </c>
      <c r="M906">
        <v>53</v>
      </c>
      <c r="N906">
        <v>68</v>
      </c>
      <c r="O906">
        <v>8.7844429999999996</v>
      </c>
      <c r="P906">
        <f t="shared" si="118"/>
        <v>121</v>
      </c>
      <c r="Q906" t="str">
        <f>INDEX(elemek!$B$2:$B$113,MATCH($D906,elemek!$C$2:$C$113,0))</f>
        <v>I</v>
      </c>
      <c r="R906">
        <f t="shared" si="119"/>
        <v>8.7844429999999996</v>
      </c>
      <c r="S906">
        <f t="shared" si="120"/>
        <v>8.7844429999999996</v>
      </c>
    </row>
    <row r="907" spans="1:19">
      <c r="A907">
        <f t="shared" si="113"/>
        <v>906</v>
      </c>
      <c r="B907" t="str">
        <f>INDEX(elemek!$B$2:$B$113,MATCH($D907,elemek!$C$2:$C$113,0))</f>
        <v>Sn</v>
      </c>
      <c r="C907">
        <f t="shared" si="114"/>
        <v>127</v>
      </c>
      <c r="D907">
        <f t="shared" si="115"/>
        <v>50</v>
      </c>
      <c r="E907">
        <f t="shared" si="115"/>
        <v>77</v>
      </c>
      <c r="F907">
        <f t="shared" si="116"/>
        <v>8.7287999999999997</v>
      </c>
      <c r="G907">
        <f t="shared" si="117"/>
        <v>8.7287999999999997</v>
      </c>
      <c r="H907" t="str">
        <f>IF(B907="Fe",1+MAX($H$1:H906),"")</f>
        <v/>
      </c>
      <c r="L907">
        <v>906</v>
      </c>
      <c r="M907">
        <v>50</v>
      </c>
      <c r="N907">
        <v>77</v>
      </c>
      <c r="O907">
        <v>8.7287999999999997</v>
      </c>
      <c r="P907">
        <f t="shared" si="118"/>
        <v>127</v>
      </c>
      <c r="Q907" t="str">
        <f>INDEX(elemek!$B$2:$B$113,MATCH($D907,elemek!$C$2:$C$113,0))</f>
        <v>Sn</v>
      </c>
      <c r="R907">
        <f t="shared" si="119"/>
        <v>8.7287999999999997</v>
      </c>
      <c r="S907">
        <f t="shared" si="120"/>
        <v>8.7287999999999997</v>
      </c>
    </row>
    <row r="908" spans="1:19">
      <c r="A908">
        <f t="shared" si="113"/>
        <v>907</v>
      </c>
      <c r="B908" t="str">
        <f>INDEX(elemek!$B$2:$B$113,MATCH($D908,elemek!$C$2:$C$113,0))</f>
        <v>Xe</v>
      </c>
      <c r="C908">
        <f t="shared" si="114"/>
        <v>123</v>
      </c>
      <c r="D908">
        <f t="shared" si="115"/>
        <v>54</v>
      </c>
      <c r="E908">
        <f t="shared" si="115"/>
        <v>69</v>
      </c>
      <c r="F908">
        <f t="shared" si="116"/>
        <v>8.7644090000000006</v>
      </c>
      <c r="G908">
        <f t="shared" si="117"/>
        <v>8.7644090000000006</v>
      </c>
      <c r="H908" t="str">
        <f>IF(B908="Fe",1+MAX($H$1:H907),"")</f>
        <v/>
      </c>
      <c r="L908">
        <v>907</v>
      </c>
      <c r="M908">
        <v>54</v>
      </c>
      <c r="N908">
        <v>69</v>
      </c>
      <c r="O908">
        <v>8.7644090000000006</v>
      </c>
      <c r="P908">
        <f t="shared" si="118"/>
        <v>123</v>
      </c>
      <c r="Q908" t="str">
        <f>INDEX(elemek!$B$2:$B$113,MATCH($D908,elemek!$C$2:$C$113,0))</f>
        <v>Xe</v>
      </c>
      <c r="R908">
        <f t="shared" si="119"/>
        <v>8.7644090000000006</v>
      </c>
      <c r="S908">
        <f t="shared" si="120"/>
        <v>8.7644090000000006</v>
      </c>
    </row>
    <row r="909" spans="1:19">
      <c r="A909">
        <f t="shared" si="113"/>
        <v>908</v>
      </c>
      <c r="B909" t="str">
        <f>INDEX(elemek!$B$2:$B$113,MATCH($D909,elemek!$C$2:$C$113,0))</f>
        <v>Pt</v>
      </c>
      <c r="C909">
        <f t="shared" si="114"/>
        <v>186</v>
      </c>
      <c r="D909">
        <f t="shared" si="115"/>
        <v>78</v>
      </c>
      <c r="E909">
        <f t="shared" si="115"/>
        <v>108</v>
      </c>
      <c r="F909">
        <f t="shared" si="116"/>
        <v>8.2748969999999993</v>
      </c>
      <c r="G909">
        <f t="shared" si="117"/>
        <v>8.2748969999999993</v>
      </c>
      <c r="H909" t="str">
        <f>IF(B909="Fe",1+MAX($H$1:H908),"")</f>
        <v/>
      </c>
      <c r="L909">
        <v>908</v>
      </c>
      <c r="M909">
        <v>78</v>
      </c>
      <c r="N909">
        <v>108</v>
      </c>
      <c r="O909">
        <v>8.2748969999999993</v>
      </c>
      <c r="P909">
        <f t="shared" si="118"/>
        <v>186</v>
      </c>
      <c r="Q909" t="str">
        <f>INDEX(elemek!$B$2:$B$113,MATCH($D909,elemek!$C$2:$C$113,0))</f>
        <v>Pt</v>
      </c>
      <c r="R909">
        <f t="shared" si="119"/>
        <v>8.2748969999999993</v>
      </c>
      <c r="S909">
        <f t="shared" si="120"/>
        <v>8.2748969999999993</v>
      </c>
    </row>
    <row r="910" spans="1:19">
      <c r="A910">
        <f t="shared" si="113"/>
        <v>909</v>
      </c>
      <c r="B910" t="str">
        <f>INDEX(elemek!$B$2:$B$113,MATCH($D910,elemek!$C$2:$C$113,0))</f>
        <v>Am</v>
      </c>
      <c r="C910">
        <f t="shared" si="114"/>
        <v>245</v>
      </c>
      <c r="D910">
        <f t="shared" si="115"/>
        <v>95</v>
      </c>
      <c r="E910">
        <f t="shared" si="115"/>
        <v>150</v>
      </c>
      <c r="F910">
        <f t="shared" si="116"/>
        <v>7.8186739999999997</v>
      </c>
      <c r="G910">
        <f t="shared" si="117"/>
        <v>7.8186739999999997</v>
      </c>
      <c r="H910" t="str">
        <f>IF(B910="Fe",1+MAX($H$1:H909),"")</f>
        <v/>
      </c>
      <c r="L910">
        <v>909</v>
      </c>
      <c r="M910">
        <v>95</v>
      </c>
      <c r="N910">
        <v>150</v>
      </c>
      <c r="O910">
        <v>7.8186739999999997</v>
      </c>
      <c r="P910">
        <f t="shared" si="118"/>
        <v>245</v>
      </c>
      <c r="Q910" t="str">
        <f>INDEX(elemek!$B$2:$B$113,MATCH($D910,elemek!$C$2:$C$113,0))</f>
        <v>Am</v>
      </c>
      <c r="R910">
        <f t="shared" si="119"/>
        <v>7.8186739999999997</v>
      </c>
      <c r="S910">
        <f t="shared" si="120"/>
        <v>7.8186739999999997</v>
      </c>
    </row>
    <row r="911" spans="1:19">
      <c r="A911">
        <f t="shared" si="113"/>
        <v>910</v>
      </c>
      <c r="B911" t="str">
        <f>INDEX(elemek!$B$2:$B$113,MATCH($D911,elemek!$C$2:$C$113,0))</f>
        <v>Nb</v>
      </c>
      <c r="C911">
        <f t="shared" si="114"/>
        <v>89</v>
      </c>
      <c r="D911">
        <f t="shared" si="115"/>
        <v>41</v>
      </c>
      <c r="E911">
        <f t="shared" si="115"/>
        <v>48</v>
      </c>
      <c r="F911">
        <f t="shared" si="116"/>
        <v>8.9775069999999992</v>
      </c>
      <c r="G911">
        <f t="shared" si="117"/>
        <v>8.9775069999999992</v>
      </c>
      <c r="H911" t="str">
        <f>IF(B911="Fe",1+MAX($H$1:H910),"")</f>
        <v/>
      </c>
      <c r="L911">
        <v>910</v>
      </c>
      <c r="M911">
        <v>41</v>
      </c>
      <c r="N911">
        <v>48</v>
      </c>
      <c r="O911">
        <v>8.9775069999999992</v>
      </c>
      <c r="P911">
        <f t="shared" si="118"/>
        <v>89</v>
      </c>
      <c r="Q911" t="str">
        <f>INDEX(elemek!$B$2:$B$113,MATCH($D911,elemek!$C$2:$C$113,0))</f>
        <v>Nb</v>
      </c>
      <c r="R911">
        <f t="shared" si="119"/>
        <v>8.9775069999999992</v>
      </c>
      <c r="S911">
        <f t="shared" si="120"/>
        <v>8.9775069999999992</v>
      </c>
    </row>
    <row r="912" spans="1:19">
      <c r="A912">
        <f t="shared" si="113"/>
        <v>911</v>
      </c>
      <c r="B912" t="str">
        <f>INDEX(elemek!$B$2:$B$113,MATCH($D912,elemek!$C$2:$C$113,0))</f>
        <v>Os</v>
      </c>
      <c r="C912">
        <f t="shared" si="114"/>
        <v>195</v>
      </c>
      <c r="D912">
        <f t="shared" si="115"/>
        <v>76</v>
      </c>
      <c r="E912">
        <f t="shared" si="115"/>
        <v>119</v>
      </c>
      <c r="F912">
        <f t="shared" si="116"/>
        <v>8.5114533494381952</v>
      </c>
      <c r="G912">
        <f t="shared" si="117"/>
        <v>8.5114533494381952</v>
      </c>
      <c r="H912" t="str">
        <f>IF(B912="Fe",1+MAX($H$1:H911),"")</f>
        <v/>
      </c>
      <c r="L912">
        <v>911</v>
      </c>
      <c r="M912">
        <v>76</v>
      </c>
      <c r="N912">
        <v>119</v>
      </c>
      <c r="P912">
        <f t="shared" si="118"/>
        <v>195</v>
      </c>
      <c r="Q912" t="str">
        <f>INDEX(elemek!$B$2:$B$113,MATCH($D912,elemek!$C$2:$C$113,0))</f>
        <v>Os</v>
      </c>
      <c r="R912">
        <f t="shared" si="119"/>
        <v>8.5114533494381952</v>
      </c>
      <c r="S912">
        <f t="shared" si="120"/>
        <v>8.2852012857142867</v>
      </c>
    </row>
    <row r="913" spans="1:19">
      <c r="A913">
        <f t="shared" si="113"/>
        <v>912</v>
      </c>
      <c r="B913" t="str">
        <f>INDEX(elemek!$B$2:$B$113,MATCH($D913,elemek!$C$2:$C$113,0))</f>
        <v>In</v>
      </c>
      <c r="C913">
        <f t="shared" si="114"/>
        <v>117</v>
      </c>
      <c r="D913">
        <f t="shared" si="115"/>
        <v>49</v>
      </c>
      <c r="E913">
        <f t="shared" si="115"/>
        <v>68</v>
      </c>
      <c r="F913">
        <f t="shared" si="116"/>
        <v>8.8288489999999999</v>
      </c>
      <c r="G913">
        <f t="shared" si="117"/>
        <v>8.8288489999999999</v>
      </c>
      <c r="H913" t="str">
        <f>IF(B913="Fe",1+MAX($H$1:H912),"")</f>
        <v/>
      </c>
      <c r="L913">
        <v>912</v>
      </c>
      <c r="M913">
        <v>49</v>
      </c>
      <c r="N913">
        <v>68</v>
      </c>
      <c r="O913">
        <v>8.8288489999999999</v>
      </c>
      <c r="P913">
        <f t="shared" si="118"/>
        <v>117</v>
      </c>
      <c r="Q913" t="str">
        <f>INDEX(elemek!$B$2:$B$113,MATCH($D913,elemek!$C$2:$C$113,0))</f>
        <v>In</v>
      </c>
      <c r="R913">
        <f t="shared" si="119"/>
        <v>8.8288489999999999</v>
      </c>
      <c r="S913">
        <f t="shared" si="120"/>
        <v>8.8288489999999999</v>
      </c>
    </row>
    <row r="914" spans="1:19">
      <c r="A914">
        <f t="shared" si="113"/>
        <v>913</v>
      </c>
      <c r="B914" t="str">
        <f>INDEX(elemek!$B$2:$B$113,MATCH($D914,elemek!$C$2:$C$113,0))</f>
        <v>Ir</v>
      </c>
      <c r="C914">
        <f t="shared" si="114"/>
        <v>186</v>
      </c>
      <c r="D914">
        <f t="shared" si="115"/>
        <v>77</v>
      </c>
      <c r="E914">
        <f t="shared" si="115"/>
        <v>109</v>
      </c>
      <c r="F914">
        <f t="shared" si="116"/>
        <v>8.5114533494381952</v>
      </c>
      <c r="G914">
        <f t="shared" si="117"/>
        <v>8.5114533494381952</v>
      </c>
      <c r="H914" t="str">
        <f>IF(B914="Fe",1+MAX($H$1:H913),"")</f>
        <v/>
      </c>
      <c r="L914">
        <v>913</v>
      </c>
      <c r="M914">
        <v>77</v>
      </c>
      <c r="N914">
        <v>109</v>
      </c>
      <c r="P914">
        <f t="shared" si="118"/>
        <v>186</v>
      </c>
      <c r="Q914" t="str">
        <f>INDEX(elemek!$B$2:$B$113,MATCH($D914,elemek!$C$2:$C$113,0))</f>
        <v>Ir</v>
      </c>
      <c r="R914">
        <f t="shared" si="119"/>
        <v>8.5114533494381952</v>
      </c>
      <c r="S914">
        <f t="shared" si="120"/>
        <v>8.2625230769230775</v>
      </c>
    </row>
    <row r="915" spans="1:19">
      <c r="A915">
        <f t="shared" si="113"/>
        <v>914</v>
      </c>
      <c r="B915" t="str">
        <f>INDEX(elemek!$B$2:$B$113,MATCH($D915,elemek!$C$2:$C$113,0))</f>
        <v>Yb</v>
      </c>
      <c r="C915">
        <f t="shared" si="114"/>
        <v>177</v>
      </c>
      <c r="D915">
        <f t="shared" si="115"/>
        <v>70</v>
      </c>
      <c r="E915">
        <f t="shared" si="115"/>
        <v>107</v>
      </c>
      <c r="F915">
        <f t="shared" si="116"/>
        <v>8.3594010000000001</v>
      </c>
      <c r="G915">
        <f t="shared" si="117"/>
        <v>8.3594010000000001</v>
      </c>
      <c r="H915" t="str">
        <f>IF(B915="Fe",1+MAX($H$1:H914),"")</f>
        <v/>
      </c>
      <c r="L915">
        <v>914</v>
      </c>
      <c r="M915">
        <v>70</v>
      </c>
      <c r="N915">
        <v>107</v>
      </c>
      <c r="O915">
        <v>8.3594010000000001</v>
      </c>
      <c r="P915">
        <f t="shared" si="118"/>
        <v>177</v>
      </c>
      <c r="Q915" t="str">
        <f>INDEX(elemek!$B$2:$B$113,MATCH($D915,elemek!$C$2:$C$113,0))</f>
        <v>Yb</v>
      </c>
      <c r="R915">
        <f t="shared" si="119"/>
        <v>8.3594010000000001</v>
      </c>
      <c r="S915">
        <f t="shared" si="120"/>
        <v>8.3594010000000001</v>
      </c>
    </row>
    <row r="916" spans="1:19">
      <c r="A916">
        <f t="shared" si="113"/>
        <v>915</v>
      </c>
      <c r="B916" t="str">
        <f>INDEX(elemek!$B$2:$B$113,MATCH($D916,elemek!$C$2:$C$113,0))</f>
        <v>Tl</v>
      </c>
      <c r="C916">
        <f t="shared" si="114"/>
        <v>198</v>
      </c>
      <c r="D916">
        <f t="shared" si="115"/>
        <v>81</v>
      </c>
      <c r="E916">
        <f t="shared" si="115"/>
        <v>117</v>
      </c>
      <c r="F916">
        <f t="shared" si="116"/>
        <v>8.5114533494381952</v>
      </c>
      <c r="G916">
        <f t="shared" si="117"/>
        <v>8.5114533494381952</v>
      </c>
      <c r="H916" t="str">
        <f>IF(B916="Fe",1+MAX($H$1:H915),"")</f>
        <v/>
      </c>
      <c r="L916">
        <v>915</v>
      </c>
      <c r="M916">
        <v>81</v>
      </c>
      <c r="N916">
        <v>117</v>
      </c>
      <c r="P916">
        <f t="shared" si="118"/>
        <v>198</v>
      </c>
      <c r="Q916" t="str">
        <f>INDEX(elemek!$B$2:$B$113,MATCH($D916,elemek!$C$2:$C$113,0))</f>
        <v>Tl</v>
      </c>
      <c r="R916">
        <f t="shared" si="119"/>
        <v>8.5114533494381952</v>
      </c>
      <c r="S916">
        <f t="shared" si="120"/>
        <v>8.2049572727272722</v>
      </c>
    </row>
    <row r="917" spans="1:19">
      <c r="A917">
        <f t="shared" si="113"/>
        <v>916</v>
      </c>
      <c r="B917" t="str">
        <f>INDEX(elemek!$B$2:$B$113,MATCH($D917,elemek!$C$2:$C$113,0))</f>
        <v>Tl</v>
      </c>
      <c r="C917">
        <f t="shared" si="114"/>
        <v>196</v>
      </c>
      <c r="D917">
        <f t="shared" si="115"/>
        <v>81</v>
      </c>
      <c r="E917">
        <f t="shared" si="115"/>
        <v>115</v>
      </c>
      <c r="F917">
        <f t="shared" si="116"/>
        <v>8.2116179999999996</v>
      </c>
      <c r="G917">
        <f t="shared" si="117"/>
        <v>8.2116179999999996</v>
      </c>
      <c r="H917" t="str">
        <f>IF(B917="Fe",1+MAX($H$1:H916),"")</f>
        <v/>
      </c>
      <c r="L917">
        <v>916</v>
      </c>
      <c r="M917">
        <v>81</v>
      </c>
      <c r="N917">
        <v>115</v>
      </c>
      <c r="O917">
        <v>8.2116179999999996</v>
      </c>
      <c r="P917">
        <f t="shared" si="118"/>
        <v>196</v>
      </c>
      <c r="Q917" t="str">
        <f>INDEX(elemek!$B$2:$B$113,MATCH($D917,elemek!$C$2:$C$113,0))</f>
        <v>Tl</v>
      </c>
      <c r="R917">
        <f t="shared" si="119"/>
        <v>8.2116179999999996</v>
      </c>
      <c r="S917">
        <f t="shared" si="120"/>
        <v>8.2116179999999996</v>
      </c>
    </row>
    <row r="918" spans="1:19">
      <c r="A918">
        <f t="shared" si="113"/>
        <v>917</v>
      </c>
      <c r="B918" t="str">
        <f>INDEX(elemek!$B$2:$B$113,MATCH($D918,elemek!$C$2:$C$113,0))</f>
        <v>Kr</v>
      </c>
      <c r="C918">
        <f t="shared" si="114"/>
        <v>83</v>
      </c>
      <c r="D918">
        <f t="shared" si="115"/>
        <v>36</v>
      </c>
      <c r="E918">
        <f t="shared" si="115"/>
        <v>47</v>
      </c>
      <c r="F918">
        <f t="shared" si="116"/>
        <v>8.5114533494381952</v>
      </c>
      <c r="G918">
        <f t="shared" si="117"/>
        <v>8.5114533494381952</v>
      </c>
      <c r="H918" t="str">
        <f>IF(B918="Fe",1+MAX($H$1:H917),"")</f>
        <v/>
      </c>
      <c r="L918">
        <v>917</v>
      </c>
      <c r="M918">
        <v>36</v>
      </c>
      <c r="N918">
        <v>47</v>
      </c>
      <c r="P918">
        <f t="shared" si="118"/>
        <v>83</v>
      </c>
      <c r="Q918" t="str">
        <f>INDEX(elemek!$B$2:$B$113,MATCH($D918,elemek!$C$2:$C$113,0))</f>
        <v>Kr</v>
      </c>
      <c r="R918">
        <f t="shared" si="119"/>
        <v>8.5114533494381952</v>
      </c>
      <c r="S918">
        <f t="shared" si="120"/>
        <v>9.0200496923076905</v>
      </c>
    </row>
    <row r="919" spans="1:19">
      <c r="A919">
        <f t="shared" si="113"/>
        <v>918</v>
      </c>
      <c r="B919" t="str">
        <f>INDEX(elemek!$B$2:$B$113,MATCH($D919,elemek!$C$2:$C$113,0))</f>
        <v>F</v>
      </c>
      <c r="C919">
        <f t="shared" si="114"/>
        <v>18</v>
      </c>
      <c r="D919">
        <f t="shared" si="115"/>
        <v>9</v>
      </c>
      <c r="E919">
        <f t="shared" si="115"/>
        <v>9</v>
      </c>
      <c r="F919">
        <f t="shared" si="116"/>
        <v>8.0227889999999995</v>
      </c>
      <c r="G919">
        <f t="shared" si="117"/>
        <v>8.0227889999999995</v>
      </c>
      <c r="H919" t="str">
        <f>IF(B919="Fe",1+MAX($H$1:H918),"")</f>
        <v/>
      </c>
      <c r="L919">
        <v>918</v>
      </c>
      <c r="M919">
        <v>9</v>
      </c>
      <c r="N919">
        <v>9</v>
      </c>
      <c r="O919">
        <v>8.0227889999999995</v>
      </c>
      <c r="P919">
        <f t="shared" si="118"/>
        <v>18</v>
      </c>
      <c r="Q919" t="str">
        <f>INDEX(elemek!$B$2:$B$113,MATCH($D919,elemek!$C$2:$C$113,0))</f>
        <v>F</v>
      </c>
      <c r="R919">
        <f t="shared" si="119"/>
        <v>8.0227889999999995</v>
      </c>
      <c r="S919">
        <f t="shared" si="120"/>
        <v>8.0227889999999995</v>
      </c>
    </row>
    <row r="920" spans="1:19">
      <c r="A920">
        <f t="shared" si="113"/>
        <v>919</v>
      </c>
      <c r="B920" t="str">
        <f>INDEX(elemek!$B$2:$B$113,MATCH($D920,elemek!$C$2:$C$113,0))</f>
        <v>Ar</v>
      </c>
      <c r="C920">
        <f t="shared" si="114"/>
        <v>41</v>
      </c>
      <c r="D920">
        <f t="shared" si="115"/>
        <v>18</v>
      </c>
      <c r="E920">
        <f t="shared" si="115"/>
        <v>23</v>
      </c>
      <c r="F920">
        <f t="shared" si="116"/>
        <v>8.8778520000000007</v>
      </c>
      <c r="G920">
        <f t="shared" si="117"/>
        <v>8.8778520000000007</v>
      </c>
      <c r="H920" t="str">
        <f>IF(B920="Fe",1+MAX($H$1:H919),"")</f>
        <v/>
      </c>
      <c r="L920">
        <v>919</v>
      </c>
      <c r="M920">
        <v>18</v>
      </c>
      <c r="N920">
        <v>23</v>
      </c>
      <c r="O920">
        <v>8.8778520000000007</v>
      </c>
      <c r="P920">
        <f t="shared" si="118"/>
        <v>41</v>
      </c>
      <c r="Q920" t="str">
        <f>INDEX(elemek!$B$2:$B$113,MATCH($D920,elemek!$C$2:$C$113,0))</f>
        <v>Ar</v>
      </c>
      <c r="R920">
        <f t="shared" si="119"/>
        <v>8.8778520000000007</v>
      </c>
      <c r="S920">
        <f t="shared" si="120"/>
        <v>8.8778520000000007</v>
      </c>
    </row>
    <row r="921" spans="1:19">
      <c r="A921">
        <f t="shared" si="113"/>
        <v>920</v>
      </c>
      <c r="B921" t="str">
        <f>INDEX(elemek!$B$2:$B$113,MATCH($D921,elemek!$C$2:$C$113,0))</f>
        <v>Tm</v>
      </c>
      <c r="C921">
        <f t="shared" si="114"/>
        <v>163</v>
      </c>
      <c r="D921">
        <f t="shared" si="115"/>
        <v>69</v>
      </c>
      <c r="E921">
        <f t="shared" si="115"/>
        <v>94</v>
      </c>
      <c r="F921">
        <f t="shared" si="116"/>
        <v>8.4562050000000006</v>
      </c>
      <c r="G921">
        <f t="shared" si="117"/>
        <v>8.4562050000000006</v>
      </c>
      <c r="H921" t="str">
        <f>IF(B921="Fe",1+MAX($H$1:H920),"")</f>
        <v/>
      </c>
      <c r="L921">
        <v>920</v>
      </c>
      <c r="M921">
        <v>69</v>
      </c>
      <c r="N921">
        <v>94</v>
      </c>
      <c r="O921">
        <v>8.4562050000000006</v>
      </c>
      <c r="P921">
        <f t="shared" si="118"/>
        <v>163</v>
      </c>
      <c r="Q921" t="str">
        <f>INDEX(elemek!$B$2:$B$113,MATCH($D921,elemek!$C$2:$C$113,0))</f>
        <v>Tm</v>
      </c>
      <c r="R921">
        <f t="shared" si="119"/>
        <v>8.4562050000000006</v>
      </c>
      <c r="S921">
        <f t="shared" si="120"/>
        <v>8.4562050000000006</v>
      </c>
    </row>
    <row r="922" spans="1:19">
      <c r="A922">
        <f t="shared" si="113"/>
        <v>921</v>
      </c>
      <c r="B922" t="str">
        <f>INDEX(elemek!$B$2:$B$113,MATCH($D922,elemek!$C$2:$C$113,0))</f>
        <v>Pa</v>
      </c>
      <c r="C922">
        <f t="shared" si="114"/>
        <v>239</v>
      </c>
      <c r="D922">
        <f t="shared" si="115"/>
        <v>91</v>
      </c>
      <c r="E922">
        <f t="shared" si="115"/>
        <v>148</v>
      </c>
      <c r="F922">
        <f t="shared" si="116"/>
        <v>7.8481480000000001</v>
      </c>
      <c r="G922">
        <f t="shared" si="117"/>
        <v>7.8481480000000001</v>
      </c>
      <c r="H922" t="str">
        <f>IF(B922="Fe",1+MAX($H$1:H921),"")</f>
        <v/>
      </c>
      <c r="L922">
        <v>921</v>
      </c>
      <c r="M922">
        <v>91</v>
      </c>
      <c r="N922">
        <v>148</v>
      </c>
      <c r="O922">
        <v>7.8481480000000001</v>
      </c>
      <c r="P922">
        <f t="shared" si="118"/>
        <v>239</v>
      </c>
      <c r="Q922" t="str">
        <f>INDEX(elemek!$B$2:$B$113,MATCH($D922,elemek!$C$2:$C$113,0))</f>
        <v>Pa</v>
      </c>
      <c r="R922">
        <f t="shared" si="119"/>
        <v>7.8481480000000001</v>
      </c>
      <c r="S922">
        <f t="shared" si="120"/>
        <v>7.8481480000000001</v>
      </c>
    </row>
    <row r="923" spans="1:19">
      <c r="A923">
        <f t="shared" si="113"/>
        <v>922</v>
      </c>
      <c r="B923" t="str">
        <f>INDEX(elemek!$B$2:$B$113,MATCH($D923,elemek!$C$2:$C$113,0))</f>
        <v>Bi</v>
      </c>
      <c r="C923">
        <f t="shared" si="114"/>
        <v>201</v>
      </c>
      <c r="D923">
        <f t="shared" si="115"/>
        <v>83</v>
      </c>
      <c r="E923">
        <f t="shared" si="115"/>
        <v>118</v>
      </c>
      <c r="F923">
        <f t="shared" si="116"/>
        <v>8.1778750000000002</v>
      </c>
      <c r="G923">
        <f t="shared" si="117"/>
        <v>8.1778750000000002</v>
      </c>
      <c r="H923" t="str">
        <f>IF(B923="Fe",1+MAX($H$1:H922),"")</f>
        <v/>
      </c>
      <c r="L923">
        <v>922</v>
      </c>
      <c r="M923">
        <v>83</v>
      </c>
      <c r="N923">
        <v>118</v>
      </c>
      <c r="O923">
        <v>8.1778750000000002</v>
      </c>
      <c r="P923">
        <f t="shared" si="118"/>
        <v>201</v>
      </c>
      <c r="Q923" t="str">
        <f>INDEX(elemek!$B$2:$B$113,MATCH($D923,elemek!$C$2:$C$113,0))</f>
        <v>Bi</v>
      </c>
      <c r="R923">
        <f t="shared" si="119"/>
        <v>8.1778750000000002</v>
      </c>
      <c r="S923">
        <f t="shared" si="120"/>
        <v>8.1778750000000002</v>
      </c>
    </row>
    <row r="924" spans="1:19">
      <c r="A924">
        <f t="shared" si="113"/>
        <v>923</v>
      </c>
      <c r="B924" t="str">
        <f>INDEX(elemek!$B$2:$B$113,MATCH($D924,elemek!$C$2:$C$113,0))</f>
        <v>At</v>
      </c>
      <c r="C924">
        <f t="shared" si="114"/>
        <v>207</v>
      </c>
      <c r="D924">
        <f t="shared" si="115"/>
        <v>85</v>
      </c>
      <c r="E924">
        <f t="shared" si="115"/>
        <v>122</v>
      </c>
      <c r="F924">
        <f t="shared" si="116"/>
        <v>8.1353030000000004</v>
      </c>
      <c r="G924">
        <f t="shared" si="117"/>
        <v>8.1353030000000004</v>
      </c>
      <c r="H924" t="str">
        <f>IF(B924="Fe",1+MAX($H$1:H923),"")</f>
        <v/>
      </c>
      <c r="L924">
        <v>923</v>
      </c>
      <c r="M924">
        <v>85</v>
      </c>
      <c r="N924">
        <v>122</v>
      </c>
      <c r="O924">
        <v>8.1353030000000004</v>
      </c>
      <c r="P924">
        <f t="shared" si="118"/>
        <v>207</v>
      </c>
      <c r="Q924" t="str">
        <f>INDEX(elemek!$B$2:$B$113,MATCH($D924,elemek!$C$2:$C$113,0))</f>
        <v>At</v>
      </c>
      <c r="R924">
        <f t="shared" si="119"/>
        <v>8.1353030000000004</v>
      </c>
      <c r="S924">
        <f t="shared" si="120"/>
        <v>8.1353030000000004</v>
      </c>
    </row>
    <row r="925" spans="1:19">
      <c r="A925">
        <f t="shared" si="113"/>
        <v>924</v>
      </c>
      <c r="B925" t="str">
        <f>INDEX(elemek!$B$2:$B$113,MATCH($D925,elemek!$C$2:$C$113,0))</f>
        <v>Rn</v>
      </c>
      <c r="C925">
        <f t="shared" si="114"/>
        <v>224</v>
      </c>
      <c r="D925">
        <f t="shared" si="115"/>
        <v>86</v>
      </c>
      <c r="E925">
        <f t="shared" si="115"/>
        <v>138</v>
      </c>
      <c r="F925">
        <f t="shared" si="116"/>
        <v>7.9713269999999996</v>
      </c>
      <c r="G925">
        <f t="shared" si="117"/>
        <v>7.9713269999999996</v>
      </c>
      <c r="H925" t="str">
        <f>IF(B925="Fe",1+MAX($H$1:H924),"")</f>
        <v/>
      </c>
      <c r="L925">
        <v>924</v>
      </c>
      <c r="M925">
        <v>86</v>
      </c>
      <c r="N925">
        <v>138</v>
      </c>
      <c r="O925">
        <v>7.9713269999999996</v>
      </c>
      <c r="P925">
        <f t="shared" si="118"/>
        <v>224</v>
      </c>
      <c r="Q925" t="str">
        <f>INDEX(elemek!$B$2:$B$113,MATCH($D925,elemek!$C$2:$C$113,0))</f>
        <v>Rn</v>
      </c>
      <c r="R925">
        <f t="shared" si="119"/>
        <v>7.9713269999999996</v>
      </c>
      <c r="S925">
        <f t="shared" si="120"/>
        <v>7.9713269999999996</v>
      </c>
    </row>
    <row r="926" spans="1:19">
      <c r="A926">
        <f t="shared" si="113"/>
        <v>925</v>
      </c>
      <c r="B926" t="str">
        <f>INDEX(elemek!$B$2:$B$113,MATCH($D926,elemek!$C$2:$C$113,0))</f>
        <v>Sr</v>
      </c>
      <c r="C926">
        <f t="shared" si="114"/>
        <v>80</v>
      </c>
      <c r="D926">
        <f t="shared" si="115"/>
        <v>38</v>
      </c>
      <c r="E926">
        <f t="shared" si="115"/>
        <v>42</v>
      </c>
      <c r="F926">
        <f t="shared" si="116"/>
        <v>8.950177</v>
      </c>
      <c r="G926">
        <f t="shared" si="117"/>
        <v>8.950177</v>
      </c>
      <c r="H926" t="str">
        <f>IF(B926="Fe",1+MAX($H$1:H925),"")</f>
        <v/>
      </c>
      <c r="L926">
        <v>925</v>
      </c>
      <c r="M926">
        <v>38</v>
      </c>
      <c r="N926">
        <v>42</v>
      </c>
      <c r="O926">
        <v>8.950177</v>
      </c>
      <c r="P926">
        <f t="shared" si="118"/>
        <v>80</v>
      </c>
      <c r="Q926" t="str">
        <f>INDEX(elemek!$B$2:$B$113,MATCH($D926,elemek!$C$2:$C$113,0))</f>
        <v>Sr</v>
      </c>
      <c r="R926">
        <f t="shared" si="119"/>
        <v>8.950177</v>
      </c>
      <c r="S926">
        <f t="shared" si="120"/>
        <v>8.950177</v>
      </c>
    </row>
    <row r="927" spans="1:19">
      <c r="A927">
        <f t="shared" si="113"/>
        <v>926</v>
      </c>
      <c r="B927" t="str">
        <f>INDEX(elemek!$B$2:$B$113,MATCH($D927,elemek!$C$2:$C$113,0))</f>
        <v>Os</v>
      </c>
      <c r="C927">
        <f t="shared" si="114"/>
        <v>181</v>
      </c>
      <c r="D927">
        <f t="shared" si="115"/>
        <v>76</v>
      </c>
      <c r="E927">
        <f t="shared" si="115"/>
        <v>105</v>
      </c>
      <c r="F927">
        <f t="shared" si="116"/>
        <v>8.3119350000000001</v>
      </c>
      <c r="G927">
        <f t="shared" si="117"/>
        <v>8.3119350000000001</v>
      </c>
      <c r="H927" t="str">
        <f>IF(B927="Fe",1+MAX($H$1:H926),"")</f>
        <v/>
      </c>
      <c r="L927">
        <v>926</v>
      </c>
      <c r="M927">
        <v>76</v>
      </c>
      <c r="N927">
        <v>105</v>
      </c>
      <c r="O927">
        <v>8.3119350000000001</v>
      </c>
      <c r="P927">
        <f t="shared" si="118"/>
        <v>181</v>
      </c>
      <c r="Q927" t="str">
        <f>INDEX(elemek!$B$2:$B$113,MATCH($D927,elemek!$C$2:$C$113,0))</f>
        <v>Os</v>
      </c>
      <c r="R927">
        <f t="shared" si="119"/>
        <v>8.3119350000000001</v>
      </c>
      <c r="S927">
        <f t="shared" si="120"/>
        <v>8.3119350000000001</v>
      </c>
    </row>
    <row r="928" spans="1:19">
      <c r="A928">
        <f t="shared" si="113"/>
        <v>927</v>
      </c>
      <c r="B928" t="str">
        <f>INDEX(elemek!$B$2:$B$113,MATCH($D928,elemek!$C$2:$C$113,0))</f>
        <v>Po</v>
      </c>
      <c r="C928">
        <f t="shared" si="114"/>
        <v>205</v>
      </c>
      <c r="D928">
        <f t="shared" si="115"/>
        <v>84</v>
      </c>
      <c r="E928">
        <f t="shared" si="115"/>
        <v>121</v>
      </c>
      <c r="F928">
        <f t="shared" si="116"/>
        <v>8.1567369999999997</v>
      </c>
      <c r="G928">
        <f t="shared" si="117"/>
        <v>8.1567369999999997</v>
      </c>
      <c r="H928" t="str">
        <f>IF(B928="Fe",1+MAX($H$1:H927),"")</f>
        <v/>
      </c>
      <c r="L928">
        <v>927</v>
      </c>
      <c r="M928">
        <v>84</v>
      </c>
      <c r="N928">
        <v>121</v>
      </c>
      <c r="O928">
        <v>8.1567369999999997</v>
      </c>
      <c r="P928">
        <f t="shared" si="118"/>
        <v>205</v>
      </c>
      <c r="Q928" t="str">
        <f>INDEX(elemek!$B$2:$B$113,MATCH($D928,elemek!$C$2:$C$113,0))</f>
        <v>Po</v>
      </c>
      <c r="R928">
        <f t="shared" si="119"/>
        <v>8.1567369999999997</v>
      </c>
      <c r="S928">
        <f t="shared" si="120"/>
        <v>8.1567369999999997</v>
      </c>
    </row>
    <row r="929" spans="1:19">
      <c r="A929">
        <f t="shared" si="113"/>
        <v>928</v>
      </c>
      <c r="B929" t="str">
        <f>INDEX(elemek!$B$2:$B$113,MATCH($D929,elemek!$C$2:$C$113,0))</f>
        <v>Nd</v>
      </c>
      <c r="C929">
        <f t="shared" si="114"/>
        <v>149</v>
      </c>
      <c r="D929">
        <f t="shared" si="115"/>
        <v>60</v>
      </c>
      <c r="E929">
        <f t="shared" si="115"/>
        <v>89</v>
      </c>
      <c r="F929">
        <f t="shared" si="116"/>
        <v>8.5705290000000005</v>
      </c>
      <c r="G929">
        <f t="shared" si="117"/>
        <v>8.5705290000000005</v>
      </c>
      <c r="H929" t="str">
        <f>IF(B929="Fe",1+MAX($H$1:H928),"")</f>
        <v/>
      </c>
      <c r="L929">
        <v>928</v>
      </c>
      <c r="M929">
        <v>60</v>
      </c>
      <c r="N929">
        <v>89</v>
      </c>
      <c r="O929">
        <v>8.5705290000000005</v>
      </c>
      <c r="P929">
        <f t="shared" si="118"/>
        <v>149</v>
      </c>
      <c r="Q929" t="str">
        <f>INDEX(elemek!$B$2:$B$113,MATCH($D929,elemek!$C$2:$C$113,0))</f>
        <v>Nd</v>
      </c>
      <c r="R929">
        <f t="shared" si="119"/>
        <v>8.5705290000000005</v>
      </c>
      <c r="S929">
        <f t="shared" si="120"/>
        <v>8.5705290000000005</v>
      </c>
    </row>
    <row r="930" spans="1:19">
      <c r="A930">
        <f t="shared" si="113"/>
        <v>929</v>
      </c>
      <c r="B930" t="str">
        <f>INDEX(elemek!$B$2:$B$113,MATCH($D930,elemek!$C$2:$C$113,0))</f>
        <v>Bi</v>
      </c>
      <c r="C930">
        <f t="shared" si="114"/>
        <v>202</v>
      </c>
      <c r="D930">
        <f t="shared" si="115"/>
        <v>83</v>
      </c>
      <c r="E930">
        <f t="shared" si="115"/>
        <v>119</v>
      </c>
      <c r="F930">
        <f t="shared" si="116"/>
        <v>8.1739660000000001</v>
      </c>
      <c r="G930">
        <f t="shared" si="117"/>
        <v>8.1739660000000001</v>
      </c>
      <c r="H930" t="str">
        <f>IF(B930="Fe",1+MAX($H$1:H929),"")</f>
        <v/>
      </c>
      <c r="L930">
        <v>929</v>
      </c>
      <c r="M930">
        <v>83</v>
      </c>
      <c r="N930">
        <v>119</v>
      </c>
      <c r="O930">
        <v>8.1739660000000001</v>
      </c>
      <c r="P930">
        <f t="shared" si="118"/>
        <v>202</v>
      </c>
      <c r="Q930" t="str">
        <f>INDEX(elemek!$B$2:$B$113,MATCH($D930,elemek!$C$2:$C$113,0))</f>
        <v>Bi</v>
      </c>
      <c r="R930">
        <f t="shared" si="119"/>
        <v>8.1739660000000001</v>
      </c>
      <c r="S930">
        <f t="shared" si="120"/>
        <v>8.1739660000000001</v>
      </c>
    </row>
    <row r="931" spans="1:19">
      <c r="A931">
        <f t="shared" si="113"/>
        <v>930</v>
      </c>
      <c r="B931" t="str">
        <f>INDEX(elemek!$B$2:$B$113,MATCH($D931,elemek!$C$2:$C$113,0))</f>
        <v>Es</v>
      </c>
      <c r="C931">
        <f t="shared" si="114"/>
        <v>249</v>
      </c>
      <c r="D931">
        <f t="shared" si="115"/>
        <v>99</v>
      </c>
      <c r="E931">
        <f t="shared" si="115"/>
        <v>150</v>
      </c>
      <c r="F931">
        <f t="shared" si="116"/>
        <v>7.7854640000000002</v>
      </c>
      <c r="G931">
        <f t="shared" si="117"/>
        <v>7.7854640000000002</v>
      </c>
      <c r="H931" t="str">
        <f>IF(B931="Fe",1+MAX($H$1:H930),"")</f>
        <v/>
      </c>
      <c r="L931">
        <v>930</v>
      </c>
      <c r="M931">
        <v>99</v>
      </c>
      <c r="N931">
        <v>150</v>
      </c>
      <c r="O931">
        <v>7.7854640000000002</v>
      </c>
      <c r="P931">
        <f t="shared" si="118"/>
        <v>249</v>
      </c>
      <c r="Q931" t="str">
        <f>INDEX(elemek!$B$2:$B$113,MATCH($D931,elemek!$C$2:$C$113,0))</f>
        <v>Es</v>
      </c>
      <c r="R931">
        <f t="shared" si="119"/>
        <v>7.7854640000000002</v>
      </c>
      <c r="S931">
        <f t="shared" si="120"/>
        <v>7.7854640000000002</v>
      </c>
    </row>
    <row r="932" spans="1:19">
      <c r="A932">
        <f t="shared" si="113"/>
        <v>931</v>
      </c>
      <c r="B932" t="str">
        <f>INDEX(elemek!$B$2:$B$113,MATCH($D932,elemek!$C$2:$C$113,0))</f>
        <v>Tb</v>
      </c>
      <c r="C932">
        <f t="shared" si="114"/>
        <v>147</v>
      </c>
      <c r="D932">
        <f t="shared" si="115"/>
        <v>65</v>
      </c>
      <c r="E932">
        <f t="shared" si="115"/>
        <v>82</v>
      </c>
      <c r="F932">
        <f t="shared" si="116"/>
        <v>8.5526339999999994</v>
      </c>
      <c r="G932">
        <f t="shared" si="117"/>
        <v>8.5526339999999994</v>
      </c>
      <c r="H932" t="str">
        <f>IF(B932="Fe",1+MAX($H$1:H931),"")</f>
        <v/>
      </c>
      <c r="L932">
        <v>931</v>
      </c>
      <c r="M932">
        <v>65</v>
      </c>
      <c r="N932">
        <v>82</v>
      </c>
      <c r="O932">
        <v>8.5526339999999994</v>
      </c>
      <c r="P932">
        <f t="shared" si="118"/>
        <v>147</v>
      </c>
      <c r="Q932" t="str">
        <f>INDEX(elemek!$B$2:$B$113,MATCH($D932,elemek!$C$2:$C$113,0))</f>
        <v>Tb</v>
      </c>
      <c r="R932">
        <f t="shared" si="119"/>
        <v>8.5526339999999994</v>
      </c>
      <c r="S932">
        <f t="shared" si="120"/>
        <v>8.5526339999999994</v>
      </c>
    </row>
    <row r="933" spans="1:19">
      <c r="A933">
        <f t="shared" si="113"/>
        <v>932</v>
      </c>
      <c r="B933" t="str">
        <f>INDEX(elemek!$B$2:$B$113,MATCH($D933,elemek!$C$2:$C$113,0))</f>
        <v>Zr</v>
      </c>
      <c r="C933">
        <f t="shared" si="114"/>
        <v>87</v>
      </c>
      <c r="D933">
        <f t="shared" si="115"/>
        <v>40</v>
      </c>
      <c r="E933">
        <f t="shared" si="115"/>
        <v>47</v>
      </c>
      <c r="F933">
        <f t="shared" si="116"/>
        <v>8.9833730000000003</v>
      </c>
      <c r="G933">
        <f t="shared" si="117"/>
        <v>8.9833730000000003</v>
      </c>
      <c r="H933" t="str">
        <f>IF(B933="Fe",1+MAX($H$1:H932),"")</f>
        <v/>
      </c>
      <c r="L933">
        <v>932</v>
      </c>
      <c r="M933">
        <v>40</v>
      </c>
      <c r="N933">
        <v>47</v>
      </c>
      <c r="O933">
        <v>8.9833730000000003</v>
      </c>
      <c r="P933">
        <f t="shared" si="118"/>
        <v>87</v>
      </c>
      <c r="Q933" t="str">
        <f>INDEX(elemek!$B$2:$B$113,MATCH($D933,elemek!$C$2:$C$113,0))</f>
        <v>Zr</v>
      </c>
      <c r="R933">
        <f t="shared" si="119"/>
        <v>8.9833730000000003</v>
      </c>
      <c r="S933">
        <f t="shared" si="120"/>
        <v>8.9833730000000003</v>
      </c>
    </row>
    <row r="934" spans="1:19">
      <c r="A934">
        <f t="shared" si="113"/>
        <v>933</v>
      </c>
      <c r="B934" t="str">
        <f>INDEX(elemek!$B$2:$B$113,MATCH($D934,elemek!$C$2:$C$113,0))</f>
        <v>Ba</v>
      </c>
      <c r="C934">
        <f t="shared" si="114"/>
        <v>126</v>
      </c>
      <c r="D934">
        <f t="shared" si="115"/>
        <v>56</v>
      </c>
      <c r="E934">
        <f t="shared" si="115"/>
        <v>70</v>
      </c>
      <c r="F934">
        <f t="shared" si="116"/>
        <v>8.7274390000000004</v>
      </c>
      <c r="G934">
        <f t="shared" si="117"/>
        <v>8.7274390000000004</v>
      </c>
      <c r="H934" t="str">
        <f>IF(B934="Fe",1+MAX($H$1:H933),"")</f>
        <v/>
      </c>
      <c r="L934">
        <v>933</v>
      </c>
      <c r="M934">
        <v>56</v>
      </c>
      <c r="N934">
        <v>70</v>
      </c>
      <c r="O934">
        <v>8.7274390000000004</v>
      </c>
      <c r="P934">
        <f t="shared" si="118"/>
        <v>126</v>
      </c>
      <c r="Q934" t="str">
        <f>INDEX(elemek!$B$2:$B$113,MATCH($D934,elemek!$C$2:$C$113,0))</f>
        <v>Ba</v>
      </c>
      <c r="R934">
        <f t="shared" si="119"/>
        <v>8.7274390000000004</v>
      </c>
      <c r="S934">
        <f t="shared" si="120"/>
        <v>8.7274390000000004</v>
      </c>
    </row>
    <row r="935" spans="1:19">
      <c r="A935">
        <f t="shared" si="113"/>
        <v>934</v>
      </c>
      <c r="B935" t="str">
        <f>INDEX(elemek!$B$2:$B$113,MATCH($D935,elemek!$C$2:$C$113,0))</f>
        <v>In</v>
      </c>
      <c r="C935">
        <f t="shared" si="114"/>
        <v>113</v>
      </c>
      <c r="D935">
        <f t="shared" si="115"/>
        <v>49</v>
      </c>
      <c r="E935">
        <f t="shared" si="115"/>
        <v>64</v>
      </c>
      <c r="F935">
        <f t="shared" si="116"/>
        <v>8.5114533494381952</v>
      </c>
      <c r="G935">
        <f t="shared" si="117"/>
        <v>8.5114533494381952</v>
      </c>
      <c r="H935" t="str">
        <f>IF(B935="Fe",1+MAX($H$1:H934),"")</f>
        <v/>
      </c>
      <c r="L935">
        <v>934</v>
      </c>
      <c r="M935">
        <v>49</v>
      </c>
      <c r="N935">
        <v>64</v>
      </c>
      <c r="P935">
        <f t="shared" si="118"/>
        <v>113</v>
      </c>
      <c r="Q935" t="str">
        <f>INDEX(elemek!$B$2:$B$113,MATCH($D935,elemek!$C$2:$C$113,0))</f>
        <v>In</v>
      </c>
      <c r="R935">
        <f t="shared" si="119"/>
        <v>8.5114533494381952</v>
      </c>
      <c r="S935">
        <f t="shared" si="120"/>
        <v>8.8539337142857129</v>
      </c>
    </row>
    <row r="936" spans="1:19">
      <c r="A936">
        <f t="shared" si="113"/>
        <v>935</v>
      </c>
      <c r="B936" t="str">
        <f>INDEX(elemek!$B$2:$B$113,MATCH($D936,elemek!$C$2:$C$113,0))</f>
        <v>Co</v>
      </c>
      <c r="C936">
        <f t="shared" si="114"/>
        <v>61</v>
      </c>
      <c r="D936">
        <f t="shared" si="115"/>
        <v>27</v>
      </c>
      <c r="E936">
        <f t="shared" si="115"/>
        <v>34</v>
      </c>
      <c r="F936">
        <f t="shared" si="116"/>
        <v>9.102449</v>
      </c>
      <c r="G936">
        <f t="shared" si="117"/>
        <v>9.102449</v>
      </c>
      <c r="H936" t="str">
        <f>IF(B936="Fe",1+MAX($H$1:H935),"")</f>
        <v/>
      </c>
      <c r="L936">
        <v>935</v>
      </c>
      <c r="M936">
        <v>27</v>
      </c>
      <c r="N936">
        <v>34</v>
      </c>
      <c r="O936">
        <v>9.102449</v>
      </c>
      <c r="P936">
        <f t="shared" si="118"/>
        <v>61</v>
      </c>
      <c r="Q936" t="str">
        <f>INDEX(elemek!$B$2:$B$113,MATCH($D936,elemek!$C$2:$C$113,0))</f>
        <v>Co</v>
      </c>
      <c r="R936">
        <f t="shared" si="119"/>
        <v>9.102449</v>
      </c>
      <c r="S936">
        <f t="shared" si="120"/>
        <v>9.102449</v>
      </c>
    </row>
    <row r="937" spans="1:19">
      <c r="A937">
        <f t="shared" si="113"/>
        <v>936</v>
      </c>
      <c r="B937" t="str">
        <f>INDEX(elemek!$B$2:$B$113,MATCH($D937,elemek!$C$2:$C$113,0))</f>
        <v>Ru</v>
      </c>
      <c r="C937">
        <f t="shared" si="114"/>
        <v>95</v>
      </c>
      <c r="D937">
        <f t="shared" si="115"/>
        <v>44</v>
      </c>
      <c r="E937">
        <f t="shared" si="115"/>
        <v>51</v>
      </c>
      <c r="F937">
        <f t="shared" si="116"/>
        <v>8.9497490000000006</v>
      </c>
      <c r="G937">
        <f t="shared" si="117"/>
        <v>8.9497490000000006</v>
      </c>
      <c r="H937" t="str">
        <f>IF(B937="Fe",1+MAX($H$1:H936),"")</f>
        <v/>
      </c>
      <c r="L937">
        <v>936</v>
      </c>
      <c r="M937">
        <v>44</v>
      </c>
      <c r="N937">
        <v>51</v>
      </c>
      <c r="O937">
        <v>8.9497490000000006</v>
      </c>
      <c r="P937">
        <f t="shared" si="118"/>
        <v>95</v>
      </c>
      <c r="Q937" t="str">
        <f>INDEX(elemek!$B$2:$B$113,MATCH($D937,elemek!$C$2:$C$113,0))</f>
        <v>Ru</v>
      </c>
      <c r="R937">
        <f t="shared" si="119"/>
        <v>8.9497490000000006</v>
      </c>
      <c r="S937">
        <f t="shared" si="120"/>
        <v>8.9497490000000006</v>
      </c>
    </row>
    <row r="938" spans="1:19">
      <c r="A938">
        <f t="shared" si="113"/>
        <v>937</v>
      </c>
      <c r="B938" t="str">
        <f>INDEX(elemek!$B$2:$B$113,MATCH($D938,elemek!$C$2:$C$113,0))</f>
        <v>Am</v>
      </c>
      <c r="C938">
        <f t="shared" si="114"/>
        <v>238</v>
      </c>
      <c r="D938">
        <f t="shared" si="115"/>
        <v>95</v>
      </c>
      <c r="E938">
        <f t="shared" si="115"/>
        <v>143</v>
      </c>
      <c r="F938">
        <f t="shared" si="116"/>
        <v>7.8678819999999998</v>
      </c>
      <c r="G938">
        <f t="shared" si="117"/>
        <v>7.8678819999999998</v>
      </c>
      <c r="H938" t="str">
        <f>IF(B938="Fe",1+MAX($H$1:H937),"")</f>
        <v/>
      </c>
      <c r="L938">
        <v>937</v>
      </c>
      <c r="M938">
        <v>95</v>
      </c>
      <c r="N938">
        <v>143</v>
      </c>
      <c r="O938">
        <v>7.8678819999999998</v>
      </c>
      <c r="P938">
        <f t="shared" si="118"/>
        <v>238</v>
      </c>
      <c r="Q938" t="str">
        <f>INDEX(elemek!$B$2:$B$113,MATCH($D938,elemek!$C$2:$C$113,0))</f>
        <v>Am</v>
      </c>
      <c r="R938">
        <f t="shared" si="119"/>
        <v>7.8678819999999998</v>
      </c>
      <c r="S938">
        <f t="shared" si="120"/>
        <v>7.8678819999999998</v>
      </c>
    </row>
    <row r="939" spans="1:19">
      <c r="A939">
        <f t="shared" si="113"/>
        <v>938</v>
      </c>
      <c r="B939" t="str">
        <f>INDEX(elemek!$B$2:$B$113,MATCH($D939,elemek!$C$2:$C$113,0))</f>
        <v>At</v>
      </c>
      <c r="C939">
        <f t="shared" si="114"/>
        <v>208</v>
      </c>
      <c r="D939">
        <f t="shared" si="115"/>
        <v>85</v>
      </c>
      <c r="E939">
        <f t="shared" si="115"/>
        <v>123</v>
      </c>
      <c r="F939">
        <f t="shared" si="116"/>
        <v>8.1313759999999995</v>
      </c>
      <c r="G939">
        <f t="shared" si="117"/>
        <v>8.1313759999999995</v>
      </c>
      <c r="H939" t="str">
        <f>IF(B939="Fe",1+MAX($H$1:H938),"")</f>
        <v/>
      </c>
      <c r="L939">
        <v>938</v>
      </c>
      <c r="M939">
        <v>85</v>
      </c>
      <c r="N939">
        <v>123</v>
      </c>
      <c r="O939">
        <v>8.1313759999999995</v>
      </c>
      <c r="P939">
        <f t="shared" si="118"/>
        <v>208</v>
      </c>
      <c r="Q939" t="str">
        <f>INDEX(elemek!$B$2:$B$113,MATCH($D939,elemek!$C$2:$C$113,0))</f>
        <v>At</v>
      </c>
      <c r="R939">
        <f t="shared" si="119"/>
        <v>8.1313759999999995</v>
      </c>
      <c r="S939">
        <f t="shared" si="120"/>
        <v>8.1313759999999995</v>
      </c>
    </row>
    <row r="940" spans="1:19">
      <c r="A940">
        <f t="shared" si="113"/>
        <v>939</v>
      </c>
      <c r="B940" t="str">
        <f>INDEX(elemek!$B$2:$B$113,MATCH($D940,elemek!$C$2:$C$113,0))</f>
        <v>Ce</v>
      </c>
      <c r="C940">
        <f t="shared" si="114"/>
        <v>133</v>
      </c>
      <c r="D940">
        <f t="shared" si="115"/>
        <v>58</v>
      </c>
      <c r="E940">
        <f t="shared" si="115"/>
        <v>75</v>
      </c>
      <c r="F940">
        <f t="shared" si="116"/>
        <v>8.5114533494381952</v>
      </c>
      <c r="G940">
        <f t="shared" si="117"/>
        <v>8.5114533494381952</v>
      </c>
      <c r="H940" t="str">
        <f>IF(B940="Fe",1+MAX($H$1:H939),"")</f>
        <v/>
      </c>
      <c r="L940">
        <v>939</v>
      </c>
      <c r="M940">
        <v>58</v>
      </c>
      <c r="N940">
        <v>75</v>
      </c>
      <c r="P940">
        <f t="shared" si="118"/>
        <v>133</v>
      </c>
      <c r="Q940" t="str">
        <f>INDEX(elemek!$B$2:$B$113,MATCH($D940,elemek!$C$2:$C$113,0))</f>
        <v>Ce</v>
      </c>
      <c r="R940">
        <f t="shared" si="119"/>
        <v>8.5114533494381952</v>
      </c>
      <c r="S940">
        <f t="shared" si="120"/>
        <v>8.6855481538461525</v>
      </c>
    </row>
    <row r="941" spans="1:19">
      <c r="A941">
        <f t="shared" si="113"/>
        <v>940</v>
      </c>
      <c r="B941" t="str">
        <f>INDEX(elemek!$B$2:$B$113,MATCH($D941,elemek!$C$2:$C$113,0))</f>
        <v>Br</v>
      </c>
      <c r="C941">
        <f t="shared" si="114"/>
        <v>75</v>
      </c>
      <c r="D941">
        <f t="shared" si="115"/>
        <v>35</v>
      </c>
      <c r="E941">
        <f t="shared" si="115"/>
        <v>40</v>
      </c>
      <c r="F941">
        <f t="shared" si="116"/>
        <v>8.9931809999999999</v>
      </c>
      <c r="G941">
        <f t="shared" si="117"/>
        <v>8.9931809999999999</v>
      </c>
      <c r="H941" t="str">
        <f>IF(B941="Fe",1+MAX($H$1:H940),"")</f>
        <v/>
      </c>
      <c r="L941">
        <v>940</v>
      </c>
      <c r="M941">
        <v>35</v>
      </c>
      <c r="N941">
        <v>40</v>
      </c>
      <c r="O941">
        <v>8.9931809999999999</v>
      </c>
      <c r="P941">
        <f t="shared" si="118"/>
        <v>75</v>
      </c>
      <c r="Q941" t="str">
        <f>INDEX(elemek!$B$2:$B$113,MATCH($D941,elemek!$C$2:$C$113,0))</f>
        <v>Br</v>
      </c>
      <c r="R941">
        <f t="shared" si="119"/>
        <v>8.9931809999999999</v>
      </c>
      <c r="S941">
        <f t="shared" si="120"/>
        <v>8.9931809999999999</v>
      </c>
    </row>
    <row r="942" spans="1:19">
      <c r="A942">
        <f t="shared" si="113"/>
        <v>941</v>
      </c>
      <c r="B942" t="str">
        <f>INDEX(elemek!$B$2:$B$113,MATCH($D942,elemek!$C$2:$C$113,0))</f>
        <v>Eu</v>
      </c>
      <c r="C942">
        <f t="shared" si="114"/>
        <v>152</v>
      </c>
      <c r="D942">
        <f t="shared" si="115"/>
        <v>63</v>
      </c>
      <c r="E942">
        <f t="shared" si="115"/>
        <v>89</v>
      </c>
      <c r="F942">
        <f t="shared" si="116"/>
        <v>8.5114533494381952</v>
      </c>
      <c r="G942">
        <f t="shared" si="117"/>
        <v>8.5114533494381952</v>
      </c>
      <c r="H942" t="str">
        <f>IF(B942="Fe",1+MAX($H$1:H941),"")</f>
        <v/>
      </c>
      <c r="L942">
        <v>941</v>
      </c>
      <c r="M942">
        <v>63</v>
      </c>
      <c r="N942">
        <v>89</v>
      </c>
      <c r="P942">
        <f t="shared" si="118"/>
        <v>152</v>
      </c>
      <c r="Q942" t="str">
        <f>INDEX(elemek!$B$2:$B$113,MATCH($D942,elemek!$C$2:$C$113,0))</f>
        <v>Eu</v>
      </c>
      <c r="R942">
        <f t="shared" si="119"/>
        <v>8.5114533494381952</v>
      </c>
      <c r="S942">
        <f t="shared" si="120"/>
        <v>8.5632945384615375</v>
      </c>
    </row>
    <row r="943" spans="1:19">
      <c r="A943">
        <f t="shared" si="113"/>
        <v>942</v>
      </c>
      <c r="B943" t="str">
        <f>INDEX(elemek!$B$2:$B$113,MATCH($D943,elemek!$C$2:$C$113,0))</f>
        <v>Md</v>
      </c>
      <c r="C943">
        <f t="shared" si="114"/>
        <v>259</v>
      </c>
      <c r="D943">
        <f t="shared" si="115"/>
        <v>101</v>
      </c>
      <c r="E943">
        <f t="shared" si="115"/>
        <v>158</v>
      </c>
      <c r="F943">
        <f t="shared" si="116"/>
        <v>7.7098599999999999</v>
      </c>
      <c r="G943">
        <f t="shared" si="117"/>
        <v>7.7098599999999999</v>
      </c>
      <c r="H943" t="str">
        <f>IF(B943="Fe",1+MAX($H$1:H942),"")</f>
        <v/>
      </c>
      <c r="L943">
        <v>942</v>
      </c>
      <c r="M943">
        <v>101</v>
      </c>
      <c r="N943">
        <v>158</v>
      </c>
      <c r="O943">
        <v>7.7098599999999999</v>
      </c>
      <c r="P943">
        <f t="shared" si="118"/>
        <v>259</v>
      </c>
      <c r="Q943" t="str">
        <f>INDEX(elemek!$B$2:$B$113,MATCH($D943,elemek!$C$2:$C$113,0))</f>
        <v>Md</v>
      </c>
      <c r="R943">
        <f t="shared" si="119"/>
        <v>7.7098599999999999</v>
      </c>
      <c r="S943">
        <f t="shared" si="120"/>
        <v>7.7098599999999999</v>
      </c>
    </row>
    <row r="944" spans="1:19">
      <c r="A944">
        <f t="shared" si="113"/>
        <v>943</v>
      </c>
      <c r="B944" t="str">
        <f>INDEX(elemek!$B$2:$B$113,MATCH($D944,elemek!$C$2:$C$113,0))</f>
        <v>Pt</v>
      </c>
      <c r="C944">
        <f t="shared" si="114"/>
        <v>197</v>
      </c>
      <c r="D944">
        <f t="shared" si="115"/>
        <v>78</v>
      </c>
      <c r="E944">
        <f t="shared" si="115"/>
        <v>119</v>
      </c>
      <c r="F944">
        <f t="shared" si="116"/>
        <v>8.5114533494381952</v>
      </c>
      <c r="G944">
        <f t="shared" si="117"/>
        <v>8.5114533494381952</v>
      </c>
      <c r="H944" t="str">
        <f>IF(B944="Fe",1+MAX($H$1:H943),"")</f>
        <v/>
      </c>
      <c r="L944">
        <v>943</v>
      </c>
      <c r="M944">
        <v>78</v>
      </c>
      <c r="N944">
        <v>119</v>
      </c>
      <c r="P944">
        <f t="shared" si="118"/>
        <v>197</v>
      </c>
      <c r="Q944" t="str">
        <f>INDEX(elemek!$B$2:$B$113,MATCH($D944,elemek!$C$2:$C$113,0))</f>
        <v>Pt</v>
      </c>
      <c r="R944">
        <f t="shared" si="119"/>
        <v>8.5114533494381952</v>
      </c>
      <c r="S944">
        <f t="shared" si="120"/>
        <v>8.2468082500000008</v>
      </c>
    </row>
    <row r="945" spans="1:19">
      <c r="A945">
        <f t="shared" si="113"/>
        <v>944</v>
      </c>
      <c r="B945" t="str">
        <f>INDEX(elemek!$B$2:$B$113,MATCH($D945,elemek!$C$2:$C$113,0))</f>
        <v>Ra</v>
      </c>
      <c r="C945">
        <f t="shared" si="114"/>
        <v>230</v>
      </c>
      <c r="D945">
        <f t="shared" si="115"/>
        <v>88</v>
      </c>
      <c r="E945">
        <f t="shared" si="115"/>
        <v>142</v>
      </c>
      <c r="F945">
        <f t="shared" si="116"/>
        <v>7.9212490000000004</v>
      </c>
      <c r="G945">
        <f t="shared" si="117"/>
        <v>7.9212490000000004</v>
      </c>
      <c r="H945" t="str">
        <f>IF(B945="Fe",1+MAX($H$1:H944),"")</f>
        <v/>
      </c>
      <c r="L945">
        <v>944</v>
      </c>
      <c r="M945">
        <v>88</v>
      </c>
      <c r="N945">
        <v>142</v>
      </c>
      <c r="O945">
        <v>7.9212490000000004</v>
      </c>
      <c r="P945">
        <f t="shared" si="118"/>
        <v>230</v>
      </c>
      <c r="Q945" t="str">
        <f>INDEX(elemek!$B$2:$B$113,MATCH($D945,elemek!$C$2:$C$113,0))</f>
        <v>Ra</v>
      </c>
      <c r="R945">
        <f t="shared" si="119"/>
        <v>7.9212490000000004</v>
      </c>
      <c r="S945">
        <f t="shared" si="120"/>
        <v>7.9212490000000004</v>
      </c>
    </row>
    <row r="946" spans="1:19">
      <c r="A946">
        <f t="shared" si="113"/>
        <v>945</v>
      </c>
      <c r="B946" t="str">
        <f>INDEX(elemek!$B$2:$B$113,MATCH($D946,elemek!$C$2:$C$113,0))</f>
        <v>La</v>
      </c>
      <c r="C946">
        <f t="shared" si="114"/>
        <v>142</v>
      </c>
      <c r="D946">
        <f t="shared" si="115"/>
        <v>57</v>
      </c>
      <c r="E946">
        <f t="shared" si="115"/>
        <v>85</v>
      </c>
      <c r="F946">
        <f t="shared" si="116"/>
        <v>8.6349540000000005</v>
      </c>
      <c r="G946">
        <f t="shared" si="117"/>
        <v>8.6349540000000005</v>
      </c>
      <c r="H946" t="str">
        <f>IF(B946="Fe",1+MAX($H$1:H945),"")</f>
        <v/>
      </c>
      <c r="L946">
        <v>945</v>
      </c>
      <c r="M946">
        <v>57</v>
      </c>
      <c r="N946">
        <v>85</v>
      </c>
      <c r="O946">
        <v>8.6349540000000005</v>
      </c>
      <c r="P946">
        <f t="shared" si="118"/>
        <v>142</v>
      </c>
      <c r="Q946" t="str">
        <f>INDEX(elemek!$B$2:$B$113,MATCH($D946,elemek!$C$2:$C$113,0))</f>
        <v>La</v>
      </c>
      <c r="R946">
        <f t="shared" si="119"/>
        <v>8.6349540000000005</v>
      </c>
      <c r="S946">
        <f t="shared" si="120"/>
        <v>8.6349540000000005</v>
      </c>
    </row>
    <row r="947" spans="1:19">
      <c r="A947">
        <f t="shared" si="113"/>
        <v>946</v>
      </c>
      <c r="B947" t="str">
        <f>INDEX(elemek!$B$2:$B$113,MATCH($D947,elemek!$C$2:$C$113,0))</f>
        <v>As</v>
      </c>
      <c r="C947">
        <f t="shared" si="114"/>
        <v>78</v>
      </c>
      <c r="D947">
        <f t="shared" si="115"/>
        <v>33</v>
      </c>
      <c r="E947">
        <f t="shared" si="115"/>
        <v>45</v>
      </c>
      <c r="F947">
        <f t="shared" si="116"/>
        <v>9.0048790000000007</v>
      </c>
      <c r="G947">
        <f t="shared" si="117"/>
        <v>9.0048790000000007</v>
      </c>
      <c r="H947" t="str">
        <f>IF(B947="Fe",1+MAX($H$1:H946),"")</f>
        <v/>
      </c>
      <c r="L947">
        <v>946</v>
      </c>
      <c r="M947">
        <v>33</v>
      </c>
      <c r="N947">
        <v>45</v>
      </c>
      <c r="O947">
        <v>9.0048790000000007</v>
      </c>
      <c r="P947">
        <f t="shared" si="118"/>
        <v>78</v>
      </c>
      <c r="Q947" t="str">
        <f>INDEX(elemek!$B$2:$B$113,MATCH($D947,elemek!$C$2:$C$113,0))</f>
        <v>As</v>
      </c>
      <c r="R947">
        <f t="shared" si="119"/>
        <v>9.0048790000000007</v>
      </c>
      <c r="S947">
        <f t="shared" si="120"/>
        <v>9.0048790000000007</v>
      </c>
    </row>
    <row r="948" spans="1:19">
      <c r="A948">
        <f t="shared" si="113"/>
        <v>947</v>
      </c>
      <c r="B948" t="str">
        <f>INDEX(elemek!$B$2:$B$113,MATCH($D948,elemek!$C$2:$C$113,0))</f>
        <v>Pb</v>
      </c>
      <c r="C948">
        <f t="shared" si="114"/>
        <v>199</v>
      </c>
      <c r="D948">
        <f t="shared" si="115"/>
        <v>82</v>
      </c>
      <c r="E948">
        <f t="shared" si="115"/>
        <v>117</v>
      </c>
      <c r="F948">
        <f t="shared" si="116"/>
        <v>8.1981110000000008</v>
      </c>
      <c r="G948">
        <f t="shared" si="117"/>
        <v>8.1981110000000008</v>
      </c>
      <c r="H948" t="str">
        <f>IF(B948="Fe",1+MAX($H$1:H947),"")</f>
        <v/>
      </c>
      <c r="L948">
        <v>947</v>
      </c>
      <c r="M948">
        <v>82</v>
      </c>
      <c r="N948">
        <v>117</v>
      </c>
      <c r="O948">
        <v>8.1981110000000008</v>
      </c>
      <c r="P948">
        <f t="shared" si="118"/>
        <v>199</v>
      </c>
      <c r="Q948" t="str">
        <f>INDEX(elemek!$B$2:$B$113,MATCH($D948,elemek!$C$2:$C$113,0))</f>
        <v>Pb</v>
      </c>
      <c r="R948">
        <f t="shared" si="119"/>
        <v>8.1981110000000008</v>
      </c>
      <c r="S948">
        <f t="shared" si="120"/>
        <v>8.1981110000000008</v>
      </c>
    </row>
    <row r="949" spans="1:19">
      <c r="A949">
        <f t="shared" si="113"/>
        <v>948</v>
      </c>
      <c r="B949" t="str">
        <f>INDEX(elemek!$B$2:$B$113,MATCH($D949,elemek!$C$2:$C$113,0))</f>
        <v>Ge</v>
      </c>
      <c r="C949">
        <f t="shared" si="114"/>
        <v>78</v>
      </c>
      <c r="D949">
        <f t="shared" si="115"/>
        <v>32</v>
      </c>
      <c r="E949">
        <f t="shared" si="115"/>
        <v>46</v>
      </c>
      <c r="F949">
        <f t="shared" si="116"/>
        <v>8.9926349999999999</v>
      </c>
      <c r="G949">
        <f t="shared" si="117"/>
        <v>8.9926349999999999</v>
      </c>
      <c r="H949" t="str">
        <f>IF(B949="Fe",1+MAX($H$1:H948),"")</f>
        <v/>
      </c>
      <c r="L949">
        <v>948</v>
      </c>
      <c r="M949">
        <v>32</v>
      </c>
      <c r="N949">
        <v>46</v>
      </c>
      <c r="O949">
        <v>8.9926349999999999</v>
      </c>
      <c r="P949">
        <f t="shared" si="118"/>
        <v>78</v>
      </c>
      <c r="Q949" t="str">
        <f>INDEX(elemek!$B$2:$B$113,MATCH($D949,elemek!$C$2:$C$113,0))</f>
        <v>Ge</v>
      </c>
      <c r="R949">
        <f t="shared" si="119"/>
        <v>8.9926349999999999</v>
      </c>
      <c r="S949">
        <f t="shared" si="120"/>
        <v>8.9926349999999999</v>
      </c>
    </row>
    <row r="950" spans="1:19">
      <c r="A950">
        <f t="shared" si="113"/>
        <v>949</v>
      </c>
      <c r="B950" t="str">
        <f>INDEX(elemek!$B$2:$B$113,MATCH($D950,elemek!$C$2:$C$113,0))</f>
        <v>Cf</v>
      </c>
      <c r="C950">
        <f t="shared" si="114"/>
        <v>255</v>
      </c>
      <c r="D950">
        <f t="shared" si="115"/>
        <v>98</v>
      </c>
      <c r="E950">
        <f t="shared" si="115"/>
        <v>157</v>
      </c>
      <c r="F950">
        <f t="shared" si="116"/>
        <v>7.7387389999999998</v>
      </c>
      <c r="G950">
        <f t="shared" si="117"/>
        <v>7.7387389999999998</v>
      </c>
      <c r="H950" t="str">
        <f>IF(B950="Fe",1+MAX($H$1:H949),"")</f>
        <v/>
      </c>
      <c r="L950">
        <v>949</v>
      </c>
      <c r="M950">
        <v>98</v>
      </c>
      <c r="N950">
        <v>157</v>
      </c>
      <c r="O950">
        <v>7.7387389999999998</v>
      </c>
      <c r="P950">
        <f t="shared" si="118"/>
        <v>255</v>
      </c>
      <c r="Q950" t="str">
        <f>INDEX(elemek!$B$2:$B$113,MATCH($D950,elemek!$C$2:$C$113,0))</f>
        <v>Cf</v>
      </c>
      <c r="R950">
        <f t="shared" si="119"/>
        <v>7.7387389999999998</v>
      </c>
      <c r="S950">
        <f t="shared" si="120"/>
        <v>7.7387389999999998</v>
      </c>
    </row>
    <row r="951" spans="1:19">
      <c r="A951">
        <f t="shared" si="113"/>
        <v>950</v>
      </c>
      <c r="B951" t="str">
        <f>INDEX(elemek!$B$2:$B$113,MATCH($D951,elemek!$C$2:$C$113,0))</f>
        <v>Tl</v>
      </c>
      <c r="C951">
        <f t="shared" si="114"/>
        <v>196</v>
      </c>
      <c r="D951">
        <f t="shared" si="115"/>
        <v>81</v>
      </c>
      <c r="E951">
        <f t="shared" si="115"/>
        <v>115</v>
      </c>
      <c r="F951">
        <f t="shared" si="116"/>
        <v>8.5114533494381952</v>
      </c>
      <c r="G951">
        <f t="shared" si="117"/>
        <v>8.5114533494381952</v>
      </c>
      <c r="H951" t="str">
        <f>IF(B951="Fe",1+MAX($H$1:H950),"")</f>
        <v/>
      </c>
      <c r="L951">
        <v>950</v>
      </c>
      <c r="M951">
        <v>81</v>
      </c>
      <c r="N951">
        <v>115</v>
      </c>
      <c r="P951">
        <f t="shared" si="118"/>
        <v>196</v>
      </c>
      <c r="Q951" t="str">
        <f>INDEX(elemek!$B$2:$B$113,MATCH($D951,elemek!$C$2:$C$113,0))</f>
        <v>Tl</v>
      </c>
      <c r="R951">
        <f t="shared" si="119"/>
        <v>8.5114533494381952</v>
      </c>
      <c r="S951">
        <f t="shared" si="120"/>
        <v>8.2049572727272722</v>
      </c>
    </row>
    <row r="952" spans="1:19">
      <c r="A952">
        <f t="shared" si="113"/>
        <v>951</v>
      </c>
      <c r="B952" t="str">
        <f>INDEX(elemek!$B$2:$B$113,MATCH($D952,elemek!$C$2:$C$113,0))</f>
        <v>Ir</v>
      </c>
      <c r="C952">
        <f t="shared" si="114"/>
        <v>196</v>
      </c>
      <c r="D952">
        <f t="shared" si="115"/>
        <v>77</v>
      </c>
      <c r="E952">
        <f t="shared" si="115"/>
        <v>119</v>
      </c>
      <c r="F952">
        <f t="shared" si="116"/>
        <v>8.2194400000000005</v>
      </c>
      <c r="G952">
        <f t="shared" si="117"/>
        <v>8.2194400000000005</v>
      </c>
      <c r="H952" t="str">
        <f>IF(B952="Fe",1+MAX($H$1:H951),"")</f>
        <v/>
      </c>
      <c r="L952">
        <v>951</v>
      </c>
      <c r="M952">
        <v>77</v>
      </c>
      <c r="N952">
        <v>119</v>
      </c>
      <c r="O952">
        <v>8.2194400000000005</v>
      </c>
      <c r="P952">
        <f t="shared" si="118"/>
        <v>196</v>
      </c>
      <c r="Q952" t="str">
        <f>INDEX(elemek!$B$2:$B$113,MATCH($D952,elemek!$C$2:$C$113,0))</f>
        <v>Ir</v>
      </c>
      <c r="R952">
        <f t="shared" si="119"/>
        <v>8.2194400000000005</v>
      </c>
      <c r="S952">
        <f t="shared" si="120"/>
        <v>8.2194400000000005</v>
      </c>
    </row>
    <row r="953" spans="1:19">
      <c r="A953">
        <f t="shared" si="113"/>
        <v>952</v>
      </c>
      <c r="B953" t="str">
        <f>INDEX(elemek!$B$2:$B$113,MATCH($D953,elemek!$C$2:$C$113,0))</f>
        <v>I</v>
      </c>
      <c r="C953">
        <f t="shared" si="114"/>
        <v>132</v>
      </c>
      <c r="D953">
        <f t="shared" si="115"/>
        <v>53</v>
      </c>
      <c r="E953">
        <f t="shared" si="115"/>
        <v>79</v>
      </c>
      <c r="F953">
        <f t="shared" si="116"/>
        <v>8.5114533494381952</v>
      </c>
      <c r="G953">
        <f t="shared" si="117"/>
        <v>8.5114533494381952</v>
      </c>
      <c r="H953" t="str">
        <f>IF(B953="Fe",1+MAX($H$1:H952),"")</f>
        <v/>
      </c>
      <c r="L953">
        <v>952</v>
      </c>
      <c r="M953">
        <v>53</v>
      </c>
      <c r="N953">
        <v>79</v>
      </c>
      <c r="P953">
        <f t="shared" si="118"/>
        <v>132</v>
      </c>
      <c r="Q953" t="str">
        <f>INDEX(elemek!$B$2:$B$113,MATCH($D953,elemek!$C$2:$C$113,0))</f>
        <v>I</v>
      </c>
      <c r="R953">
        <f t="shared" si="119"/>
        <v>8.5114533494381952</v>
      </c>
      <c r="S953">
        <f t="shared" si="120"/>
        <v>8.7542440769230758</v>
      </c>
    </row>
    <row r="954" spans="1:19">
      <c r="A954">
        <f t="shared" si="113"/>
        <v>953</v>
      </c>
      <c r="B954" t="str">
        <f>INDEX(elemek!$B$2:$B$113,MATCH($D954,elemek!$C$2:$C$113,0))</f>
        <v>Ba</v>
      </c>
      <c r="C954">
        <f t="shared" si="114"/>
        <v>139</v>
      </c>
      <c r="D954">
        <f t="shared" si="115"/>
        <v>56</v>
      </c>
      <c r="E954">
        <f t="shared" si="115"/>
        <v>83</v>
      </c>
      <c r="F954">
        <f t="shared" si="116"/>
        <v>8.6822169999999996</v>
      </c>
      <c r="G954">
        <f t="shared" si="117"/>
        <v>8.6822169999999996</v>
      </c>
      <c r="H954" t="str">
        <f>IF(B954="Fe",1+MAX($H$1:H953),"")</f>
        <v/>
      </c>
      <c r="L954">
        <v>953</v>
      </c>
      <c r="M954">
        <v>56</v>
      </c>
      <c r="N954">
        <v>83</v>
      </c>
      <c r="O954">
        <v>8.6822169999999996</v>
      </c>
      <c r="P954">
        <f t="shared" si="118"/>
        <v>139</v>
      </c>
      <c r="Q954" t="str">
        <f>INDEX(elemek!$B$2:$B$113,MATCH($D954,elemek!$C$2:$C$113,0))</f>
        <v>Ba</v>
      </c>
      <c r="R954">
        <f t="shared" si="119"/>
        <v>8.6822169999999996</v>
      </c>
      <c r="S954">
        <f t="shared" si="120"/>
        <v>8.6822169999999996</v>
      </c>
    </row>
    <row r="955" spans="1:19">
      <c r="A955">
        <f t="shared" si="113"/>
        <v>954</v>
      </c>
      <c r="B955" t="str">
        <f>INDEX(elemek!$B$2:$B$113,MATCH($D955,elemek!$C$2:$C$113,0))</f>
        <v>Ge</v>
      </c>
      <c r="C955">
        <f t="shared" si="114"/>
        <v>75</v>
      </c>
      <c r="D955">
        <f t="shared" si="115"/>
        <v>32</v>
      </c>
      <c r="E955">
        <f t="shared" si="115"/>
        <v>43</v>
      </c>
      <c r="F955">
        <f t="shared" si="116"/>
        <v>9.0294129999999999</v>
      </c>
      <c r="G955">
        <f t="shared" si="117"/>
        <v>9.0294129999999999</v>
      </c>
      <c r="H955" t="str">
        <f>IF(B955="Fe",1+MAX($H$1:H954),"")</f>
        <v/>
      </c>
      <c r="L955">
        <v>954</v>
      </c>
      <c r="M955">
        <v>32</v>
      </c>
      <c r="N955">
        <v>43</v>
      </c>
      <c r="O955">
        <v>9.0294129999999999</v>
      </c>
      <c r="P955">
        <f t="shared" si="118"/>
        <v>75</v>
      </c>
      <c r="Q955" t="str">
        <f>INDEX(elemek!$B$2:$B$113,MATCH($D955,elemek!$C$2:$C$113,0))</f>
        <v>Ge</v>
      </c>
      <c r="R955">
        <f t="shared" si="119"/>
        <v>9.0294129999999999</v>
      </c>
      <c r="S955">
        <f t="shared" si="120"/>
        <v>9.0294129999999999</v>
      </c>
    </row>
    <row r="956" spans="1:19">
      <c r="A956">
        <f t="shared" si="113"/>
        <v>955</v>
      </c>
      <c r="B956" t="str">
        <f>INDEX(elemek!$B$2:$B$113,MATCH($D956,elemek!$C$2:$C$113,0))</f>
        <v>I</v>
      </c>
      <c r="C956">
        <f t="shared" si="114"/>
        <v>120</v>
      </c>
      <c r="D956">
        <f t="shared" si="115"/>
        <v>53</v>
      </c>
      <c r="E956">
        <f t="shared" si="115"/>
        <v>67</v>
      </c>
      <c r="F956">
        <f t="shared" si="116"/>
        <v>8.769577</v>
      </c>
      <c r="G956">
        <f t="shared" si="117"/>
        <v>8.769577</v>
      </c>
      <c r="H956" t="str">
        <f>IF(B956="Fe",1+MAX($H$1:H955),"")</f>
        <v/>
      </c>
      <c r="L956">
        <v>955</v>
      </c>
      <c r="M956">
        <v>53</v>
      </c>
      <c r="N956">
        <v>67</v>
      </c>
      <c r="O956">
        <v>8.769577</v>
      </c>
      <c r="P956">
        <f t="shared" si="118"/>
        <v>120</v>
      </c>
      <c r="Q956" t="str">
        <f>INDEX(elemek!$B$2:$B$113,MATCH($D956,elemek!$C$2:$C$113,0))</f>
        <v>I</v>
      </c>
      <c r="R956">
        <f t="shared" si="119"/>
        <v>8.769577</v>
      </c>
      <c r="S956">
        <f t="shared" si="120"/>
        <v>8.769577</v>
      </c>
    </row>
    <row r="957" spans="1:19">
      <c r="A957">
        <f t="shared" si="113"/>
        <v>956</v>
      </c>
      <c r="B957" t="str">
        <f>INDEX(elemek!$B$2:$B$113,MATCH($D957,elemek!$C$2:$C$113,0))</f>
        <v>Db</v>
      </c>
      <c r="C957">
        <f t="shared" si="114"/>
        <v>266</v>
      </c>
      <c r="D957">
        <f t="shared" si="115"/>
        <v>105</v>
      </c>
      <c r="E957">
        <f t="shared" si="115"/>
        <v>161</v>
      </c>
      <c r="F957">
        <f t="shared" si="116"/>
        <v>8.5114533494381952</v>
      </c>
      <c r="G957">
        <f t="shared" si="117"/>
        <v>8.5114533494381952</v>
      </c>
      <c r="H957" t="str">
        <f>IF(B957="Fe",1+MAX($H$1:H956),"")</f>
        <v/>
      </c>
      <c r="L957">
        <v>956</v>
      </c>
      <c r="M957">
        <v>105</v>
      </c>
      <c r="N957">
        <v>161</v>
      </c>
      <c r="P957">
        <f t="shared" si="118"/>
        <v>266</v>
      </c>
      <c r="Q957" t="str">
        <f>INDEX(elemek!$B$2:$B$113,MATCH($D957,elemek!$C$2:$C$113,0))</f>
        <v>Db</v>
      </c>
      <c r="R957">
        <f t="shared" si="119"/>
        <v>8.5114533494381952</v>
      </c>
      <c r="S957">
        <f t="shared" si="120"/>
        <v>7.6397469999999998</v>
      </c>
    </row>
    <row r="958" spans="1:19">
      <c r="A958">
        <f t="shared" si="113"/>
        <v>957</v>
      </c>
      <c r="B958" t="str">
        <f>INDEX(elemek!$B$2:$B$113,MATCH($D958,elemek!$C$2:$C$113,0))</f>
        <v>Md</v>
      </c>
      <c r="C958">
        <f t="shared" si="114"/>
        <v>256</v>
      </c>
      <c r="D958">
        <f t="shared" si="115"/>
        <v>101</v>
      </c>
      <c r="E958">
        <f t="shared" si="115"/>
        <v>155</v>
      </c>
      <c r="F958">
        <f t="shared" si="116"/>
        <v>7.7290619999999999</v>
      </c>
      <c r="G958">
        <f t="shared" si="117"/>
        <v>7.7290619999999999</v>
      </c>
      <c r="H958" t="str">
        <f>IF(B958="Fe",1+MAX($H$1:H957),"")</f>
        <v/>
      </c>
      <c r="L958">
        <v>957</v>
      </c>
      <c r="M958">
        <v>101</v>
      </c>
      <c r="N958">
        <v>155</v>
      </c>
      <c r="O958">
        <v>7.7290619999999999</v>
      </c>
      <c r="P958">
        <f t="shared" si="118"/>
        <v>256</v>
      </c>
      <c r="Q958" t="str">
        <f>INDEX(elemek!$B$2:$B$113,MATCH($D958,elemek!$C$2:$C$113,0))</f>
        <v>Md</v>
      </c>
      <c r="R958">
        <f t="shared" si="119"/>
        <v>7.7290619999999999</v>
      </c>
      <c r="S958">
        <f t="shared" si="120"/>
        <v>7.7290619999999999</v>
      </c>
    </row>
    <row r="959" spans="1:19">
      <c r="A959">
        <f t="shared" si="113"/>
        <v>958</v>
      </c>
      <c r="B959" t="str">
        <f>INDEX(elemek!$B$2:$B$113,MATCH($D959,elemek!$C$2:$C$113,0))</f>
        <v>Pr</v>
      </c>
      <c r="C959">
        <f t="shared" si="114"/>
        <v>137</v>
      </c>
      <c r="D959">
        <f t="shared" si="115"/>
        <v>59</v>
      </c>
      <c r="E959">
        <f t="shared" si="115"/>
        <v>78</v>
      </c>
      <c r="F959">
        <f t="shared" si="116"/>
        <v>8.6784590000000001</v>
      </c>
      <c r="G959">
        <f t="shared" si="117"/>
        <v>8.6784590000000001</v>
      </c>
      <c r="H959" t="str">
        <f>IF(B959="Fe",1+MAX($H$1:H958),"")</f>
        <v/>
      </c>
      <c r="L959">
        <v>958</v>
      </c>
      <c r="M959">
        <v>59</v>
      </c>
      <c r="N959">
        <v>78</v>
      </c>
      <c r="O959">
        <v>8.6784590000000001</v>
      </c>
      <c r="P959">
        <f t="shared" si="118"/>
        <v>137</v>
      </c>
      <c r="Q959" t="str">
        <f>INDEX(elemek!$B$2:$B$113,MATCH($D959,elemek!$C$2:$C$113,0))</f>
        <v>Pr</v>
      </c>
      <c r="R959">
        <f t="shared" si="119"/>
        <v>8.6784590000000001</v>
      </c>
      <c r="S959">
        <f t="shared" si="120"/>
        <v>8.6784590000000001</v>
      </c>
    </row>
    <row r="960" spans="1:19">
      <c r="A960">
        <f t="shared" si="113"/>
        <v>959</v>
      </c>
      <c r="B960" t="str">
        <f>INDEX(elemek!$B$2:$B$113,MATCH($D960,elemek!$C$2:$C$113,0))</f>
        <v>Kr</v>
      </c>
      <c r="C960">
        <f t="shared" si="114"/>
        <v>87</v>
      </c>
      <c r="D960">
        <f t="shared" si="115"/>
        <v>36</v>
      </c>
      <c r="E960">
        <f t="shared" si="115"/>
        <v>51</v>
      </c>
      <c r="F960">
        <f t="shared" si="116"/>
        <v>8.9990220000000001</v>
      </c>
      <c r="G960">
        <f t="shared" si="117"/>
        <v>8.9990220000000001</v>
      </c>
      <c r="H960" t="str">
        <f>IF(B960="Fe",1+MAX($H$1:H959),"")</f>
        <v/>
      </c>
      <c r="L960">
        <v>959</v>
      </c>
      <c r="M960">
        <v>36</v>
      </c>
      <c r="N960">
        <v>51</v>
      </c>
      <c r="O960">
        <v>8.9990220000000001</v>
      </c>
      <c r="P960">
        <f t="shared" si="118"/>
        <v>87</v>
      </c>
      <c r="Q960" t="str">
        <f>INDEX(elemek!$B$2:$B$113,MATCH($D960,elemek!$C$2:$C$113,0))</f>
        <v>Kr</v>
      </c>
      <c r="R960">
        <f t="shared" si="119"/>
        <v>8.9990220000000001</v>
      </c>
      <c r="S960">
        <f t="shared" si="120"/>
        <v>8.9990220000000001</v>
      </c>
    </row>
    <row r="961" spans="1:19">
      <c r="A961">
        <f t="shared" si="113"/>
        <v>960</v>
      </c>
      <c r="B961" t="str">
        <f>INDEX(elemek!$B$2:$B$113,MATCH($D961,elemek!$C$2:$C$113,0))</f>
        <v>Yb</v>
      </c>
      <c r="C961">
        <f t="shared" si="114"/>
        <v>164</v>
      </c>
      <c r="D961">
        <f t="shared" si="115"/>
        <v>70</v>
      </c>
      <c r="E961">
        <f t="shared" si="115"/>
        <v>94</v>
      </c>
      <c r="F961">
        <f t="shared" si="116"/>
        <v>8.4434190000000005</v>
      </c>
      <c r="G961">
        <f t="shared" si="117"/>
        <v>8.4434190000000005</v>
      </c>
      <c r="H961" t="str">
        <f>IF(B961="Fe",1+MAX($H$1:H960),"")</f>
        <v/>
      </c>
      <c r="L961">
        <v>960</v>
      </c>
      <c r="M961">
        <v>70</v>
      </c>
      <c r="N961">
        <v>94</v>
      </c>
      <c r="O961">
        <v>8.4434190000000005</v>
      </c>
      <c r="P961">
        <f t="shared" si="118"/>
        <v>164</v>
      </c>
      <c r="Q961" t="str">
        <f>INDEX(elemek!$B$2:$B$113,MATCH($D961,elemek!$C$2:$C$113,0))</f>
        <v>Yb</v>
      </c>
      <c r="R961">
        <f t="shared" si="119"/>
        <v>8.4434190000000005</v>
      </c>
      <c r="S961">
        <f t="shared" si="120"/>
        <v>8.4434190000000005</v>
      </c>
    </row>
    <row r="962" spans="1:19">
      <c r="A962">
        <f t="shared" si="113"/>
        <v>961</v>
      </c>
      <c r="B962" t="str">
        <f>INDEX(elemek!$B$2:$B$113,MATCH($D962,elemek!$C$2:$C$113,0))</f>
        <v>Er</v>
      </c>
      <c r="C962">
        <f t="shared" si="114"/>
        <v>163</v>
      </c>
      <c r="D962">
        <f t="shared" si="115"/>
        <v>68</v>
      </c>
      <c r="E962">
        <f t="shared" si="115"/>
        <v>95</v>
      </c>
      <c r="F962">
        <f t="shared" si="116"/>
        <v>8.4711680000000005</v>
      </c>
      <c r="G962">
        <f t="shared" si="117"/>
        <v>8.4711680000000005</v>
      </c>
      <c r="H962" t="str">
        <f>IF(B962="Fe",1+MAX($H$1:H961),"")</f>
        <v/>
      </c>
      <c r="L962">
        <v>961</v>
      </c>
      <c r="M962">
        <v>68</v>
      </c>
      <c r="N962">
        <v>95</v>
      </c>
      <c r="O962">
        <v>8.4711680000000005</v>
      </c>
      <c r="P962">
        <f t="shared" si="118"/>
        <v>163</v>
      </c>
      <c r="Q962" t="str">
        <f>INDEX(elemek!$B$2:$B$113,MATCH($D962,elemek!$C$2:$C$113,0))</f>
        <v>Er</v>
      </c>
      <c r="R962">
        <f t="shared" si="119"/>
        <v>8.4711680000000005</v>
      </c>
      <c r="S962">
        <f t="shared" si="120"/>
        <v>8.4711680000000005</v>
      </c>
    </row>
    <row r="963" spans="1:19">
      <c r="A963">
        <f t="shared" ref="A963:A990" si="121">L963</f>
        <v>962</v>
      </c>
      <c r="B963" t="str">
        <f>INDEX(elemek!$B$2:$B$113,MATCH($D963,elemek!$C$2:$C$113,0))</f>
        <v>Kr</v>
      </c>
      <c r="C963">
        <f t="shared" ref="C963:C990" si="122">D963+E963</f>
        <v>77</v>
      </c>
      <c r="D963">
        <f t="shared" ref="D963:E990" si="123">M963</f>
        <v>36</v>
      </c>
      <c r="E963">
        <f t="shared" si="123"/>
        <v>41</v>
      </c>
      <c r="F963">
        <f t="shared" ref="F963:F990" si="124">R963</f>
        <v>8.9826180000000004</v>
      </c>
      <c r="G963">
        <f t="shared" ref="G963:G990" si="125">R963</f>
        <v>8.9826180000000004</v>
      </c>
      <c r="H963" t="str">
        <f>IF(B963="Fe",1+MAX($H$1:H962),"")</f>
        <v/>
      </c>
      <c r="L963">
        <v>962</v>
      </c>
      <c r="M963">
        <v>36</v>
      </c>
      <c r="N963">
        <v>41</v>
      </c>
      <c r="O963">
        <v>8.9826180000000004</v>
      </c>
      <c r="P963">
        <f t="shared" ref="P963:P990" si="126">D963+E963</f>
        <v>77</v>
      </c>
      <c r="Q963" t="str">
        <f>INDEX(elemek!$B$2:$B$113,MATCH($D963,elemek!$C$2:$C$113,0))</f>
        <v>Kr</v>
      </c>
      <c r="R963">
        <f t="shared" ref="R963:R990" si="127">IF($O963&gt;0,$O963,AVERAGE($O$2:$O$990))</f>
        <v>8.9826180000000004</v>
      </c>
      <c r="S963">
        <f t="shared" ref="S963:S990" si="128">IF(ISBLANK(O963),AVERAGEIF($Q$2:$Q$990,$Q963,$O$2:$O$990),O963)</f>
        <v>8.9826180000000004</v>
      </c>
    </row>
    <row r="964" spans="1:19">
      <c r="A964">
        <f t="shared" si="121"/>
        <v>963</v>
      </c>
      <c r="B964" t="str">
        <f>INDEX(elemek!$B$2:$B$113,MATCH($D964,elemek!$C$2:$C$113,0))</f>
        <v>Yb</v>
      </c>
      <c r="C964">
        <f t="shared" si="122"/>
        <v>178</v>
      </c>
      <c r="D964">
        <f t="shared" si="123"/>
        <v>70</v>
      </c>
      <c r="E964">
        <f t="shared" si="123"/>
        <v>108</v>
      </c>
      <c r="F964">
        <f t="shared" si="124"/>
        <v>8.3505299999999991</v>
      </c>
      <c r="G964">
        <f t="shared" si="125"/>
        <v>8.3505299999999991</v>
      </c>
      <c r="H964" t="str">
        <f>IF(B964="Fe",1+MAX($H$1:H963),"")</f>
        <v/>
      </c>
      <c r="L964">
        <v>963</v>
      </c>
      <c r="M964">
        <v>70</v>
      </c>
      <c r="N964">
        <v>108</v>
      </c>
      <c r="O964">
        <v>8.3505299999999991</v>
      </c>
      <c r="P964">
        <f t="shared" si="126"/>
        <v>178</v>
      </c>
      <c r="Q964" t="str">
        <f>INDEX(elemek!$B$2:$B$113,MATCH($D964,elemek!$C$2:$C$113,0))</f>
        <v>Yb</v>
      </c>
      <c r="R964">
        <f t="shared" si="127"/>
        <v>8.3505299999999991</v>
      </c>
      <c r="S964">
        <f t="shared" si="128"/>
        <v>8.3505299999999991</v>
      </c>
    </row>
    <row r="965" spans="1:19">
      <c r="A965">
        <f t="shared" si="121"/>
        <v>964</v>
      </c>
      <c r="B965" t="str">
        <f>INDEX(elemek!$B$2:$B$113,MATCH($D965,elemek!$C$2:$C$113,0))</f>
        <v>Am</v>
      </c>
      <c r="C965">
        <f t="shared" si="122"/>
        <v>237</v>
      </c>
      <c r="D965">
        <f t="shared" si="123"/>
        <v>95</v>
      </c>
      <c r="E965">
        <f t="shared" si="123"/>
        <v>142</v>
      </c>
      <c r="F965">
        <f t="shared" si="124"/>
        <v>7.8748300000000002</v>
      </c>
      <c r="G965">
        <f t="shared" si="125"/>
        <v>7.8748300000000002</v>
      </c>
      <c r="H965" t="str">
        <f>IF(B965="Fe",1+MAX($H$1:H964),"")</f>
        <v/>
      </c>
      <c r="L965">
        <v>964</v>
      </c>
      <c r="M965">
        <v>95</v>
      </c>
      <c r="N965">
        <v>142</v>
      </c>
      <c r="O965">
        <v>7.8748300000000002</v>
      </c>
      <c r="P965">
        <f t="shared" si="126"/>
        <v>237</v>
      </c>
      <c r="Q965" t="str">
        <f>INDEX(elemek!$B$2:$B$113,MATCH($D965,elemek!$C$2:$C$113,0))</f>
        <v>Am</v>
      </c>
      <c r="R965">
        <f t="shared" si="127"/>
        <v>7.8748300000000002</v>
      </c>
      <c r="S965">
        <f t="shared" si="128"/>
        <v>7.8748300000000002</v>
      </c>
    </row>
    <row r="966" spans="1:19">
      <c r="A966">
        <f t="shared" si="121"/>
        <v>965</v>
      </c>
      <c r="B966" t="str">
        <f>INDEX(elemek!$B$2:$B$113,MATCH($D966,elemek!$C$2:$C$113,0))</f>
        <v>Sm</v>
      </c>
      <c r="C966">
        <f t="shared" si="122"/>
        <v>142</v>
      </c>
      <c r="D966">
        <f t="shared" si="123"/>
        <v>62</v>
      </c>
      <c r="E966">
        <f t="shared" si="123"/>
        <v>80</v>
      </c>
      <c r="F966">
        <f t="shared" si="124"/>
        <v>8.6276159999999997</v>
      </c>
      <c r="G966">
        <f t="shared" si="125"/>
        <v>8.6276159999999997</v>
      </c>
      <c r="H966" t="str">
        <f>IF(B966="Fe",1+MAX($H$1:H965),"")</f>
        <v/>
      </c>
      <c r="L966">
        <v>965</v>
      </c>
      <c r="M966">
        <v>62</v>
      </c>
      <c r="N966">
        <v>80</v>
      </c>
      <c r="O966">
        <v>8.6276159999999997</v>
      </c>
      <c r="P966">
        <f t="shared" si="126"/>
        <v>142</v>
      </c>
      <c r="Q966" t="str">
        <f>INDEX(elemek!$B$2:$B$113,MATCH($D966,elemek!$C$2:$C$113,0))</f>
        <v>Sm</v>
      </c>
      <c r="R966">
        <f t="shared" si="127"/>
        <v>8.6276159999999997</v>
      </c>
      <c r="S966">
        <f t="shared" si="128"/>
        <v>8.6276159999999997</v>
      </c>
    </row>
    <row r="967" spans="1:19">
      <c r="A967">
        <f t="shared" si="121"/>
        <v>966</v>
      </c>
      <c r="B967" t="str">
        <f>INDEX(elemek!$B$2:$B$113,MATCH($D967,elemek!$C$2:$C$113,0))</f>
        <v>Nb</v>
      </c>
      <c r="C967">
        <f t="shared" si="122"/>
        <v>97</v>
      </c>
      <c r="D967">
        <f t="shared" si="123"/>
        <v>41</v>
      </c>
      <c r="E967">
        <f t="shared" si="123"/>
        <v>56</v>
      </c>
      <c r="F967">
        <f t="shared" si="124"/>
        <v>8.9538639999999994</v>
      </c>
      <c r="G967">
        <f t="shared" si="125"/>
        <v>8.9538639999999994</v>
      </c>
      <c r="H967" t="str">
        <f>IF(B967="Fe",1+MAX($H$1:H966),"")</f>
        <v/>
      </c>
      <c r="L967">
        <v>966</v>
      </c>
      <c r="M967">
        <v>41</v>
      </c>
      <c r="N967">
        <v>56</v>
      </c>
      <c r="O967">
        <v>8.9538639999999994</v>
      </c>
      <c r="P967">
        <f t="shared" si="126"/>
        <v>97</v>
      </c>
      <c r="Q967" t="str">
        <f>INDEX(elemek!$B$2:$B$113,MATCH($D967,elemek!$C$2:$C$113,0))</f>
        <v>Nb</v>
      </c>
      <c r="R967">
        <f t="shared" si="127"/>
        <v>8.9538639999999994</v>
      </c>
      <c r="S967">
        <f t="shared" si="128"/>
        <v>8.9538639999999994</v>
      </c>
    </row>
    <row r="968" spans="1:19">
      <c r="A968">
        <f t="shared" si="121"/>
        <v>967</v>
      </c>
      <c r="B968" t="str">
        <f>INDEX(elemek!$B$2:$B$113,MATCH($D968,elemek!$C$2:$C$113,0))</f>
        <v>Pt</v>
      </c>
      <c r="C968">
        <f t="shared" si="122"/>
        <v>185</v>
      </c>
      <c r="D968">
        <f t="shared" si="123"/>
        <v>78</v>
      </c>
      <c r="E968">
        <f t="shared" si="123"/>
        <v>107</v>
      </c>
      <c r="F968">
        <f t="shared" si="124"/>
        <v>8.2695980000000002</v>
      </c>
      <c r="G968">
        <f t="shared" si="125"/>
        <v>8.2695980000000002</v>
      </c>
      <c r="H968" t="str">
        <f>IF(B968="Fe",1+MAX($H$1:H967),"")</f>
        <v/>
      </c>
      <c r="L968">
        <v>967</v>
      </c>
      <c r="M968">
        <v>78</v>
      </c>
      <c r="N968">
        <v>107</v>
      </c>
      <c r="O968">
        <v>8.2695980000000002</v>
      </c>
      <c r="P968">
        <f t="shared" si="126"/>
        <v>185</v>
      </c>
      <c r="Q968" t="str">
        <f>INDEX(elemek!$B$2:$B$113,MATCH($D968,elemek!$C$2:$C$113,0))</f>
        <v>Pt</v>
      </c>
      <c r="R968">
        <f t="shared" si="127"/>
        <v>8.2695980000000002</v>
      </c>
      <c r="S968">
        <f t="shared" si="128"/>
        <v>8.2695980000000002</v>
      </c>
    </row>
    <row r="969" spans="1:19">
      <c r="A969">
        <f t="shared" si="121"/>
        <v>968</v>
      </c>
      <c r="B969" t="str">
        <f>INDEX(elemek!$B$2:$B$113,MATCH($D969,elemek!$C$2:$C$113,0))</f>
        <v>Tl</v>
      </c>
      <c r="C969">
        <f t="shared" si="122"/>
        <v>195</v>
      </c>
      <c r="D969">
        <f t="shared" si="123"/>
        <v>81</v>
      </c>
      <c r="E969">
        <f t="shared" si="123"/>
        <v>114</v>
      </c>
      <c r="F969">
        <f t="shared" si="124"/>
        <v>8.2157119999999999</v>
      </c>
      <c r="G969">
        <f t="shared" si="125"/>
        <v>8.2157119999999999</v>
      </c>
      <c r="H969" t="str">
        <f>IF(B969="Fe",1+MAX($H$1:H968),"")</f>
        <v/>
      </c>
      <c r="L969">
        <v>968</v>
      </c>
      <c r="M969">
        <v>81</v>
      </c>
      <c r="N969">
        <v>114</v>
      </c>
      <c r="O969">
        <v>8.2157119999999999</v>
      </c>
      <c r="P969">
        <f t="shared" si="126"/>
        <v>195</v>
      </c>
      <c r="Q969" t="str">
        <f>INDEX(elemek!$B$2:$B$113,MATCH($D969,elemek!$C$2:$C$113,0))</f>
        <v>Tl</v>
      </c>
      <c r="R969">
        <f t="shared" si="127"/>
        <v>8.2157119999999999</v>
      </c>
      <c r="S969">
        <f t="shared" si="128"/>
        <v>8.2157119999999999</v>
      </c>
    </row>
    <row r="970" spans="1:19">
      <c r="A970">
        <f t="shared" si="121"/>
        <v>969</v>
      </c>
      <c r="B970" t="str">
        <f>INDEX(elemek!$B$2:$B$113,MATCH($D970,elemek!$C$2:$C$113,0))</f>
        <v>Te</v>
      </c>
      <c r="C970">
        <f t="shared" si="122"/>
        <v>129</v>
      </c>
      <c r="D970">
        <f t="shared" si="123"/>
        <v>52</v>
      </c>
      <c r="E970">
        <f t="shared" si="123"/>
        <v>77</v>
      </c>
      <c r="F970">
        <f t="shared" si="124"/>
        <v>8.5114533494381952</v>
      </c>
      <c r="G970">
        <f t="shared" si="125"/>
        <v>8.5114533494381952</v>
      </c>
      <c r="H970" t="str">
        <f>IF(B970="Fe",1+MAX($H$1:H969),"")</f>
        <v/>
      </c>
      <c r="L970">
        <v>969</v>
      </c>
      <c r="M970">
        <v>52</v>
      </c>
      <c r="N970">
        <v>77</v>
      </c>
      <c r="P970">
        <f t="shared" si="126"/>
        <v>129</v>
      </c>
      <c r="Q970" t="str">
        <f>INDEX(elemek!$B$2:$B$113,MATCH($D970,elemek!$C$2:$C$113,0))</f>
        <v>Te</v>
      </c>
      <c r="R970">
        <f t="shared" si="127"/>
        <v>8.5114533494381952</v>
      </c>
      <c r="S970">
        <f t="shared" si="128"/>
        <v>8.7808926470588222</v>
      </c>
    </row>
    <row r="971" spans="1:19">
      <c r="A971">
        <f t="shared" si="121"/>
        <v>970</v>
      </c>
      <c r="B971" t="str">
        <f>INDEX(elemek!$B$2:$B$113,MATCH($D971,elemek!$C$2:$C$113,0))</f>
        <v>Ag</v>
      </c>
      <c r="C971">
        <f t="shared" si="122"/>
        <v>104</v>
      </c>
      <c r="D971">
        <f t="shared" si="123"/>
        <v>47</v>
      </c>
      <c r="E971">
        <f t="shared" si="123"/>
        <v>57</v>
      </c>
      <c r="F971">
        <f t="shared" si="124"/>
        <v>8.8897019999999998</v>
      </c>
      <c r="G971">
        <f t="shared" si="125"/>
        <v>8.8897019999999998</v>
      </c>
      <c r="H971" t="str">
        <f>IF(B971="Fe",1+MAX($H$1:H970),"")</f>
        <v/>
      </c>
      <c r="L971">
        <v>970</v>
      </c>
      <c r="M971">
        <v>47</v>
      </c>
      <c r="N971">
        <v>57</v>
      </c>
      <c r="O971">
        <v>8.8897019999999998</v>
      </c>
      <c r="P971">
        <f t="shared" si="126"/>
        <v>104</v>
      </c>
      <c r="Q971" t="str">
        <f>INDEX(elemek!$B$2:$B$113,MATCH($D971,elemek!$C$2:$C$113,0))</f>
        <v>Ag</v>
      </c>
      <c r="R971">
        <f t="shared" si="127"/>
        <v>8.8897019999999998</v>
      </c>
      <c r="S971">
        <f t="shared" si="128"/>
        <v>8.8897019999999998</v>
      </c>
    </row>
    <row r="972" spans="1:19">
      <c r="A972">
        <f t="shared" si="121"/>
        <v>971</v>
      </c>
      <c r="B972" t="str">
        <f>INDEX(elemek!$B$2:$B$113,MATCH($D972,elemek!$C$2:$C$113,0))</f>
        <v>In</v>
      </c>
      <c r="C972">
        <f t="shared" si="122"/>
        <v>110</v>
      </c>
      <c r="D972">
        <f t="shared" si="123"/>
        <v>49</v>
      </c>
      <c r="E972">
        <f t="shared" si="123"/>
        <v>61</v>
      </c>
      <c r="F972">
        <f t="shared" si="124"/>
        <v>8.5114533494381952</v>
      </c>
      <c r="G972">
        <f t="shared" si="125"/>
        <v>8.5114533494381952</v>
      </c>
      <c r="H972" t="str">
        <f>IF(B972="Fe",1+MAX($H$1:H971),"")</f>
        <v/>
      </c>
      <c r="L972">
        <v>971</v>
      </c>
      <c r="M972">
        <v>49</v>
      </c>
      <c r="N972">
        <v>61</v>
      </c>
      <c r="P972">
        <f t="shared" si="126"/>
        <v>110</v>
      </c>
      <c r="Q972" t="str">
        <f>INDEX(elemek!$B$2:$B$113,MATCH($D972,elemek!$C$2:$C$113,0))</f>
        <v>In</v>
      </c>
      <c r="R972">
        <f t="shared" si="127"/>
        <v>8.5114533494381952</v>
      </c>
      <c r="S972">
        <f t="shared" si="128"/>
        <v>8.8539337142857129</v>
      </c>
    </row>
    <row r="973" spans="1:19">
      <c r="A973">
        <f t="shared" si="121"/>
        <v>972</v>
      </c>
      <c r="B973" t="str">
        <f>INDEX(elemek!$B$2:$B$113,MATCH($D973,elemek!$C$2:$C$113,0))</f>
        <v>Ta</v>
      </c>
      <c r="C973">
        <f t="shared" si="122"/>
        <v>174</v>
      </c>
      <c r="D973">
        <f t="shared" si="123"/>
        <v>73</v>
      </c>
      <c r="E973">
        <f t="shared" si="123"/>
        <v>101</v>
      </c>
      <c r="F973">
        <f t="shared" si="124"/>
        <v>8.368684</v>
      </c>
      <c r="G973">
        <f t="shared" si="125"/>
        <v>8.368684</v>
      </c>
      <c r="H973" t="str">
        <f>IF(B973="Fe",1+MAX($H$1:H972),"")</f>
        <v/>
      </c>
      <c r="L973">
        <v>972</v>
      </c>
      <c r="M973">
        <v>73</v>
      </c>
      <c r="N973">
        <v>101</v>
      </c>
      <c r="O973">
        <v>8.368684</v>
      </c>
      <c r="P973">
        <f t="shared" si="126"/>
        <v>174</v>
      </c>
      <c r="Q973" t="str">
        <f>INDEX(elemek!$B$2:$B$113,MATCH($D973,elemek!$C$2:$C$113,0))</f>
        <v>Ta</v>
      </c>
      <c r="R973">
        <f t="shared" si="127"/>
        <v>8.368684</v>
      </c>
      <c r="S973">
        <f t="shared" si="128"/>
        <v>8.368684</v>
      </c>
    </row>
    <row r="974" spans="1:19">
      <c r="A974">
        <f t="shared" si="121"/>
        <v>973</v>
      </c>
      <c r="B974" t="str">
        <f>INDEX(elemek!$B$2:$B$113,MATCH($D974,elemek!$C$2:$C$113,0))</f>
        <v>Ga</v>
      </c>
      <c r="C974">
        <f t="shared" si="122"/>
        <v>68</v>
      </c>
      <c r="D974">
        <f t="shared" si="123"/>
        <v>31</v>
      </c>
      <c r="E974">
        <f t="shared" si="123"/>
        <v>37</v>
      </c>
      <c r="F974">
        <f t="shared" si="124"/>
        <v>9.0578880000000002</v>
      </c>
      <c r="G974">
        <f t="shared" si="125"/>
        <v>9.0578880000000002</v>
      </c>
      <c r="H974" t="str">
        <f>IF(B974="Fe",1+MAX($H$1:H973),"")</f>
        <v/>
      </c>
      <c r="L974">
        <v>973</v>
      </c>
      <c r="M974">
        <v>31</v>
      </c>
      <c r="N974">
        <v>37</v>
      </c>
      <c r="O974">
        <v>9.0578880000000002</v>
      </c>
      <c r="P974">
        <f t="shared" si="126"/>
        <v>68</v>
      </c>
      <c r="Q974" t="str">
        <f>INDEX(elemek!$B$2:$B$113,MATCH($D974,elemek!$C$2:$C$113,0))</f>
        <v>Ga</v>
      </c>
      <c r="R974">
        <f t="shared" si="127"/>
        <v>9.0578880000000002</v>
      </c>
      <c r="S974">
        <f t="shared" si="128"/>
        <v>9.0578880000000002</v>
      </c>
    </row>
    <row r="975" spans="1:19">
      <c r="A975">
        <f t="shared" si="121"/>
        <v>974</v>
      </c>
      <c r="B975" t="str">
        <f>INDEX(elemek!$B$2:$B$113,MATCH($D975,elemek!$C$2:$C$113,0))</f>
        <v>Sr</v>
      </c>
      <c r="C975">
        <f t="shared" si="122"/>
        <v>85</v>
      </c>
      <c r="D975">
        <f t="shared" si="123"/>
        <v>38</v>
      </c>
      <c r="E975">
        <f t="shared" si="123"/>
        <v>47</v>
      </c>
      <c r="F975">
        <f t="shared" si="124"/>
        <v>8.5114533494381952</v>
      </c>
      <c r="G975">
        <f t="shared" si="125"/>
        <v>8.5114533494381952</v>
      </c>
      <c r="H975" t="str">
        <f>IF(B975="Fe",1+MAX($H$1:H974),"")</f>
        <v/>
      </c>
      <c r="L975">
        <v>974</v>
      </c>
      <c r="M975">
        <v>38</v>
      </c>
      <c r="N975">
        <v>47</v>
      </c>
      <c r="P975">
        <f t="shared" si="126"/>
        <v>85</v>
      </c>
      <c r="Q975" t="str">
        <f>INDEX(elemek!$B$2:$B$113,MATCH($D975,elemek!$C$2:$C$113,0))</f>
        <v>Sr</v>
      </c>
      <c r="R975">
        <f t="shared" si="127"/>
        <v>8.5114533494381952</v>
      </c>
      <c r="S975">
        <f t="shared" si="128"/>
        <v>9.0168494999999993</v>
      </c>
    </row>
    <row r="976" spans="1:19">
      <c r="A976">
        <f t="shared" si="121"/>
        <v>975</v>
      </c>
      <c r="B976" t="str">
        <f>INDEX(elemek!$B$2:$B$113,MATCH($D976,elemek!$C$2:$C$113,0))</f>
        <v>Ir</v>
      </c>
      <c r="C976">
        <f t="shared" si="122"/>
        <v>190</v>
      </c>
      <c r="D976">
        <f t="shared" si="123"/>
        <v>77</v>
      </c>
      <c r="E976">
        <f t="shared" si="123"/>
        <v>113</v>
      </c>
      <c r="F976">
        <f t="shared" si="124"/>
        <v>8.5114533494381952</v>
      </c>
      <c r="G976">
        <f t="shared" si="125"/>
        <v>8.5114533494381952</v>
      </c>
      <c r="H976" t="str">
        <f>IF(B976="Fe",1+MAX($H$1:H975),"")</f>
        <v/>
      </c>
      <c r="L976">
        <v>975</v>
      </c>
      <c r="M976">
        <v>77</v>
      </c>
      <c r="N976">
        <v>113</v>
      </c>
      <c r="P976">
        <f t="shared" si="126"/>
        <v>190</v>
      </c>
      <c r="Q976" t="str">
        <f>INDEX(elemek!$B$2:$B$113,MATCH($D976,elemek!$C$2:$C$113,0))</f>
        <v>Ir</v>
      </c>
      <c r="R976">
        <f t="shared" si="127"/>
        <v>8.5114533494381952</v>
      </c>
      <c r="S976">
        <f t="shared" si="128"/>
        <v>8.2625230769230775</v>
      </c>
    </row>
    <row r="977" spans="1:19">
      <c r="A977">
        <f t="shared" si="121"/>
        <v>976</v>
      </c>
      <c r="B977" t="str">
        <f>INDEX(elemek!$B$2:$B$113,MATCH($D977,elemek!$C$2:$C$113,0))</f>
        <v>Ho</v>
      </c>
      <c r="C977">
        <f t="shared" si="122"/>
        <v>162</v>
      </c>
      <c r="D977">
        <f t="shared" si="123"/>
        <v>67</v>
      </c>
      <c r="E977">
        <f t="shared" si="123"/>
        <v>95</v>
      </c>
      <c r="F977">
        <f t="shared" si="124"/>
        <v>8.4783709999999992</v>
      </c>
      <c r="G977">
        <f t="shared" si="125"/>
        <v>8.4783709999999992</v>
      </c>
      <c r="H977" t="str">
        <f>IF(B977="Fe",1+MAX($H$1:H976),"")</f>
        <v/>
      </c>
      <c r="L977">
        <v>976</v>
      </c>
      <c r="M977">
        <v>67</v>
      </c>
      <c r="N977">
        <v>95</v>
      </c>
      <c r="O977">
        <v>8.4783709999999992</v>
      </c>
      <c r="P977">
        <f t="shared" si="126"/>
        <v>162</v>
      </c>
      <c r="Q977" t="str">
        <f>INDEX(elemek!$B$2:$B$113,MATCH($D977,elemek!$C$2:$C$113,0))</f>
        <v>Ho</v>
      </c>
      <c r="R977">
        <f t="shared" si="127"/>
        <v>8.4783709999999992</v>
      </c>
      <c r="S977">
        <f t="shared" si="128"/>
        <v>8.4783709999999992</v>
      </c>
    </row>
    <row r="978" spans="1:19">
      <c r="A978">
        <f t="shared" si="121"/>
        <v>977</v>
      </c>
      <c r="B978" t="str">
        <f>INDEX(elemek!$B$2:$B$113,MATCH($D978,elemek!$C$2:$C$113,0))</f>
        <v>Pb</v>
      </c>
      <c r="C978">
        <f t="shared" si="122"/>
        <v>204</v>
      </c>
      <c r="D978">
        <f t="shared" si="123"/>
        <v>82</v>
      </c>
      <c r="E978">
        <f t="shared" si="123"/>
        <v>122</v>
      </c>
      <c r="F978">
        <f t="shared" si="124"/>
        <v>8.5114533494381952</v>
      </c>
      <c r="G978">
        <f t="shared" si="125"/>
        <v>8.5114533494381952</v>
      </c>
      <c r="H978" t="str">
        <f>IF(B978="Fe",1+MAX($H$1:H977),"")</f>
        <v/>
      </c>
      <c r="L978">
        <v>977</v>
      </c>
      <c r="M978">
        <v>82</v>
      </c>
      <c r="N978">
        <v>122</v>
      </c>
      <c r="P978">
        <f t="shared" si="126"/>
        <v>204</v>
      </c>
      <c r="Q978" t="str">
        <f>INDEX(elemek!$B$2:$B$113,MATCH($D978,elemek!$C$2:$C$113,0))</f>
        <v>Pb</v>
      </c>
      <c r="R978">
        <f t="shared" si="127"/>
        <v>8.5114533494381952</v>
      </c>
      <c r="S978">
        <f t="shared" si="128"/>
        <v>8.1801314285714302</v>
      </c>
    </row>
    <row r="979" spans="1:19">
      <c r="A979">
        <f t="shared" si="121"/>
        <v>978</v>
      </c>
      <c r="B979" t="str">
        <f>INDEX(elemek!$B$2:$B$113,MATCH($D979,elemek!$C$2:$C$113,0))</f>
        <v>Nb</v>
      </c>
      <c r="C979">
        <f t="shared" si="122"/>
        <v>89</v>
      </c>
      <c r="D979">
        <f t="shared" si="123"/>
        <v>41</v>
      </c>
      <c r="E979">
        <f t="shared" si="123"/>
        <v>48</v>
      </c>
      <c r="F979">
        <f t="shared" si="124"/>
        <v>8.5114533494381952</v>
      </c>
      <c r="G979">
        <f t="shared" si="125"/>
        <v>8.5114533494381952</v>
      </c>
      <c r="H979" t="str">
        <f>IF(B979="Fe",1+MAX($H$1:H978),"")</f>
        <v/>
      </c>
      <c r="L979">
        <v>978</v>
      </c>
      <c r="M979">
        <v>41</v>
      </c>
      <c r="N979">
        <v>48</v>
      </c>
      <c r="P979">
        <f t="shared" si="126"/>
        <v>89</v>
      </c>
      <c r="Q979" t="str">
        <f>INDEX(elemek!$B$2:$B$113,MATCH($D979,elemek!$C$2:$C$113,0))</f>
        <v>Nb</v>
      </c>
      <c r="R979">
        <f t="shared" si="127"/>
        <v>8.5114533494381952</v>
      </c>
      <c r="S979">
        <f t="shared" si="128"/>
        <v>8.9891568888888891</v>
      </c>
    </row>
    <row r="980" spans="1:19">
      <c r="A980">
        <f t="shared" si="121"/>
        <v>979</v>
      </c>
      <c r="B980" t="str">
        <f>INDEX(elemek!$B$2:$B$113,MATCH($D980,elemek!$C$2:$C$113,0))</f>
        <v>Ag</v>
      </c>
      <c r="C980">
        <f t="shared" si="122"/>
        <v>103</v>
      </c>
      <c r="D980">
        <f t="shared" si="123"/>
        <v>47</v>
      </c>
      <c r="E980">
        <f t="shared" si="123"/>
        <v>56</v>
      </c>
      <c r="F980">
        <f t="shared" si="124"/>
        <v>8.8945410000000003</v>
      </c>
      <c r="G980">
        <f t="shared" si="125"/>
        <v>8.8945410000000003</v>
      </c>
      <c r="H980" t="str">
        <f>IF(B980="Fe",1+MAX($H$1:H979),"")</f>
        <v/>
      </c>
      <c r="L980">
        <v>979</v>
      </c>
      <c r="M980">
        <v>47</v>
      </c>
      <c r="N980">
        <v>56</v>
      </c>
      <c r="O980">
        <v>8.8945410000000003</v>
      </c>
      <c r="P980">
        <f t="shared" si="126"/>
        <v>103</v>
      </c>
      <c r="Q980" t="str">
        <f>INDEX(elemek!$B$2:$B$113,MATCH($D980,elemek!$C$2:$C$113,0))</f>
        <v>Ag</v>
      </c>
      <c r="R980">
        <f t="shared" si="127"/>
        <v>8.8945410000000003</v>
      </c>
      <c r="S980">
        <f t="shared" si="128"/>
        <v>8.8945410000000003</v>
      </c>
    </row>
    <row r="981" spans="1:19">
      <c r="A981">
        <f t="shared" si="121"/>
        <v>980</v>
      </c>
      <c r="B981" t="str">
        <f>INDEX(elemek!$B$2:$B$113,MATCH($D981,elemek!$C$2:$C$113,0))</f>
        <v>Cm</v>
      </c>
      <c r="C981">
        <f t="shared" si="122"/>
        <v>249</v>
      </c>
      <c r="D981">
        <f t="shared" si="123"/>
        <v>96</v>
      </c>
      <c r="E981">
        <f t="shared" si="123"/>
        <v>153</v>
      </c>
      <c r="F981">
        <f t="shared" si="124"/>
        <v>7.787191</v>
      </c>
      <c r="G981">
        <f t="shared" si="125"/>
        <v>7.787191</v>
      </c>
      <c r="H981" t="str">
        <f>IF(B981="Fe",1+MAX($H$1:H980),"")</f>
        <v/>
      </c>
      <c r="L981">
        <v>980</v>
      </c>
      <c r="M981">
        <v>96</v>
      </c>
      <c r="N981">
        <v>153</v>
      </c>
      <c r="O981">
        <v>7.787191</v>
      </c>
      <c r="P981">
        <f t="shared" si="126"/>
        <v>249</v>
      </c>
      <c r="Q981" t="str">
        <f>INDEX(elemek!$B$2:$B$113,MATCH($D981,elemek!$C$2:$C$113,0))</f>
        <v>Cm</v>
      </c>
      <c r="R981">
        <f t="shared" si="127"/>
        <v>7.787191</v>
      </c>
      <c r="S981">
        <f t="shared" si="128"/>
        <v>7.787191</v>
      </c>
    </row>
    <row r="982" spans="1:19">
      <c r="A982">
        <f t="shared" si="121"/>
        <v>981</v>
      </c>
      <c r="B982" t="str">
        <f>INDEX(elemek!$B$2:$B$113,MATCH($D982,elemek!$C$2:$C$113,0))</f>
        <v>Hf</v>
      </c>
      <c r="C982">
        <f t="shared" si="122"/>
        <v>183</v>
      </c>
      <c r="D982">
        <f t="shared" si="123"/>
        <v>72</v>
      </c>
      <c r="E982">
        <f t="shared" si="123"/>
        <v>111</v>
      </c>
      <c r="F982">
        <f t="shared" si="124"/>
        <v>8.3078850000000006</v>
      </c>
      <c r="G982">
        <f t="shared" si="125"/>
        <v>8.3078850000000006</v>
      </c>
      <c r="H982" t="str">
        <f>IF(B982="Fe",1+MAX($H$1:H981),"")</f>
        <v/>
      </c>
      <c r="L982">
        <v>981</v>
      </c>
      <c r="M982">
        <v>72</v>
      </c>
      <c r="N982">
        <v>111</v>
      </c>
      <c r="O982">
        <v>8.3078850000000006</v>
      </c>
      <c r="P982">
        <f t="shared" si="126"/>
        <v>183</v>
      </c>
      <c r="Q982" t="str">
        <f>INDEX(elemek!$B$2:$B$113,MATCH($D982,elemek!$C$2:$C$113,0))</f>
        <v>Hf</v>
      </c>
      <c r="R982">
        <f t="shared" si="127"/>
        <v>8.3078850000000006</v>
      </c>
      <c r="S982">
        <f t="shared" si="128"/>
        <v>8.3078850000000006</v>
      </c>
    </row>
    <row r="983" spans="1:19">
      <c r="A983">
        <f t="shared" si="121"/>
        <v>982</v>
      </c>
      <c r="B983" t="str">
        <f>INDEX(elemek!$B$2:$B$113,MATCH($D983,elemek!$C$2:$C$113,0))</f>
        <v>Ac</v>
      </c>
      <c r="C983">
        <f t="shared" si="122"/>
        <v>229</v>
      </c>
      <c r="D983">
        <f t="shared" si="123"/>
        <v>89</v>
      </c>
      <c r="E983">
        <f t="shared" si="123"/>
        <v>140</v>
      </c>
      <c r="F983">
        <f t="shared" si="124"/>
        <v>7.9370479999999999</v>
      </c>
      <c r="G983">
        <f t="shared" si="125"/>
        <v>7.9370479999999999</v>
      </c>
      <c r="H983" t="str">
        <f>IF(B983="Fe",1+MAX($H$1:H982),"")</f>
        <v/>
      </c>
      <c r="L983">
        <v>982</v>
      </c>
      <c r="M983">
        <v>89</v>
      </c>
      <c r="N983">
        <v>140</v>
      </c>
      <c r="O983">
        <v>7.9370479999999999</v>
      </c>
      <c r="P983">
        <f t="shared" si="126"/>
        <v>229</v>
      </c>
      <c r="Q983" t="str">
        <f>INDEX(elemek!$B$2:$B$113,MATCH($D983,elemek!$C$2:$C$113,0))</f>
        <v>Ac</v>
      </c>
      <c r="R983">
        <f t="shared" si="127"/>
        <v>7.9370479999999999</v>
      </c>
      <c r="S983">
        <f t="shared" si="128"/>
        <v>7.9370479999999999</v>
      </c>
    </row>
    <row r="984" spans="1:19">
      <c r="A984">
        <f t="shared" si="121"/>
        <v>983</v>
      </c>
      <c r="B984" t="str">
        <f>INDEX(elemek!$B$2:$B$113,MATCH($D984,elemek!$C$2:$C$113,0))</f>
        <v>Te</v>
      </c>
      <c r="C984">
        <f t="shared" si="122"/>
        <v>117</v>
      </c>
      <c r="D984">
        <f t="shared" si="123"/>
        <v>52</v>
      </c>
      <c r="E984">
        <f t="shared" si="123"/>
        <v>65</v>
      </c>
      <c r="F984">
        <f t="shared" si="124"/>
        <v>8.7986520000000006</v>
      </c>
      <c r="G984">
        <f t="shared" si="125"/>
        <v>8.7986520000000006</v>
      </c>
      <c r="H984" t="str">
        <f>IF(B984="Fe",1+MAX($H$1:H983),"")</f>
        <v/>
      </c>
      <c r="L984">
        <v>983</v>
      </c>
      <c r="M984">
        <v>52</v>
      </c>
      <c r="N984">
        <v>65</v>
      </c>
      <c r="O984">
        <v>8.7986520000000006</v>
      </c>
      <c r="P984">
        <f t="shared" si="126"/>
        <v>117</v>
      </c>
      <c r="Q984" t="str">
        <f>INDEX(elemek!$B$2:$B$113,MATCH($D984,elemek!$C$2:$C$113,0))</f>
        <v>Te</v>
      </c>
      <c r="R984">
        <f t="shared" si="127"/>
        <v>8.7986520000000006</v>
      </c>
      <c r="S984">
        <f t="shared" si="128"/>
        <v>8.7986520000000006</v>
      </c>
    </row>
    <row r="985" spans="1:19">
      <c r="A985">
        <f t="shared" si="121"/>
        <v>984</v>
      </c>
      <c r="B985" t="str">
        <f>INDEX(elemek!$B$2:$B$113,MATCH($D985,elemek!$C$2:$C$113,0))</f>
        <v>Np</v>
      </c>
      <c r="C985">
        <f t="shared" si="122"/>
        <v>240</v>
      </c>
      <c r="D985">
        <f t="shared" si="123"/>
        <v>93</v>
      </c>
      <c r="E985">
        <f t="shared" si="123"/>
        <v>147</v>
      </c>
      <c r="F985">
        <f t="shared" si="124"/>
        <v>7.8533480000000004</v>
      </c>
      <c r="G985">
        <f t="shared" si="125"/>
        <v>7.8533480000000004</v>
      </c>
      <c r="H985" t="str">
        <f>IF(B985="Fe",1+MAX($H$1:H984),"")</f>
        <v/>
      </c>
      <c r="L985">
        <v>984</v>
      </c>
      <c r="M985">
        <v>93</v>
      </c>
      <c r="N985">
        <v>147</v>
      </c>
      <c r="O985">
        <v>7.8533480000000004</v>
      </c>
      <c r="P985">
        <f t="shared" si="126"/>
        <v>240</v>
      </c>
      <c r="Q985" t="str">
        <f>INDEX(elemek!$B$2:$B$113,MATCH($D985,elemek!$C$2:$C$113,0))</f>
        <v>Np</v>
      </c>
      <c r="R985">
        <f t="shared" si="127"/>
        <v>7.8533480000000004</v>
      </c>
      <c r="S985">
        <f t="shared" si="128"/>
        <v>7.8533480000000004</v>
      </c>
    </row>
    <row r="986" spans="1:19">
      <c r="A986">
        <f t="shared" si="121"/>
        <v>985</v>
      </c>
      <c r="B986" t="str">
        <f>INDEX(elemek!$B$2:$B$113,MATCH($D986,elemek!$C$2:$C$113,0))</f>
        <v>Hf</v>
      </c>
      <c r="C986">
        <f t="shared" si="122"/>
        <v>182</v>
      </c>
      <c r="D986">
        <f t="shared" si="123"/>
        <v>72</v>
      </c>
      <c r="E986">
        <f t="shared" si="123"/>
        <v>110</v>
      </c>
      <c r="F986">
        <f t="shared" si="124"/>
        <v>8.5114533494381952</v>
      </c>
      <c r="G986">
        <f t="shared" si="125"/>
        <v>8.5114533494381952</v>
      </c>
      <c r="H986" t="str">
        <f>IF(B986="Fe",1+MAX($H$1:H985),"")</f>
        <v/>
      </c>
      <c r="L986">
        <v>985</v>
      </c>
      <c r="M986">
        <v>72</v>
      </c>
      <c r="N986">
        <v>110</v>
      </c>
      <c r="P986">
        <f t="shared" si="126"/>
        <v>182</v>
      </c>
      <c r="Q986" t="str">
        <f>INDEX(elemek!$B$2:$B$113,MATCH($D986,elemek!$C$2:$C$113,0))</f>
        <v>Hf</v>
      </c>
      <c r="R986">
        <f t="shared" si="127"/>
        <v>8.5114533494381952</v>
      </c>
      <c r="S986">
        <f t="shared" si="128"/>
        <v>8.3629789999999993</v>
      </c>
    </row>
    <row r="987" spans="1:19">
      <c r="A987">
        <f t="shared" si="121"/>
        <v>986</v>
      </c>
      <c r="B987" t="str">
        <f>INDEX(elemek!$B$2:$B$113,MATCH($D987,elemek!$C$2:$C$113,0))</f>
        <v>Bi</v>
      </c>
      <c r="C987">
        <f t="shared" si="122"/>
        <v>212</v>
      </c>
      <c r="D987">
        <f t="shared" si="123"/>
        <v>83</v>
      </c>
      <c r="E987">
        <f t="shared" si="123"/>
        <v>129</v>
      </c>
      <c r="F987">
        <f t="shared" si="124"/>
        <v>8.1096170000000001</v>
      </c>
      <c r="G987">
        <f t="shared" si="125"/>
        <v>8.1096170000000001</v>
      </c>
      <c r="H987" t="str">
        <f>IF(B987="Fe",1+MAX($H$1:H986),"")</f>
        <v/>
      </c>
      <c r="L987">
        <v>986</v>
      </c>
      <c r="M987">
        <v>83</v>
      </c>
      <c r="N987">
        <v>129</v>
      </c>
      <c r="O987">
        <v>8.1096170000000001</v>
      </c>
      <c r="P987">
        <f t="shared" si="126"/>
        <v>212</v>
      </c>
      <c r="Q987" t="str">
        <f>INDEX(elemek!$B$2:$B$113,MATCH($D987,elemek!$C$2:$C$113,0))</f>
        <v>Bi</v>
      </c>
      <c r="R987">
        <f t="shared" si="127"/>
        <v>8.1096170000000001</v>
      </c>
      <c r="S987">
        <f t="shared" si="128"/>
        <v>8.1096170000000001</v>
      </c>
    </row>
    <row r="988" spans="1:19">
      <c r="A988">
        <f t="shared" si="121"/>
        <v>987</v>
      </c>
      <c r="B988" t="str">
        <f>INDEX(elemek!$B$2:$B$113,MATCH($D988,elemek!$C$2:$C$113,0))</f>
        <v>Sb</v>
      </c>
      <c r="C988">
        <f t="shared" si="122"/>
        <v>116</v>
      </c>
      <c r="D988">
        <f t="shared" si="123"/>
        <v>51</v>
      </c>
      <c r="E988">
        <f t="shared" si="123"/>
        <v>65</v>
      </c>
      <c r="F988">
        <f t="shared" si="124"/>
        <v>8.8164829999999998</v>
      </c>
      <c r="G988">
        <f t="shared" si="125"/>
        <v>8.8164829999999998</v>
      </c>
      <c r="H988" t="str">
        <f>IF(B988="Fe",1+MAX($H$1:H987),"")</f>
        <v/>
      </c>
      <c r="L988">
        <v>987</v>
      </c>
      <c r="M988">
        <v>51</v>
      </c>
      <c r="N988">
        <v>65</v>
      </c>
      <c r="O988">
        <v>8.8164829999999998</v>
      </c>
      <c r="P988">
        <f t="shared" si="126"/>
        <v>116</v>
      </c>
      <c r="Q988" t="str">
        <f>INDEX(elemek!$B$2:$B$113,MATCH($D988,elemek!$C$2:$C$113,0))</f>
        <v>Sb</v>
      </c>
      <c r="R988">
        <f t="shared" si="127"/>
        <v>8.8164829999999998</v>
      </c>
      <c r="S988">
        <f t="shared" si="128"/>
        <v>8.8164829999999998</v>
      </c>
    </row>
    <row r="989" spans="1:19">
      <c r="A989">
        <f t="shared" si="121"/>
        <v>988</v>
      </c>
      <c r="B989" t="str">
        <f>INDEX(elemek!$B$2:$B$113,MATCH($D989,elemek!$C$2:$C$113,0))</f>
        <v>Tb</v>
      </c>
      <c r="C989">
        <f t="shared" si="122"/>
        <v>148</v>
      </c>
      <c r="D989">
        <f t="shared" si="123"/>
        <v>65</v>
      </c>
      <c r="E989">
        <f t="shared" si="123"/>
        <v>83</v>
      </c>
      <c r="F989">
        <f t="shared" si="124"/>
        <v>8.5479489999999991</v>
      </c>
      <c r="G989">
        <f t="shared" si="125"/>
        <v>8.5479489999999991</v>
      </c>
      <c r="H989" t="str">
        <f>IF(B989="Fe",1+MAX($H$1:H988),"")</f>
        <v/>
      </c>
      <c r="L989">
        <v>988</v>
      </c>
      <c r="M989">
        <v>65</v>
      </c>
      <c r="N989">
        <v>83</v>
      </c>
      <c r="O989">
        <v>8.5479489999999991</v>
      </c>
      <c r="P989">
        <f t="shared" si="126"/>
        <v>148</v>
      </c>
      <c r="Q989" t="str">
        <f>INDEX(elemek!$B$2:$B$113,MATCH($D989,elemek!$C$2:$C$113,0))</f>
        <v>Tb</v>
      </c>
      <c r="R989">
        <f t="shared" si="127"/>
        <v>8.5479489999999991</v>
      </c>
      <c r="S989">
        <f t="shared" si="128"/>
        <v>8.5479489999999991</v>
      </c>
    </row>
    <row r="990" spans="1:19">
      <c r="A990">
        <f t="shared" si="121"/>
        <v>989</v>
      </c>
      <c r="B990" t="str">
        <f>INDEX(elemek!$B$2:$B$113,MATCH($D990,elemek!$C$2:$C$113,0))</f>
        <v>Db</v>
      </c>
      <c r="C990">
        <f t="shared" si="122"/>
        <v>270</v>
      </c>
      <c r="D990">
        <f t="shared" si="123"/>
        <v>105</v>
      </c>
      <c r="E990">
        <f t="shared" si="123"/>
        <v>165</v>
      </c>
      <c r="F990">
        <f t="shared" si="124"/>
        <v>8.5114533494381952</v>
      </c>
      <c r="G990">
        <f t="shared" si="125"/>
        <v>8.5114533494381952</v>
      </c>
      <c r="H990" t="str">
        <f>IF(B990="Fe",1+MAX($H$1:H989),"")</f>
        <v/>
      </c>
      <c r="L990">
        <v>989</v>
      </c>
      <c r="M990">
        <v>105</v>
      </c>
      <c r="N990">
        <v>165</v>
      </c>
      <c r="P990">
        <f t="shared" si="126"/>
        <v>270</v>
      </c>
      <c r="Q990" t="str">
        <f>INDEX(elemek!$B$2:$B$113,MATCH($D990,elemek!$C$2:$C$113,0))</f>
        <v>Db</v>
      </c>
      <c r="R990">
        <f t="shared" si="127"/>
        <v>8.5114533494381952</v>
      </c>
      <c r="S990">
        <f t="shared" si="128"/>
        <v>7.6397469999999998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Diagramok</vt:lpstr>
      </vt:variant>
      <vt:variant>
        <vt:i4>1</vt:i4>
      </vt:variant>
    </vt:vector>
  </HeadingPairs>
  <TitlesOfParts>
    <vt:vector size="4" baseType="lpstr">
      <vt:lpstr>elemek</vt:lpstr>
      <vt:lpstr>vas</vt:lpstr>
      <vt:lpstr>izotópok</vt:lpstr>
      <vt:lpstr>EZ diag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Köblös Mandula Réka</dc:creator>
  <cp:lastModifiedBy>merkur07</cp:lastModifiedBy>
  <dcterms:created xsi:type="dcterms:W3CDTF">2025-01-13T13:11:58Z</dcterms:created>
  <dcterms:modified xsi:type="dcterms:W3CDTF">2025-01-14T11:21:48Z</dcterms:modified>
</cp:coreProperties>
</file>