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bozHunor\Desktop\"/>
    </mc:Choice>
  </mc:AlternateContent>
  <xr:revisionPtr revIDLastSave="0" documentId="8_{1BA716DF-F860-4A42-BE87-164C2A02E44D}" xr6:coauthVersionLast="47" xr6:coauthVersionMax="47" xr10:uidLastSave="{00000000-0000-0000-0000-000000000000}"/>
  <bookViews>
    <workbookView xWindow="-120" yWindow="-120" windowWidth="20730" windowHeight="11040" activeTab="1" xr2:uid="{1079F1DF-3615-4A03-B454-E5A0D9CAE6CD}"/>
  </bookViews>
  <sheets>
    <sheet name="Szállásfoglaltság" sheetId="1" r:id="rId1"/>
    <sheet name="Horgászversen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2" l="1"/>
  <c r="M15" i="2" l="1"/>
  <c r="M13" i="2"/>
  <c r="M11" i="2"/>
  <c r="M9" i="2"/>
  <c r="L9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2" i="2"/>
  <c r="C17" i="1" l="1"/>
  <c r="M15" i="1"/>
  <c r="L15" i="1"/>
  <c r="K15" i="1"/>
  <c r="J15" i="1"/>
  <c r="I15" i="1"/>
  <c r="H15" i="1"/>
  <c r="G15" i="1"/>
  <c r="F15" i="1"/>
  <c r="E15" i="1"/>
  <c r="D15" i="1"/>
  <c r="C15" i="1"/>
  <c r="B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D0FA79-4421-46DA-A673-FD305DC95F0F}" keepAlive="1" name="Lekérdezés - verseny" description="A munkafüzetben levő „verseny” lekérdezés kapcsolata" type="5" refreshedVersion="0" background="1">
    <dbPr connection="Provider=Microsoft.Mashup.OleDb.1;Data Source=$Workbook$;Location=verseny;Extended Properties=&quot;&quot;" command="SELECT * FROM [verseny]"/>
  </connection>
</connections>
</file>

<file path=xl/sharedStrings.xml><?xml version="1.0" encoding="utf-8"?>
<sst xmlns="http://schemas.openxmlformats.org/spreadsheetml/2006/main" count="373" uniqueCount="96">
  <si>
    <t>HÓNAP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</si>
  <si>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</si>
  <si>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</si>
  <si>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</si>
  <si>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</si>
  <si>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</si>
  <si>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</si>
  <si>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</si>
  <si>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</si>
  <si>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</si>
  <si>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</si>
  <si>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</si>
  <si>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Átlag</t>
  </si>
  <si>
    <t>Ország</t>
  </si>
  <si>
    <t/>
  </si>
  <si>
    <t>Albánia</t>
  </si>
  <si>
    <t>Ciprus</t>
  </si>
  <si>
    <t>Észak Macedónia</t>
  </si>
  <si>
    <t>Franciaország</t>
  </si>
  <si>
    <t>Görögország</t>
  </si>
  <si>
    <t>Horvátország</t>
  </si>
  <si>
    <t>Málta</t>
  </si>
  <si>
    <t>Montenegró</t>
  </si>
  <si>
    <t>Olaszország</t>
  </si>
  <si>
    <t>Spanyolország</t>
  </si>
  <si>
    <t>Szlovénia</t>
  </si>
  <si>
    <t>Törökország</t>
  </si>
  <si>
    <t>ALACSONY!</t>
  </si>
  <si>
    <t>Legjobb:</t>
  </si>
  <si>
    <t>A horgász neve</t>
  </si>
  <si>
    <t>Város</t>
  </si>
  <si>
    <t>Egyesület</t>
  </si>
  <si>
    <t>Verseny ideje</t>
  </si>
  <si>
    <t>Legnagyobb hal fajtája</t>
  </si>
  <si>
    <t>Legnagyobb hal tömege</t>
  </si>
  <si>
    <t>A kifogott halak össztömege</t>
  </si>
  <si>
    <t>Guppi Géza</t>
  </si>
  <si>
    <t>Budapest</t>
  </si>
  <si>
    <t>Zöld Plasztik</t>
  </si>
  <si>
    <t>kardhal</t>
  </si>
  <si>
    <t>Fischer Ferenc</t>
  </si>
  <si>
    <t>Szombathely</t>
  </si>
  <si>
    <t>Balogh Tanya</t>
  </si>
  <si>
    <t>parti géb</t>
  </si>
  <si>
    <t>Fertődi Ferenc</t>
  </si>
  <si>
    <t>Bogács</t>
  </si>
  <si>
    <t>Zozi Team</t>
  </si>
  <si>
    <t>nagy rombuszhal</t>
  </si>
  <si>
    <t>Tisza Kálmán</t>
  </si>
  <si>
    <t>Halas Kolos</t>
  </si>
  <si>
    <t>Serházzug</t>
  </si>
  <si>
    <t>adriai tok</t>
  </si>
  <si>
    <t>Balin Béla</t>
  </si>
  <si>
    <t>Kinizsi</t>
  </si>
  <si>
    <t>Dunai Tamás</t>
  </si>
  <si>
    <t>fattyúhering</t>
  </si>
  <si>
    <t>Compóházi Cecília</t>
  </si>
  <si>
    <t>Fótújfalu</t>
  </si>
  <si>
    <t>Koma HE</t>
  </si>
  <si>
    <t>Balaton Mária</t>
  </si>
  <si>
    <t>Hévíz</t>
  </si>
  <si>
    <t>Postás</t>
  </si>
  <si>
    <t>zebrafogasponty</t>
  </si>
  <si>
    <t>Tavi-Molnár Lajos</t>
  </si>
  <si>
    <t>Nagykanizsa</t>
  </si>
  <si>
    <t>kékúszójú tonhal</t>
  </si>
  <si>
    <t>Nádassy Nándor</t>
  </si>
  <si>
    <t>Bajnok</t>
  </si>
  <si>
    <t>Rábavidéki Róbert</t>
  </si>
  <si>
    <t>Harcsa Héra</t>
  </si>
  <si>
    <t>Iregszemcse</t>
  </si>
  <si>
    <t>ICE Team</t>
  </si>
  <si>
    <t>Kiskörei Kálmán</t>
  </si>
  <si>
    <t>Tamási</t>
  </si>
  <si>
    <t>Parti Vajk</t>
  </si>
  <si>
    <t>FSHK</t>
  </si>
  <si>
    <t>Kérész Károly</t>
  </si>
  <si>
    <t>Csuka Csaba</t>
  </si>
  <si>
    <t>Miske</t>
  </si>
  <si>
    <t>Unicum</t>
  </si>
  <si>
    <t>Pontyhúzó Péter</t>
  </si>
  <si>
    <t>Monok</t>
  </si>
  <si>
    <t>Illés Team</t>
  </si>
  <si>
    <t>Marosi Zoltán</t>
  </si>
  <si>
    <t>Értékelés</t>
  </si>
  <si>
    <t>Össztömeg</t>
  </si>
  <si>
    <t>ebihal</t>
  </si>
  <si>
    <t>sneci</t>
  </si>
  <si>
    <t>kishal</t>
  </si>
  <si>
    <t>nagyhal</t>
  </si>
  <si>
    <t>mesterhorgász</t>
  </si>
  <si>
    <t>A legnagyobb hal tömege és fajtája:</t>
  </si>
  <si>
    <t>Bogácsi versenyzők legnagyobb halának tömege:</t>
  </si>
  <si>
    <t>A kifogott parti gébek átlagos tömege:</t>
  </si>
  <si>
    <t>A Kinizsi és a Postás csapatából ennyiszer szerepelnek a táblázatban:</t>
  </si>
  <si>
    <t>A Zozi Team nagykanizsiai versenyzői által kifogott halak össztömege: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</si>
</sst>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%"/>
    <numFmt numFmtId="165" formatCode="yyyy\-m"/>
    <numFmt numFmtId="166" formatCode="0&quot; kg&quot;"/>
    <numFmt numFmtId="167" formatCode="General\ &quot;kg&quot;"/>
    <numFmt numFmtId="169" formatCode="General\ &quot;db&quot;"/>
  </numFmts>
  <fonts count="10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b/>
      <sz val="9"/>
      <color indexed="9"/>
      <name val="Arial"/>
    </font>
    <font>
      <b/>
      <sz val="9"/>
      <name val="Arial"/>
    </font>
    <font>
      <sz val="11"/>
      <color indexed="8"/>
      <name val="Aptos Narrow"/>
      <family val="2"/>
      <scheme val="minor"/>
    </font>
    <font>
      <sz val="9"/>
      <name val="Arial"/>
    </font>
    <font>
      <b/>
      <sz val="11"/>
      <color indexed="8"/>
      <name val="Aptos Narrow"/>
      <family val="2"/>
      <charset val="238"/>
      <scheme val="minor"/>
    </font>
    <font>
      <b/>
      <i/>
      <sz val="11"/>
      <color rgb="FFFFFF00"/>
      <name val="Aptos Narrow"/>
      <family val="2"/>
      <charset val="238"/>
      <scheme val="minor"/>
    </font>
    <font>
      <b/>
      <sz val="9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" fillId="0" borderId="0"/>
  </cellStyleXfs>
  <cellXfs count="18">
    <xf numFmtId="0" fontId="0" fillId="0" borderId="0" xfId="0"/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164" fontId="6" fillId="0" borderId="0" xfId="1" applyNumberFormat="1" applyFont="1" applyFill="1" applyAlignment="1">
      <alignment horizontal="right" vertical="center" shrinkToFit="1"/>
    </xf>
    <xf numFmtId="0" fontId="7" fillId="5" borderId="0" xfId="0" applyFont="1" applyFill="1"/>
    <xf numFmtId="0" fontId="8" fillId="5" borderId="0" xfId="0" applyFont="1" applyFill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2" fillId="0" borderId="0" xfId="4" applyFont="1" applyAlignment="1">
      <alignment horizontal="center" vertical="center" wrapText="1"/>
    </xf>
    <xf numFmtId="0" fontId="1" fillId="0" borderId="0" xfId="4"/>
    <xf numFmtId="166" fontId="1" fillId="0" borderId="0" xfId="4" applyNumberForma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0" applyNumberFormat="1"/>
    <xf numFmtId="169" fontId="0" fillId="0" borderId="0" xfId="0" applyNumberFormat="1"/>
  </cellXfs>
  <cellStyles count="5">
    <cellStyle name="Normál" xfId="0" builtinId="0"/>
    <cellStyle name="Normál 2" xfId="2" xr:uid="{6410D51B-9A3D-4752-9101-9D8BDA6C05AB}"/>
    <cellStyle name="Normál 5" xfId="4" xr:uid="{435049BC-FE69-49C5-B102-4F0989145581}"/>
    <cellStyle name="Százalék" xfId="1" builtinId="5"/>
    <cellStyle name="Százalék 2" xfId="3" xr:uid="{B65B211A-6C83-46F1-B926-F955B06D6997}"/>
  </cellStyles>
  <dxfs count="0"/>
  <tableStyles count="0" defaultTableStyle="TableStyleMedium2" defaultPivotStyle="PivotStyleLight16"/>
  <colors>
    <mruColors>
      <color rgb="FF0096DC"/>
      <color rgb="FFFFFF00"/>
      <color rgb="FFC0C0C0"/>
      <color rgb="FF7F6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1" i="0" u="none" strike="noStrike" kern="1200" spc="0" baseline="0">
                <a:solidFill>
                  <a:schemeClr val="bg1"/>
                </a:solidFill>
              </a:rPr>
              <a:t>Volt Jugoszláv tagköztársaságok nyári adatai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Szállásfoglaltság!$A$5</c:f>
              <c:strCache>
                <c:ptCount val="1"/>
                <c:pt idx="0">
                  <c:v>Észak Macedónia</c:v>
                </c:pt>
              </c:strCache>
            </c:strRef>
          </c:tx>
          <c:spPr>
            <a:ln w="28575" cap="rnd">
              <a:solidFill>
                <a:srgbClr val="0096DC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(Szállásfoglaltság!$B$1,Szállásfoglaltság!$L$1,Szállásfoglaltság!$M$1)</c:f>
              <c:strCache>
                <c:ptCount val="3"/>
                <c:pt idx="0">
                  <c:v>2021-08</c:v>
                </c:pt>
                <c:pt idx="1">
                  <c:v>2022-06</c:v>
                </c:pt>
                <c:pt idx="2">
                  <c:v>2022-7</c:v>
                </c:pt>
              </c:strCache>
            </c:strRef>
          </c:cat>
          <c:val>
            <c:numRef>
              <c:f>(Szállásfoglaltság!$B$5,Szállásfoglaltság!$L$5,Szállásfoglaltság!$M$5)</c:f>
              <c:numCache>
                <c:formatCode>0.000%</c:formatCode>
                <c:ptCount val="3"/>
                <c:pt idx="0">
                  <c:v>0.38939999999999997</c:v>
                </c:pt>
                <c:pt idx="1">
                  <c:v>0.2954</c:v>
                </c:pt>
                <c:pt idx="2">
                  <c:v>0.39829999999999999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0-49D7-9AC1-0ADBE90C7C29}"/>
            </c:ext>
          </c:extLst>
        </c:ser>
        <c:ser>
          <c:idx val="1"/>
          <c:order val="1"/>
          <c:tx>
            <c:strRef>
              <c:f>Szállásfoglaltság!$A$8</c:f>
              <c:strCache>
                <c:ptCount val="1"/>
                <c:pt idx="0">
                  <c:v>Horvátország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(Szállásfoglaltság!$B$1,Szállásfoglaltság!$L$1,Szállásfoglaltság!$M$1)</c:f>
              <c:strCache>
                <c:ptCount val="3"/>
                <c:pt idx="0">
                  <c:v>2021-08</c:v>
                </c:pt>
                <c:pt idx="1">
                  <c:v>2022-06</c:v>
                </c:pt>
                <c:pt idx="2">
                  <c:v>2022-7</c:v>
                </c:pt>
              </c:strCache>
            </c:strRef>
          </c:cat>
          <c:val>
            <c:numRef>
              <c:f>(Szállásfoglaltság!$B$8,Szállásfoglaltság!$L$8,Szállásfoglaltság!$M$8)</c:f>
              <c:numCache>
                <c:formatCode>0.000%</c:formatCode>
                <c:ptCount val="3"/>
                <c:pt idx="0">
                  <c:v>0.95299999999999996</c:v>
                </c:pt>
                <c:pt idx="1">
                  <c:v>0.67599999999999993</c:v>
                </c:pt>
                <c:pt idx="2">
                  <c:v>0.90599999999999992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70-49D7-9AC1-0ADBE90C7C29}"/>
            </c:ext>
          </c:extLst>
        </c:ser>
        <c:ser>
          <c:idx val="2"/>
          <c:order val="2"/>
          <c:tx>
            <c:strRef>
              <c:f>Szállásfoglaltság!$A$10</c:f>
              <c:strCache>
                <c:ptCount val="1"/>
                <c:pt idx="0">
                  <c:v>Montenegró</c:v>
                </c:pt>
              </c:strCache>
            </c:strRef>
          </c:tx>
          <c:spPr>
            <a:ln w="28575" cap="rnd">
              <a:solidFill>
                <a:srgbClr val="C0C0C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(Szállásfoglaltság!$B$1,Szállásfoglaltság!$L$1,Szállásfoglaltság!$M$1)</c:f>
              <c:strCache>
                <c:ptCount val="3"/>
                <c:pt idx="0">
                  <c:v>2021-08</c:v>
                </c:pt>
                <c:pt idx="1">
                  <c:v>2022-06</c:v>
                </c:pt>
                <c:pt idx="2">
                  <c:v>2022-7</c:v>
                </c:pt>
              </c:strCache>
            </c:strRef>
          </c:cat>
          <c:val>
            <c:numRef>
              <c:f>(Szállásfoglaltság!$B$10,Szállásfoglaltság!$L$10,Szállásfoglaltság!$M$10)</c:f>
              <c:numCache>
                <c:formatCode>0.000%</c:formatCode>
                <c:ptCount val="3"/>
                <c:pt idx="0">
                  <c:v>0.80900000000000005</c:v>
                </c:pt>
                <c:pt idx="1">
                  <c:v>0.54200000000000004</c:v>
                </c:pt>
                <c:pt idx="2">
                  <c:v>0.72900000000000009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70-49D7-9AC1-0ADBE90C7C29}"/>
            </c:ext>
          </c:extLst>
        </c:ser>
        <c:ser>
          <c:idx val="3"/>
          <c:order val="3"/>
          <c:tx>
            <c:strRef>
              <c:f>Szállásfoglaltság!$A$13</c:f>
              <c:strCache>
                <c:ptCount val="1"/>
                <c:pt idx="0">
                  <c:v>Szlovénia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(Szállásfoglaltság!$B$1,Szállásfoglaltság!$L$1,Szállásfoglaltság!$M$1)</c:f>
              <c:strCache>
                <c:ptCount val="3"/>
                <c:pt idx="0">
                  <c:v>2021-08</c:v>
                </c:pt>
                <c:pt idx="1">
                  <c:v>2022-06</c:v>
                </c:pt>
                <c:pt idx="2">
                  <c:v>2022-7</c:v>
                </c:pt>
              </c:strCache>
            </c:strRef>
          </c:cat>
          <c:val>
            <c:numRef>
              <c:f>(Szállásfoglaltság!$B$13,Szállásfoglaltság!$L$13,Szállásfoglaltság!$M$13)</c:f>
              <c:numCache>
                <c:formatCode>0.000%</c:formatCode>
                <c:ptCount val="3"/>
                <c:pt idx="0">
                  <c:v>0.70120000000000005</c:v>
                </c:pt>
                <c:pt idx="1">
                  <c:v>0.56090000000000007</c:v>
                </c:pt>
                <c:pt idx="2">
                  <c:v>0.57810000000000006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70-49D7-9AC1-0ADBE90C7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508943"/>
        <c:axId val="1181505583"/>
      </c:lineChart>
      <c:catAx>
        <c:axId val="118150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81505583"/>
        <c:crosses val="autoZero"/>
        <c:auto val="1"/>
        <c:lblAlgn val="ctr"/>
        <c:lblOffset val="100"/>
        <c:noMultiLvlLbl val="0"/>
      </c:catAx>
      <c:valAx>
        <c:axId val="11815055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81508943"/>
        <c:crosses val="autoZero"/>
        <c:crossBetween val="between"/>
      </c:valAx>
      <c:spPr>
        <a:solidFill>
          <a:srgbClr val="7F6000"/>
        </a:solidFill>
        <a:ln>
          <a:noFill/>
        </a:ln>
        <a:effectLst/>
      </c:spPr>
    </c:plotArea>
    <c:legend>
      <c:legendPos val="b"/>
      <c:overlay val="0"/>
      <c:spPr>
        <a:solidFill>
          <a:schemeClr val="accent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15</xdr:row>
      <xdr:rowOff>176212</xdr:rowOff>
    </xdr:from>
    <xdr:to>
      <xdr:col>11</xdr:col>
      <xdr:colOff>276225</xdr:colOff>
      <xdr:row>30</xdr:row>
      <xdr:rowOff>61912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C6C4254-DFBE-B757-FC79-822F1CD30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302B0-6CD9-49BA-88CD-ECBB28A17740}">
  <dimension ref="A1:N17"/>
  <sheetViews>
    <sheetView zoomScaleNormal="100"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N25" sqref="N25"/>
    </sheetView>
  </sheetViews>
  <sheetFormatPr defaultRowHeight="15" x14ac:dyDescent="0.25"/>
  <cols>
    <col min="1" max="1" width="15.28515625" bestFit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9">
        <v>44743</v>
      </c>
      <c r="N1" s="2" t="s">
        <v>12</v>
      </c>
    </row>
    <row r="2" spans="1:14" x14ac:dyDescent="0.25">
      <c r="A2" s="3" t="s">
        <v>13</v>
      </c>
      <c r="B2" t="s">
        <v>14</v>
      </c>
    </row>
    <row r="3" spans="1:14" x14ac:dyDescent="0.25">
      <c r="A3" s="4" t="s">
        <v>15</v>
      </c>
      <c r="B3" s="5">
        <v>0.50700000000000001</v>
      </c>
      <c r="C3" s="5">
        <v>0.21600000000000003</v>
      </c>
      <c r="D3" s="5">
        <v>0.1</v>
      </c>
      <c r="E3" s="5">
        <v>9.6999999999999989E-2</v>
      </c>
      <c r="F3" s="5">
        <v>0.09</v>
      </c>
      <c r="G3" s="5">
        <v>0.08</v>
      </c>
      <c r="H3" s="5">
        <v>7.6999999999999999E-2</v>
      </c>
      <c r="I3" s="5">
        <v>7.6999999999999999E-2</v>
      </c>
      <c r="J3" s="5">
        <v>9.4E-2</v>
      </c>
      <c r="K3" s="5">
        <v>0.153</v>
      </c>
      <c r="L3" s="5">
        <v>0.23199999999999998</v>
      </c>
      <c r="M3" s="5">
        <v>0.23480000000000001</v>
      </c>
      <c r="N3" s="5">
        <f>AVERAGE(B3:M3)</f>
        <v>0.16315000000000002</v>
      </c>
    </row>
    <row r="4" spans="1:14" x14ac:dyDescent="0.25">
      <c r="A4" s="4" t="s">
        <v>16</v>
      </c>
      <c r="B4" s="5">
        <v>0.79799999999999993</v>
      </c>
      <c r="C4" s="5">
        <v>0.64200000000000002</v>
      </c>
      <c r="D4" s="5">
        <v>0.75</v>
      </c>
      <c r="E4" s="5">
        <v>0.43099999999999999</v>
      </c>
      <c r="F4" s="5">
        <v>0.26</v>
      </c>
      <c r="G4" s="5">
        <v>0.16699999999999998</v>
      </c>
      <c r="H4" s="5">
        <v>0.183</v>
      </c>
      <c r="I4" s="5">
        <v>0.33700000000000002</v>
      </c>
      <c r="J4" s="5">
        <v>0.58299999999999996</v>
      </c>
      <c r="K4" s="5">
        <v>0.65799999999999992</v>
      </c>
      <c r="L4" s="5">
        <v>0.75599999999999989</v>
      </c>
      <c r="M4" s="5">
        <v>0.75379999999999991</v>
      </c>
      <c r="N4" s="5">
        <f t="shared" ref="N4:N14" si="0">AVERAGE(B4:M4)</f>
        <v>0.52656666666666663</v>
      </c>
    </row>
    <row r="5" spans="1:14" x14ac:dyDescent="0.25">
      <c r="A5" s="4" t="s">
        <v>17</v>
      </c>
      <c r="B5" s="5">
        <v>0.38939999999999997</v>
      </c>
      <c r="C5" s="5">
        <v>0.214</v>
      </c>
      <c r="D5" s="5">
        <v>0.18890000000000001</v>
      </c>
      <c r="E5" s="5">
        <v>0.15359999999999999</v>
      </c>
      <c r="F5" s="5">
        <v>0.13600000000000001</v>
      </c>
      <c r="G5" s="5">
        <v>0.14929999999999999</v>
      </c>
      <c r="H5" s="5">
        <v>0.15920000000000001</v>
      </c>
      <c r="I5" s="5">
        <v>0.14929999999999999</v>
      </c>
      <c r="J5" s="5">
        <v>0.17149999999999999</v>
      </c>
      <c r="K5" s="5">
        <v>0.24410000000000001</v>
      </c>
      <c r="L5" s="5">
        <v>0.2954</v>
      </c>
      <c r="M5" s="5">
        <v>0.39829999999999999</v>
      </c>
      <c r="N5" s="5">
        <f t="shared" si="0"/>
        <v>0.22075</v>
      </c>
    </row>
    <row r="6" spans="1:14" x14ac:dyDescent="0.25">
      <c r="A6" s="4" t="s">
        <v>18</v>
      </c>
      <c r="B6" s="5">
        <v>0.57999999999999996</v>
      </c>
      <c r="C6" s="5">
        <v>0.46</v>
      </c>
      <c r="D6" s="5">
        <v>0.45</v>
      </c>
      <c r="E6" s="5">
        <v>0.39399999999999996</v>
      </c>
      <c r="F6" s="5">
        <v>0.38299999999999995</v>
      </c>
      <c r="G6" s="5">
        <v>0.37420000000000003</v>
      </c>
      <c r="H6" s="5">
        <v>0.38200000000000001</v>
      </c>
      <c r="I6" s="5">
        <v>0.40500000000000003</v>
      </c>
      <c r="J6" s="5">
        <v>0.47700000000000004</v>
      </c>
      <c r="K6" s="5">
        <v>0.50600000000000001</v>
      </c>
      <c r="L6" s="5">
        <v>0.56299999999999994</v>
      </c>
      <c r="M6" s="5">
        <v>0.63500000000000001</v>
      </c>
      <c r="N6" s="5">
        <f t="shared" si="0"/>
        <v>0.46743333333333331</v>
      </c>
    </row>
    <row r="7" spans="1:14" x14ac:dyDescent="0.25">
      <c r="A7" s="4" t="s">
        <v>19</v>
      </c>
      <c r="B7" s="5">
        <v>0.72699999999999998</v>
      </c>
      <c r="C7" s="5">
        <v>0.61</v>
      </c>
      <c r="D7" s="5">
        <v>0.39500000000000002</v>
      </c>
      <c r="E7" s="5">
        <v>0.23100000000000001</v>
      </c>
      <c r="F7" s="5">
        <v>0.18899999999999997</v>
      </c>
      <c r="G7" s="5">
        <v>0.14800000000000002</v>
      </c>
      <c r="H7" s="5">
        <v>0.182</v>
      </c>
      <c r="I7" s="5">
        <v>0.23499999999999999</v>
      </c>
      <c r="J7" s="5">
        <v>0.29299999999999998</v>
      </c>
      <c r="K7" s="5">
        <v>0.52600000000000002</v>
      </c>
      <c r="L7" s="5">
        <v>0.64300000000000002</v>
      </c>
      <c r="M7" s="5">
        <v>0.76</v>
      </c>
      <c r="N7" s="5">
        <f t="shared" si="0"/>
        <v>0.41158333333333336</v>
      </c>
    </row>
    <row r="8" spans="1:14" x14ac:dyDescent="0.25">
      <c r="A8" s="4" t="s">
        <v>20</v>
      </c>
      <c r="B8" s="5">
        <v>0.95299999999999996</v>
      </c>
      <c r="C8" s="5">
        <v>0.59699999999999998</v>
      </c>
      <c r="D8" s="5">
        <v>0.315</v>
      </c>
      <c r="E8" s="5">
        <v>0.17199999999999999</v>
      </c>
      <c r="F8" s="5">
        <v>0.18100000000000002</v>
      </c>
      <c r="G8" s="5">
        <v>0.182</v>
      </c>
      <c r="H8" s="5">
        <v>0.252</v>
      </c>
      <c r="I8" s="5">
        <v>0.24100000000000002</v>
      </c>
      <c r="J8" s="5">
        <v>0.36700000000000005</v>
      </c>
      <c r="K8" s="5">
        <v>0.40100000000000002</v>
      </c>
      <c r="L8" s="5">
        <v>0.67599999999999993</v>
      </c>
      <c r="M8" s="5">
        <v>0.90599999999999992</v>
      </c>
      <c r="N8" s="5">
        <f t="shared" si="0"/>
        <v>0.43691666666666668</v>
      </c>
    </row>
    <row r="9" spans="1:14" x14ac:dyDescent="0.25">
      <c r="A9" s="4" t="s">
        <v>21</v>
      </c>
      <c r="B9" s="5">
        <v>0.60899999999999999</v>
      </c>
      <c r="C9" s="5">
        <v>0.58399999999999996</v>
      </c>
      <c r="D9" s="5">
        <v>0.55799999999999994</v>
      </c>
      <c r="E9" s="5">
        <v>0.41100000000000003</v>
      </c>
      <c r="F9" s="5">
        <v>0.27800000000000002</v>
      </c>
      <c r="G9" s="5">
        <v>0.20800000000000002</v>
      </c>
      <c r="H9" s="5">
        <v>0.32799999999999996</v>
      </c>
      <c r="I9" s="5">
        <v>0.36700000000000005</v>
      </c>
      <c r="J9" s="5">
        <v>0.56799999999999995</v>
      </c>
      <c r="K9" s="5">
        <v>0.57399999999999995</v>
      </c>
      <c r="L9" s="5">
        <v>0.65099999999999991</v>
      </c>
      <c r="M9" s="5">
        <v>0.74299999999999999</v>
      </c>
      <c r="N9" s="5">
        <f t="shared" si="0"/>
        <v>0.48991666666666672</v>
      </c>
    </row>
    <row r="10" spans="1:14" x14ac:dyDescent="0.25">
      <c r="A10" s="4" t="s">
        <v>22</v>
      </c>
      <c r="B10" s="5">
        <v>0.80900000000000005</v>
      </c>
      <c r="C10" s="5">
        <v>0.46299999999999997</v>
      </c>
      <c r="D10" s="5">
        <v>0.28000000000000003</v>
      </c>
      <c r="E10" s="5">
        <v>0.22500000000000001</v>
      </c>
      <c r="F10" s="5">
        <v>0.153</v>
      </c>
      <c r="G10" s="5">
        <v>0.192</v>
      </c>
      <c r="H10" s="5">
        <v>0.21299999999999999</v>
      </c>
      <c r="I10" s="5">
        <v>0.23600000000000002</v>
      </c>
      <c r="J10" s="5">
        <v>0.33899999999999997</v>
      </c>
      <c r="K10" s="5">
        <v>0.40299999999999997</v>
      </c>
      <c r="L10" s="5">
        <v>0.54200000000000004</v>
      </c>
      <c r="M10" s="5">
        <v>0.72900000000000009</v>
      </c>
      <c r="N10" s="5">
        <f t="shared" si="0"/>
        <v>0.38200000000000006</v>
      </c>
    </row>
    <row r="11" spans="1:14" x14ac:dyDescent="0.25">
      <c r="A11" s="4" t="s">
        <v>23</v>
      </c>
      <c r="B11" s="5">
        <v>0.752</v>
      </c>
      <c r="C11" s="5">
        <v>0.49700000000000005</v>
      </c>
      <c r="D11" s="5">
        <v>0.40899999999999997</v>
      </c>
      <c r="E11" s="5">
        <v>0.33500000000000002</v>
      </c>
      <c r="F11" s="5">
        <v>0.33600000000000002</v>
      </c>
      <c r="G11" s="5">
        <v>0.311</v>
      </c>
      <c r="H11" s="5">
        <v>0.36799999999999999</v>
      </c>
      <c r="I11" s="5">
        <v>0.37</v>
      </c>
      <c r="J11" s="5">
        <v>0.42499999999999999</v>
      </c>
      <c r="K11" s="5">
        <v>0.41399999999999998</v>
      </c>
      <c r="L11" s="5">
        <v>0.55399999999999994</v>
      </c>
      <c r="M11" s="5">
        <v>0.66299999999999992</v>
      </c>
      <c r="N11" s="5">
        <f t="shared" si="0"/>
        <v>0.45283333333333337</v>
      </c>
    </row>
    <row r="12" spans="1:14" x14ac:dyDescent="0.25">
      <c r="A12" s="4" t="s">
        <v>24</v>
      </c>
      <c r="B12" s="5">
        <v>0.67799999999999994</v>
      </c>
      <c r="C12" s="5">
        <v>0.52739999999999998</v>
      </c>
      <c r="D12" s="5">
        <v>0.5343</v>
      </c>
      <c r="E12" s="5">
        <v>0.45649999999999996</v>
      </c>
      <c r="F12" s="5">
        <v>0.40479999999999999</v>
      </c>
      <c r="G12" s="5">
        <v>0.3357</v>
      </c>
      <c r="H12" s="5">
        <v>0.4511</v>
      </c>
      <c r="I12" s="5">
        <v>0.47270000000000001</v>
      </c>
      <c r="J12" s="5">
        <v>0.57079999999999997</v>
      </c>
      <c r="K12" s="5">
        <v>0.55679999999999996</v>
      </c>
      <c r="L12" s="5">
        <v>0.64480000000000004</v>
      </c>
      <c r="M12" s="5">
        <v>0.73439999999999994</v>
      </c>
      <c r="N12" s="5">
        <f t="shared" si="0"/>
        <v>0.53060833333333335</v>
      </c>
    </row>
    <row r="13" spans="1:14" x14ac:dyDescent="0.25">
      <c r="A13" s="4" t="s">
        <v>25</v>
      </c>
      <c r="B13" s="5">
        <v>0.70120000000000005</v>
      </c>
      <c r="C13" s="5">
        <v>0.50130000000000008</v>
      </c>
      <c r="D13" s="5">
        <v>0.45500000000000002</v>
      </c>
      <c r="E13" s="5">
        <v>0.32549999999999996</v>
      </c>
      <c r="F13" s="5">
        <v>0.30809999999999998</v>
      </c>
      <c r="G13" s="5">
        <v>0.23719999999999999</v>
      </c>
      <c r="H13" s="5">
        <v>0.32429999999999998</v>
      </c>
      <c r="I13" s="5">
        <v>0.32289999999999996</v>
      </c>
      <c r="J13" s="5">
        <v>0.37799999999999995</v>
      </c>
      <c r="K13" s="5">
        <v>0.40369999999999995</v>
      </c>
      <c r="L13" s="5">
        <v>0.56090000000000007</v>
      </c>
      <c r="M13" s="5">
        <v>0.57810000000000006</v>
      </c>
      <c r="N13" s="5">
        <f t="shared" si="0"/>
        <v>0.42468333333333336</v>
      </c>
    </row>
    <row r="14" spans="1:14" x14ac:dyDescent="0.25">
      <c r="A14" s="4" t="s">
        <v>26</v>
      </c>
      <c r="B14" s="5">
        <v>0.67110000000000003</v>
      </c>
      <c r="C14" s="5">
        <v>0.56630000000000003</v>
      </c>
      <c r="D14" s="5">
        <v>0.55120000000000002</v>
      </c>
      <c r="E14" s="5">
        <v>0.35749999999999998</v>
      </c>
      <c r="F14" s="5">
        <v>0.34450000000000003</v>
      </c>
      <c r="G14" s="5">
        <v>0.313</v>
      </c>
      <c r="H14" s="5">
        <v>0.3165</v>
      </c>
      <c r="I14" s="5">
        <v>0.38380000000000003</v>
      </c>
      <c r="J14" s="5">
        <v>0.31269999999999998</v>
      </c>
      <c r="K14" s="5">
        <v>0.48420000000000002</v>
      </c>
      <c r="L14" s="5">
        <v>0.58820000000000006</v>
      </c>
      <c r="M14" s="5">
        <v>0.61250000000000004</v>
      </c>
      <c r="N14" s="5">
        <f t="shared" si="0"/>
        <v>0.45845833333333341</v>
      </c>
    </row>
    <row r="15" spans="1:14" x14ac:dyDescent="0.25">
      <c r="A15" s="6" t="s">
        <v>27</v>
      </c>
      <c r="B15" s="7" t="str">
        <f>IF(MIN(B3:B14)&lt;10%,"!!!","")</f>
        <v/>
      </c>
      <c r="C15" s="7" t="str">
        <f t="shared" ref="C15:M15" si="1">IF(MIN(C3:C14)&lt;10%,"!!!","")</f>
        <v/>
      </c>
      <c r="D15" s="7" t="str">
        <f t="shared" si="1"/>
        <v/>
      </c>
      <c r="E15" s="7" t="str">
        <f t="shared" si="1"/>
        <v>!!!</v>
      </c>
      <c r="F15" s="7" t="str">
        <f t="shared" si="1"/>
        <v>!!!</v>
      </c>
      <c r="G15" s="7" t="str">
        <f t="shared" si="1"/>
        <v>!!!</v>
      </c>
      <c r="H15" s="7" t="str">
        <f t="shared" si="1"/>
        <v>!!!</v>
      </c>
      <c r="I15" s="7" t="str">
        <f t="shared" si="1"/>
        <v>!!!</v>
      </c>
      <c r="J15" s="7" t="str">
        <f t="shared" si="1"/>
        <v>!!!</v>
      </c>
      <c r="K15" s="7" t="str">
        <f t="shared" si="1"/>
        <v/>
      </c>
      <c r="L15" s="7" t="str">
        <f t="shared" si="1"/>
        <v/>
      </c>
      <c r="M15" s="7" t="str">
        <f t="shared" si="1"/>
        <v/>
      </c>
    </row>
    <row r="17" spans="1:3" x14ac:dyDescent="0.25">
      <c r="A17" s="8" t="s">
        <v>28</v>
      </c>
      <c r="C17" t="str">
        <f>INDEX(A3:A14,MATCH(MAX(G3:G14),G3:G14,0))</f>
        <v>Franciaország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512C3-6870-4AF9-8BCF-FCECB8089A44}">
  <dimension ref="A1:M82"/>
  <sheetViews>
    <sheetView tabSelected="1" workbookViewId="0">
      <selection activeCell="M13" sqref="M13"/>
    </sheetView>
  </sheetViews>
  <sheetFormatPr defaultRowHeight="15" x14ac:dyDescent="0.25"/>
  <cols>
    <col min="1" max="1" width="17.7109375" bestFit="1" customWidth="1"/>
    <col min="2" max="2" width="12.28515625" bestFit="1" customWidth="1"/>
    <col min="3" max="3" width="12.85546875" bestFit="1" customWidth="1"/>
    <col min="4" max="4" width="15.7109375" customWidth="1"/>
    <col min="5" max="5" width="16.5703125" customWidth="1"/>
    <col min="6" max="6" width="16.7109375" customWidth="1"/>
    <col min="7" max="7" width="17.85546875" customWidth="1"/>
    <col min="8" max="8" width="10.28515625" customWidth="1"/>
    <col min="11" max="11" width="11.85546875" customWidth="1"/>
    <col min="12" max="12" width="14.140625" bestFit="1" customWidth="1"/>
  </cols>
  <sheetData>
    <row r="1" spans="1:13" ht="28.5" customHeight="1" x14ac:dyDescent="0.25">
      <c r="A1" s="10" t="s">
        <v>29</v>
      </c>
      <c r="B1" s="10" t="s">
        <v>30</v>
      </c>
      <c r="C1" s="10" t="s">
        <v>31</v>
      </c>
      <c r="D1" s="10" t="s">
        <v>32</v>
      </c>
      <c r="E1" s="10" t="s">
        <v>33</v>
      </c>
      <c r="F1" s="10" t="s">
        <v>34</v>
      </c>
      <c r="G1" s="10" t="s">
        <v>35</v>
      </c>
      <c r="H1" s="10" t="s">
        <v>84</v>
      </c>
      <c r="K1" s="10" t="s">
        <v>85</v>
      </c>
      <c r="L1" s="10" t="s">
        <v>84</v>
      </c>
    </row>
    <row r="2" spans="1:13" x14ac:dyDescent="0.25">
      <c r="A2" s="13" t="s">
        <v>36</v>
      </c>
      <c r="B2" s="13" t="s">
        <v>37</v>
      </c>
      <c r="C2" s="13" t="s">
        <v>38</v>
      </c>
      <c r="D2" s="14">
        <v>44743</v>
      </c>
      <c r="E2" s="13" t="s">
        <v>39</v>
      </c>
      <c r="F2" s="15">
        <v>0.98</v>
      </c>
      <c r="G2" s="15">
        <v>1.72</v>
      </c>
      <c r="H2" t="str">
        <f>VLOOKUP(G2,$K$2:$L$6,2)</f>
        <v>ebihal</v>
      </c>
      <c r="K2" s="12">
        <v>0</v>
      </c>
      <c r="L2" s="11" t="s">
        <v>86</v>
      </c>
    </row>
    <row r="3" spans="1:13" x14ac:dyDescent="0.25">
      <c r="A3" s="13" t="s">
        <v>40</v>
      </c>
      <c r="B3" s="13" t="s">
        <v>41</v>
      </c>
      <c r="C3" s="13" t="s">
        <v>42</v>
      </c>
      <c r="D3" s="14">
        <v>44743</v>
      </c>
      <c r="E3" s="13" t="s">
        <v>43</v>
      </c>
      <c r="F3" s="15">
        <v>1.74</v>
      </c>
      <c r="G3" s="15">
        <v>4.8899999999999997</v>
      </c>
      <c r="H3" t="str">
        <f t="shared" ref="H3:H66" si="0">VLOOKUP(G3,$K$2:$L$6,2)</f>
        <v>sneci</v>
      </c>
      <c r="K3" s="12">
        <v>3</v>
      </c>
      <c r="L3" s="11" t="s">
        <v>87</v>
      </c>
    </row>
    <row r="4" spans="1:13" x14ac:dyDescent="0.25">
      <c r="A4" s="13" t="s">
        <v>44</v>
      </c>
      <c r="B4" s="13" t="s">
        <v>45</v>
      </c>
      <c r="C4" s="13" t="s">
        <v>46</v>
      </c>
      <c r="D4" s="14">
        <v>44744</v>
      </c>
      <c r="E4" s="13" t="s">
        <v>47</v>
      </c>
      <c r="F4" s="15">
        <v>0.84</v>
      </c>
      <c r="G4" s="15">
        <v>2.1</v>
      </c>
      <c r="H4" t="str">
        <f t="shared" si="0"/>
        <v>ebihal</v>
      </c>
      <c r="K4" s="12">
        <v>5</v>
      </c>
      <c r="L4" s="11" t="s">
        <v>88</v>
      </c>
    </row>
    <row r="5" spans="1:13" x14ac:dyDescent="0.25">
      <c r="A5" s="13" t="s">
        <v>36</v>
      </c>
      <c r="B5" s="13" t="s">
        <v>37</v>
      </c>
      <c r="C5" s="13" t="s">
        <v>38</v>
      </c>
      <c r="D5" s="14">
        <v>44744</v>
      </c>
      <c r="E5" s="13" t="s">
        <v>39</v>
      </c>
      <c r="F5" s="15">
        <v>1.82</v>
      </c>
      <c r="G5" s="15">
        <v>3.25</v>
      </c>
      <c r="H5" t="str">
        <f t="shared" si="0"/>
        <v>sneci</v>
      </c>
      <c r="K5" s="12">
        <v>7</v>
      </c>
      <c r="L5" s="11" t="s">
        <v>89</v>
      </c>
    </row>
    <row r="6" spans="1:13" x14ac:dyDescent="0.25">
      <c r="A6" s="13" t="s">
        <v>48</v>
      </c>
      <c r="B6" s="13" t="s">
        <v>37</v>
      </c>
      <c r="C6" s="13" t="s">
        <v>42</v>
      </c>
      <c r="D6" s="14">
        <v>44744</v>
      </c>
      <c r="E6" s="13" t="s">
        <v>43</v>
      </c>
      <c r="F6" s="15">
        <v>0.96</v>
      </c>
      <c r="G6" s="15">
        <v>1.71</v>
      </c>
      <c r="H6" t="str">
        <f t="shared" si="0"/>
        <v>ebihal</v>
      </c>
      <c r="K6" s="12">
        <v>9</v>
      </c>
      <c r="L6" s="11" t="s">
        <v>90</v>
      </c>
    </row>
    <row r="7" spans="1:13" x14ac:dyDescent="0.25">
      <c r="A7" s="13" t="s">
        <v>49</v>
      </c>
      <c r="B7" s="13" t="s">
        <v>41</v>
      </c>
      <c r="C7" s="13" t="s">
        <v>50</v>
      </c>
      <c r="D7" s="14">
        <v>44745</v>
      </c>
      <c r="E7" s="13" t="s">
        <v>39</v>
      </c>
      <c r="F7" s="15">
        <v>1.72</v>
      </c>
      <c r="G7" s="15">
        <v>3.17</v>
      </c>
      <c r="H7" t="str">
        <f t="shared" si="0"/>
        <v>sneci</v>
      </c>
    </row>
    <row r="8" spans="1:13" x14ac:dyDescent="0.25">
      <c r="A8" s="13" t="s">
        <v>36</v>
      </c>
      <c r="B8" s="13" t="s">
        <v>37</v>
      </c>
      <c r="C8" s="13" t="s">
        <v>38</v>
      </c>
      <c r="D8" s="14">
        <v>44746</v>
      </c>
      <c r="E8" s="13" t="s">
        <v>51</v>
      </c>
      <c r="F8" s="15">
        <v>2.7</v>
      </c>
      <c r="G8" s="15">
        <v>5.91</v>
      </c>
      <c r="H8" t="str">
        <f t="shared" si="0"/>
        <v>kishal</v>
      </c>
      <c r="J8" t="s">
        <v>91</v>
      </c>
    </row>
    <row r="9" spans="1:13" x14ac:dyDescent="0.25">
      <c r="A9" s="13" t="s">
        <v>44</v>
      </c>
      <c r="B9" s="13" t="s">
        <v>45</v>
      </c>
      <c r="C9" s="13" t="s">
        <v>46</v>
      </c>
      <c r="D9" s="14">
        <v>44746</v>
      </c>
      <c r="E9" s="13" t="s">
        <v>51</v>
      </c>
      <c r="F9" s="15">
        <v>1.76</v>
      </c>
      <c r="G9" s="15">
        <v>4.87</v>
      </c>
      <c r="H9" t="str">
        <f t="shared" si="0"/>
        <v>sneci</v>
      </c>
      <c r="L9" s="16">
        <f>MAX(F2:F82)</f>
        <v>5.92</v>
      </c>
      <c r="M9" t="str">
        <f>INDEX(E2:E82,MATCH(L9,F2:F82,0))</f>
        <v>fattyúhering</v>
      </c>
    </row>
    <row r="10" spans="1:13" x14ac:dyDescent="0.25">
      <c r="A10" s="13" t="s">
        <v>48</v>
      </c>
      <c r="B10" s="13" t="s">
        <v>37</v>
      </c>
      <c r="C10" s="13" t="s">
        <v>42</v>
      </c>
      <c r="D10" s="14">
        <v>44747</v>
      </c>
      <c r="E10" s="13" t="s">
        <v>43</v>
      </c>
      <c r="F10" s="15">
        <v>1.79</v>
      </c>
      <c r="G10" s="15">
        <v>4.8099999999999996</v>
      </c>
      <c r="H10" t="str">
        <f t="shared" si="0"/>
        <v>sneci</v>
      </c>
      <c r="J10" t="s">
        <v>92</v>
      </c>
    </row>
    <row r="11" spans="1:13" x14ac:dyDescent="0.25">
      <c r="A11" s="13" t="s">
        <v>52</v>
      </c>
      <c r="B11" s="13" t="s">
        <v>37</v>
      </c>
      <c r="C11" s="13" t="s">
        <v>53</v>
      </c>
      <c r="D11" s="14">
        <v>44747</v>
      </c>
      <c r="E11" s="13" t="s">
        <v>39</v>
      </c>
      <c r="F11" s="15">
        <v>0.91</v>
      </c>
      <c r="G11" s="15">
        <v>1.78</v>
      </c>
      <c r="H11" t="str">
        <f t="shared" si="0"/>
        <v>ebihal</v>
      </c>
      <c r="M11" s="16">
        <f>_xlfn.MAXIFS(F2:F82,B2:B82,"Bogács")</f>
        <v>4.8099999999999996</v>
      </c>
    </row>
    <row r="12" spans="1:13" x14ac:dyDescent="0.25">
      <c r="A12" s="13" t="s">
        <v>54</v>
      </c>
      <c r="B12" s="13" t="s">
        <v>37</v>
      </c>
      <c r="C12" s="13" t="s">
        <v>50</v>
      </c>
      <c r="D12" s="14">
        <v>44748</v>
      </c>
      <c r="E12" s="13" t="s">
        <v>39</v>
      </c>
      <c r="F12" s="15">
        <v>0.97</v>
      </c>
      <c r="G12" s="15">
        <v>1.8</v>
      </c>
      <c r="H12" t="str">
        <f t="shared" si="0"/>
        <v>ebihal</v>
      </c>
      <c r="J12" t="s">
        <v>93</v>
      </c>
    </row>
    <row r="13" spans="1:13" x14ac:dyDescent="0.25">
      <c r="A13" s="13" t="s">
        <v>44</v>
      </c>
      <c r="B13" s="13" t="s">
        <v>45</v>
      </c>
      <c r="C13" s="13" t="s">
        <v>46</v>
      </c>
      <c r="D13" s="14">
        <v>44748</v>
      </c>
      <c r="E13" s="13" t="s">
        <v>51</v>
      </c>
      <c r="F13" s="15">
        <v>1.84</v>
      </c>
      <c r="G13" s="15">
        <v>4.88</v>
      </c>
      <c r="H13" t="str">
        <f t="shared" si="0"/>
        <v>sneci</v>
      </c>
      <c r="M13" s="16">
        <f>AVERAGEIF(E2:E82,"parti géb",G2:G82)</f>
        <v>4.6647368421052633</v>
      </c>
    </row>
    <row r="14" spans="1:13" x14ac:dyDescent="0.25">
      <c r="A14" s="13" t="s">
        <v>40</v>
      </c>
      <c r="B14" s="13" t="s">
        <v>41</v>
      </c>
      <c r="C14" s="13" t="s">
        <v>42</v>
      </c>
      <c r="D14" s="14">
        <v>44748</v>
      </c>
      <c r="E14" s="13" t="s">
        <v>43</v>
      </c>
      <c r="F14" s="15">
        <v>2.86</v>
      </c>
      <c r="G14" s="15">
        <v>5.33</v>
      </c>
      <c r="H14" t="str">
        <f t="shared" si="0"/>
        <v>kishal</v>
      </c>
      <c r="J14" t="s">
        <v>94</v>
      </c>
    </row>
    <row r="15" spans="1:13" x14ac:dyDescent="0.25">
      <c r="A15" s="13" t="s">
        <v>44</v>
      </c>
      <c r="B15" s="13" t="s">
        <v>45</v>
      </c>
      <c r="C15" s="13" t="s">
        <v>46</v>
      </c>
      <c r="D15" s="14">
        <v>44749</v>
      </c>
      <c r="E15" s="13" t="s">
        <v>55</v>
      </c>
      <c r="F15" s="15">
        <v>2</v>
      </c>
      <c r="G15" s="15">
        <v>3.87</v>
      </c>
      <c r="H15" t="str">
        <f t="shared" si="0"/>
        <v>sneci</v>
      </c>
      <c r="M15" s="17">
        <f>COUNTIF(C2:C82,"Postás")+COUNTIF(C2:C82,"Kinizsi")</f>
        <v>19</v>
      </c>
    </row>
    <row r="16" spans="1:13" x14ac:dyDescent="0.25">
      <c r="A16" s="13" t="s">
        <v>56</v>
      </c>
      <c r="B16" s="13" t="s">
        <v>57</v>
      </c>
      <c r="C16" s="13" t="s">
        <v>58</v>
      </c>
      <c r="D16" s="14">
        <v>44749</v>
      </c>
      <c r="E16" s="13" t="s">
        <v>43</v>
      </c>
      <c r="F16" s="15">
        <v>1.55</v>
      </c>
      <c r="G16" s="15">
        <v>3.7</v>
      </c>
      <c r="H16" t="str">
        <f t="shared" si="0"/>
        <v>sneci</v>
      </c>
      <c r="J16" t="s">
        <v>95</v>
      </c>
    </row>
    <row r="17" spans="1:13" x14ac:dyDescent="0.25">
      <c r="A17" s="13" t="s">
        <v>59</v>
      </c>
      <c r="B17" s="13" t="s">
        <v>60</v>
      </c>
      <c r="C17" s="13" t="s">
        <v>61</v>
      </c>
      <c r="D17" s="14">
        <v>44749</v>
      </c>
      <c r="E17" s="13" t="s">
        <v>43</v>
      </c>
      <c r="F17" s="15">
        <v>1.55</v>
      </c>
      <c r="G17" s="15">
        <v>3.68</v>
      </c>
      <c r="H17" t="str">
        <f t="shared" si="0"/>
        <v>sneci</v>
      </c>
      <c r="M17" s="16">
        <f>SUMIFS(G2:G82,B2:B82,"Nagykanizsa",C2:C82,"Zozi Team")</f>
        <v>23.509999999999998</v>
      </c>
    </row>
    <row r="18" spans="1:13" x14ac:dyDescent="0.25">
      <c r="A18" s="13" t="s">
        <v>44</v>
      </c>
      <c r="B18" s="13" t="s">
        <v>45</v>
      </c>
      <c r="C18" s="13" t="s">
        <v>46</v>
      </c>
      <c r="D18" s="14">
        <v>44750</v>
      </c>
      <c r="E18" s="13" t="s">
        <v>43</v>
      </c>
      <c r="F18" s="15">
        <v>2.57</v>
      </c>
      <c r="G18" s="15">
        <v>6.66</v>
      </c>
      <c r="H18" t="str">
        <f t="shared" si="0"/>
        <v>kishal</v>
      </c>
    </row>
    <row r="19" spans="1:13" x14ac:dyDescent="0.25">
      <c r="A19" s="13" t="s">
        <v>36</v>
      </c>
      <c r="B19" s="13" t="s">
        <v>37</v>
      </c>
      <c r="C19" s="13" t="s">
        <v>38</v>
      </c>
      <c r="D19" s="14">
        <v>44750</v>
      </c>
      <c r="E19" s="13" t="s">
        <v>62</v>
      </c>
      <c r="F19" s="15">
        <v>3.1</v>
      </c>
      <c r="G19" s="15">
        <v>8.0500000000000007</v>
      </c>
      <c r="H19" t="str">
        <f t="shared" si="0"/>
        <v>nagyhal</v>
      </c>
    </row>
    <row r="20" spans="1:13" x14ac:dyDescent="0.25">
      <c r="A20" s="13" t="s">
        <v>63</v>
      </c>
      <c r="B20" s="13" t="s">
        <v>64</v>
      </c>
      <c r="C20" s="13" t="s">
        <v>46</v>
      </c>
      <c r="D20" s="14">
        <v>44750</v>
      </c>
      <c r="E20" s="13" t="s">
        <v>39</v>
      </c>
      <c r="F20" s="15">
        <v>1.72</v>
      </c>
      <c r="G20" s="15">
        <v>3.26</v>
      </c>
      <c r="H20" t="str">
        <f t="shared" si="0"/>
        <v>sneci</v>
      </c>
    </row>
    <row r="21" spans="1:13" x14ac:dyDescent="0.25">
      <c r="A21" s="13" t="s">
        <v>48</v>
      </c>
      <c r="B21" s="13" t="s">
        <v>37</v>
      </c>
      <c r="C21" s="13" t="s">
        <v>42</v>
      </c>
      <c r="D21" s="14">
        <v>44751</v>
      </c>
      <c r="E21" s="13" t="s">
        <v>62</v>
      </c>
      <c r="F21" s="15">
        <v>2.68</v>
      </c>
      <c r="G21" s="15">
        <v>5.71</v>
      </c>
      <c r="H21" t="str">
        <f t="shared" si="0"/>
        <v>kishal</v>
      </c>
    </row>
    <row r="22" spans="1:13" x14ac:dyDescent="0.25">
      <c r="A22" s="13" t="s">
        <v>52</v>
      </c>
      <c r="B22" s="13" t="s">
        <v>37</v>
      </c>
      <c r="C22" s="13" t="s">
        <v>53</v>
      </c>
      <c r="D22" s="14">
        <v>44751</v>
      </c>
      <c r="E22" s="13" t="s">
        <v>39</v>
      </c>
      <c r="F22" s="15">
        <v>1.78</v>
      </c>
      <c r="G22" s="15">
        <v>3.18</v>
      </c>
      <c r="H22" t="str">
        <f t="shared" si="0"/>
        <v>sneci</v>
      </c>
    </row>
    <row r="23" spans="1:13" x14ac:dyDescent="0.25">
      <c r="A23" s="13" t="s">
        <v>54</v>
      </c>
      <c r="B23" s="13" t="s">
        <v>37</v>
      </c>
      <c r="C23" s="13" t="s">
        <v>50</v>
      </c>
      <c r="D23" s="14">
        <v>44753</v>
      </c>
      <c r="E23" s="13" t="s">
        <v>43</v>
      </c>
      <c r="F23" s="15">
        <v>1.8</v>
      </c>
      <c r="G23" s="15">
        <v>4.88</v>
      </c>
      <c r="H23" t="str">
        <f t="shared" si="0"/>
        <v>sneci</v>
      </c>
    </row>
    <row r="24" spans="1:13" x14ac:dyDescent="0.25">
      <c r="A24" s="13" t="s">
        <v>49</v>
      </c>
      <c r="B24" s="13" t="s">
        <v>41</v>
      </c>
      <c r="C24" s="13" t="s">
        <v>50</v>
      </c>
      <c r="D24" s="14">
        <v>44753</v>
      </c>
      <c r="E24" s="13" t="s">
        <v>47</v>
      </c>
      <c r="F24" s="15">
        <v>2.85</v>
      </c>
      <c r="G24" s="15">
        <v>5.59</v>
      </c>
      <c r="H24" t="str">
        <f t="shared" si="0"/>
        <v>kishal</v>
      </c>
    </row>
    <row r="25" spans="1:13" x14ac:dyDescent="0.25">
      <c r="A25" s="13" t="s">
        <v>36</v>
      </c>
      <c r="B25" s="13" t="s">
        <v>37</v>
      </c>
      <c r="C25" s="13" t="s">
        <v>38</v>
      </c>
      <c r="D25" s="14">
        <v>44753</v>
      </c>
      <c r="E25" s="13" t="s">
        <v>65</v>
      </c>
      <c r="F25" s="15">
        <v>4.84</v>
      </c>
      <c r="G25" s="15">
        <v>6.54</v>
      </c>
      <c r="H25" t="str">
        <f t="shared" si="0"/>
        <v>kishal</v>
      </c>
    </row>
    <row r="26" spans="1:13" x14ac:dyDescent="0.25">
      <c r="A26" s="13" t="s">
        <v>44</v>
      </c>
      <c r="B26" s="13" t="s">
        <v>45</v>
      </c>
      <c r="C26" s="13" t="s">
        <v>46</v>
      </c>
      <c r="D26" s="14">
        <v>44754</v>
      </c>
      <c r="E26" s="13" t="s">
        <v>43</v>
      </c>
      <c r="F26" s="15">
        <v>2.87</v>
      </c>
      <c r="G26" s="15">
        <v>5.33</v>
      </c>
      <c r="H26" t="str">
        <f t="shared" si="0"/>
        <v>kishal</v>
      </c>
    </row>
    <row r="27" spans="1:13" x14ac:dyDescent="0.25">
      <c r="A27" s="13" t="s">
        <v>52</v>
      </c>
      <c r="B27" s="13" t="s">
        <v>37</v>
      </c>
      <c r="C27" s="13" t="s">
        <v>53</v>
      </c>
      <c r="D27" s="14">
        <v>44754</v>
      </c>
      <c r="E27" s="13" t="s">
        <v>43</v>
      </c>
      <c r="F27" s="15">
        <v>2.5299999999999998</v>
      </c>
      <c r="G27" s="15">
        <v>6.71</v>
      </c>
      <c r="H27" t="str">
        <f t="shared" si="0"/>
        <v>kishal</v>
      </c>
    </row>
    <row r="28" spans="1:13" x14ac:dyDescent="0.25">
      <c r="A28" s="13" t="s">
        <v>48</v>
      </c>
      <c r="B28" s="13" t="s">
        <v>37</v>
      </c>
      <c r="C28" s="13" t="s">
        <v>42</v>
      </c>
      <c r="D28" s="14">
        <v>44754</v>
      </c>
      <c r="E28" s="13" t="s">
        <v>62</v>
      </c>
      <c r="F28" s="15">
        <v>2.92</v>
      </c>
      <c r="G28" s="15">
        <v>5.31</v>
      </c>
      <c r="H28" t="str">
        <f t="shared" si="0"/>
        <v>kishal</v>
      </c>
    </row>
    <row r="29" spans="1:13" x14ac:dyDescent="0.25">
      <c r="A29" s="13" t="s">
        <v>40</v>
      </c>
      <c r="B29" s="13" t="s">
        <v>41</v>
      </c>
      <c r="C29" s="13" t="s">
        <v>42</v>
      </c>
      <c r="D29" s="14">
        <v>44754</v>
      </c>
      <c r="E29" s="13" t="s">
        <v>55</v>
      </c>
      <c r="F29" s="15">
        <v>5.9</v>
      </c>
      <c r="G29" s="15">
        <v>9.15</v>
      </c>
      <c r="H29" t="str">
        <f t="shared" si="0"/>
        <v>mesterhorgász</v>
      </c>
    </row>
    <row r="30" spans="1:13" x14ac:dyDescent="0.25">
      <c r="A30" s="13" t="s">
        <v>54</v>
      </c>
      <c r="B30" s="13" t="s">
        <v>37</v>
      </c>
      <c r="C30" s="13" t="s">
        <v>50</v>
      </c>
      <c r="D30" s="14">
        <v>44754</v>
      </c>
      <c r="E30" s="13" t="s">
        <v>62</v>
      </c>
      <c r="F30" s="15">
        <v>2.68</v>
      </c>
      <c r="G30" s="15">
        <v>5.68</v>
      </c>
      <c r="H30" t="str">
        <f t="shared" si="0"/>
        <v>kishal</v>
      </c>
    </row>
    <row r="31" spans="1:13" x14ac:dyDescent="0.25">
      <c r="A31" s="13" t="s">
        <v>52</v>
      </c>
      <c r="B31" s="13" t="s">
        <v>37</v>
      </c>
      <c r="C31" s="13" t="s">
        <v>53</v>
      </c>
      <c r="D31" s="14">
        <v>44755</v>
      </c>
      <c r="E31" s="13" t="s">
        <v>62</v>
      </c>
      <c r="F31" s="15">
        <v>2.65</v>
      </c>
      <c r="G31" s="15">
        <v>5.65</v>
      </c>
      <c r="H31" t="str">
        <f t="shared" si="0"/>
        <v>kishal</v>
      </c>
    </row>
    <row r="32" spans="1:13" x14ac:dyDescent="0.25">
      <c r="A32" s="13" t="s">
        <v>56</v>
      </c>
      <c r="B32" s="13" t="s">
        <v>57</v>
      </c>
      <c r="C32" s="13" t="s">
        <v>58</v>
      </c>
      <c r="D32" s="14">
        <v>44755</v>
      </c>
      <c r="E32" s="13" t="s">
        <v>51</v>
      </c>
      <c r="F32" s="15">
        <v>2.79</v>
      </c>
      <c r="G32" s="15">
        <v>5.9</v>
      </c>
      <c r="H32" t="str">
        <f t="shared" si="0"/>
        <v>kishal</v>
      </c>
    </row>
    <row r="33" spans="1:8" x14ac:dyDescent="0.25">
      <c r="A33" s="13" t="s">
        <v>59</v>
      </c>
      <c r="B33" s="13" t="s">
        <v>60</v>
      </c>
      <c r="C33" s="13" t="s">
        <v>61</v>
      </c>
      <c r="D33" s="14">
        <v>44755</v>
      </c>
      <c r="E33" s="13" t="s">
        <v>47</v>
      </c>
      <c r="F33" s="15">
        <v>2.8</v>
      </c>
      <c r="G33" s="15">
        <v>5.5</v>
      </c>
      <c r="H33" t="str">
        <f t="shared" si="0"/>
        <v>kishal</v>
      </c>
    </row>
    <row r="34" spans="1:8" x14ac:dyDescent="0.25">
      <c r="A34" s="13" t="s">
        <v>44</v>
      </c>
      <c r="B34" s="13" t="s">
        <v>45</v>
      </c>
      <c r="C34" s="13" t="s">
        <v>46</v>
      </c>
      <c r="D34" s="14">
        <v>44756</v>
      </c>
      <c r="E34" s="13" t="s">
        <v>55</v>
      </c>
      <c r="F34" s="15">
        <v>3.81</v>
      </c>
      <c r="G34" s="15">
        <v>3.82</v>
      </c>
      <c r="H34" t="str">
        <f t="shared" si="0"/>
        <v>sneci</v>
      </c>
    </row>
    <row r="35" spans="1:8" x14ac:dyDescent="0.25">
      <c r="A35" s="13" t="s">
        <v>63</v>
      </c>
      <c r="B35" s="13" t="s">
        <v>64</v>
      </c>
      <c r="C35" s="13" t="s">
        <v>46</v>
      </c>
      <c r="D35" s="14">
        <v>44756</v>
      </c>
      <c r="E35" s="13" t="s">
        <v>47</v>
      </c>
      <c r="F35" s="15">
        <v>2.85</v>
      </c>
      <c r="G35" s="15">
        <v>5.5</v>
      </c>
      <c r="H35" t="str">
        <f t="shared" si="0"/>
        <v>kishal</v>
      </c>
    </row>
    <row r="36" spans="1:8" x14ac:dyDescent="0.25">
      <c r="A36" s="13" t="s">
        <v>48</v>
      </c>
      <c r="B36" s="13" t="s">
        <v>37</v>
      </c>
      <c r="C36" s="13" t="s">
        <v>42</v>
      </c>
      <c r="D36" s="14">
        <v>44756</v>
      </c>
      <c r="E36" s="13" t="s">
        <v>39</v>
      </c>
      <c r="F36" s="15">
        <v>3.55</v>
      </c>
      <c r="G36" s="15">
        <v>9.01</v>
      </c>
      <c r="H36" t="str">
        <f t="shared" si="0"/>
        <v>mesterhorgász</v>
      </c>
    </row>
    <row r="37" spans="1:8" x14ac:dyDescent="0.25">
      <c r="A37" s="13" t="s">
        <v>52</v>
      </c>
      <c r="B37" s="13" t="s">
        <v>37</v>
      </c>
      <c r="C37" s="13" t="s">
        <v>53</v>
      </c>
      <c r="D37" s="14">
        <v>44756</v>
      </c>
      <c r="E37" s="13" t="s">
        <v>43</v>
      </c>
      <c r="F37" s="15">
        <v>2.89</v>
      </c>
      <c r="G37" s="15">
        <v>5.31</v>
      </c>
      <c r="H37" t="str">
        <f t="shared" si="0"/>
        <v>kishal</v>
      </c>
    </row>
    <row r="38" spans="1:8" x14ac:dyDescent="0.25">
      <c r="A38" s="13" t="s">
        <v>54</v>
      </c>
      <c r="B38" s="13" t="s">
        <v>37</v>
      </c>
      <c r="C38" s="13" t="s">
        <v>50</v>
      </c>
      <c r="D38" s="14">
        <v>44756</v>
      </c>
      <c r="E38" s="13" t="s">
        <v>62</v>
      </c>
      <c r="F38" s="15">
        <v>3.09</v>
      </c>
      <c r="G38" s="15">
        <v>8.1300000000000008</v>
      </c>
      <c r="H38" t="str">
        <f t="shared" si="0"/>
        <v>nagyhal</v>
      </c>
    </row>
    <row r="39" spans="1:8" x14ac:dyDescent="0.25">
      <c r="A39" s="13" t="s">
        <v>49</v>
      </c>
      <c r="B39" s="13" t="s">
        <v>41</v>
      </c>
      <c r="C39" s="13" t="s">
        <v>50</v>
      </c>
      <c r="D39" s="14">
        <v>44757</v>
      </c>
      <c r="E39" s="13" t="s">
        <v>55</v>
      </c>
      <c r="F39" s="15">
        <v>5.89</v>
      </c>
      <c r="G39" s="15">
        <v>9.09</v>
      </c>
      <c r="H39" t="str">
        <f t="shared" si="0"/>
        <v>mesterhorgász</v>
      </c>
    </row>
    <row r="40" spans="1:8" x14ac:dyDescent="0.25">
      <c r="A40" s="13" t="s">
        <v>56</v>
      </c>
      <c r="B40" s="13" t="s">
        <v>57</v>
      </c>
      <c r="C40" s="13" t="s">
        <v>58</v>
      </c>
      <c r="D40" s="14">
        <v>44757</v>
      </c>
      <c r="E40" s="13" t="s">
        <v>62</v>
      </c>
      <c r="F40" s="15">
        <v>3.12</v>
      </c>
      <c r="G40" s="15">
        <v>8.08</v>
      </c>
      <c r="H40" t="str">
        <f t="shared" si="0"/>
        <v>nagyhal</v>
      </c>
    </row>
    <row r="41" spans="1:8" x14ac:dyDescent="0.25">
      <c r="A41" s="13" t="s">
        <v>59</v>
      </c>
      <c r="B41" s="13" t="s">
        <v>60</v>
      </c>
      <c r="C41" s="13" t="s">
        <v>61</v>
      </c>
      <c r="D41" s="14">
        <v>44758</v>
      </c>
      <c r="E41" s="13" t="s">
        <v>62</v>
      </c>
      <c r="F41" s="15">
        <v>3.12</v>
      </c>
      <c r="G41" s="15">
        <v>8.1199999999999992</v>
      </c>
      <c r="H41" t="str">
        <f t="shared" si="0"/>
        <v>nagyhal</v>
      </c>
    </row>
    <row r="42" spans="1:8" x14ac:dyDescent="0.25">
      <c r="A42" s="13" t="s">
        <v>66</v>
      </c>
      <c r="B42" s="13" t="s">
        <v>37</v>
      </c>
      <c r="C42" s="13" t="s">
        <v>67</v>
      </c>
      <c r="D42" s="14">
        <v>44758</v>
      </c>
      <c r="E42" s="13" t="s">
        <v>47</v>
      </c>
      <c r="F42" s="15">
        <v>0.88</v>
      </c>
      <c r="G42" s="15">
        <v>2.06</v>
      </c>
      <c r="H42" t="str">
        <f t="shared" si="0"/>
        <v>ebihal</v>
      </c>
    </row>
    <row r="43" spans="1:8" x14ac:dyDescent="0.25">
      <c r="A43" s="13" t="s">
        <v>63</v>
      </c>
      <c r="B43" s="13" t="s">
        <v>64</v>
      </c>
      <c r="C43" s="13" t="s">
        <v>46</v>
      </c>
      <c r="D43" s="14">
        <v>44758</v>
      </c>
      <c r="E43" s="13" t="s">
        <v>55</v>
      </c>
      <c r="F43" s="15">
        <v>3.78</v>
      </c>
      <c r="G43" s="15">
        <v>4.78</v>
      </c>
      <c r="H43" t="str">
        <f t="shared" si="0"/>
        <v>sneci</v>
      </c>
    </row>
    <row r="44" spans="1:8" x14ac:dyDescent="0.25">
      <c r="A44" s="13" t="s">
        <v>68</v>
      </c>
      <c r="B44" s="13" t="s">
        <v>37</v>
      </c>
      <c r="C44" s="13" t="s">
        <v>67</v>
      </c>
      <c r="D44" s="14">
        <v>44758</v>
      </c>
      <c r="E44" s="13" t="s">
        <v>43</v>
      </c>
      <c r="F44" s="15">
        <v>1.54</v>
      </c>
      <c r="G44" s="15">
        <v>3.64</v>
      </c>
      <c r="H44" t="str">
        <f t="shared" si="0"/>
        <v>sneci</v>
      </c>
    </row>
    <row r="45" spans="1:8" x14ac:dyDescent="0.25">
      <c r="A45" s="13" t="s">
        <v>52</v>
      </c>
      <c r="B45" s="13" t="s">
        <v>37</v>
      </c>
      <c r="C45" s="13" t="s">
        <v>53</v>
      </c>
      <c r="D45" s="14">
        <v>44758</v>
      </c>
      <c r="E45" s="13" t="s">
        <v>39</v>
      </c>
      <c r="F45" s="15">
        <v>4.83</v>
      </c>
      <c r="G45" s="15">
        <v>8.98</v>
      </c>
      <c r="H45" t="str">
        <f t="shared" si="0"/>
        <v>nagyhal</v>
      </c>
    </row>
    <row r="46" spans="1:8" x14ac:dyDescent="0.25">
      <c r="A46" s="13" t="s">
        <v>69</v>
      </c>
      <c r="B46" s="13" t="s">
        <v>70</v>
      </c>
      <c r="C46" s="13" t="s">
        <v>71</v>
      </c>
      <c r="D46" s="14">
        <v>44759</v>
      </c>
      <c r="E46" s="13" t="s">
        <v>43</v>
      </c>
      <c r="F46" s="15">
        <v>1.57</v>
      </c>
      <c r="G46" s="15">
        <v>3.64</v>
      </c>
      <c r="H46" t="str">
        <f t="shared" si="0"/>
        <v>sneci</v>
      </c>
    </row>
    <row r="47" spans="1:8" x14ac:dyDescent="0.25">
      <c r="A47" s="13" t="s">
        <v>54</v>
      </c>
      <c r="B47" s="13" t="s">
        <v>37</v>
      </c>
      <c r="C47" s="13" t="s">
        <v>50</v>
      </c>
      <c r="D47" s="14">
        <v>44759</v>
      </c>
      <c r="E47" s="13" t="s">
        <v>39</v>
      </c>
      <c r="F47" s="15">
        <v>4.83</v>
      </c>
      <c r="G47" s="15">
        <v>9.0299999999999994</v>
      </c>
      <c r="H47" t="str">
        <f t="shared" si="0"/>
        <v>mesterhorgász</v>
      </c>
    </row>
    <row r="48" spans="1:8" x14ac:dyDescent="0.25">
      <c r="A48" s="13" t="s">
        <v>56</v>
      </c>
      <c r="B48" s="13" t="s">
        <v>57</v>
      </c>
      <c r="C48" s="13" t="s">
        <v>58</v>
      </c>
      <c r="D48" s="14">
        <v>44759</v>
      </c>
      <c r="E48" s="13" t="s">
        <v>65</v>
      </c>
      <c r="F48" s="15">
        <v>4.87</v>
      </c>
      <c r="G48" s="15">
        <v>6.6</v>
      </c>
      <c r="H48" t="str">
        <f t="shared" si="0"/>
        <v>kishal</v>
      </c>
    </row>
    <row r="49" spans="1:8" x14ac:dyDescent="0.25">
      <c r="A49" s="13" t="s">
        <v>59</v>
      </c>
      <c r="B49" s="13" t="s">
        <v>60</v>
      </c>
      <c r="C49" s="13" t="s">
        <v>61</v>
      </c>
      <c r="D49" s="14">
        <v>44759</v>
      </c>
      <c r="E49" s="13" t="s">
        <v>39</v>
      </c>
      <c r="F49" s="15">
        <v>5.82</v>
      </c>
      <c r="G49" s="15">
        <v>9.9600000000000009</v>
      </c>
      <c r="H49" t="str">
        <f t="shared" si="0"/>
        <v>mesterhorgász</v>
      </c>
    </row>
    <row r="50" spans="1:8" x14ac:dyDescent="0.25">
      <c r="A50" s="13" t="s">
        <v>72</v>
      </c>
      <c r="B50" s="13" t="s">
        <v>73</v>
      </c>
      <c r="C50" s="13" t="s">
        <v>71</v>
      </c>
      <c r="D50" s="14">
        <v>44760</v>
      </c>
      <c r="E50" s="13" t="s">
        <v>43</v>
      </c>
      <c r="F50" s="15">
        <v>1.75</v>
      </c>
      <c r="G50" s="15">
        <v>4.82</v>
      </c>
      <c r="H50" t="str">
        <f t="shared" si="0"/>
        <v>sneci</v>
      </c>
    </row>
    <row r="51" spans="1:8" x14ac:dyDescent="0.25">
      <c r="A51" s="13" t="s">
        <v>74</v>
      </c>
      <c r="B51" s="13" t="s">
        <v>73</v>
      </c>
      <c r="C51" s="13" t="s">
        <v>75</v>
      </c>
      <c r="D51" s="14">
        <v>44760</v>
      </c>
      <c r="E51" s="13" t="s">
        <v>51</v>
      </c>
      <c r="F51" s="15">
        <v>1.75</v>
      </c>
      <c r="G51" s="15">
        <v>4.84</v>
      </c>
      <c r="H51" t="str">
        <f t="shared" si="0"/>
        <v>sneci</v>
      </c>
    </row>
    <row r="52" spans="1:8" x14ac:dyDescent="0.25">
      <c r="A52" s="13" t="s">
        <v>63</v>
      </c>
      <c r="B52" s="13" t="s">
        <v>64</v>
      </c>
      <c r="C52" s="13" t="s">
        <v>46</v>
      </c>
      <c r="D52" s="14">
        <v>44760</v>
      </c>
      <c r="E52" s="13" t="s">
        <v>39</v>
      </c>
      <c r="F52" s="15">
        <v>5.86</v>
      </c>
      <c r="G52" s="15">
        <v>9.9700000000000006</v>
      </c>
      <c r="H52" t="str">
        <f t="shared" si="0"/>
        <v>mesterhorgász</v>
      </c>
    </row>
    <row r="53" spans="1:8" x14ac:dyDescent="0.25">
      <c r="A53" s="13" t="s">
        <v>48</v>
      </c>
      <c r="B53" s="13" t="s">
        <v>37</v>
      </c>
      <c r="C53" s="13" t="s">
        <v>42</v>
      </c>
      <c r="D53" s="14">
        <v>44761</v>
      </c>
      <c r="E53" s="13" t="s">
        <v>51</v>
      </c>
      <c r="F53" s="15">
        <v>1.77</v>
      </c>
      <c r="G53" s="15">
        <v>4.91</v>
      </c>
      <c r="H53" t="str">
        <f t="shared" si="0"/>
        <v>sneci</v>
      </c>
    </row>
    <row r="54" spans="1:8" x14ac:dyDescent="0.25">
      <c r="A54" s="13" t="s">
        <v>66</v>
      </c>
      <c r="B54" s="13" t="s">
        <v>37</v>
      </c>
      <c r="C54" s="13" t="s">
        <v>67</v>
      </c>
      <c r="D54" s="14">
        <v>44761</v>
      </c>
      <c r="E54" s="13" t="s">
        <v>55</v>
      </c>
      <c r="F54" s="15">
        <v>2.04</v>
      </c>
      <c r="G54" s="15">
        <v>3.83</v>
      </c>
      <c r="H54" t="str">
        <f t="shared" si="0"/>
        <v>sneci</v>
      </c>
    </row>
    <row r="55" spans="1:8" x14ac:dyDescent="0.25">
      <c r="A55" s="13" t="s">
        <v>66</v>
      </c>
      <c r="B55" s="13" t="s">
        <v>37</v>
      </c>
      <c r="C55" s="13" t="s">
        <v>67</v>
      </c>
      <c r="D55" s="14">
        <v>44762</v>
      </c>
      <c r="E55" s="13" t="s">
        <v>62</v>
      </c>
      <c r="F55" s="15">
        <v>2.62</v>
      </c>
      <c r="G55" s="15">
        <v>5.68</v>
      </c>
      <c r="H55" t="str">
        <f t="shared" si="0"/>
        <v>kishal</v>
      </c>
    </row>
    <row r="56" spans="1:8" x14ac:dyDescent="0.25">
      <c r="A56" s="13" t="s">
        <v>68</v>
      </c>
      <c r="B56" s="13" t="s">
        <v>37</v>
      </c>
      <c r="C56" s="13" t="s">
        <v>67</v>
      </c>
      <c r="D56" s="14">
        <v>44762</v>
      </c>
      <c r="E56" s="13" t="s">
        <v>51</v>
      </c>
      <c r="F56" s="15">
        <v>2.79</v>
      </c>
      <c r="G56" s="15">
        <v>5.93</v>
      </c>
      <c r="H56" t="str">
        <f t="shared" si="0"/>
        <v>kishal</v>
      </c>
    </row>
    <row r="57" spans="1:8" x14ac:dyDescent="0.25">
      <c r="A57" s="13" t="s">
        <v>69</v>
      </c>
      <c r="B57" s="13" t="s">
        <v>70</v>
      </c>
      <c r="C57" s="13" t="s">
        <v>71</v>
      </c>
      <c r="D57" s="14">
        <v>44762</v>
      </c>
      <c r="E57" s="13" t="s">
        <v>47</v>
      </c>
      <c r="F57" s="15">
        <v>2.83</v>
      </c>
      <c r="G57" s="15">
        <v>5.53</v>
      </c>
      <c r="H57" t="str">
        <f t="shared" si="0"/>
        <v>kishal</v>
      </c>
    </row>
    <row r="58" spans="1:8" x14ac:dyDescent="0.25">
      <c r="A58" s="13" t="s">
        <v>76</v>
      </c>
      <c r="B58" s="13" t="s">
        <v>45</v>
      </c>
      <c r="C58" s="13" t="s">
        <v>61</v>
      </c>
      <c r="D58" s="14">
        <v>44762</v>
      </c>
      <c r="E58" s="13" t="s">
        <v>47</v>
      </c>
      <c r="F58" s="15">
        <v>0.88</v>
      </c>
      <c r="G58" s="15">
        <v>2.11</v>
      </c>
      <c r="H58" t="str">
        <f t="shared" si="0"/>
        <v>ebihal</v>
      </c>
    </row>
    <row r="59" spans="1:8" x14ac:dyDescent="0.25">
      <c r="A59" s="13" t="s">
        <v>66</v>
      </c>
      <c r="B59" s="13" t="s">
        <v>37</v>
      </c>
      <c r="C59" s="13" t="s">
        <v>67</v>
      </c>
      <c r="D59" s="14">
        <v>44764</v>
      </c>
      <c r="E59" s="13" t="s">
        <v>47</v>
      </c>
      <c r="F59" s="15">
        <v>2.89</v>
      </c>
      <c r="G59" s="15">
        <v>5.53</v>
      </c>
      <c r="H59" t="str">
        <f t="shared" si="0"/>
        <v>kishal</v>
      </c>
    </row>
    <row r="60" spans="1:8" x14ac:dyDescent="0.25">
      <c r="A60" s="13" t="s">
        <v>77</v>
      </c>
      <c r="B60" s="13" t="s">
        <v>78</v>
      </c>
      <c r="C60" s="13" t="s">
        <v>79</v>
      </c>
      <c r="D60" s="14">
        <v>44765</v>
      </c>
      <c r="E60" s="13" t="s">
        <v>43</v>
      </c>
      <c r="F60" s="15">
        <v>1.62</v>
      </c>
      <c r="G60" s="15">
        <v>3.63</v>
      </c>
      <c r="H60" t="str">
        <f t="shared" si="0"/>
        <v>sneci</v>
      </c>
    </row>
    <row r="61" spans="1:8" x14ac:dyDescent="0.25">
      <c r="A61" s="13" t="s">
        <v>80</v>
      </c>
      <c r="B61" s="13" t="s">
        <v>81</v>
      </c>
      <c r="C61" s="13" t="s">
        <v>82</v>
      </c>
      <c r="D61" s="14">
        <v>44765</v>
      </c>
      <c r="E61" s="13" t="s">
        <v>43</v>
      </c>
      <c r="F61" s="15">
        <v>1.72</v>
      </c>
      <c r="G61" s="15">
        <v>4.84</v>
      </c>
      <c r="H61" t="str">
        <f t="shared" si="0"/>
        <v>sneci</v>
      </c>
    </row>
    <row r="62" spans="1:8" x14ac:dyDescent="0.25">
      <c r="A62" s="13" t="s">
        <v>68</v>
      </c>
      <c r="B62" s="13" t="s">
        <v>37</v>
      </c>
      <c r="C62" s="13" t="s">
        <v>67</v>
      </c>
      <c r="D62" s="14">
        <v>44765</v>
      </c>
      <c r="E62" s="13" t="s">
        <v>62</v>
      </c>
      <c r="F62" s="15">
        <v>3.11</v>
      </c>
      <c r="G62" s="15">
        <v>8.1300000000000008</v>
      </c>
      <c r="H62" t="str">
        <f t="shared" si="0"/>
        <v>nagyhal</v>
      </c>
    </row>
    <row r="63" spans="1:8" x14ac:dyDescent="0.25">
      <c r="A63" s="13" t="s">
        <v>69</v>
      </c>
      <c r="B63" s="13" t="s">
        <v>70</v>
      </c>
      <c r="C63" s="13" t="s">
        <v>71</v>
      </c>
      <c r="D63" s="14">
        <v>44766</v>
      </c>
      <c r="E63" s="13" t="s">
        <v>62</v>
      </c>
      <c r="F63" s="15">
        <v>3.13</v>
      </c>
      <c r="G63" s="15">
        <v>8.14</v>
      </c>
      <c r="H63" t="str">
        <f t="shared" si="0"/>
        <v>nagyhal</v>
      </c>
    </row>
    <row r="64" spans="1:8" x14ac:dyDescent="0.25">
      <c r="A64" s="13" t="s">
        <v>83</v>
      </c>
      <c r="B64" s="13" t="s">
        <v>73</v>
      </c>
      <c r="C64" s="13" t="s">
        <v>53</v>
      </c>
      <c r="D64" s="14">
        <v>44766</v>
      </c>
      <c r="E64" s="13" t="s">
        <v>43</v>
      </c>
      <c r="F64" s="15">
        <v>1.75</v>
      </c>
      <c r="G64" s="15">
        <v>4.88</v>
      </c>
      <c r="H64" t="str">
        <f t="shared" si="0"/>
        <v>sneci</v>
      </c>
    </row>
    <row r="65" spans="1:8" x14ac:dyDescent="0.25">
      <c r="A65" s="13" t="s">
        <v>76</v>
      </c>
      <c r="B65" s="13" t="s">
        <v>45</v>
      </c>
      <c r="C65" s="13" t="s">
        <v>61</v>
      </c>
      <c r="D65" s="14">
        <v>44766</v>
      </c>
      <c r="E65" s="13" t="s">
        <v>43</v>
      </c>
      <c r="F65" s="15">
        <v>1.77</v>
      </c>
      <c r="G65" s="15">
        <v>4.87</v>
      </c>
      <c r="H65" t="str">
        <f t="shared" si="0"/>
        <v>sneci</v>
      </c>
    </row>
    <row r="66" spans="1:8" x14ac:dyDescent="0.25">
      <c r="A66" s="13" t="s">
        <v>66</v>
      </c>
      <c r="B66" s="13" t="s">
        <v>37</v>
      </c>
      <c r="C66" s="13" t="s">
        <v>67</v>
      </c>
      <c r="D66" s="14">
        <v>44767</v>
      </c>
      <c r="E66" s="13" t="s">
        <v>65</v>
      </c>
      <c r="F66" s="15">
        <v>4.82</v>
      </c>
      <c r="G66" s="15">
        <v>6.54</v>
      </c>
      <c r="H66" t="str">
        <f t="shared" si="0"/>
        <v>kishal</v>
      </c>
    </row>
    <row r="67" spans="1:8" x14ac:dyDescent="0.25">
      <c r="A67" s="13" t="s">
        <v>76</v>
      </c>
      <c r="B67" s="13" t="s">
        <v>45</v>
      </c>
      <c r="C67" s="13" t="s">
        <v>61</v>
      </c>
      <c r="D67" s="14">
        <v>44767</v>
      </c>
      <c r="E67" s="13" t="s">
        <v>55</v>
      </c>
      <c r="F67" s="15">
        <v>1.98</v>
      </c>
      <c r="G67" s="15">
        <v>3.86</v>
      </c>
      <c r="H67" t="str">
        <f t="shared" ref="H67:H82" si="1">VLOOKUP(G67,$K$2:$L$6,2)</f>
        <v>sneci</v>
      </c>
    </row>
    <row r="68" spans="1:8" x14ac:dyDescent="0.25">
      <c r="A68" s="13" t="s">
        <v>68</v>
      </c>
      <c r="B68" s="13" t="s">
        <v>37</v>
      </c>
      <c r="C68" s="13" t="s">
        <v>67</v>
      </c>
      <c r="D68" s="14">
        <v>44768</v>
      </c>
      <c r="E68" s="13" t="s">
        <v>39</v>
      </c>
      <c r="F68" s="15">
        <v>4.8600000000000003</v>
      </c>
      <c r="G68" s="15">
        <v>8.9499999999999993</v>
      </c>
      <c r="H68" t="str">
        <f t="shared" si="1"/>
        <v>nagyhal</v>
      </c>
    </row>
    <row r="69" spans="1:8" x14ac:dyDescent="0.25">
      <c r="A69" s="13" t="s">
        <v>76</v>
      </c>
      <c r="B69" s="13" t="s">
        <v>45</v>
      </c>
      <c r="C69" s="13" t="s">
        <v>61</v>
      </c>
      <c r="D69" s="14">
        <v>44768</v>
      </c>
      <c r="E69" s="13" t="s">
        <v>55</v>
      </c>
      <c r="F69" s="15">
        <v>2.0099999999999998</v>
      </c>
      <c r="G69" s="15">
        <v>3.83</v>
      </c>
      <c r="H69" t="str">
        <f t="shared" si="1"/>
        <v>sneci</v>
      </c>
    </row>
    <row r="70" spans="1:8" x14ac:dyDescent="0.25">
      <c r="A70" s="13" t="s">
        <v>69</v>
      </c>
      <c r="B70" s="13" t="s">
        <v>70</v>
      </c>
      <c r="C70" s="13" t="s">
        <v>71</v>
      </c>
      <c r="D70" s="14">
        <v>44768</v>
      </c>
      <c r="E70" s="13" t="s">
        <v>55</v>
      </c>
      <c r="F70" s="15">
        <v>5.85</v>
      </c>
      <c r="G70" s="15">
        <v>9.1199999999999992</v>
      </c>
      <c r="H70" t="str">
        <f t="shared" si="1"/>
        <v>mesterhorgász</v>
      </c>
    </row>
    <row r="71" spans="1:8" x14ac:dyDescent="0.25">
      <c r="A71" s="13" t="s">
        <v>76</v>
      </c>
      <c r="B71" s="13" t="s">
        <v>45</v>
      </c>
      <c r="C71" s="13" t="s">
        <v>61</v>
      </c>
      <c r="D71" s="14">
        <v>44769</v>
      </c>
      <c r="E71" s="13" t="s">
        <v>62</v>
      </c>
      <c r="F71" s="15">
        <v>2.6</v>
      </c>
      <c r="G71" s="15">
        <v>5.68</v>
      </c>
      <c r="H71" t="str">
        <f t="shared" si="1"/>
        <v>kishal</v>
      </c>
    </row>
    <row r="72" spans="1:8" x14ac:dyDescent="0.25">
      <c r="A72" s="13" t="s">
        <v>72</v>
      </c>
      <c r="B72" s="13" t="s">
        <v>73</v>
      </c>
      <c r="C72" s="13" t="s">
        <v>71</v>
      </c>
      <c r="D72" s="14">
        <v>44769</v>
      </c>
      <c r="E72" s="13" t="s">
        <v>55</v>
      </c>
      <c r="F72" s="15">
        <v>5.92</v>
      </c>
      <c r="G72" s="15">
        <v>9.1199999999999992</v>
      </c>
      <c r="H72" t="str">
        <f t="shared" si="1"/>
        <v>mesterhorgász</v>
      </c>
    </row>
    <row r="73" spans="1:8" x14ac:dyDescent="0.25">
      <c r="A73" s="13" t="s">
        <v>74</v>
      </c>
      <c r="B73" s="13" t="s">
        <v>73</v>
      </c>
      <c r="C73" s="13" t="s">
        <v>75</v>
      </c>
      <c r="D73" s="14">
        <v>44769</v>
      </c>
      <c r="E73" s="13" t="s">
        <v>55</v>
      </c>
      <c r="F73" s="15">
        <v>5.92</v>
      </c>
      <c r="G73" s="15">
        <v>9.14</v>
      </c>
      <c r="H73" t="str">
        <f t="shared" si="1"/>
        <v>mesterhorgász</v>
      </c>
    </row>
    <row r="74" spans="1:8" x14ac:dyDescent="0.25">
      <c r="A74" s="13" t="s">
        <v>77</v>
      </c>
      <c r="B74" s="13" t="s">
        <v>78</v>
      </c>
      <c r="C74" s="13" t="s">
        <v>79</v>
      </c>
      <c r="D74" s="14">
        <v>44770</v>
      </c>
      <c r="E74" s="13" t="s">
        <v>43</v>
      </c>
      <c r="F74" s="15">
        <v>2.84</v>
      </c>
      <c r="G74" s="15">
        <v>5.3</v>
      </c>
      <c r="H74" t="str">
        <f t="shared" si="1"/>
        <v>kishal</v>
      </c>
    </row>
    <row r="75" spans="1:8" x14ac:dyDescent="0.25">
      <c r="A75" s="13" t="s">
        <v>80</v>
      </c>
      <c r="B75" s="13" t="s">
        <v>81</v>
      </c>
      <c r="C75" s="13" t="s">
        <v>82</v>
      </c>
      <c r="D75" s="14">
        <v>44771</v>
      </c>
      <c r="E75" s="13" t="s">
        <v>47</v>
      </c>
      <c r="F75" s="15">
        <v>2.85</v>
      </c>
      <c r="G75" s="15">
        <v>5.54</v>
      </c>
      <c r="H75" t="str">
        <f t="shared" si="1"/>
        <v>kishal</v>
      </c>
    </row>
    <row r="76" spans="1:8" x14ac:dyDescent="0.25">
      <c r="A76" s="13" t="s">
        <v>76</v>
      </c>
      <c r="B76" s="13" t="s">
        <v>45</v>
      </c>
      <c r="C76" s="13" t="s">
        <v>61</v>
      </c>
      <c r="D76" s="14">
        <v>44771</v>
      </c>
      <c r="E76" s="13" t="s">
        <v>47</v>
      </c>
      <c r="F76" s="15">
        <v>2.88</v>
      </c>
      <c r="G76" s="15">
        <v>5.5</v>
      </c>
      <c r="H76" t="str">
        <f t="shared" si="1"/>
        <v>kishal</v>
      </c>
    </row>
    <row r="77" spans="1:8" x14ac:dyDescent="0.25">
      <c r="A77" s="13" t="s">
        <v>77</v>
      </c>
      <c r="B77" s="13" t="s">
        <v>78</v>
      </c>
      <c r="C77" s="13" t="s">
        <v>79</v>
      </c>
      <c r="D77" s="14">
        <v>44772</v>
      </c>
      <c r="E77" s="13" t="s">
        <v>65</v>
      </c>
      <c r="F77" s="15">
        <v>3.3</v>
      </c>
      <c r="G77" s="15">
        <v>4.7300000000000004</v>
      </c>
      <c r="H77" t="str">
        <f t="shared" si="1"/>
        <v>sneci</v>
      </c>
    </row>
    <row r="78" spans="1:8" x14ac:dyDescent="0.25">
      <c r="A78" s="13" t="s">
        <v>80</v>
      </c>
      <c r="B78" s="13" t="s">
        <v>81</v>
      </c>
      <c r="C78" s="13" t="s">
        <v>82</v>
      </c>
      <c r="D78" s="14">
        <v>44772</v>
      </c>
      <c r="E78" s="13" t="s">
        <v>65</v>
      </c>
      <c r="F78" s="15">
        <v>3.35</v>
      </c>
      <c r="G78" s="15">
        <v>4.75</v>
      </c>
      <c r="H78" t="str">
        <f t="shared" si="1"/>
        <v>sneci</v>
      </c>
    </row>
    <row r="79" spans="1:8" x14ac:dyDescent="0.25">
      <c r="A79" s="13" t="s">
        <v>76</v>
      </c>
      <c r="B79" s="13" t="s">
        <v>45</v>
      </c>
      <c r="C79" s="13" t="s">
        <v>61</v>
      </c>
      <c r="D79" s="14">
        <v>44772</v>
      </c>
      <c r="E79" s="13" t="s">
        <v>65</v>
      </c>
      <c r="F79" s="15">
        <v>4.8099999999999996</v>
      </c>
      <c r="G79" s="15">
        <v>6.59</v>
      </c>
      <c r="H79" t="str">
        <f t="shared" si="1"/>
        <v>kishal</v>
      </c>
    </row>
    <row r="80" spans="1:8" x14ac:dyDescent="0.25">
      <c r="A80" s="13" t="s">
        <v>77</v>
      </c>
      <c r="B80" s="13" t="s">
        <v>78</v>
      </c>
      <c r="C80" s="13" t="s">
        <v>79</v>
      </c>
      <c r="D80" s="14">
        <v>44773</v>
      </c>
      <c r="E80" s="13" t="s">
        <v>55</v>
      </c>
      <c r="F80" s="15">
        <v>5.85</v>
      </c>
      <c r="G80" s="15">
        <v>9.16</v>
      </c>
      <c r="H80" t="str">
        <f t="shared" si="1"/>
        <v>mesterhorgász</v>
      </c>
    </row>
    <row r="81" spans="1:8" x14ac:dyDescent="0.25">
      <c r="A81" s="13" t="s">
        <v>80</v>
      </c>
      <c r="B81" s="13" t="s">
        <v>81</v>
      </c>
      <c r="C81" s="13" t="s">
        <v>82</v>
      </c>
      <c r="D81" s="14">
        <v>44773</v>
      </c>
      <c r="E81" s="13" t="s">
        <v>39</v>
      </c>
      <c r="F81" s="15">
        <v>5.86</v>
      </c>
      <c r="G81" s="15">
        <v>9.9600000000000009</v>
      </c>
      <c r="H81" t="str">
        <f t="shared" si="1"/>
        <v>mesterhorgász</v>
      </c>
    </row>
    <row r="82" spans="1:8" x14ac:dyDescent="0.25">
      <c r="A82" s="13" t="s">
        <v>83</v>
      </c>
      <c r="B82" s="13" t="s">
        <v>73</v>
      </c>
      <c r="C82" s="13" t="s">
        <v>53</v>
      </c>
      <c r="D82" s="14">
        <v>44773</v>
      </c>
      <c r="E82" s="13" t="s">
        <v>39</v>
      </c>
      <c r="F82" s="15">
        <v>5.92</v>
      </c>
      <c r="G82" s="15">
        <v>9.9499999999999993</v>
      </c>
      <c r="H82" t="str">
        <f t="shared" si="1"/>
        <v>mesterhorgász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Q E A A B Q S w M E F A A C A A g A r 5 p c W / K o T h W m A A A A 9 g A A A B I A H A B D b 2 5 m a W c v U G F j a 2 F n Z S 5 4 b W w g o h g A K K A U A A A A A A A A A A A A A A A A A A A A A A A A A A A A h Y 8 x D o I w G I W v Q r r T F t B o y E 8 Z X B w k M T E a 1 6 Z W a I R i a G u 5 m 4 N H 8 g p i F H V z f N / 7 h v f u 1 x v k f V M H F 9 k Z 1 e o M R Z i i Q G r R H p Q u M + T s M Z y j n M G a i x M v Z T D I 2 q S 9 O W S o s v a c E u K 9 x z 7 B b V e S m N K I 7 I v V R l S y 4 e g j q / 9 y q L S x X A u J G O x e Y 1 i M o 8 k M T 2 m C K Z A R Q q H 0 V 4 i H v c / 2 B 8 L C 1 d Z 1 k l U u X G 6 B j B H I + w N 7 A F B L A w Q U A A I A C A C v m l x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5 p c W 0 T A J o C M A Q A A i w I A A B M A H A B G b 3 J t d W x h c y 9 T Z W N 0 a W 9 u M S 5 t I K I Y A C i g F A A A A A A A A A A A A A A A A A A A A A A A A A A A A H 1 R w W r b Q B C 9 G / w P g 3 q x Q Y g E 2 g R q d D C 2 Q w q l N L G b S 9 z D S h r L s l c 7 Z m c k I p t 8 R D 7 B x x 5 y K u S U 2 5 L / y i Y 2 T a l L d g + 7 M / P e 2 z c 7 j K k U Z G C 8 O 4 9 7 7 V a 7 x X N l M Y M a L a N p I A a N 0 m 6 B X 2 d k r d u y T w 2 4 j o a U V i U a 6 Z w V G q M B G f E B d 4 L B 5 + k P 9 u T p J S W 0 P q 8 M 2 e k Q e S m 0 m u 5 F o 5 T r o B t e D 1 E X Z S F o 4 6 A X h D A g X Z W G 4 9 M Q R i a l r D B 5 f P L p 6 O g 4 h I u K B M f S a I z f r t E 3 M v i z G + 7 c f Q h G + u l O u 1 8 r Q b 8 F Z r j w U Y r L w D u e q M Q T v l s q P f s c V e a d d P Y N h X C 9 L / S 1 H q d K K 8 u x 2 O p v 7 Y m 7 X 1 U M p f u d E b t 7 q d W b 6 s Q q w z O y 5 a 6 B S b N C 7 r x j J 9 x s g j 7 M y e b + 8 T U Y r N F 3 L 5 4 G g j d y G 8 I m u H J b S 3 y Q H u U N s n v 0 I z l k 7 A d W Z L h 4 0 f t i 5 O R j 9 G L m t f w V c 6 P y h p I E 5 k r D T C 3 E b R f q Q O Y f n L i H E v M / / k x V J m h f g X 1 Y F j P K y b f m g W o J 7 o F 5 / X / 8 b b f d K s w 7 f 9 l 7 B l B L A Q I t A B Q A A g A I A K + a X F v y q E 4 V p g A A A P Y A A A A S A A A A A A A A A A A A A A A A A A A A A A B D b 2 5 m a W c v U G F j a 2 F n Z S 5 4 b W x Q S w E C L Q A U A A I A C A C v m l x b D 8 r p q 6 Q A A A D p A A A A E w A A A A A A A A A A A A A A A A D y A A A A W 0 N v b n R l b n R f V H l w Z X N d L n h t b F B L A Q I t A B Q A A g A I A K + a X F t E w C a A j A E A A I s C A A A T A A A A A A A A A A A A A A A A A O M B A A B G b 3 J t d W x h c y 9 T Z W N 0 a W 9 u M S 5 t U E s F B g A A A A A D A A M A w g A A A L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0 M A A A A A A A A m w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X J z Z W 5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T E 2 O T B k O W I t N j U 4 M C 0 0 O D Q w L W E x N W I t M W Z j N m E x N T Y y M G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I 4 V D E 4 O j A 2 O j I 1 L j M 2 M T k y M z h a I i A v P j x F b n R y e S B U e X B l P S J G a W x s Q 2 9 s d W 1 u V H l w Z X M i I F Z h b H V l P S J z Q m d Z R 0 F 3 W U Z C U T 0 9 I i A v P j x F b n R y e S B U e X B l P S J G a W x s Q 2 9 s d W 1 u T m F t Z X M i I F Z h b H V l P S J z W y Z x d W 9 0 O 0 E g a G 9 y Z 8 O h c 3 o g b m V 2 Z S Z x d W 9 0 O y w m c X V v d D t W w 6 F y b 3 M m c X V v d D s s J n F 1 b 3 Q 7 R W d 5 Z X P D v G x l d C Z x d W 9 0 O y w m c X V v d D t W Z X J z Z W 5 5 I G l k Z W p l J n F 1 b 3 Q 7 L C Z x d W 9 0 O 0 x l Z 2 5 h Z 3 l v Y m I g a G F s I G Z h a n T D o W p h J n F 1 b 3 Q 7 L C Z x d W 9 0 O 0 x l Z 2 5 h Z 3 l v Y m I g a G F s I H T D t m 1 l Z 2 U m c X V v d D s s J n F 1 b 3 Q 7 Q S B r a W Z v Z 2 9 0 d C B o Y W x h a y D D t n N z e n T D t m 1 l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Z X J z Z W 5 5 L 0 F 1 d G 9 S Z W 1 v d m V k Q 2 9 s d W 1 u c z E u e 0 E g a G 9 y Z 8 O h c 3 o g b m V 2 Z S w w f S Z x d W 9 0 O y w m c X V v d D t T Z W N 0 a W 9 u M S 9 2 Z X J z Z W 5 5 L 0 F 1 d G 9 S Z W 1 v d m V k Q 2 9 s d W 1 u c z E u e 1 b D o X J v c y w x f S Z x d W 9 0 O y w m c X V v d D t T Z W N 0 a W 9 u M S 9 2 Z X J z Z W 5 5 L 0 F 1 d G 9 S Z W 1 v d m V k Q 2 9 s d W 1 u c z E u e 0 V n e W V z w 7 x s Z X Q s M n 0 m c X V v d D s s J n F 1 b 3 Q 7 U 2 V j d G l v b j E v d m V y c 2 V u e S 9 B d X R v U m V t b 3 Z l Z E N v b H V t b n M x L n t W Z X J z Z W 5 5 I G l k Z W p l L D N 9 J n F 1 b 3 Q 7 L C Z x d W 9 0 O 1 N l Y 3 R p b 2 4 x L 3 Z l c n N l b n k v Q X V 0 b 1 J l b W 9 2 Z W R D b 2 x 1 b W 5 z M S 5 7 T G V n b m F n e W 9 i Y i B o Y W w g Z m F q d M O h a m E s N H 0 m c X V v d D s s J n F 1 b 3 Q 7 U 2 V j d G l v b j E v d m V y c 2 V u e S 9 B d X R v U m V t b 3 Z l Z E N v b H V t b n M x L n t M Z W d u Y W d 5 b 2 J i I G h h b C B 0 w 7 Z t Z W d l L D V 9 J n F 1 b 3 Q 7 L C Z x d W 9 0 O 1 N l Y 3 R p b 2 4 x L 3 Z l c n N l b n k v Q X V 0 b 1 J l b W 9 2 Z W R D b 2 x 1 b W 5 z M S 5 7 Q S B r a W Z v Z 2 9 0 d C B o Y W x h a y D D t n N z e n T D t m 1 l Z 2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m V y c 2 V u e S 9 B d X R v U m V t b 3 Z l Z E N v b H V t b n M x L n t B I G h v c m f D o X N 6 I G 5 l d m U s M H 0 m c X V v d D s s J n F 1 b 3 Q 7 U 2 V j d G l v b j E v d m V y c 2 V u e S 9 B d X R v U m V t b 3 Z l Z E N v b H V t b n M x L n t W w 6 F y b 3 M s M X 0 m c X V v d D s s J n F 1 b 3 Q 7 U 2 V j d G l v b j E v d m V y c 2 V u e S 9 B d X R v U m V t b 3 Z l Z E N v b H V t b n M x L n t F Z 3 l l c 8 O 8 b G V 0 L D J 9 J n F 1 b 3 Q 7 L C Z x d W 9 0 O 1 N l Y 3 R p b 2 4 x L 3 Z l c n N l b n k v Q X V 0 b 1 J l b W 9 2 Z W R D b 2 x 1 b W 5 z M S 5 7 V m V y c 2 V u e S B p Z G V q Z S w z f S Z x d W 9 0 O y w m c X V v d D t T Z W N 0 a W 9 u M S 9 2 Z X J z Z W 5 5 L 0 F 1 d G 9 S Z W 1 v d m V k Q 2 9 s d W 1 u c z E u e 0 x l Z 2 5 h Z 3 l v Y m I g a G F s I G Z h a n T D o W p h L D R 9 J n F 1 b 3 Q 7 L C Z x d W 9 0 O 1 N l Y 3 R p b 2 4 x L 3 Z l c n N l b n k v Q X V 0 b 1 J l b W 9 2 Z W R D b 2 x 1 b W 5 z M S 5 7 T G V n b m F n e W 9 i Y i B o Y W w g d M O 2 b W V n Z S w 1 f S Z x d W 9 0 O y w m c X V v d D t T Z W N 0 a W 9 u M S 9 2 Z X J z Z W 5 5 L 0 F 1 d G 9 S Z W 1 v d m V k Q 2 9 s d W 1 u c z E u e 0 E g a 2 l m b 2 d v d H Q g a G F s Y W s g w 7 Z z c 3 p 0 w 7 Z t Z W d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Z X J z Z W 5 5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y c 2 V u e S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c n N l b n k v V C V D M y V B R H B 1 c y U y M G 0 l Q z M l Q j N k b 3 M l Q z M l Q U R 0 d m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f 8 y r I m U 1 k S e D 8 n h R K + r S g A A A A A C A A A A A A A Q Z g A A A A E A A C A A A A D 6 6 H N 6 h x Y h 1 R M e 1 j Y Q p 4 m E + I k 5 5 S s n J l 4 o 4 h T N x Q 2 D e Q A A A A A O g A A A A A I A A C A A A A A k q g o 6 3 v o m o Y l i J u s G t r q Q y P w I N D S d N P 0 a j o 9 K t y e Z r l A A A A C R T T N D v D w 5 5 s V a K K m 1 7 e E S b G 5 D 8 p e E A l 3 D 4 y 6 C S T K E p 8 C X Q 1 9 + g F n z A v Y x D X i n E M U z V O I 2 3 f D t Q H w s U j A J t E w a n G 5 W f D C C 0 9 x 5 a a 2 K H q / p 9 0 A A A A C 6 A + s y T s u 3 q K v g Z p B B T J H N E d 4 1 p Z 4 a 9 m c / L f E C S s t Z 8 W g j L k 5 H R d r D H G 0 A H J m s X E u + c A j I a O T A k 0 d O H T Y j Q E d f < / D a t a M a s h u p > 
</file>

<file path=customXml/itemProps1.xml><?xml version="1.0" encoding="utf-8"?>
<ds:datastoreItem xmlns:ds="http://schemas.openxmlformats.org/officeDocument/2006/customXml" ds:itemID="{5AF0955A-95F6-4D9B-B234-0088AC305C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Szállásfoglaltság</vt:lpstr>
      <vt:lpstr>Horgászverseny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O365 felhasználó</dc:creator>
  <cp:lastModifiedBy>O365 felhasználó</cp:lastModifiedBy>
  <dcterms:created xsi:type="dcterms:W3CDTF">2025-10-28T17:23:21Z</dcterms:created>
  <dcterms:modified xsi:type="dcterms:W3CDTF">2025-10-29T17:01:58Z</dcterms:modified>
</cp:coreProperties>
</file>