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464d2f46d3dd3/ajs/"/>
    </mc:Choice>
  </mc:AlternateContent>
  <xr:revisionPtr revIDLastSave="41" documentId="8_{85FB925B-B457-4A4A-9119-B2683193E143}" xr6:coauthVersionLast="41" xr6:coauthVersionMax="41" xr10:uidLastSave="{64C8B382-62EA-4B45-B2E2-717F81352835}"/>
  <bookViews>
    <workbookView xWindow="5580" yWindow="2360" windowWidth="27640" windowHeight="16940" xr2:uid="{CB97A17C-C889-F443-BD3B-A7E4EE5698F5}"/>
  </bookViews>
  <sheets>
    <sheet name="Sheet2" sheetId="1" r:id="rId1"/>
  </sheets>
  <externalReferences>
    <externalReference r:id="rId2"/>
  </externalReferences>
  <definedNames>
    <definedName name="a">[1]Sheet1!$C$17</definedName>
    <definedName name="a_max">[1]Sheet1!$C$18</definedName>
    <definedName name="beta">[1]Sheet1!$C$29:$C$29</definedName>
    <definedName name="c_cont">[1]Sheet1!$C$12</definedName>
    <definedName name="c_cont1">[1]Sheet1!$C$13</definedName>
    <definedName name="c_cont2">[1]Sheet1!$C$15</definedName>
    <definedName name="D_e">[1]Sheet1!$C$19</definedName>
    <definedName name="D_i">[1]Sheet1!$C$26</definedName>
    <definedName name="D_p">[1]Sheet1!$C$22</definedName>
    <definedName name="delta_t">[1]Sheet1!$C$5</definedName>
    <definedName name="epsilon">[1]Sheet1!$C$21</definedName>
    <definedName name="gamma">[1]Sheet1!$C$28</definedName>
    <definedName name="i_p">[1]Sheet1!$C$25</definedName>
    <definedName name="N">[1]Sheet1!$C$2</definedName>
    <definedName name="n_e">[1]Sheet1!$C$20</definedName>
    <definedName name="n_i">[1]Sheet1!$C$27</definedName>
    <definedName name="n_p">[1]Sheet1!$C$23</definedName>
    <definedName name="P_death">[1]Sheet1!$C$34</definedName>
    <definedName name="P_sick">[1]Sheet1!$C$30</definedName>
    <definedName name="phi">[1]Sheet1!$C$24</definedName>
    <definedName name="psi">[1]Sheet1!$C$4</definedName>
    <definedName name="Q_max">[1]Sheet1!$C$7</definedName>
    <definedName name="R0">[1]Sheet1!$C$16</definedName>
    <definedName name="t_iso1">[1]Sheet1!$C$8</definedName>
    <definedName name="t_iso2">[1]Sheet1!$C$10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F29" i="1" s="1"/>
  <c r="H2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2" i="1"/>
  <c r="F18" i="1"/>
  <c r="F34" i="1"/>
  <c r="F33" i="1"/>
  <c r="F32" i="1"/>
  <c r="F31" i="1"/>
  <c r="F30" i="1"/>
  <c r="C28" i="1"/>
  <c r="F28" i="1" s="1"/>
  <c r="F27" i="1"/>
  <c r="F26" i="1"/>
  <c r="F25" i="1"/>
  <c r="C24" i="1"/>
  <c r="F24" i="1" s="1"/>
  <c r="F23" i="1"/>
  <c r="F22" i="1"/>
  <c r="F21" i="1"/>
  <c r="C21" i="1"/>
  <c r="F20" i="1"/>
  <c r="F19" i="1"/>
  <c r="F17" i="1"/>
  <c r="F16" i="1"/>
  <c r="C15" i="1"/>
  <c r="F15" i="1" s="1"/>
  <c r="F13" i="1"/>
  <c r="F12" i="1"/>
  <c r="F11" i="1"/>
  <c r="C10" i="1"/>
  <c r="F10" i="1" s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<sst xmlns="http://schemas.openxmlformats.org/spreadsheetml/2006/main" count="70" uniqueCount="70">
  <si>
    <t>Description</t>
  </si>
  <si>
    <t>Name</t>
  </si>
  <si>
    <t>Value</t>
  </si>
  <si>
    <t>Population</t>
  </si>
  <si>
    <t>N</t>
  </si>
  <si>
    <t>Initial infections</t>
  </si>
  <si>
    <t>X</t>
  </si>
  <si>
    <t>New infected travellers per day</t>
  </si>
  <si>
    <t>psi</t>
  </si>
  <si>
    <t>Time step(days)</t>
  </si>
  <si>
    <t>delta_t</t>
  </si>
  <si>
    <t>Time of highest transmission potential</t>
  </si>
  <si>
    <t>t_max</t>
  </si>
  <si>
    <t>Maximum isolation capacity</t>
  </si>
  <si>
    <t>Isolation start time</t>
  </si>
  <si>
    <t>t_iso1</t>
  </si>
  <si>
    <t>Isolation months</t>
  </si>
  <si>
    <t>iso_months</t>
  </si>
  <si>
    <t>Isolation end time</t>
  </si>
  <si>
    <t>t_iso2</t>
  </si>
  <si>
    <t>Contact reduction for home isolation</t>
  </si>
  <si>
    <t>c_home</t>
  </si>
  <si>
    <t>General contact reduction</t>
  </si>
  <si>
    <t>c_cont</t>
  </si>
  <si>
    <t>Contact reduction start time</t>
  </si>
  <si>
    <t>c_cont1</t>
  </si>
  <si>
    <t>Contact reduction months</t>
  </si>
  <si>
    <t>contact_months</t>
  </si>
  <si>
    <t>Contact reduction end time</t>
  </si>
  <si>
    <t>c_cont2</t>
  </si>
  <si>
    <t>Basic reproduction number</t>
  </si>
  <si>
    <t>R0</t>
  </si>
  <si>
    <t>Amplitude of seasonal variation</t>
  </si>
  <si>
    <t>a</t>
  </si>
  <si>
    <t>Peak date of seasonal variation</t>
  </si>
  <si>
    <t>a_max</t>
  </si>
  <si>
    <t>Duration of latent period</t>
  </si>
  <si>
    <t>D_e</t>
  </si>
  <si>
    <t>Stages for latent period</t>
  </si>
  <si>
    <t>n_e</t>
  </si>
  <si>
    <t>Stage rate for latent period</t>
  </si>
  <si>
    <t>epsilon</t>
  </si>
  <si>
    <t>Duration of prodromal period</t>
  </si>
  <si>
    <t>D_p</t>
  </si>
  <si>
    <t>Stages for prodromal period</t>
  </si>
  <si>
    <t>n_p</t>
  </si>
  <si>
    <t>Stage rate for prodromal period</t>
  </si>
  <si>
    <t>phi</t>
  </si>
  <si>
    <t>Relative infectiosness in prodromal period</t>
  </si>
  <si>
    <t>i_p</t>
  </si>
  <si>
    <t>Duration of symptomatic period</t>
  </si>
  <si>
    <t>D_i</t>
  </si>
  <si>
    <t>Stages for infectious period</t>
  </si>
  <si>
    <t>n_i</t>
  </si>
  <si>
    <t>Stage rate for infectios period</t>
  </si>
  <si>
    <t>gamma</t>
  </si>
  <si>
    <t>Base contact rate</t>
  </si>
  <si>
    <t>beta</t>
  </si>
  <si>
    <t>Fraction of infected who become sick</t>
  </si>
  <si>
    <t>Fraction of infected who seek medical help</t>
  </si>
  <si>
    <t>Fraction of infected who are hospitalised</t>
  </si>
  <si>
    <t>Fraction of infected who are admitted to ICU</t>
  </si>
  <si>
    <t>Fraction of infected who die</t>
  </si>
  <si>
    <t>Start date</t>
  </si>
  <si>
    <t>p_sick</t>
  </si>
  <si>
    <t>p_consult</t>
  </si>
  <si>
    <t>p_hosp</t>
  </si>
  <si>
    <t>p_icu</t>
  </si>
  <si>
    <t>p_death</t>
  </si>
  <si>
    <t>q_max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</si>
</sst>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000_);\(0.0000\)"/>
    <numFmt numFmtId="167" formatCode="d/mm/yyyy;@"/>
    <numFmt numFmtId="168" formatCode="0.00000"/>
    <numFmt numFmtId="174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0" fillId="0" borderId="0" xfId="1" applyNumberFormat="1" applyFont="1"/>
    <xf numFmtId="166" fontId="0" fillId="0" borderId="0" xfId="0" applyNumberFormat="1"/>
    <xf numFmtId="164" fontId="0" fillId="0" borderId="0" xfId="1" applyFont="1"/>
    <xf numFmtId="167" fontId="0" fillId="0" borderId="0" xfId="1" applyNumberFormat="1" applyFont="1"/>
    <xf numFmtId="14" fontId="0" fillId="0" borderId="0" xfId="1" applyNumberFormat="1" applyFont="1"/>
    <xf numFmtId="9" fontId="0" fillId="0" borderId="0" xfId="0" applyNumberFormat="1"/>
    <xf numFmtId="14" fontId="0" fillId="0" borderId="0" xfId="0" applyNumberFormat="1"/>
    <xf numFmtId="168" fontId="0" fillId="0" borderId="0" xfId="0" applyNumberFormat="1"/>
    <xf numFmtId="10" fontId="0" fillId="0" borderId="0" xfId="0" applyNumberFormat="1"/>
    <xf numFmtId="17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s/OneDrive/ajs/covidsi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C2">
            <v>5000000</v>
          </cell>
        </row>
        <row r="4">
          <cell r="C4">
            <v>1</v>
          </cell>
        </row>
        <row r="5">
          <cell r="C5">
            <v>0.1</v>
          </cell>
        </row>
        <row r="7">
          <cell r="C7">
            <v>1500</v>
          </cell>
        </row>
        <row r="8">
          <cell r="C8">
            <v>43922</v>
          </cell>
        </row>
        <row r="10">
          <cell r="C10">
            <v>43922</v>
          </cell>
        </row>
        <row r="12">
          <cell r="C12">
            <v>0.25</v>
          </cell>
        </row>
        <row r="13">
          <cell r="C13">
            <v>43922</v>
          </cell>
        </row>
        <row r="15">
          <cell r="C15">
            <v>43922</v>
          </cell>
        </row>
        <row r="16">
          <cell r="C16">
            <v>3.5</v>
          </cell>
        </row>
        <row r="17">
          <cell r="C17">
            <v>0.25</v>
          </cell>
        </row>
        <row r="18">
          <cell r="C18">
            <v>44027</v>
          </cell>
        </row>
        <row r="19">
          <cell r="C19">
            <v>4</v>
          </cell>
        </row>
        <row r="20">
          <cell r="C20">
            <v>16</v>
          </cell>
        </row>
        <row r="21">
          <cell r="C21">
            <v>4</v>
          </cell>
        </row>
        <row r="22">
          <cell r="C22">
            <v>1</v>
          </cell>
        </row>
        <row r="23">
          <cell r="C23">
            <v>16</v>
          </cell>
        </row>
        <row r="24">
          <cell r="C24">
            <v>16</v>
          </cell>
        </row>
        <row r="25">
          <cell r="C25">
            <v>0.5</v>
          </cell>
        </row>
        <row r="26">
          <cell r="C26">
            <v>10</v>
          </cell>
        </row>
        <row r="27">
          <cell r="C27">
            <v>16</v>
          </cell>
        </row>
        <row r="28">
          <cell r="C28">
            <v>1.6</v>
          </cell>
        </row>
        <row r="29">
          <cell r="C29">
            <v>0.33333333333333331</v>
          </cell>
        </row>
        <row r="30">
          <cell r="C30">
            <v>0.67</v>
          </cell>
        </row>
        <row r="34">
          <cell r="C34">
            <v>8.6999999999999994E-3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D9BC-04D7-5247-AE86-88D4E08B929F}">
  <dimension ref="A1:H37"/>
  <sheetViews>
    <sheetView tabSelected="1" zoomScale="110" zoomScaleNormal="110" workbookViewId="0">
      <selection activeCell="C29" sqref="C29"/>
    </sheetView>
  </sheetViews>
  <sheetFormatPr baseColWidth="10" defaultRowHeight="15" x14ac:dyDescent="0.2"/>
  <cols>
    <col min="1" max="1" width="37.1640625" customWidth="1"/>
    <col min="2" max="2" width="21" customWidth="1"/>
    <col min="3" max="3" width="19.6640625" customWidth="1"/>
    <col min="6" max="6" width="15.1640625" bestFit="1" customWidth="1"/>
    <col min="8" max="8" width="13.33203125" customWidth="1"/>
  </cols>
  <sheetData>
    <row r="1" spans="1:8" x14ac:dyDescent="0.2">
      <c r="A1" s="1" t="s">
        <v>0</v>
      </c>
      <c r="B1" s="1" t="s">
        <v>1</v>
      </c>
      <c r="C1" s="1" t="s">
        <v>2</v>
      </c>
    </row>
    <row r="2" spans="1:8" x14ac:dyDescent="0.2">
      <c r="A2" t="s">
        <v>3</v>
      </c>
      <c r="B2" t="s">
        <v>4</v>
      </c>
      <c r="C2" s="2">
        <v>5000000</v>
      </c>
      <c r="F2" s="11">
        <f>C2</f>
        <v>5000000</v>
      </c>
      <c r="H2" t="str">
        <f>B2 &amp; " = " &amp; F2&amp; "    # " &amp; A2</f>
        <v>N = 5000000    # Population</v>
      </c>
    </row>
    <row r="3" spans="1:8" x14ac:dyDescent="0.2">
      <c r="A3" t="s">
        <v>5</v>
      </c>
      <c r="B3" t="s">
        <v>6</v>
      </c>
      <c r="C3" s="2">
        <v>100</v>
      </c>
      <c r="F3" s="11">
        <f t="shared" ref="F3:F34" si="0">C3</f>
        <v>100</v>
      </c>
      <c r="H3" t="str">
        <f t="shared" ref="H3:H34" si="1">B3 &amp; " = " &amp; F3&amp; "    # " &amp; A3</f>
        <v>X = 100    # Initial infections</v>
      </c>
    </row>
    <row r="4" spans="1:8" x14ac:dyDescent="0.2">
      <c r="A4" t="s">
        <v>7</v>
      </c>
      <c r="B4" t="s">
        <v>8</v>
      </c>
      <c r="C4" s="2">
        <v>1</v>
      </c>
      <c r="F4" s="11">
        <f t="shared" si="0"/>
        <v>1</v>
      </c>
      <c r="H4" t="str">
        <f t="shared" si="1"/>
        <v>psi = 1    # New infected travellers per day</v>
      </c>
    </row>
    <row r="5" spans="1:8" x14ac:dyDescent="0.2">
      <c r="A5" t="s">
        <v>9</v>
      </c>
      <c r="B5" t="s">
        <v>10</v>
      </c>
      <c r="C5" s="4">
        <v>0.1</v>
      </c>
      <c r="F5" s="3">
        <f t="shared" si="0"/>
        <v>0.1</v>
      </c>
      <c r="H5" t="str">
        <f t="shared" si="1"/>
        <v>delta_t = 0.1    # Time step(days)</v>
      </c>
    </row>
    <row r="6" spans="1:8" x14ac:dyDescent="0.2">
      <c r="A6" t="s">
        <v>11</v>
      </c>
      <c r="B6" t="s">
        <v>12</v>
      </c>
      <c r="C6" s="2"/>
      <c r="F6" s="3">
        <f t="shared" si="0"/>
        <v>0</v>
      </c>
      <c r="H6" t="str">
        <f t="shared" si="1"/>
        <v>t_max = 0    # Time of highest transmission potential</v>
      </c>
    </row>
    <row r="7" spans="1:8" x14ac:dyDescent="0.2">
      <c r="A7" t="s">
        <v>13</v>
      </c>
      <c r="B7" t="s">
        <v>69</v>
      </c>
      <c r="C7" s="2">
        <v>1500</v>
      </c>
      <c r="F7" s="11">
        <f t="shared" si="0"/>
        <v>1500</v>
      </c>
      <c r="H7" t="str">
        <f t="shared" si="1"/>
        <v>q_max = 1500    # Maximum isolation capacity</v>
      </c>
    </row>
    <row r="8" spans="1:8" x14ac:dyDescent="0.2">
      <c r="A8" t="s">
        <v>14</v>
      </c>
      <c r="B8" t="s">
        <v>15</v>
      </c>
      <c r="C8" s="5">
        <v>43922</v>
      </c>
      <c r="F8" s="11">
        <f>C8-B37</f>
        <v>0</v>
      </c>
      <c r="H8" t="str">
        <f t="shared" si="1"/>
        <v>t_iso1 = 0    # Isolation start time</v>
      </c>
    </row>
    <row r="9" spans="1:8" x14ac:dyDescent="0.2">
      <c r="A9" t="s">
        <v>16</v>
      </c>
      <c r="B9" t="s">
        <v>17</v>
      </c>
      <c r="C9" s="2">
        <v>6</v>
      </c>
      <c r="F9" s="11">
        <f t="shared" si="0"/>
        <v>6</v>
      </c>
      <c r="H9" t="str">
        <f t="shared" si="1"/>
        <v>iso_months = 6    # Isolation months</v>
      </c>
    </row>
    <row r="10" spans="1:8" x14ac:dyDescent="0.2">
      <c r="A10" t="s">
        <v>18</v>
      </c>
      <c r="B10" t="s">
        <v>19</v>
      </c>
      <c r="C10" s="6">
        <f>DATE(YEAR(t_iso1),MONTH(t_iso1)+C9,DAY(t_iso1))</f>
        <v>44105</v>
      </c>
      <c r="F10" s="11">
        <f>C10-B37</f>
        <v>183</v>
      </c>
      <c r="H10" t="str">
        <f t="shared" si="1"/>
        <v>t_iso2 = 183    # Isolation end time</v>
      </c>
    </row>
    <row r="11" spans="1:8" x14ac:dyDescent="0.2">
      <c r="A11" t="s">
        <v>20</v>
      </c>
      <c r="B11" t="s">
        <v>21</v>
      </c>
      <c r="C11" s="4">
        <v>0.5</v>
      </c>
      <c r="F11" s="3">
        <f t="shared" si="0"/>
        <v>0.5</v>
      </c>
      <c r="H11" t="str">
        <f t="shared" si="1"/>
        <v>c_home = 0.5    # Contact reduction for home isolation</v>
      </c>
    </row>
    <row r="12" spans="1:8" x14ac:dyDescent="0.2">
      <c r="A12" t="s">
        <v>22</v>
      </c>
      <c r="B12" t="s">
        <v>23</v>
      </c>
      <c r="C12" s="4">
        <v>0.25</v>
      </c>
      <c r="F12" s="3">
        <f t="shared" si="0"/>
        <v>0.25</v>
      </c>
      <c r="H12" t="str">
        <f t="shared" si="1"/>
        <v>c_cont = 0.25    # General contact reduction</v>
      </c>
    </row>
    <row r="13" spans="1:8" x14ac:dyDescent="0.2">
      <c r="A13" t="s">
        <v>24</v>
      </c>
      <c r="B13" t="s">
        <v>25</v>
      </c>
      <c r="C13" s="5">
        <v>43922</v>
      </c>
      <c r="F13" s="3">
        <f>C13-B37</f>
        <v>0</v>
      </c>
      <c r="H13" t="str">
        <f t="shared" si="1"/>
        <v>c_cont1 = 0    # Contact reduction start time</v>
      </c>
    </row>
    <row r="14" spans="1:8" x14ac:dyDescent="0.2">
      <c r="A14" t="s">
        <v>26</v>
      </c>
      <c r="B14" t="s">
        <v>27</v>
      </c>
      <c r="C14" s="2">
        <v>6</v>
      </c>
      <c r="F14" s="3">
        <v>6</v>
      </c>
      <c r="H14" t="str">
        <f t="shared" si="1"/>
        <v>contact_months = 6    # Contact reduction months</v>
      </c>
    </row>
    <row r="15" spans="1:8" x14ac:dyDescent="0.2">
      <c r="A15" t="s">
        <v>28</v>
      </c>
      <c r="B15" t="s">
        <v>29</v>
      </c>
      <c r="C15" s="6">
        <f>DATE(YEAR(t_iso1),MONTH(t_iso1)+C14,DAY(t_iso1))</f>
        <v>44105</v>
      </c>
      <c r="F15" s="3">
        <f>C15-B37</f>
        <v>183</v>
      </c>
      <c r="H15" t="str">
        <f t="shared" si="1"/>
        <v>c_cont2 = 183    # Contact reduction end time</v>
      </c>
    </row>
    <row r="16" spans="1:8" x14ac:dyDescent="0.2">
      <c r="A16" t="s">
        <v>30</v>
      </c>
      <c r="B16" t="s">
        <v>31</v>
      </c>
      <c r="C16">
        <v>3.5</v>
      </c>
      <c r="F16" s="3">
        <f t="shared" si="0"/>
        <v>3.5</v>
      </c>
      <c r="H16" t="str">
        <f t="shared" si="1"/>
        <v>R0 = 3.5    # Basic reproduction number</v>
      </c>
    </row>
    <row r="17" spans="1:8" x14ac:dyDescent="0.2">
      <c r="A17" t="s">
        <v>32</v>
      </c>
      <c r="B17" t="s">
        <v>33</v>
      </c>
      <c r="C17" s="7">
        <v>0.25</v>
      </c>
      <c r="F17" s="3">
        <f t="shared" si="0"/>
        <v>0.25</v>
      </c>
      <c r="H17" t="str">
        <f t="shared" si="1"/>
        <v>a = 0.25    # Amplitude of seasonal variation</v>
      </c>
    </row>
    <row r="18" spans="1:8" x14ac:dyDescent="0.2">
      <c r="A18" t="s">
        <v>34</v>
      </c>
      <c r="B18" t="s">
        <v>35</v>
      </c>
      <c r="C18" s="8">
        <v>44027</v>
      </c>
      <c r="F18" s="11">
        <f>C18-B37</f>
        <v>105</v>
      </c>
      <c r="H18" t="str">
        <f t="shared" si="1"/>
        <v>a_max = 105    # Peak date of seasonal variation</v>
      </c>
    </row>
    <row r="19" spans="1:8" x14ac:dyDescent="0.2">
      <c r="A19" t="s">
        <v>36</v>
      </c>
      <c r="B19" t="s">
        <v>37</v>
      </c>
      <c r="C19">
        <v>4</v>
      </c>
      <c r="F19" s="3">
        <f t="shared" si="0"/>
        <v>4</v>
      </c>
      <c r="H19" t="str">
        <f t="shared" si="1"/>
        <v>D_e = 4    # Duration of latent period</v>
      </c>
    </row>
    <row r="20" spans="1:8" x14ac:dyDescent="0.2">
      <c r="A20" t="s">
        <v>38</v>
      </c>
      <c r="B20" t="s">
        <v>39</v>
      </c>
      <c r="C20">
        <v>16</v>
      </c>
      <c r="F20" s="3">
        <f t="shared" si="0"/>
        <v>16</v>
      </c>
      <c r="H20" t="str">
        <f t="shared" si="1"/>
        <v>n_e = 16    # Stages for latent period</v>
      </c>
    </row>
    <row r="21" spans="1:8" x14ac:dyDescent="0.2">
      <c r="A21" t="s">
        <v>40</v>
      </c>
      <c r="B21" t="s">
        <v>41</v>
      </c>
      <c r="C21">
        <f>n_e/D_e</f>
        <v>4</v>
      </c>
      <c r="F21" s="3">
        <f t="shared" si="0"/>
        <v>4</v>
      </c>
      <c r="H21" t="str">
        <f t="shared" si="1"/>
        <v>epsilon = 4    # Stage rate for latent period</v>
      </c>
    </row>
    <row r="22" spans="1:8" x14ac:dyDescent="0.2">
      <c r="A22" t="s">
        <v>42</v>
      </c>
      <c r="B22" t="s">
        <v>43</v>
      </c>
      <c r="C22">
        <v>1</v>
      </c>
      <c r="F22" s="3">
        <f t="shared" si="0"/>
        <v>1</v>
      </c>
      <c r="H22" t="str">
        <f t="shared" si="1"/>
        <v>D_p = 1    # Duration of prodromal period</v>
      </c>
    </row>
    <row r="23" spans="1:8" x14ac:dyDescent="0.2">
      <c r="A23" t="s">
        <v>44</v>
      </c>
      <c r="B23" t="s">
        <v>45</v>
      </c>
      <c r="C23">
        <v>16</v>
      </c>
      <c r="F23" s="3">
        <f t="shared" si="0"/>
        <v>16</v>
      </c>
      <c r="H23" t="str">
        <f t="shared" si="1"/>
        <v>n_p = 16    # Stages for prodromal period</v>
      </c>
    </row>
    <row r="24" spans="1:8" x14ac:dyDescent="0.2">
      <c r="A24" t="s">
        <v>46</v>
      </c>
      <c r="B24" t="s">
        <v>47</v>
      </c>
      <c r="C24">
        <f>n_p/D_p</f>
        <v>16</v>
      </c>
      <c r="F24" s="3">
        <f t="shared" si="0"/>
        <v>16</v>
      </c>
      <c r="H24" t="str">
        <f t="shared" si="1"/>
        <v>phi = 16    # Stage rate for prodromal period</v>
      </c>
    </row>
    <row r="25" spans="1:8" x14ac:dyDescent="0.2">
      <c r="A25" t="s">
        <v>48</v>
      </c>
      <c r="B25" t="s">
        <v>49</v>
      </c>
      <c r="C25" s="7">
        <v>0.5</v>
      </c>
      <c r="F25" s="3">
        <f t="shared" si="0"/>
        <v>0.5</v>
      </c>
      <c r="H25" t="str">
        <f t="shared" si="1"/>
        <v>i_p = 0.5    # Relative infectiosness in prodromal period</v>
      </c>
    </row>
    <row r="26" spans="1:8" x14ac:dyDescent="0.2">
      <c r="A26" t="s">
        <v>50</v>
      </c>
      <c r="B26" t="s">
        <v>51</v>
      </c>
      <c r="C26">
        <v>10</v>
      </c>
      <c r="F26" s="3">
        <f t="shared" si="0"/>
        <v>10</v>
      </c>
      <c r="H26" t="str">
        <f t="shared" si="1"/>
        <v>D_i = 10    # Duration of symptomatic period</v>
      </c>
    </row>
    <row r="27" spans="1:8" x14ac:dyDescent="0.2">
      <c r="A27" t="s">
        <v>52</v>
      </c>
      <c r="B27" t="s">
        <v>53</v>
      </c>
      <c r="C27">
        <v>16</v>
      </c>
      <c r="F27" s="3">
        <f t="shared" si="0"/>
        <v>16</v>
      </c>
      <c r="H27" t="str">
        <f t="shared" si="1"/>
        <v>n_i = 16    # Stages for infectious period</v>
      </c>
    </row>
    <row r="28" spans="1:8" x14ac:dyDescent="0.2">
      <c r="A28" t="s">
        <v>54</v>
      </c>
      <c r="B28" t="s">
        <v>55</v>
      </c>
      <c r="C28">
        <f>n_i/D_i</f>
        <v>1.6</v>
      </c>
      <c r="F28" s="3">
        <f t="shared" si="0"/>
        <v>1.6</v>
      </c>
      <c r="H28" t="str">
        <f t="shared" si="1"/>
        <v>gamma = 1.6    # Stage rate for infectios period</v>
      </c>
    </row>
    <row r="29" spans="1:8" x14ac:dyDescent="0.2">
      <c r="A29" t="s">
        <v>56</v>
      </c>
      <c r="B29" t="s">
        <v>57</v>
      </c>
      <c r="C29" s="9">
        <f>R0/(i_p*D_p+D_i)</f>
        <v>0.33333333333333331</v>
      </c>
      <c r="F29" s="3">
        <f t="shared" si="0"/>
        <v>0.33333333333333331</v>
      </c>
      <c r="H29" t="str">
        <f t="shared" si="1"/>
        <v>beta = 0.333333333333333    # Base contact rate</v>
      </c>
    </row>
    <row r="30" spans="1:8" x14ac:dyDescent="0.2">
      <c r="A30" t="s">
        <v>58</v>
      </c>
      <c r="B30" t="s">
        <v>64</v>
      </c>
      <c r="C30" s="7">
        <v>0.67</v>
      </c>
      <c r="F30" s="3">
        <f t="shared" si="0"/>
        <v>0.67</v>
      </c>
      <c r="H30" t="str">
        <f t="shared" si="1"/>
        <v>p_sick = 0.67    # Fraction of infected who become sick</v>
      </c>
    </row>
    <row r="31" spans="1:8" x14ac:dyDescent="0.2">
      <c r="A31" t="s">
        <v>59</v>
      </c>
      <c r="B31" t="s">
        <v>65</v>
      </c>
      <c r="C31" s="7">
        <v>0.4</v>
      </c>
      <c r="F31" s="3">
        <f t="shared" si="0"/>
        <v>0.4</v>
      </c>
      <c r="H31" t="str">
        <f t="shared" si="1"/>
        <v>p_consult = 0.4    # Fraction of infected who seek medical help</v>
      </c>
    </row>
    <row r="32" spans="1:8" x14ac:dyDescent="0.2">
      <c r="A32" t="s">
        <v>60</v>
      </c>
      <c r="B32" t="s">
        <v>66</v>
      </c>
      <c r="C32" s="7">
        <v>0.01</v>
      </c>
      <c r="F32" s="3">
        <f t="shared" si="0"/>
        <v>0.01</v>
      </c>
      <c r="H32" t="str">
        <f t="shared" si="1"/>
        <v>p_hosp = 0.01    # Fraction of infected who are hospitalised</v>
      </c>
    </row>
    <row r="33" spans="1:8" x14ac:dyDescent="0.2">
      <c r="A33" t="s">
        <v>61</v>
      </c>
      <c r="B33" t="s">
        <v>67</v>
      </c>
      <c r="C33" s="7">
        <v>0.25</v>
      </c>
      <c r="F33" s="3">
        <f t="shared" si="0"/>
        <v>0.25</v>
      </c>
      <c r="H33" t="str">
        <f t="shared" si="1"/>
        <v>p_icu = 0.25    # Fraction of infected who are admitted to ICU</v>
      </c>
    </row>
    <row r="34" spans="1:8" x14ac:dyDescent="0.2">
      <c r="A34" t="s">
        <v>62</v>
      </c>
      <c r="B34" t="s">
        <v>68</v>
      </c>
      <c r="C34" s="10">
        <v>8.6999999999999994E-3</v>
      </c>
      <c r="F34" s="3">
        <f t="shared" si="0"/>
        <v>8.6999999999999994E-3</v>
      </c>
      <c r="H34" t="str">
        <f t="shared" si="1"/>
        <v>p_death = 0.0087    # Fraction of infected who die</v>
      </c>
    </row>
    <row r="37" spans="1:8" x14ac:dyDescent="0.2">
      <c r="A37" t="s">
        <v>63</v>
      </c>
      <c r="B37" s="8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2020-04-06T23:22:59Z</dcterms:created>
  <dcterms:modified xsi:type="dcterms:W3CDTF">2020-04-06T23:39:51Z</dcterms:modified>
</cp:coreProperties>
</file>