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er\Desktop\Mathematical modelling of infectious Diseases\Models in Excel\"/>
    </mc:Choice>
  </mc:AlternateContent>
  <bookViews>
    <workbookView xWindow="0" yWindow="0" windowWidth="20490" windowHeight="7650" activeTab="1"/>
  </bookViews>
  <sheets>
    <sheet name="SIS" sheetId="1" r:id="rId1"/>
    <sheet name="SIR" sheetId="5" r:id="rId2"/>
    <sheet name="Assuming demographics" sheetId="3" r:id="rId3"/>
  </sheets>
  <definedNames>
    <definedName name="Bithrate">'Assuming demographics'!$H$11</definedName>
    <definedName name="Delta_time4">'Assuming demographics'!$H$7</definedName>
    <definedName name="Disease_indused">'Assuming demographics'!$H$10</definedName>
    <definedName name="infection_rate">SIS!$H$3</definedName>
    <definedName name="Infection_rate2">SIR!$H$5</definedName>
    <definedName name="Infection_rate4">'Assuming demographics'!$H$4</definedName>
    <definedName name="infectious_rate">SIS!$H$3</definedName>
    <definedName name="initial_sick">SIS!$H$2</definedName>
    <definedName name="Interactin_rate4">'Assuming demographics'!$H$5</definedName>
    <definedName name="Interaction_rate2">SIR!$H$6</definedName>
    <definedName name="Natural_death">'Assuming demographics'!$H$9</definedName>
    <definedName name="Recovery_rate4">'Assuming demographics'!$H$8</definedName>
    <definedName name="Total">SIS!$H$1</definedName>
    <definedName name="Total3">'Assuming demographics'!$H$3</definedName>
    <definedName name="Total4">#REF!</definedName>
    <definedName name="Total5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5" l="1"/>
  <c r="H5" i="5"/>
  <c r="B6" i="3"/>
  <c r="B7" i="3" s="1"/>
  <c r="B8" i="3" s="1"/>
  <c r="C6" i="3"/>
  <c r="C7" i="3" s="1"/>
  <c r="C8" i="3" s="1"/>
  <c r="C9" i="3" s="1"/>
  <c r="D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B9" i="3"/>
  <c r="B10" i="3" s="1"/>
  <c r="B11" i="3" s="1"/>
  <c r="B12" i="3" s="1"/>
  <c r="C10" i="3"/>
  <c r="C11" i="3" s="1"/>
  <c r="C12" i="3" s="1"/>
  <c r="C13" i="3" s="1"/>
  <c r="C14" i="3" s="1"/>
  <c r="C15" i="3" s="1"/>
  <c r="C16" i="3" s="1"/>
  <c r="C17" i="3" s="1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D5" i="3"/>
  <c r="C5" i="3"/>
  <c r="B5" i="3"/>
  <c r="C18" i="3" l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H4" i="3" l="1"/>
  <c r="H5" i="3"/>
  <c r="H11" i="3"/>
  <c r="H9" i="3"/>
  <c r="D4" i="3"/>
  <c r="B4" i="3"/>
  <c r="C3" i="1" l="1"/>
  <c r="B3" i="1"/>
  <c r="B4" i="1" s="1"/>
  <c r="C2" i="1"/>
  <c r="B2" i="1"/>
  <c r="C4" i="1" l="1"/>
  <c r="B5" i="1" s="1"/>
  <c r="C5" i="1" l="1"/>
  <c r="C6" i="1" s="1"/>
  <c r="B6" i="1" l="1"/>
  <c r="B7" i="1" s="1"/>
  <c r="C7" i="1" l="1"/>
  <c r="C8" i="1" s="1"/>
  <c r="B8" i="1" l="1"/>
  <c r="B9" i="1" s="1"/>
  <c r="C9" i="1" l="1"/>
  <c r="C10" i="1" s="1"/>
  <c r="B10" i="1"/>
  <c r="B11" i="1" s="1"/>
  <c r="C11" i="1" l="1"/>
  <c r="C12" i="1" s="1"/>
  <c r="B12" i="1" l="1"/>
  <c r="B13" i="1" s="1"/>
  <c r="C13" i="1" l="1"/>
  <c r="C14" i="1" s="1"/>
  <c r="B14" i="1" l="1"/>
  <c r="B15" i="1" l="1"/>
  <c r="C15" i="1"/>
  <c r="C16" i="1" s="1"/>
  <c r="B16" i="1" l="1"/>
  <c r="B17" i="1" s="1"/>
  <c r="C17" i="1" l="1"/>
  <c r="C18" i="1" s="1"/>
  <c r="B18" i="1" l="1"/>
  <c r="B19" i="1" s="1"/>
  <c r="C19" i="1"/>
  <c r="C20" i="1" s="1"/>
  <c r="B20" i="1" l="1"/>
  <c r="B21" i="1" s="1"/>
  <c r="C21" i="1" l="1"/>
  <c r="C22" i="1" s="1"/>
  <c r="B22" i="1"/>
  <c r="B23" i="1" s="1"/>
  <c r="C23" i="1" l="1"/>
  <c r="C24" i="1" s="1"/>
  <c r="B24" i="1" l="1"/>
  <c r="B25" i="1" s="1"/>
  <c r="C25" i="1" l="1"/>
  <c r="C26" i="1" s="1"/>
  <c r="B26" i="1" l="1"/>
  <c r="B27" i="1" s="1"/>
  <c r="C27" i="1" l="1"/>
  <c r="C28" i="1" s="1"/>
  <c r="B28" i="1" l="1"/>
  <c r="B29" i="1" s="1"/>
  <c r="C29" i="1" l="1"/>
  <c r="C30" i="1" s="1"/>
  <c r="B30" i="1" l="1"/>
  <c r="B31" i="1" s="1"/>
  <c r="C31" i="1" l="1"/>
  <c r="C32" i="1" s="1"/>
  <c r="B32" i="1" l="1"/>
  <c r="B33" i="1" s="1"/>
  <c r="C33" i="1" l="1"/>
  <c r="C34" i="1" s="1"/>
  <c r="B34" i="1" l="1"/>
  <c r="B35" i="1" s="1"/>
  <c r="C35" i="1" l="1"/>
  <c r="C36" i="1" s="1"/>
  <c r="B36" i="1" l="1"/>
  <c r="B37" i="1" s="1"/>
  <c r="C37" i="1" l="1"/>
  <c r="C38" i="1" s="1"/>
  <c r="B38" i="1" l="1"/>
  <c r="B39" i="1" s="1"/>
  <c r="C39" i="1" l="1"/>
  <c r="C40" i="1" s="1"/>
  <c r="B40" i="1" l="1"/>
  <c r="B41" i="1" s="1"/>
  <c r="C41" i="1" l="1"/>
  <c r="C42" i="1" s="1"/>
  <c r="B42" i="1" l="1"/>
  <c r="B43" i="1" s="1"/>
  <c r="C43" i="1" l="1"/>
  <c r="C44" i="1" s="1"/>
  <c r="B44" i="1" l="1"/>
  <c r="B45" i="1" s="1"/>
  <c r="C45" i="1" l="1"/>
  <c r="C46" i="1" s="1"/>
  <c r="B46" i="1" l="1"/>
  <c r="B47" i="1" s="1"/>
  <c r="C47" i="1" l="1"/>
  <c r="C48" i="1" s="1"/>
  <c r="B48" i="1" l="1"/>
  <c r="B49" i="1" s="1"/>
  <c r="C49" i="1" l="1"/>
  <c r="C50" i="1" s="1"/>
  <c r="B50" i="1" l="1"/>
  <c r="B51" i="1" s="1"/>
  <c r="C51" i="1" l="1"/>
  <c r="C52" i="1" s="1"/>
  <c r="B52" i="1" l="1"/>
</calcChain>
</file>

<file path=xl/sharedStrings.xml><?xml version="1.0" encoding="utf-8"?>
<sst xmlns="http://schemas.openxmlformats.org/spreadsheetml/2006/main" count="28" uniqueCount="18">
  <si>
    <t>Time</t>
  </si>
  <si>
    <t xml:space="preserve">Healthy </t>
  </si>
  <si>
    <t>Sick</t>
  </si>
  <si>
    <t>Total</t>
  </si>
  <si>
    <t>Initialsick</t>
  </si>
  <si>
    <t>Infectionrate</t>
  </si>
  <si>
    <t>susceptible</t>
  </si>
  <si>
    <t>Infected</t>
  </si>
  <si>
    <t>Recovered</t>
  </si>
  <si>
    <t>Infection rate</t>
  </si>
  <si>
    <t>Interaction rate</t>
  </si>
  <si>
    <t>initial infected</t>
  </si>
  <si>
    <t>delta time</t>
  </si>
  <si>
    <t>Recovery rate</t>
  </si>
  <si>
    <t>Natural death</t>
  </si>
  <si>
    <t>disease indused death</t>
  </si>
  <si>
    <t>Bitht rate</t>
  </si>
  <si>
    <t>Suseptible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</si>
</sst>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SIS!$B$1</c:f>
              <c:strCache>
                <c:ptCount val="1"/>
                <c:pt idx="0">
                  <c:v>Healthy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SIS!$A$2:$A$52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SIS!$B$2:$B$52</c:f>
              <c:numCache>
                <c:formatCode>General</c:formatCode>
                <c:ptCount val="51"/>
                <c:pt idx="0">
                  <c:v>999</c:v>
                </c:pt>
                <c:pt idx="1">
                  <c:v>998.00099999999998</c:v>
                </c:pt>
                <c:pt idx="2">
                  <c:v>996.00599600099997</c:v>
                </c:pt>
                <c:pt idx="3">
                  <c:v>992.02794406994406</c:v>
                </c:pt>
                <c:pt idx="4">
                  <c:v>984.11944181564002</c:v>
                </c:pt>
                <c:pt idx="5">
                  <c:v>968.49107575952689</c:v>
                </c:pt>
                <c:pt idx="6">
                  <c:v>937.97496382584563</c:v>
                </c:pt>
                <c:pt idx="7">
                  <c:v>879.79703276409634</c:v>
                </c:pt>
                <c:pt idx="8">
                  <c:v>774.04281886050831</c:v>
                </c:pt>
                <c:pt idx="9">
                  <c:v>599.14228542952162</c:v>
                </c:pt>
                <c:pt idx="10">
                  <c:v>358.9714781897103</c:v>
                </c:pt>
                <c:pt idx="11">
                  <c:v>128.86052215370566</c:v>
                </c:pt>
                <c:pt idx="12">
                  <c:v>16.60503416972567</c:v>
                </c:pt>
                <c:pt idx="13">
                  <c:v>0.27572715977775886</c:v>
                </c:pt>
                <c:pt idx="14">
                  <c:v>7.6025466639095818E-5</c:v>
                </c:pt>
                <c:pt idx="15">
                  <c:v>5.7798715764672756E-12</c:v>
                </c:pt>
                <c:pt idx="16">
                  <c:v>3.3927329811745276E-26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A-4745-98FC-D3A84F929B11}"/>
            </c:ext>
          </c:extLst>
        </c:ser>
        <c:ser>
          <c:idx val="1"/>
          <c:order val="1"/>
          <c:tx>
            <c:strRef>
              <c:f>SIS!$C$1</c:f>
              <c:strCache>
                <c:ptCount val="1"/>
                <c:pt idx="0">
                  <c:v>Sick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SIS!$A$2:$A$52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SIS!$C$2:$C$52</c:f>
              <c:numCache>
                <c:formatCode>General</c:formatCode>
                <c:ptCount val="51"/>
                <c:pt idx="0">
                  <c:v>1</c:v>
                </c:pt>
                <c:pt idx="1">
                  <c:v>1.9990000000000001</c:v>
                </c:pt>
                <c:pt idx="2">
                  <c:v>3.9940039990000002</c:v>
                </c:pt>
                <c:pt idx="3">
                  <c:v>7.9720559300559728</c:v>
                </c:pt>
                <c:pt idx="4">
                  <c:v>15.880558184360005</c:v>
                </c:pt>
                <c:pt idx="5">
                  <c:v>31.508924240473167</c:v>
                </c:pt>
                <c:pt idx="6">
                  <c:v>62.025036174154458</c:v>
                </c:pt>
                <c:pt idx="7">
                  <c:v>120.20296723590376</c:v>
                </c:pt>
                <c:pt idx="8">
                  <c:v>225.95718113949175</c:v>
                </c:pt>
                <c:pt idx="9">
                  <c:v>400.85771457047844</c:v>
                </c:pt>
                <c:pt idx="10">
                  <c:v>641.0285218102897</c:v>
                </c:pt>
                <c:pt idx="11">
                  <c:v>871.13947784629431</c:v>
                </c:pt>
                <c:pt idx="12">
                  <c:v>983.39496583027426</c:v>
                </c:pt>
                <c:pt idx="13">
                  <c:v>999.72427284022217</c:v>
                </c:pt>
                <c:pt idx="14">
                  <c:v>999.99992397453332</c:v>
                </c:pt>
                <c:pt idx="15">
                  <c:v>999.9999999999942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A-4745-98FC-D3A84F92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474368"/>
        <c:axId val="1020474784"/>
      </c:scatterChart>
      <c:valAx>
        <c:axId val="10204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74784"/>
        <c:crosses val="autoZero"/>
        <c:crossBetween val="midCat"/>
      </c:valAx>
      <c:valAx>
        <c:axId val="10204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7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'Assuming demographics'!$B$3</c:f>
              <c:strCache>
                <c:ptCount val="1"/>
                <c:pt idx="0">
                  <c:v>susceptible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'Assuming demographics'!$A$4:$A$54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'Assuming demographics'!$B$4:$B$54</c:f>
              <c:numCache>
                <c:formatCode>General</c:formatCode>
                <c:ptCount val="51"/>
                <c:pt idx="0">
                  <c:v>999</c:v>
                </c:pt>
                <c:pt idx="1">
                  <c:v>998.71696666666662</c:v>
                </c:pt>
                <c:pt idx="2">
                  <c:v>998.43873546555551</c:v>
                </c:pt>
                <c:pt idx="3">
                  <c:v>998.43480337906556</c:v>
                </c:pt>
                <c:pt idx="4">
                  <c:v>998.45589781539752</c:v>
                </c:pt>
                <c:pt idx="5">
                  <c:v>998.47264674872713</c:v>
                </c:pt>
                <c:pt idx="6">
                  <c:v>998.49311027301451</c:v>
                </c:pt>
                <c:pt idx="7">
                  <c:v>998.51822510179761</c:v>
                </c:pt>
                <c:pt idx="8">
                  <c:v>998.54292135010098</c:v>
                </c:pt>
                <c:pt idx="9">
                  <c:v>998.56720599426592</c:v>
                </c:pt>
                <c:pt idx="10">
                  <c:v>998.59108589436141</c:v>
                </c:pt>
                <c:pt idx="11">
                  <c:v>998.61456779612206</c:v>
                </c:pt>
                <c:pt idx="12">
                  <c:v>998.63765833285333</c:v>
                </c:pt>
                <c:pt idx="13">
                  <c:v>998.66036402730572</c:v>
                </c:pt>
                <c:pt idx="14">
                  <c:v>998.68269129351722</c:v>
                </c:pt>
                <c:pt idx="15">
                  <c:v>998.70464643862522</c:v>
                </c:pt>
                <c:pt idx="16">
                  <c:v>998.72623566464813</c:v>
                </c:pt>
                <c:pt idx="17">
                  <c:v>998.74746507023724</c:v>
                </c:pt>
                <c:pt idx="18">
                  <c:v>998.76834065239996</c:v>
                </c:pt>
                <c:pt idx="19">
                  <c:v>998.78886830819329</c:v>
                </c:pt>
                <c:pt idx="20">
                  <c:v>998.80905383639004</c:v>
                </c:pt>
                <c:pt idx="21">
                  <c:v>998.8289029391168</c:v>
                </c:pt>
                <c:pt idx="22">
                  <c:v>998.84842122346481</c:v>
                </c:pt>
                <c:pt idx="23">
                  <c:v>998.86761420307369</c:v>
                </c:pt>
                <c:pt idx="24">
                  <c:v>998.88648729968907</c:v>
                </c:pt>
                <c:pt idx="25">
                  <c:v>998.9050458446942</c:v>
                </c:pt>
                <c:pt idx="26">
                  <c:v>998.92329508061596</c:v>
                </c:pt>
                <c:pt idx="27">
                  <c:v>998.94124016260571</c:v>
                </c:pt>
                <c:pt idx="28">
                  <c:v>998.95888615989554</c:v>
                </c:pt>
                <c:pt idx="29">
                  <c:v>998.9762380572306</c:v>
                </c:pt>
                <c:pt idx="30">
                  <c:v>998.99330075627677</c:v>
                </c:pt>
                <c:pt idx="31">
                  <c:v>999.01007907700546</c:v>
                </c:pt>
                <c:pt idx="32">
                  <c:v>999.02657775905527</c:v>
                </c:pt>
                <c:pt idx="33">
                  <c:v>999.04280146307099</c:v>
                </c:pt>
                <c:pt idx="34">
                  <c:v>999.05875477201971</c:v>
                </c:pt>
                <c:pt idx="35">
                  <c:v>999.074442192486</c:v>
                </c:pt>
                <c:pt idx="36">
                  <c:v>999.08986815594449</c:v>
                </c:pt>
                <c:pt idx="37">
                  <c:v>999.10503702001199</c:v>
                </c:pt>
                <c:pt idx="38">
                  <c:v>999.11995306967844</c:v>
                </c:pt>
                <c:pt idx="39">
                  <c:v>999.13462051851707</c:v>
                </c:pt>
                <c:pt idx="40">
                  <c:v>999.14904350987513</c:v>
                </c:pt>
                <c:pt idx="41">
                  <c:v>999.16322611804389</c:v>
                </c:pt>
                <c:pt idx="42">
                  <c:v>999.17717234940983</c:v>
                </c:pt>
                <c:pt idx="43">
                  <c:v>999.19088614358634</c:v>
                </c:pt>
                <c:pt idx="44">
                  <c:v>999.20437137452654</c:v>
                </c:pt>
                <c:pt idx="45">
                  <c:v>999.21763185161774</c:v>
                </c:pt>
                <c:pt idx="46">
                  <c:v>999.23067132075744</c:v>
                </c:pt>
                <c:pt idx="47">
                  <c:v>999.24349346541146</c:v>
                </c:pt>
                <c:pt idx="48">
                  <c:v>999.25610190765451</c:v>
                </c:pt>
                <c:pt idx="49">
                  <c:v>999.26850020919358</c:v>
                </c:pt>
                <c:pt idx="50">
                  <c:v>999.28069187237361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E-405C-BE88-2DA5828E63F6}"/>
            </c:ext>
          </c:extLst>
        </c:ser>
        <c:ser>
          <c:idx val="1"/>
          <c:order val="1"/>
          <c:tx>
            <c:strRef>
              <c:f>'Assuming demographics'!$C$3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'Assuming demographics'!$A$4:$A$54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'Assuming demographics'!$C$4:$C$54</c:f>
              <c:numCache>
                <c:formatCode>General</c:formatCode>
                <c:ptCount val="51"/>
                <c:pt idx="0">
                  <c:v>1</c:v>
                </c:pt>
                <c:pt idx="1">
                  <c:v>1.1530333333333334</c:v>
                </c:pt>
                <c:pt idx="2">
                  <c:v>1.3059817566666667</c:v>
                </c:pt>
                <c:pt idx="3">
                  <c:v>1.3212682520639667</c:v>
                </c:pt>
                <c:pt idx="4">
                  <c:v>1.3238159816364174</c:v>
                </c:pt>
                <c:pt idx="5">
                  <c:v>1.3284020847167564</c:v>
                </c:pt>
                <c:pt idx="6">
                  <c:v>1.3309500035060555</c:v>
                </c:pt>
                <c:pt idx="7">
                  <c:v>1.3309500035060555</c:v>
                </c:pt>
                <c:pt idx="8">
                  <c:v>1.3309500035060555</c:v>
                </c:pt>
                <c:pt idx="9">
                  <c:v>1.3309500035060555</c:v>
                </c:pt>
                <c:pt idx="10">
                  <c:v>1.3309500035060555</c:v>
                </c:pt>
                <c:pt idx="11">
                  <c:v>1.3309500035060555</c:v>
                </c:pt>
                <c:pt idx="12">
                  <c:v>1.3309500035060555</c:v>
                </c:pt>
                <c:pt idx="13">
                  <c:v>1.3309500035060555</c:v>
                </c:pt>
                <c:pt idx="14">
                  <c:v>1.3309500035060555</c:v>
                </c:pt>
                <c:pt idx="15">
                  <c:v>1.3309500035060555</c:v>
                </c:pt>
                <c:pt idx="16">
                  <c:v>1.3309500035060555</c:v>
                </c:pt>
                <c:pt idx="17">
                  <c:v>1.3309500035060555</c:v>
                </c:pt>
                <c:pt idx="18">
                  <c:v>1.3309500035060555</c:v>
                </c:pt>
                <c:pt idx="19">
                  <c:v>1.3309500035060555</c:v>
                </c:pt>
                <c:pt idx="20">
                  <c:v>1.3309500035060555</c:v>
                </c:pt>
                <c:pt idx="21">
                  <c:v>1.3309500035060555</c:v>
                </c:pt>
                <c:pt idx="22">
                  <c:v>1.3309500035060555</c:v>
                </c:pt>
                <c:pt idx="23">
                  <c:v>1.3309500035060555</c:v>
                </c:pt>
                <c:pt idx="24">
                  <c:v>1.3309500035060555</c:v>
                </c:pt>
                <c:pt idx="25">
                  <c:v>1.3309500035060555</c:v>
                </c:pt>
                <c:pt idx="26">
                  <c:v>1.3309500035060555</c:v>
                </c:pt>
                <c:pt idx="27">
                  <c:v>1.3309500035060555</c:v>
                </c:pt>
                <c:pt idx="28">
                  <c:v>1.3309500035060555</c:v>
                </c:pt>
                <c:pt idx="29">
                  <c:v>1.3309500035060555</c:v>
                </c:pt>
                <c:pt idx="30">
                  <c:v>1.3309500035060555</c:v>
                </c:pt>
                <c:pt idx="31">
                  <c:v>1.3309500035060555</c:v>
                </c:pt>
                <c:pt idx="32">
                  <c:v>1.3309500035060555</c:v>
                </c:pt>
                <c:pt idx="33">
                  <c:v>1.3309500035060555</c:v>
                </c:pt>
                <c:pt idx="34">
                  <c:v>1.3309500035060555</c:v>
                </c:pt>
                <c:pt idx="35">
                  <c:v>1.3309500035060555</c:v>
                </c:pt>
                <c:pt idx="36">
                  <c:v>1.3309500035060555</c:v>
                </c:pt>
                <c:pt idx="37">
                  <c:v>1.3309500035060555</c:v>
                </c:pt>
                <c:pt idx="38">
                  <c:v>1.3309500035060555</c:v>
                </c:pt>
                <c:pt idx="39">
                  <c:v>1.3309500035060555</c:v>
                </c:pt>
                <c:pt idx="40">
                  <c:v>1.3309500035060555</c:v>
                </c:pt>
                <c:pt idx="41">
                  <c:v>1.3309500035060555</c:v>
                </c:pt>
                <c:pt idx="42">
                  <c:v>1.3309500035060555</c:v>
                </c:pt>
                <c:pt idx="43">
                  <c:v>1.3309500035060555</c:v>
                </c:pt>
                <c:pt idx="44">
                  <c:v>1.3309500035060555</c:v>
                </c:pt>
                <c:pt idx="45">
                  <c:v>1.3309500035060555</c:v>
                </c:pt>
                <c:pt idx="46">
                  <c:v>1.3309500035060555</c:v>
                </c:pt>
                <c:pt idx="47">
                  <c:v>1.3309500035060555</c:v>
                </c:pt>
                <c:pt idx="48">
                  <c:v>1.3309500035060555</c:v>
                </c:pt>
                <c:pt idx="49">
                  <c:v>1.3309500035060555</c:v>
                </c:pt>
                <c:pt idx="50">
                  <c:v>1.3309500035060555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E-405C-BE88-2DA5828E63F6}"/>
            </c:ext>
          </c:extLst>
        </c:ser>
        <c:ser>
          <c:idx val="2"/>
          <c:order val="2"/>
          <c:tx>
            <c:strRef>
              <c:f>'Assuming demographics'!$D$3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'Assuming demographics'!$A$4:$A$54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'Assuming demographics'!$D$4:$D$54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9.8333333333333342E-2</c:v>
                </c:pt>
                <c:pt idx="3">
                  <c:v>8.3611111111111126E-3</c:v>
                </c:pt>
                <c:pt idx="4">
                  <c:v>1.5273148148148149E-3</c:v>
                </c:pt>
                <c:pt idx="5">
                  <c:v>2.97454475308642E-3</c:v>
                </c:pt>
                <c:pt idx="6">
                  <c:v>1.6170909207818931E-3</c:v>
                </c:pt>
                <c:pt idx="7">
                  <c:v>-2.6951515346364883E-5</c:v>
                </c:pt>
                <c:pt idx="8">
                  <c:v>4.491919224394147E-7</c:v>
                </c:pt>
                <c:pt idx="9">
                  <c:v>-7.4865320406569123E-9</c:v>
                </c:pt>
                <c:pt idx="10">
                  <c:v>1.2477553401094854E-10</c:v>
                </c:pt>
                <c:pt idx="11">
                  <c:v>-2.0795922335158088E-12</c:v>
                </c:pt>
                <c:pt idx="12">
                  <c:v>3.4659870558596811E-14</c:v>
                </c:pt>
                <c:pt idx="13">
                  <c:v>-5.7766450930994686E-16</c:v>
                </c:pt>
                <c:pt idx="14">
                  <c:v>9.6277418218324469E-18</c:v>
                </c:pt>
                <c:pt idx="15">
                  <c:v>-1.6046236369720746E-19</c:v>
                </c:pt>
                <c:pt idx="16">
                  <c:v>2.6743727282867909E-21</c:v>
                </c:pt>
                <c:pt idx="17">
                  <c:v>-4.457287880477985E-23</c:v>
                </c:pt>
                <c:pt idx="18">
                  <c:v>7.4288131341299745E-25</c:v>
                </c:pt>
                <c:pt idx="19">
                  <c:v>-1.2381355223549957E-26</c:v>
                </c:pt>
                <c:pt idx="20">
                  <c:v>2.0635592039249929E-28</c:v>
                </c:pt>
                <c:pt idx="21">
                  <c:v>-3.4392653398749883E-30</c:v>
                </c:pt>
                <c:pt idx="22">
                  <c:v>5.7321088997916471E-32</c:v>
                </c:pt>
                <c:pt idx="23">
                  <c:v>-9.5535148329860776E-34</c:v>
                </c:pt>
                <c:pt idx="24">
                  <c:v>1.5922524721643462E-35</c:v>
                </c:pt>
                <c:pt idx="25">
                  <c:v>-2.6537541202739102E-37</c:v>
                </c:pt>
                <c:pt idx="26">
                  <c:v>4.4229235337898502E-39</c:v>
                </c:pt>
                <c:pt idx="27">
                  <c:v>-7.3715392229830837E-41</c:v>
                </c:pt>
                <c:pt idx="28">
                  <c:v>1.2285898704971806E-42</c:v>
                </c:pt>
                <c:pt idx="29">
                  <c:v>-2.0476497841619677E-44</c:v>
                </c:pt>
                <c:pt idx="30">
                  <c:v>3.4127496402699462E-46</c:v>
                </c:pt>
                <c:pt idx="31">
                  <c:v>-5.6879160671165768E-48</c:v>
                </c:pt>
                <c:pt idx="32">
                  <c:v>9.4798601118609621E-50</c:v>
                </c:pt>
                <c:pt idx="33">
                  <c:v>-1.5799766853101605E-51</c:v>
                </c:pt>
                <c:pt idx="34">
                  <c:v>2.6332944755169342E-53</c:v>
                </c:pt>
                <c:pt idx="35">
                  <c:v>-4.3888241258615569E-55</c:v>
                </c:pt>
                <c:pt idx="36">
                  <c:v>7.3147068764359284E-57</c:v>
                </c:pt>
                <c:pt idx="37">
                  <c:v>-1.2191178127393214E-58</c:v>
                </c:pt>
                <c:pt idx="38">
                  <c:v>2.0318630212322025E-60</c:v>
                </c:pt>
                <c:pt idx="39">
                  <c:v>-3.3864383687203375E-62</c:v>
                </c:pt>
                <c:pt idx="40">
                  <c:v>5.644063947867229E-64</c:v>
                </c:pt>
                <c:pt idx="41">
                  <c:v>-9.4067732464453814E-66</c:v>
                </c:pt>
                <c:pt idx="42">
                  <c:v>1.5677955410742302E-67</c:v>
                </c:pt>
                <c:pt idx="43">
                  <c:v>-2.6129925684570501E-69</c:v>
                </c:pt>
                <c:pt idx="44">
                  <c:v>4.3549876140950837E-71</c:v>
                </c:pt>
                <c:pt idx="45">
                  <c:v>-7.2583126901584733E-73</c:v>
                </c:pt>
                <c:pt idx="46">
                  <c:v>1.2097187816930789E-74</c:v>
                </c:pt>
                <c:pt idx="47">
                  <c:v>-2.0161979694884647E-76</c:v>
                </c:pt>
                <c:pt idx="48">
                  <c:v>3.3603299491474414E-78</c:v>
                </c:pt>
                <c:pt idx="49">
                  <c:v>-5.6005499152457357E-80</c:v>
                </c:pt>
                <c:pt idx="50">
                  <c:v>9.3342498587428927E-82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E-405C-BE88-2DA5828E6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79247"/>
        <c:axId val="523676751"/>
      </c:scatterChart>
      <c:valAx>
        <c:axId val="52367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76751"/>
        <c:crosses val="autoZero"/>
        <c:crossBetween val="midCat"/>
      </c:valAx>
      <c:valAx>
        <c:axId val="5236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7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</xdr:row>
      <xdr:rowOff>152400</xdr:rowOff>
    </xdr:from>
    <xdr:to>
      <xdr:col>18</xdr:col>
      <xdr:colOff>133350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H4" sqref="H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G1" t="s">
        <v>3</v>
      </c>
      <c r="H1">
        <v>1000</v>
      </c>
    </row>
    <row r="2" spans="1:8" x14ac:dyDescent="0.25">
      <c r="A2">
        <v>0</v>
      </c>
      <c r="B2">
        <f>Total-initial_sick</f>
        <v>999</v>
      </c>
      <c r="C2">
        <f>initial_sick</f>
        <v>1</v>
      </c>
      <c r="G2" t="s">
        <v>4</v>
      </c>
      <c r="H2">
        <v>1</v>
      </c>
    </row>
    <row r="3" spans="1:8" x14ac:dyDescent="0.25">
      <c r="A3">
        <v>1</v>
      </c>
      <c r="B3">
        <f t="shared" ref="B3:B34" si="0">B2-(B2*C2*infection_rate)</f>
        <v>998.00099999999998</v>
      </c>
      <c r="C3">
        <f t="shared" ref="C3:C34" si="1">C2+(B2*C2*infection_rate)</f>
        <v>1.9990000000000001</v>
      </c>
      <c r="G3" t="s">
        <v>5</v>
      </c>
      <c r="H3">
        <v>1E-3</v>
      </c>
    </row>
    <row r="4" spans="1:8" x14ac:dyDescent="0.25">
      <c r="A4">
        <v>2</v>
      </c>
      <c r="B4">
        <f t="shared" si="0"/>
        <v>996.00599600099997</v>
      </c>
      <c r="C4">
        <f t="shared" si="1"/>
        <v>3.9940039990000002</v>
      </c>
    </row>
    <row r="5" spans="1:8" x14ac:dyDescent="0.25">
      <c r="A5">
        <v>3</v>
      </c>
      <c r="B5">
        <f t="shared" si="0"/>
        <v>992.02794406994406</v>
      </c>
      <c r="C5">
        <f t="shared" si="1"/>
        <v>7.9720559300559728</v>
      </c>
    </row>
    <row r="6" spans="1:8" x14ac:dyDescent="0.25">
      <c r="A6">
        <v>4</v>
      </c>
      <c r="B6">
        <f t="shared" si="0"/>
        <v>984.11944181564002</v>
      </c>
      <c r="C6">
        <f t="shared" si="1"/>
        <v>15.880558184360005</v>
      </c>
    </row>
    <row r="7" spans="1:8" x14ac:dyDescent="0.25">
      <c r="A7">
        <v>5</v>
      </c>
      <c r="B7">
        <f t="shared" si="0"/>
        <v>968.49107575952689</v>
      </c>
      <c r="C7">
        <f t="shared" si="1"/>
        <v>31.508924240473167</v>
      </c>
    </row>
    <row r="8" spans="1:8" x14ac:dyDescent="0.25">
      <c r="A8">
        <v>6</v>
      </c>
      <c r="B8">
        <f t="shared" si="0"/>
        <v>937.97496382584563</v>
      </c>
      <c r="C8">
        <f t="shared" si="1"/>
        <v>62.025036174154458</v>
      </c>
    </row>
    <row r="9" spans="1:8" x14ac:dyDescent="0.25">
      <c r="A9">
        <v>7</v>
      </c>
      <c r="B9">
        <f t="shared" si="0"/>
        <v>879.79703276409634</v>
      </c>
      <c r="C9">
        <f t="shared" si="1"/>
        <v>120.20296723590376</v>
      </c>
    </row>
    <row r="10" spans="1:8" x14ac:dyDescent="0.25">
      <c r="A10">
        <v>8</v>
      </c>
      <c r="B10">
        <f t="shared" si="0"/>
        <v>774.04281886050831</v>
      </c>
      <c r="C10">
        <f t="shared" si="1"/>
        <v>225.95718113949175</v>
      </c>
    </row>
    <row r="11" spans="1:8" x14ac:dyDescent="0.25">
      <c r="A11">
        <v>9</v>
      </c>
      <c r="B11">
        <f t="shared" si="0"/>
        <v>599.14228542952162</v>
      </c>
      <c r="C11">
        <f t="shared" si="1"/>
        <v>400.85771457047844</v>
      </c>
    </row>
    <row r="12" spans="1:8" x14ac:dyDescent="0.25">
      <c r="A12">
        <v>10</v>
      </c>
      <c r="B12">
        <f t="shared" si="0"/>
        <v>358.9714781897103</v>
      </c>
      <c r="C12">
        <f t="shared" si="1"/>
        <v>641.0285218102897</v>
      </c>
    </row>
    <row r="13" spans="1:8" x14ac:dyDescent="0.25">
      <c r="A13">
        <v>11</v>
      </c>
      <c r="B13">
        <f t="shared" si="0"/>
        <v>128.86052215370566</v>
      </c>
      <c r="C13">
        <f t="shared" si="1"/>
        <v>871.13947784629431</v>
      </c>
    </row>
    <row r="14" spans="1:8" x14ac:dyDescent="0.25">
      <c r="A14">
        <v>12</v>
      </c>
      <c r="B14">
        <f t="shared" si="0"/>
        <v>16.60503416972567</v>
      </c>
      <c r="C14">
        <f t="shared" si="1"/>
        <v>983.39496583027426</v>
      </c>
    </row>
    <row r="15" spans="1:8" x14ac:dyDescent="0.25">
      <c r="A15">
        <v>13</v>
      </c>
      <c r="B15">
        <f t="shared" si="0"/>
        <v>0.27572715977775886</v>
      </c>
      <c r="C15">
        <f t="shared" si="1"/>
        <v>999.72427284022217</v>
      </c>
    </row>
    <row r="16" spans="1:8" x14ac:dyDescent="0.25">
      <c r="A16">
        <v>14</v>
      </c>
      <c r="B16">
        <f t="shared" si="0"/>
        <v>7.6025466639095818E-5</v>
      </c>
      <c r="C16">
        <f t="shared" si="1"/>
        <v>999.99992397453332</v>
      </c>
    </row>
    <row r="17" spans="1:3" x14ac:dyDescent="0.25">
      <c r="A17">
        <v>15</v>
      </c>
      <c r="B17">
        <f t="shared" si="0"/>
        <v>5.7798715764672756E-12</v>
      </c>
      <c r="C17">
        <f t="shared" si="1"/>
        <v>999.9999999999942</v>
      </c>
    </row>
    <row r="18" spans="1:3" x14ac:dyDescent="0.25">
      <c r="A18">
        <v>16</v>
      </c>
      <c r="B18">
        <f t="shared" si="0"/>
        <v>3.3927329811745276E-26</v>
      </c>
      <c r="C18">
        <f t="shared" si="1"/>
        <v>1000</v>
      </c>
    </row>
    <row r="19" spans="1:3" x14ac:dyDescent="0.25">
      <c r="A19">
        <v>17</v>
      </c>
      <c r="B19">
        <f t="shared" si="0"/>
        <v>0</v>
      </c>
      <c r="C19">
        <f t="shared" si="1"/>
        <v>1000</v>
      </c>
    </row>
    <row r="20" spans="1:3" x14ac:dyDescent="0.25">
      <c r="A20">
        <v>18</v>
      </c>
      <c r="B20">
        <f t="shared" si="0"/>
        <v>0</v>
      </c>
      <c r="C20">
        <f t="shared" si="1"/>
        <v>1000</v>
      </c>
    </row>
    <row r="21" spans="1:3" x14ac:dyDescent="0.25">
      <c r="A21">
        <v>19</v>
      </c>
      <c r="B21">
        <f t="shared" si="0"/>
        <v>0</v>
      </c>
      <c r="C21">
        <f t="shared" si="1"/>
        <v>1000</v>
      </c>
    </row>
    <row r="22" spans="1:3" x14ac:dyDescent="0.25">
      <c r="A22">
        <v>20</v>
      </c>
      <c r="B22">
        <f t="shared" si="0"/>
        <v>0</v>
      </c>
      <c r="C22">
        <f t="shared" si="1"/>
        <v>1000</v>
      </c>
    </row>
    <row r="23" spans="1:3" x14ac:dyDescent="0.25">
      <c r="A23">
        <v>21</v>
      </c>
      <c r="B23">
        <f t="shared" si="0"/>
        <v>0</v>
      </c>
      <c r="C23">
        <f t="shared" si="1"/>
        <v>1000</v>
      </c>
    </row>
    <row r="24" spans="1:3" x14ac:dyDescent="0.25">
      <c r="A24">
        <v>22</v>
      </c>
      <c r="B24">
        <f t="shared" si="0"/>
        <v>0</v>
      </c>
      <c r="C24">
        <f t="shared" si="1"/>
        <v>1000</v>
      </c>
    </row>
    <row r="25" spans="1:3" x14ac:dyDescent="0.25">
      <c r="A25">
        <v>23</v>
      </c>
      <c r="B25">
        <f t="shared" si="0"/>
        <v>0</v>
      </c>
      <c r="C25">
        <f t="shared" si="1"/>
        <v>1000</v>
      </c>
    </row>
    <row r="26" spans="1:3" x14ac:dyDescent="0.25">
      <c r="A26">
        <v>24</v>
      </c>
      <c r="B26">
        <f t="shared" si="0"/>
        <v>0</v>
      </c>
      <c r="C26">
        <f t="shared" si="1"/>
        <v>1000</v>
      </c>
    </row>
    <row r="27" spans="1:3" x14ac:dyDescent="0.25">
      <c r="A27">
        <v>25</v>
      </c>
      <c r="B27">
        <f t="shared" si="0"/>
        <v>0</v>
      </c>
      <c r="C27">
        <f t="shared" si="1"/>
        <v>1000</v>
      </c>
    </row>
    <row r="28" spans="1:3" x14ac:dyDescent="0.25">
      <c r="A28">
        <v>26</v>
      </c>
      <c r="B28">
        <f t="shared" si="0"/>
        <v>0</v>
      </c>
      <c r="C28">
        <f t="shared" si="1"/>
        <v>1000</v>
      </c>
    </row>
    <row r="29" spans="1:3" x14ac:dyDescent="0.25">
      <c r="A29">
        <v>27</v>
      </c>
      <c r="B29">
        <f t="shared" si="0"/>
        <v>0</v>
      </c>
      <c r="C29">
        <f t="shared" si="1"/>
        <v>1000</v>
      </c>
    </row>
    <row r="30" spans="1:3" x14ac:dyDescent="0.25">
      <c r="A30">
        <v>28</v>
      </c>
      <c r="B30">
        <f t="shared" si="0"/>
        <v>0</v>
      </c>
      <c r="C30">
        <f t="shared" si="1"/>
        <v>1000</v>
      </c>
    </row>
    <row r="31" spans="1:3" x14ac:dyDescent="0.25">
      <c r="A31">
        <v>29</v>
      </c>
      <c r="B31">
        <f t="shared" si="0"/>
        <v>0</v>
      </c>
      <c r="C31">
        <f t="shared" si="1"/>
        <v>1000</v>
      </c>
    </row>
    <row r="32" spans="1:3" x14ac:dyDescent="0.25">
      <c r="A32">
        <v>30</v>
      </c>
      <c r="B32">
        <f t="shared" si="0"/>
        <v>0</v>
      </c>
      <c r="C32">
        <f t="shared" si="1"/>
        <v>1000</v>
      </c>
    </row>
    <row r="33" spans="1:3" x14ac:dyDescent="0.25">
      <c r="A33">
        <v>31</v>
      </c>
      <c r="B33">
        <f t="shared" si="0"/>
        <v>0</v>
      </c>
      <c r="C33">
        <f t="shared" si="1"/>
        <v>1000</v>
      </c>
    </row>
    <row r="34" spans="1:3" x14ac:dyDescent="0.25">
      <c r="A34">
        <v>32</v>
      </c>
      <c r="B34">
        <f t="shared" si="0"/>
        <v>0</v>
      </c>
      <c r="C34">
        <f t="shared" si="1"/>
        <v>1000</v>
      </c>
    </row>
    <row r="35" spans="1:3" x14ac:dyDescent="0.25">
      <c r="A35">
        <v>33</v>
      </c>
      <c r="B35">
        <f t="shared" ref="B35:B52" si="2">B34-(B34*C34*infection_rate)</f>
        <v>0</v>
      </c>
      <c r="C35">
        <f t="shared" ref="C35:C52" si="3">C34+(B34*C34*infection_rate)</f>
        <v>1000</v>
      </c>
    </row>
    <row r="36" spans="1:3" x14ac:dyDescent="0.25">
      <c r="A36">
        <v>34</v>
      </c>
      <c r="B36">
        <f t="shared" si="2"/>
        <v>0</v>
      </c>
      <c r="C36">
        <f t="shared" si="3"/>
        <v>1000</v>
      </c>
    </row>
    <row r="37" spans="1:3" x14ac:dyDescent="0.25">
      <c r="A37">
        <v>35</v>
      </c>
      <c r="B37">
        <f t="shared" si="2"/>
        <v>0</v>
      </c>
      <c r="C37">
        <f t="shared" si="3"/>
        <v>1000</v>
      </c>
    </row>
    <row r="38" spans="1:3" x14ac:dyDescent="0.25">
      <c r="A38">
        <v>36</v>
      </c>
      <c r="B38">
        <f t="shared" si="2"/>
        <v>0</v>
      </c>
      <c r="C38">
        <f t="shared" si="3"/>
        <v>1000</v>
      </c>
    </row>
    <row r="39" spans="1:3" x14ac:dyDescent="0.25">
      <c r="A39">
        <v>37</v>
      </c>
      <c r="B39">
        <f t="shared" si="2"/>
        <v>0</v>
      </c>
      <c r="C39">
        <f t="shared" si="3"/>
        <v>1000</v>
      </c>
    </row>
    <row r="40" spans="1:3" x14ac:dyDescent="0.25">
      <c r="A40">
        <v>38</v>
      </c>
      <c r="B40">
        <f t="shared" si="2"/>
        <v>0</v>
      </c>
      <c r="C40">
        <f t="shared" si="3"/>
        <v>1000</v>
      </c>
    </row>
    <row r="41" spans="1:3" x14ac:dyDescent="0.25">
      <c r="A41">
        <v>39</v>
      </c>
      <c r="B41">
        <f t="shared" si="2"/>
        <v>0</v>
      </c>
      <c r="C41">
        <f t="shared" si="3"/>
        <v>1000</v>
      </c>
    </row>
    <row r="42" spans="1:3" x14ac:dyDescent="0.25">
      <c r="A42">
        <v>40</v>
      </c>
      <c r="B42">
        <f t="shared" si="2"/>
        <v>0</v>
      </c>
      <c r="C42">
        <f t="shared" si="3"/>
        <v>1000</v>
      </c>
    </row>
    <row r="43" spans="1:3" x14ac:dyDescent="0.25">
      <c r="A43">
        <v>41</v>
      </c>
      <c r="B43">
        <f t="shared" si="2"/>
        <v>0</v>
      </c>
      <c r="C43">
        <f t="shared" si="3"/>
        <v>1000</v>
      </c>
    </row>
    <row r="44" spans="1:3" x14ac:dyDescent="0.25">
      <c r="A44">
        <v>42</v>
      </c>
      <c r="B44">
        <f t="shared" si="2"/>
        <v>0</v>
      </c>
      <c r="C44">
        <f t="shared" si="3"/>
        <v>1000</v>
      </c>
    </row>
    <row r="45" spans="1:3" x14ac:dyDescent="0.25">
      <c r="A45">
        <v>43</v>
      </c>
      <c r="B45">
        <f t="shared" si="2"/>
        <v>0</v>
      </c>
      <c r="C45">
        <f t="shared" si="3"/>
        <v>1000</v>
      </c>
    </row>
    <row r="46" spans="1:3" x14ac:dyDescent="0.25">
      <c r="A46">
        <v>44</v>
      </c>
      <c r="B46">
        <f t="shared" si="2"/>
        <v>0</v>
      </c>
      <c r="C46">
        <f t="shared" si="3"/>
        <v>1000</v>
      </c>
    </row>
    <row r="47" spans="1:3" x14ac:dyDescent="0.25">
      <c r="A47">
        <v>45</v>
      </c>
      <c r="B47">
        <f t="shared" si="2"/>
        <v>0</v>
      </c>
      <c r="C47">
        <f t="shared" si="3"/>
        <v>1000</v>
      </c>
    </row>
    <row r="48" spans="1:3" x14ac:dyDescent="0.25">
      <c r="A48">
        <v>46</v>
      </c>
      <c r="B48">
        <f t="shared" si="2"/>
        <v>0</v>
      </c>
      <c r="C48">
        <f t="shared" si="3"/>
        <v>1000</v>
      </c>
    </row>
    <row r="49" spans="1:3" x14ac:dyDescent="0.25">
      <c r="A49">
        <v>47</v>
      </c>
      <c r="B49">
        <f t="shared" si="2"/>
        <v>0</v>
      </c>
      <c r="C49">
        <f t="shared" si="3"/>
        <v>1000</v>
      </c>
    </row>
    <row r="50" spans="1:3" x14ac:dyDescent="0.25">
      <c r="A50">
        <v>48</v>
      </c>
      <c r="B50">
        <f t="shared" si="2"/>
        <v>0</v>
      </c>
      <c r="C50">
        <f t="shared" si="3"/>
        <v>1000</v>
      </c>
    </row>
    <row r="51" spans="1:3" x14ac:dyDescent="0.25">
      <c r="A51">
        <v>49</v>
      </c>
      <c r="B51">
        <f t="shared" si="2"/>
        <v>0</v>
      </c>
      <c r="C51">
        <f t="shared" si="3"/>
        <v>1000</v>
      </c>
    </row>
    <row r="52" spans="1:3" x14ac:dyDescent="0.25">
      <c r="A52">
        <v>50</v>
      </c>
      <c r="B52">
        <f t="shared" si="2"/>
        <v>0</v>
      </c>
      <c r="C52">
        <f t="shared" si="3"/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55"/>
  <sheetViews>
    <sheetView tabSelected="1" workbookViewId="0">
      <selection activeCell="H7" sqref="H7"/>
    </sheetView>
  </sheetViews>
  <sheetFormatPr defaultRowHeight="15" x14ac:dyDescent="0.25"/>
  <sheetData>
    <row r="4" spans="1:9" x14ac:dyDescent="0.25">
      <c r="A4" t="s">
        <v>0</v>
      </c>
      <c r="B4" t="s">
        <v>17</v>
      </c>
      <c r="C4" t="s">
        <v>8</v>
      </c>
      <c r="G4" s="1" t="s">
        <v>3</v>
      </c>
      <c r="H4">
        <v>1000</v>
      </c>
    </row>
    <row r="5" spans="1:9" x14ac:dyDescent="0.25">
      <c r="A5">
        <v>0</v>
      </c>
      <c r="G5" t="s">
        <v>9</v>
      </c>
      <c r="H5">
        <f>I5/100</f>
        <v>0.15</v>
      </c>
      <c r="I5">
        <v>15</v>
      </c>
    </row>
    <row r="6" spans="1:9" x14ac:dyDescent="0.25">
      <c r="A6">
        <v>1</v>
      </c>
      <c r="G6" t="s">
        <v>10</v>
      </c>
      <c r="H6">
        <f>I6/10000</f>
        <v>2E-3</v>
      </c>
      <c r="I6">
        <v>20</v>
      </c>
    </row>
    <row r="7" spans="1:9" x14ac:dyDescent="0.25">
      <c r="A7">
        <v>2</v>
      </c>
      <c r="G7" t="s">
        <v>11</v>
      </c>
      <c r="H7">
        <v>1</v>
      </c>
    </row>
    <row r="8" spans="1:9" x14ac:dyDescent="0.25">
      <c r="A8">
        <v>3</v>
      </c>
      <c r="G8" t="s">
        <v>12</v>
      </c>
      <c r="H8">
        <v>1</v>
      </c>
    </row>
    <row r="9" spans="1:9" x14ac:dyDescent="0.25">
      <c r="A9">
        <v>4</v>
      </c>
      <c r="G9" t="s">
        <v>13</v>
      </c>
      <c r="H9">
        <v>0.1</v>
      </c>
    </row>
    <row r="10" spans="1:9" x14ac:dyDescent="0.25">
      <c r="A10">
        <v>5</v>
      </c>
    </row>
    <row r="11" spans="1:9" x14ac:dyDescent="0.25">
      <c r="A11">
        <v>6</v>
      </c>
    </row>
    <row r="12" spans="1:9" x14ac:dyDescent="0.25">
      <c r="A12">
        <v>7</v>
      </c>
    </row>
    <row r="13" spans="1:9" x14ac:dyDescent="0.25">
      <c r="A13">
        <v>8</v>
      </c>
    </row>
    <row r="14" spans="1:9" x14ac:dyDescent="0.25">
      <c r="A14">
        <v>9</v>
      </c>
    </row>
    <row r="15" spans="1:9" x14ac:dyDescent="0.25">
      <c r="A15">
        <v>10</v>
      </c>
    </row>
    <row r="16" spans="1:9" x14ac:dyDescent="0.25">
      <c r="A16">
        <v>11</v>
      </c>
    </row>
    <row r="17" spans="1:1" x14ac:dyDescent="0.25">
      <c r="A17">
        <v>12</v>
      </c>
    </row>
    <row r="18" spans="1:1" x14ac:dyDescent="0.25">
      <c r="A18">
        <v>13</v>
      </c>
    </row>
    <row r="19" spans="1:1" x14ac:dyDescent="0.25">
      <c r="A19">
        <v>14</v>
      </c>
    </row>
    <row r="20" spans="1:1" x14ac:dyDescent="0.25">
      <c r="A20">
        <v>15</v>
      </c>
    </row>
    <row r="21" spans="1:1" x14ac:dyDescent="0.25">
      <c r="A21">
        <v>16</v>
      </c>
    </row>
    <row r="22" spans="1:1" x14ac:dyDescent="0.25">
      <c r="A22">
        <v>17</v>
      </c>
    </row>
    <row r="23" spans="1:1" x14ac:dyDescent="0.25">
      <c r="A23">
        <v>18</v>
      </c>
    </row>
    <row r="24" spans="1:1" x14ac:dyDescent="0.25">
      <c r="A24">
        <v>19</v>
      </c>
    </row>
    <row r="25" spans="1:1" x14ac:dyDescent="0.25">
      <c r="A25">
        <v>20</v>
      </c>
    </row>
    <row r="26" spans="1:1" x14ac:dyDescent="0.25">
      <c r="A26">
        <v>21</v>
      </c>
    </row>
    <row r="27" spans="1:1" x14ac:dyDescent="0.25">
      <c r="A27">
        <v>22</v>
      </c>
    </row>
    <row r="28" spans="1:1" x14ac:dyDescent="0.25">
      <c r="A28">
        <v>23</v>
      </c>
    </row>
    <row r="29" spans="1:1" x14ac:dyDescent="0.25">
      <c r="A29">
        <v>24</v>
      </c>
    </row>
    <row r="30" spans="1:1" x14ac:dyDescent="0.25">
      <c r="A30">
        <v>25</v>
      </c>
    </row>
    <row r="31" spans="1:1" x14ac:dyDescent="0.25">
      <c r="A31">
        <v>26</v>
      </c>
    </row>
    <row r="32" spans="1:1" x14ac:dyDescent="0.25">
      <c r="A32">
        <v>27</v>
      </c>
    </row>
    <row r="33" spans="1:1" x14ac:dyDescent="0.25">
      <c r="A33">
        <v>28</v>
      </c>
    </row>
    <row r="34" spans="1:1" x14ac:dyDescent="0.25">
      <c r="A34">
        <v>29</v>
      </c>
    </row>
    <row r="35" spans="1:1" x14ac:dyDescent="0.25">
      <c r="A35">
        <v>30</v>
      </c>
    </row>
    <row r="36" spans="1:1" x14ac:dyDescent="0.25">
      <c r="A36">
        <v>31</v>
      </c>
    </row>
    <row r="37" spans="1:1" x14ac:dyDescent="0.25">
      <c r="A37">
        <v>32</v>
      </c>
    </row>
    <row r="38" spans="1:1" x14ac:dyDescent="0.25">
      <c r="A38">
        <v>33</v>
      </c>
    </row>
    <row r="39" spans="1:1" x14ac:dyDescent="0.25">
      <c r="A39">
        <v>34</v>
      </c>
    </row>
    <row r="40" spans="1:1" x14ac:dyDescent="0.25">
      <c r="A40">
        <v>35</v>
      </c>
    </row>
    <row r="41" spans="1:1" x14ac:dyDescent="0.25">
      <c r="A41">
        <v>36</v>
      </c>
    </row>
    <row r="42" spans="1:1" x14ac:dyDescent="0.25">
      <c r="A42">
        <v>37</v>
      </c>
    </row>
    <row r="43" spans="1:1" x14ac:dyDescent="0.25">
      <c r="A43">
        <v>38</v>
      </c>
    </row>
    <row r="44" spans="1:1" x14ac:dyDescent="0.25">
      <c r="A44">
        <v>39</v>
      </c>
    </row>
    <row r="45" spans="1:1" x14ac:dyDescent="0.25">
      <c r="A45">
        <v>40</v>
      </c>
    </row>
    <row r="46" spans="1:1" x14ac:dyDescent="0.25">
      <c r="A46">
        <v>41</v>
      </c>
    </row>
    <row r="47" spans="1:1" x14ac:dyDescent="0.25">
      <c r="A47">
        <v>42</v>
      </c>
    </row>
    <row r="48" spans="1:1" x14ac:dyDescent="0.25">
      <c r="A48">
        <v>43</v>
      </c>
    </row>
    <row r="49" spans="1:1" x14ac:dyDescent="0.25">
      <c r="A49">
        <v>44</v>
      </c>
    </row>
    <row r="50" spans="1:1" x14ac:dyDescent="0.25">
      <c r="A50">
        <v>45</v>
      </c>
    </row>
    <row r="51" spans="1:1" x14ac:dyDescent="0.25">
      <c r="A51">
        <v>46</v>
      </c>
    </row>
    <row r="52" spans="1:1" x14ac:dyDescent="0.25">
      <c r="A52">
        <v>47</v>
      </c>
    </row>
    <row r="53" spans="1:1" x14ac:dyDescent="0.25">
      <c r="A53">
        <v>48</v>
      </c>
    </row>
    <row r="54" spans="1:1" x14ac:dyDescent="0.25">
      <c r="A54">
        <v>49</v>
      </c>
    </row>
    <row r="55" spans="1:1" x14ac:dyDescent="0.25">
      <c r="A55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4"/>
  <sheetViews>
    <sheetView workbookViewId="0">
      <selection activeCell="G3" sqref="G3:G8"/>
    </sheetView>
  </sheetViews>
  <sheetFormatPr defaultRowHeight="15" x14ac:dyDescent="0.25"/>
  <sheetData>
    <row r="3" spans="1:9" x14ac:dyDescent="0.25">
      <c r="A3" t="s">
        <v>0</v>
      </c>
      <c r="B3" t="s">
        <v>6</v>
      </c>
      <c r="C3" t="s">
        <v>7</v>
      </c>
      <c r="D3" t="s">
        <v>8</v>
      </c>
      <c r="G3" s="1" t="s">
        <v>3</v>
      </c>
      <c r="H3">
        <v>1000</v>
      </c>
    </row>
    <row r="4" spans="1:9" x14ac:dyDescent="0.25">
      <c r="A4">
        <v>0</v>
      </c>
      <c r="B4">
        <f>H3-H6</f>
        <v>999</v>
      </c>
      <c r="C4">
        <v>1</v>
      </c>
      <c r="D4">
        <f>H3-B4-C4</f>
        <v>0</v>
      </c>
      <c r="G4" t="s">
        <v>9</v>
      </c>
      <c r="H4">
        <f>I4/100</f>
        <v>0.2</v>
      </c>
      <c r="I4">
        <v>20</v>
      </c>
    </row>
    <row r="5" spans="1:9" x14ac:dyDescent="0.25">
      <c r="A5">
        <v>1</v>
      </c>
      <c r="B5">
        <f>B4+Bithrate*Total3-Infection_rate4*Interactin_rate4*B4*H6-Natural_death*B4</f>
        <v>998.71696666666662</v>
      </c>
      <c r="C5">
        <f>C4+Infection_rate4*Interactin_rate4*B4*H6-Natural_death*H6-Disease_indused*H6-Recovery_rate4*H6</f>
        <v>1.1530333333333334</v>
      </c>
      <c r="D5">
        <f>Recovery_rate4*H6-Natural_death*D4</f>
        <v>0.1</v>
      </c>
      <c r="G5" t="s">
        <v>10</v>
      </c>
      <c r="H5">
        <f>I5/10000</f>
        <v>1.5E-3</v>
      </c>
      <c r="I5">
        <v>15</v>
      </c>
    </row>
    <row r="6" spans="1:9" x14ac:dyDescent="0.25">
      <c r="A6">
        <v>2</v>
      </c>
      <c r="B6">
        <f>B5+Bithrate*Total3-Infection_rate4*Interactin_rate4*B5*H7-Natural_death*B5</f>
        <v>998.43873546555551</v>
      </c>
      <c r="C6">
        <f>C5+Infection_rate4*Interactin_rate4*B5*H7-Natural_death*H7-Disease_indused*H7-Recovery_rate4*H7</f>
        <v>1.3059817566666667</v>
      </c>
      <c r="D6">
        <f>Recovery_rate4*H7-Natural_death*D5</f>
        <v>9.8333333333333342E-2</v>
      </c>
      <c r="G6" t="s">
        <v>11</v>
      </c>
      <c r="H6">
        <v>1</v>
      </c>
    </row>
    <row r="7" spans="1:9" x14ac:dyDescent="0.25">
      <c r="A7">
        <v>3</v>
      </c>
      <c r="B7">
        <f>B6+Bithrate*Total3-Infection_rate4*Interactin_rate4*B6*H8-Natural_death*B6</f>
        <v>998.43480337906556</v>
      </c>
      <c r="C7">
        <f>C6+Infection_rate4*Interactin_rate4*B6*H8-Natural_death*H8-Disease_indused*H8-Recovery_rate4*H8</f>
        <v>1.3212682520639667</v>
      </c>
      <c r="D7">
        <f>Recovery_rate4*H8-Natural_death*D6</f>
        <v>8.3611111111111126E-3</v>
      </c>
      <c r="G7" t="s">
        <v>12</v>
      </c>
      <c r="H7">
        <v>1</v>
      </c>
    </row>
    <row r="8" spans="1:9" x14ac:dyDescent="0.25">
      <c r="A8">
        <v>4</v>
      </c>
      <c r="B8">
        <f>B7+Bithrate*Total3-Infection_rate4*Interactin_rate4*B7*H9-Natural_death*B7</f>
        <v>998.45589781539752</v>
      </c>
      <c r="C8">
        <f>C7+Infection_rate4*Interactin_rate4*B7*H9-Natural_death*H9-Disease_indused*H9-Recovery_rate4*H9</f>
        <v>1.3238159816364174</v>
      </c>
      <c r="D8">
        <f>Recovery_rate4*H9-Natural_death*D7</f>
        <v>1.5273148148148149E-3</v>
      </c>
      <c r="G8" t="s">
        <v>13</v>
      </c>
      <c r="H8">
        <v>0.1</v>
      </c>
    </row>
    <row r="9" spans="1:9" x14ac:dyDescent="0.25">
      <c r="A9">
        <v>5</v>
      </c>
      <c r="B9">
        <f>B8+Bithrate*Total3-Infection_rate4*Interactin_rate4*B8*H10-Natural_death*B8</f>
        <v>998.47264674872713</v>
      </c>
      <c r="C9">
        <f>C8+Infection_rate4*Interactin_rate4*B8*H10-Natural_death*H10-Disease_indused*H10-Recovery_rate4*H10</f>
        <v>1.3284020847167564</v>
      </c>
      <c r="D9">
        <f>Recovery_rate4*H10-Natural_death*D8</f>
        <v>2.97454475308642E-3</v>
      </c>
      <c r="G9" t="s">
        <v>14</v>
      </c>
      <c r="H9">
        <f>1/I9</f>
        <v>1.6666666666666666E-2</v>
      </c>
      <c r="I9">
        <v>60</v>
      </c>
    </row>
    <row r="10" spans="1:9" x14ac:dyDescent="0.25">
      <c r="A10">
        <v>6</v>
      </c>
      <c r="B10">
        <f>B9+Bithrate*Total3-Infection_rate4*Interactin_rate4*B9*H11-Natural_death*B9</f>
        <v>998.49311027301451</v>
      </c>
      <c r="C10">
        <f>C9+Infection_rate4*Interactin_rate4*B9*H11-Natural_death*H11-Disease_indused*H11-Recovery_rate4*H11</f>
        <v>1.3309500035060555</v>
      </c>
      <c r="D10">
        <f>Recovery_rate4*H11-Natural_death*D9</f>
        <v>1.6170909207818931E-3</v>
      </c>
      <c r="G10" t="s">
        <v>15</v>
      </c>
      <c r="H10">
        <v>0.03</v>
      </c>
    </row>
    <row r="11" spans="1:9" x14ac:dyDescent="0.25">
      <c r="A11">
        <v>7</v>
      </c>
      <c r="B11">
        <f>B10+Bithrate*Total3-Infection_rate4*Interactin_rate4*B10*H12-Natural_death*B10</f>
        <v>998.51822510179761</v>
      </c>
      <c r="C11">
        <f>C10+Infection_rate4*Interactin_rate4*B10*H12-Natural_death*H12-Disease_indused*H12-Recovery_rate4*H12</f>
        <v>1.3309500035060555</v>
      </c>
      <c r="D11">
        <f>Recovery_rate4*H12-Natural_death*D10</f>
        <v>-2.6951515346364883E-5</v>
      </c>
      <c r="G11" t="s">
        <v>16</v>
      </c>
      <c r="H11">
        <f>1/I11</f>
        <v>1.6666666666666666E-2</v>
      </c>
      <c r="I11">
        <v>60</v>
      </c>
    </row>
    <row r="12" spans="1:9" x14ac:dyDescent="0.25">
      <c r="A12">
        <v>8</v>
      </c>
      <c r="B12">
        <f>B11+Bithrate*Total3-Infection_rate4*Interactin_rate4*B11*H13-Natural_death*B11</f>
        <v>998.54292135010098</v>
      </c>
      <c r="C12">
        <f>C11+Infection_rate4*Interactin_rate4*B11*H13-Natural_death*H13-Disease_indused*H13-Recovery_rate4*H13</f>
        <v>1.3309500035060555</v>
      </c>
      <c r="D12">
        <f>Recovery_rate4*H13-Natural_death*D11</f>
        <v>4.491919224394147E-7</v>
      </c>
    </row>
    <row r="13" spans="1:9" x14ac:dyDescent="0.25">
      <c r="A13">
        <v>9</v>
      </c>
      <c r="B13">
        <f>B12+Bithrate*Total3-Infection_rate4*Interactin_rate4*B12*H14-Natural_death*B12</f>
        <v>998.56720599426592</v>
      </c>
      <c r="C13">
        <f>C12+Infection_rate4*Interactin_rate4*B12*H14-Natural_death*H14-Disease_indused*H14-Recovery_rate4*H14</f>
        <v>1.3309500035060555</v>
      </c>
      <c r="D13">
        <f>Recovery_rate4*H14-Natural_death*D12</f>
        <v>-7.4865320406569123E-9</v>
      </c>
    </row>
    <row r="14" spans="1:9" x14ac:dyDescent="0.25">
      <c r="A14">
        <v>10</v>
      </c>
      <c r="B14">
        <f>B13+Bithrate*Total3-Infection_rate4*Interactin_rate4*B13*H15-Natural_death*B13</f>
        <v>998.59108589436141</v>
      </c>
      <c r="C14">
        <f>C13+Infection_rate4*Interactin_rate4*B13*H15-Natural_death*H15-Disease_indused*H15-Recovery_rate4*H15</f>
        <v>1.3309500035060555</v>
      </c>
      <c r="D14">
        <f>Recovery_rate4*H15-Natural_death*D13</f>
        <v>1.2477553401094854E-10</v>
      </c>
    </row>
    <row r="15" spans="1:9" x14ac:dyDescent="0.25">
      <c r="A15">
        <v>11</v>
      </c>
      <c r="B15">
        <f>B14+Bithrate*Total3-Infection_rate4*Interactin_rate4*B14*H16-Natural_death*B14</f>
        <v>998.61456779612206</v>
      </c>
      <c r="C15">
        <f>C14+Infection_rate4*Interactin_rate4*B14*H16-Natural_death*H16-Disease_indused*H16-Recovery_rate4*H16</f>
        <v>1.3309500035060555</v>
      </c>
      <c r="D15">
        <f>Recovery_rate4*H16-Natural_death*D14</f>
        <v>-2.0795922335158088E-12</v>
      </c>
    </row>
    <row r="16" spans="1:9" x14ac:dyDescent="0.25">
      <c r="A16">
        <v>12</v>
      </c>
      <c r="B16">
        <f>B15+Bithrate*Total3-Infection_rate4*Interactin_rate4*B15*H17-Natural_death*B15</f>
        <v>998.63765833285333</v>
      </c>
      <c r="C16">
        <f>C15+Infection_rate4*Interactin_rate4*B15*H17-Natural_death*H17-Disease_indused*H17-Recovery_rate4*H17</f>
        <v>1.3309500035060555</v>
      </c>
      <c r="D16">
        <f>Recovery_rate4*H17-Natural_death*D15</f>
        <v>3.4659870558596811E-14</v>
      </c>
    </row>
    <row r="17" spans="1:4" x14ac:dyDescent="0.25">
      <c r="A17">
        <v>13</v>
      </c>
      <c r="B17">
        <f>B16+Bithrate*Total3-Infection_rate4*Interactin_rate4*B16*H18-Natural_death*B16</f>
        <v>998.66036402730572</v>
      </c>
      <c r="C17">
        <f>C16+Infection_rate4*Interactin_rate4*B16*H18-Natural_death*H18-Disease_indused*H18-Recovery_rate4*H18</f>
        <v>1.3309500035060555</v>
      </c>
      <c r="D17">
        <f>Recovery_rate4*H18-Natural_death*D16</f>
        <v>-5.7766450930994686E-16</v>
      </c>
    </row>
    <row r="18" spans="1:4" x14ac:dyDescent="0.25">
      <c r="A18">
        <v>14</v>
      </c>
      <c r="B18">
        <f>B17+Bithrate*Total3-Infection_rate4*Interactin_rate4*B17*H19-Natural_death*B17</f>
        <v>998.68269129351722</v>
      </c>
      <c r="C18">
        <f>C17+Infection_rate4*Interactin_rate4*B17*H19-Natural_death*H19-Disease_indused*H19-Recovery_rate4*H19</f>
        <v>1.3309500035060555</v>
      </c>
      <c r="D18">
        <f>Recovery_rate4*H19-Natural_death*D17</f>
        <v>9.6277418218324469E-18</v>
      </c>
    </row>
    <row r="19" spans="1:4" x14ac:dyDescent="0.25">
      <c r="A19">
        <v>15</v>
      </c>
      <c r="B19">
        <f>B18+Bithrate*Total3-Infection_rate4*Interactin_rate4*B18*H20-Natural_death*B18</f>
        <v>998.70464643862522</v>
      </c>
      <c r="C19">
        <f>C18+Infection_rate4*Interactin_rate4*B18*H20-Natural_death*H20-Disease_indused*H20-Recovery_rate4*H20</f>
        <v>1.3309500035060555</v>
      </c>
      <c r="D19">
        <f>Recovery_rate4*H20-Natural_death*D18</f>
        <v>-1.6046236369720746E-19</v>
      </c>
    </row>
    <row r="20" spans="1:4" x14ac:dyDescent="0.25">
      <c r="A20">
        <v>16</v>
      </c>
      <c r="B20">
        <f>B19+Bithrate*Total3-Infection_rate4*Interactin_rate4*B19*H21-Natural_death*B19</f>
        <v>998.72623566464813</v>
      </c>
      <c r="C20">
        <f>C19+Infection_rate4*Interactin_rate4*B19*H21-Natural_death*H21-Disease_indused*H21-Recovery_rate4*H21</f>
        <v>1.3309500035060555</v>
      </c>
      <c r="D20">
        <f>Recovery_rate4*H21-Natural_death*D19</f>
        <v>2.6743727282867909E-21</v>
      </c>
    </row>
    <row r="21" spans="1:4" x14ac:dyDescent="0.25">
      <c r="A21">
        <v>17</v>
      </c>
      <c r="B21">
        <f>B20+Bithrate*Total3-Infection_rate4*Interactin_rate4*B20*H22-Natural_death*B20</f>
        <v>998.74746507023724</v>
      </c>
      <c r="C21">
        <f>C20+Infection_rate4*Interactin_rate4*B20*H22-Natural_death*H22-Disease_indused*H22-Recovery_rate4*H22</f>
        <v>1.3309500035060555</v>
      </c>
      <c r="D21">
        <f>Recovery_rate4*H22-Natural_death*D20</f>
        <v>-4.457287880477985E-23</v>
      </c>
    </row>
    <row r="22" spans="1:4" x14ac:dyDescent="0.25">
      <c r="A22">
        <v>18</v>
      </c>
      <c r="B22">
        <f>B21+Bithrate*Total3-Infection_rate4*Interactin_rate4*B21*H23-Natural_death*B21</f>
        <v>998.76834065239996</v>
      </c>
      <c r="C22">
        <f>C21+Infection_rate4*Interactin_rate4*B21*H23-Natural_death*H23-Disease_indused*H23-Recovery_rate4*H23</f>
        <v>1.3309500035060555</v>
      </c>
      <c r="D22">
        <f>Recovery_rate4*H23-Natural_death*D21</f>
        <v>7.4288131341299745E-25</v>
      </c>
    </row>
    <row r="23" spans="1:4" x14ac:dyDescent="0.25">
      <c r="A23">
        <v>19</v>
      </c>
      <c r="B23">
        <f>B22+Bithrate*Total3-Infection_rate4*Interactin_rate4*B22*H24-Natural_death*B22</f>
        <v>998.78886830819329</v>
      </c>
      <c r="C23">
        <f>C22+Infection_rate4*Interactin_rate4*B22*H24-Natural_death*H24-Disease_indused*H24-Recovery_rate4*H24</f>
        <v>1.3309500035060555</v>
      </c>
      <c r="D23">
        <f>Recovery_rate4*H24-Natural_death*D22</f>
        <v>-1.2381355223549957E-26</v>
      </c>
    </row>
    <row r="24" spans="1:4" x14ac:dyDescent="0.25">
      <c r="A24">
        <v>20</v>
      </c>
      <c r="B24">
        <f>B23+Bithrate*Total3-Infection_rate4*Interactin_rate4*B23*H25-Natural_death*B23</f>
        <v>998.80905383639004</v>
      </c>
      <c r="C24">
        <f>C23+Infection_rate4*Interactin_rate4*B23*H25-Natural_death*H25-Disease_indused*H25-Recovery_rate4*H25</f>
        <v>1.3309500035060555</v>
      </c>
      <c r="D24">
        <f>Recovery_rate4*H25-Natural_death*D23</f>
        <v>2.0635592039249929E-28</v>
      </c>
    </row>
    <row r="25" spans="1:4" x14ac:dyDescent="0.25">
      <c r="A25">
        <v>21</v>
      </c>
      <c r="B25">
        <f>B24+Bithrate*Total3-Infection_rate4*Interactin_rate4*B24*H26-Natural_death*B24</f>
        <v>998.8289029391168</v>
      </c>
      <c r="C25">
        <f>C24+Infection_rate4*Interactin_rate4*B24*H26-Natural_death*H26-Disease_indused*H26-Recovery_rate4*H26</f>
        <v>1.3309500035060555</v>
      </c>
      <c r="D25">
        <f>Recovery_rate4*H26-Natural_death*D24</f>
        <v>-3.4392653398749883E-30</v>
      </c>
    </row>
    <row r="26" spans="1:4" x14ac:dyDescent="0.25">
      <c r="A26">
        <v>22</v>
      </c>
      <c r="B26">
        <f>B25+Bithrate*Total3-Infection_rate4*Interactin_rate4*B25*H27-Natural_death*B25</f>
        <v>998.84842122346481</v>
      </c>
      <c r="C26">
        <f>C25+Infection_rate4*Interactin_rate4*B25*H27-Natural_death*H27-Disease_indused*H27-Recovery_rate4*H27</f>
        <v>1.3309500035060555</v>
      </c>
      <c r="D26">
        <f>Recovery_rate4*H27-Natural_death*D25</f>
        <v>5.7321088997916471E-32</v>
      </c>
    </row>
    <row r="27" spans="1:4" x14ac:dyDescent="0.25">
      <c r="A27">
        <v>23</v>
      </c>
      <c r="B27">
        <f>B26+Bithrate*Total3-Infection_rate4*Interactin_rate4*B26*H28-Natural_death*B26</f>
        <v>998.86761420307369</v>
      </c>
      <c r="C27">
        <f>C26+Infection_rate4*Interactin_rate4*B26*H28-Natural_death*H28-Disease_indused*H28-Recovery_rate4*H28</f>
        <v>1.3309500035060555</v>
      </c>
      <c r="D27">
        <f>Recovery_rate4*H28-Natural_death*D26</f>
        <v>-9.5535148329860776E-34</v>
      </c>
    </row>
    <row r="28" spans="1:4" x14ac:dyDescent="0.25">
      <c r="A28">
        <v>24</v>
      </c>
      <c r="B28">
        <f>B27+Bithrate*Total3-Infection_rate4*Interactin_rate4*B27*H29-Natural_death*B27</f>
        <v>998.88648729968907</v>
      </c>
      <c r="C28">
        <f>C27+Infection_rate4*Interactin_rate4*B27*H29-Natural_death*H29-Disease_indused*H29-Recovery_rate4*H29</f>
        <v>1.3309500035060555</v>
      </c>
      <c r="D28">
        <f>Recovery_rate4*H29-Natural_death*D27</f>
        <v>1.5922524721643462E-35</v>
      </c>
    </row>
    <row r="29" spans="1:4" x14ac:dyDescent="0.25">
      <c r="A29">
        <v>25</v>
      </c>
      <c r="B29">
        <f>B28+Bithrate*Total3-Infection_rate4*Interactin_rate4*B28*H30-Natural_death*B28</f>
        <v>998.9050458446942</v>
      </c>
      <c r="C29">
        <f>C28+Infection_rate4*Interactin_rate4*B28*H30-Natural_death*H30-Disease_indused*H30-Recovery_rate4*H30</f>
        <v>1.3309500035060555</v>
      </c>
      <c r="D29">
        <f>Recovery_rate4*H30-Natural_death*D28</f>
        <v>-2.6537541202739102E-37</v>
      </c>
    </row>
    <row r="30" spans="1:4" x14ac:dyDescent="0.25">
      <c r="A30">
        <v>26</v>
      </c>
      <c r="B30">
        <f>B29+Bithrate*Total3-Infection_rate4*Interactin_rate4*B29*H31-Natural_death*B29</f>
        <v>998.92329508061596</v>
      </c>
      <c r="C30">
        <f>C29+Infection_rate4*Interactin_rate4*B29*H31-Natural_death*H31-Disease_indused*H31-Recovery_rate4*H31</f>
        <v>1.3309500035060555</v>
      </c>
      <c r="D30">
        <f>Recovery_rate4*H31-Natural_death*D29</f>
        <v>4.4229235337898502E-39</v>
      </c>
    </row>
    <row r="31" spans="1:4" x14ac:dyDescent="0.25">
      <c r="A31">
        <v>27</v>
      </c>
      <c r="B31">
        <f>B30+Bithrate*Total3-Infection_rate4*Interactin_rate4*B30*H32-Natural_death*B30</f>
        <v>998.94124016260571</v>
      </c>
      <c r="C31">
        <f>C30+Infection_rate4*Interactin_rate4*B30*H32-Natural_death*H32-Disease_indused*H32-Recovery_rate4*H32</f>
        <v>1.3309500035060555</v>
      </c>
      <c r="D31">
        <f>Recovery_rate4*H32-Natural_death*D30</f>
        <v>-7.3715392229830837E-41</v>
      </c>
    </row>
    <row r="32" spans="1:4" x14ac:dyDescent="0.25">
      <c r="A32">
        <v>28</v>
      </c>
      <c r="B32">
        <f>B31+Bithrate*Total3-Infection_rate4*Interactin_rate4*B31*H33-Natural_death*B31</f>
        <v>998.95888615989554</v>
      </c>
      <c r="C32">
        <f>C31+Infection_rate4*Interactin_rate4*B31*H33-Natural_death*H33-Disease_indused*H33-Recovery_rate4*H33</f>
        <v>1.3309500035060555</v>
      </c>
      <c r="D32">
        <f>Recovery_rate4*H33-Natural_death*D31</f>
        <v>1.2285898704971806E-42</v>
      </c>
    </row>
    <row r="33" spans="1:4" x14ac:dyDescent="0.25">
      <c r="A33">
        <v>29</v>
      </c>
      <c r="B33">
        <f>B32+Bithrate*Total3-Infection_rate4*Interactin_rate4*B32*H34-Natural_death*B32</f>
        <v>998.9762380572306</v>
      </c>
      <c r="C33">
        <f>C32+Infection_rate4*Interactin_rate4*B32*H34-Natural_death*H34-Disease_indused*H34-Recovery_rate4*H34</f>
        <v>1.3309500035060555</v>
      </c>
      <c r="D33">
        <f>Recovery_rate4*H34-Natural_death*D32</f>
        <v>-2.0476497841619677E-44</v>
      </c>
    </row>
    <row r="34" spans="1:4" x14ac:dyDescent="0.25">
      <c r="A34">
        <v>30</v>
      </c>
      <c r="B34">
        <f>B33+Bithrate*Total3-Infection_rate4*Interactin_rate4*B33*H35-Natural_death*B33</f>
        <v>998.99330075627677</v>
      </c>
      <c r="C34">
        <f>C33+Infection_rate4*Interactin_rate4*B33*H35-Natural_death*H35-Disease_indused*H35-Recovery_rate4*H35</f>
        <v>1.3309500035060555</v>
      </c>
      <c r="D34">
        <f>Recovery_rate4*H35-Natural_death*D33</f>
        <v>3.4127496402699462E-46</v>
      </c>
    </row>
    <row r="35" spans="1:4" x14ac:dyDescent="0.25">
      <c r="A35">
        <v>31</v>
      </c>
      <c r="B35">
        <f>B34+Bithrate*Total3-Infection_rate4*Interactin_rate4*B34*H36-Natural_death*B34</f>
        <v>999.01007907700546</v>
      </c>
      <c r="C35">
        <f>C34+Infection_rate4*Interactin_rate4*B34*H36-Natural_death*H36-Disease_indused*H36-Recovery_rate4*H36</f>
        <v>1.3309500035060555</v>
      </c>
      <c r="D35">
        <f>Recovery_rate4*H36-Natural_death*D34</f>
        <v>-5.6879160671165768E-48</v>
      </c>
    </row>
    <row r="36" spans="1:4" x14ac:dyDescent="0.25">
      <c r="A36">
        <v>32</v>
      </c>
      <c r="B36">
        <f>B35+Bithrate*Total3-Infection_rate4*Interactin_rate4*B35*H37-Natural_death*B35</f>
        <v>999.02657775905527</v>
      </c>
      <c r="C36">
        <f>C35+Infection_rate4*Interactin_rate4*B35*H37-Natural_death*H37-Disease_indused*H37-Recovery_rate4*H37</f>
        <v>1.3309500035060555</v>
      </c>
      <c r="D36">
        <f>Recovery_rate4*H37-Natural_death*D35</f>
        <v>9.4798601118609621E-50</v>
      </c>
    </row>
    <row r="37" spans="1:4" x14ac:dyDescent="0.25">
      <c r="A37">
        <v>33</v>
      </c>
      <c r="B37">
        <f>B36+Bithrate*Total3-Infection_rate4*Interactin_rate4*B36*H38-Natural_death*B36</f>
        <v>999.04280146307099</v>
      </c>
      <c r="C37">
        <f>C36+Infection_rate4*Interactin_rate4*B36*H38-Natural_death*H38-Disease_indused*H38-Recovery_rate4*H38</f>
        <v>1.3309500035060555</v>
      </c>
      <c r="D37">
        <f>Recovery_rate4*H38-Natural_death*D36</f>
        <v>-1.5799766853101605E-51</v>
      </c>
    </row>
    <row r="38" spans="1:4" x14ac:dyDescent="0.25">
      <c r="A38">
        <v>34</v>
      </c>
      <c r="B38">
        <f>B37+Bithrate*Total3-Infection_rate4*Interactin_rate4*B37*H39-Natural_death*B37</f>
        <v>999.05875477201971</v>
      </c>
      <c r="C38">
        <f>C37+Infection_rate4*Interactin_rate4*B37*H39-Natural_death*H39-Disease_indused*H39-Recovery_rate4*H39</f>
        <v>1.3309500035060555</v>
      </c>
      <c r="D38">
        <f>Recovery_rate4*H39-Natural_death*D37</f>
        <v>2.6332944755169342E-53</v>
      </c>
    </row>
    <row r="39" spans="1:4" x14ac:dyDescent="0.25">
      <c r="A39">
        <v>35</v>
      </c>
      <c r="B39">
        <f>B38+Bithrate*Total3-Infection_rate4*Interactin_rate4*B38*H40-Natural_death*B38</f>
        <v>999.074442192486</v>
      </c>
      <c r="C39">
        <f>C38+Infection_rate4*Interactin_rate4*B38*H40-Natural_death*H40-Disease_indused*H40-Recovery_rate4*H40</f>
        <v>1.3309500035060555</v>
      </c>
      <c r="D39">
        <f>Recovery_rate4*H40-Natural_death*D38</f>
        <v>-4.3888241258615569E-55</v>
      </c>
    </row>
    <row r="40" spans="1:4" x14ac:dyDescent="0.25">
      <c r="A40">
        <v>36</v>
      </c>
      <c r="B40">
        <f>B39+Bithrate*Total3-Infection_rate4*Interactin_rate4*B39*H41-Natural_death*B39</f>
        <v>999.08986815594449</v>
      </c>
      <c r="C40">
        <f>C39+Infection_rate4*Interactin_rate4*B39*H41-Natural_death*H41-Disease_indused*H41-Recovery_rate4*H41</f>
        <v>1.3309500035060555</v>
      </c>
      <c r="D40">
        <f>Recovery_rate4*H41-Natural_death*D39</f>
        <v>7.3147068764359284E-57</v>
      </c>
    </row>
    <row r="41" spans="1:4" x14ac:dyDescent="0.25">
      <c r="A41">
        <v>37</v>
      </c>
      <c r="B41">
        <f>B40+Bithrate*Total3-Infection_rate4*Interactin_rate4*B40*H42-Natural_death*B40</f>
        <v>999.10503702001199</v>
      </c>
      <c r="C41">
        <f>C40+Infection_rate4*Interactin_rate4*B40*H42-Natural_death*H42-Disease_indused*H42-Recovery_rate4*H42</f>
        <v>1.3309500035060555</v>
      </c>
      <c r="D41">
        <f>Recovery_rate4*H42-Natural_death*D40</f>
        <v>-1.2191178127393214E-58</v>
      </c>
    </row>
    <row r="42" spans="1:4" x14ac:dyDescent="0.25">
      <c r="A42">
        <v>38</v>
      </c>
      <c r="B42">
        <f>B41+Bithrate*Total3-Infection_rate4*Interactin_rate4*B41*H43-Natural_death*B41</f>
        <v>999.11995306967844</v>
      </c>
      <c r="C42">
        <f>C41+Infection_rate4*Interactin_rate4*B41*H43-Natural_death*H43-Disease_indused*H43-Recovery_rate4*H43</f>
        <v>1.3309500035060555</v>
      </c>
      <c r="D42">
        <f>Recovery_rate4*H43-Natural_death*D41</f>
        <v>2.0318630212322025E-60</v>
      </c>
    </row>
    <row r="43" spans="1:4" x14ac:dyDescent="0.25">
      <c r="A43">
        <v>39</v>
      </c>
      <c r="B43">
        <f>B42+Bithrate*Total3-Infection_rate4*Interactin_rate4*B42*H44-Natural_death*B42</f>
        <v>999.13462051851707</v>
      </c>
      <c r="C43">
        <f>C42+Infection_rate4*Interactin_rate4*B42*H44-Natural_death*H44-Disease_indused*H44-Recovery_rate4*H44</f>
        <v>1.3309500035060555</v>
      </c>
      <c r="D43">
        <f>Recovery_rate4*H44-Natural_death*D42</f>
        <v>-3.3864383687203375E-62</v>
      </c>
    </row>
    <row r="44" spans="1:4" x14ac:dyDescent="0.25">
      <c r="A44">
        <v>40</v>
      </c>
      <c r="B44">
        <f>B43+Bithrate*Total3-Infection_rate4*Interactin_rate4*B43*H45-Natural_death*B43</f>
        <v>999.14904350987513</v>
      </c>
      <c r="C44">
        <f>C43+Infection_rate4*Interactin_rate4*B43*H45-Natural_death*H45-Disease_indused*H45-Recovery_rate4*H45</f>
        <v>1.3309500035060555</v>
      </c>
      <c r="D44">
        <f>Recovery_rate4*H45-Natural_death*D43</f>
        <v>5.644063947867229E-64</v>
      </c>
    </row>
    <row r="45" spans="1:4" x14ac:dyDescent="0.25">
      <c r="A45">
        <v>41</v>
      </c>
      <c r="B45">
        <f>B44+Bithrate*Total3-Infection_rate4*Interactin_rate4*B44*H46-Natural_death*B44</f>
        <v>999.16322611804389</v>
      </c>
      <c r="C45">
        <f>C44+Infection_rate4*Interactin_rate4*B44*H46-Natural_death*H46-Disease_indused*H46-Recovery_rate4*H46</f>
        <v>1.3309500035060555</v>
      </c>
      <c r="D45">
        <f>Recovery_rate4*H46-Natural_death*D44</f>
        <v>-9.4067732464453814E-66</v>
      </c>
    </row>
    <row r="46" spans="1:4" x14ac:dyDescent="0.25">
      <c r="A46">
        <v>42</v>
      </c>
      <c r="B46">
        <f>B45+Bithrate*Total3-Infection_rate4*Interactin_rate4*B45*H47-Natural_death*B45</f>
        <v>999.17717234940983</v>
      </c>
      <c r="C46">
        <f>C45+Infection_rate4*Interactin_rate4*B45*H47-Natural_death*H47-Disease_indused*H47-Recovery_rate4*H47</f>
        <v>1.3309500035060555</v>
      </c>
      <c r="D46">
        <f>Recovery_rate4*H47-Natural_death*D45</f>
        <v>1.5677955410742302E-67</v>
      </c>
    </row>
    <row r="47" spans="1:4" x14ac:dyDescent="0.25">
      <c r="A47">
        <v>43</v>
      </c>
      <c r="B47">
        <f>B46+Bithrate*Total3-Infection_rate4*Interactin_rate4*B46*H48-Natural_death*B46</f>
        <v>999.19088614358634</v>
      </c>
      <c r="C47">
        <f>C46+Infection_rate4*Interactin_rate4*B46*H48-Natural_death*H48-Disease_indused*H48-Recovery_rate4*H48</f>
        <v>1.3309500035060555</v>
      </c>
      <c r="D47">
        <f>Recovery_rate4*H48-Natural_death*D46</f>
        <v>-2.6129925684570501E-69</v>
      </c>
    </row>
    <row r="48" spans="1:4" x14ac:dyDescent="0.25">
      <c r="A48">
        <v>44</v>
      </c>
      <c r="B48">
        <f>B47+Bithrate*Total3-Infection_rate4*Interactin_rate4*B47*H49-Natural_death*B47</f>
        <v>999.20437137452654</v>
      </c>
      <c r="C48">
        <f>C47+Infection_rate4*Interactin_rate4*B47*H49-Natural_death*H49-Disease_indused*H49-Recovery_rate4*H49</f>
        <v>1.3309500035060555</v>
      </c>
      <c r="D48">
        <f>Recovery_rate4*H49-Natural_death*D47</f>
        <v>4.3549876140950837E-71</v>
      </c>
    </row>
    <row r="49" spans="1:4" x14ac:dyDescent="0.25">
      <c r="A49">
        <v>45</v>
      </c>
      <c r="B49">
        <f>B48+Bithrate*Total3-Infection_rate4*Interactin_rate4*B48*H50-Natural_death*B48</f>
        <v>999.21763185161774</v>
      </c>
      <c r="C49">
        <f>C48+Infection_rate4*Interactin_rate4*B48*H50-Natural_death*H50-Disease_indused*H50-Recovery_rate4*H50</f>
        <v>1.3309500035060555</v>
      </c>
      <c r="D49">
        <f>Recovery_rate4*H50-Natural_death*D48</f>
        <v>-7.2583126901584733E-73</v>
      </c>
    </row>
    <row r="50" spans="1:4" x14ac:dyDescent="0.25">
      <c r="A50">
        <v>46</v>
      </c>
      <c r="B50">
        <f>B49+Bithrate*Total3-Infection_rate4*Interactin_rate4*B49*H51-Natural_death*B49</f>
        <v>999.23067132075744</v>
      </c>
      <c r="C50">
        <f>C49+Infection_rate4*Interactin_rate4*B49*H51-Natural_death*H51-Disease_indused*H51-Recovery_rate4*H51</f>
        <v>1.3309500035060555</v>
      </c>
      <c r="D50">
        <f>Recovery_rate4*H51-Natural_death*D49</f>
        <v>1.2097187816930789E-74</v>
      </c>
    </row>
    <row r="51" spans="1:4" x14ac:dyDescent="0.25">
      <c r="A51">
        <v>47</v>
      </c>
      <c r="B51">
        <f>B50+Bithrate*Total3-Infection_rate4*Interactin_rate4*B50*H52-Natural_death*B50</f>
        <v>999.24349346541146</v>
      </c>
      <c r="C51">
        <f>C50+Infection_rate4*Interactin_rate4*B50*H52-Natural_death*H52-Disease_indused*H52-Recovery_rate4*H52</f>
        <v>1.3309500035060555</v>
      </c>
      <c r="D51">
        <f>Recovery_rate4*H52-Natural_death*D50</f>
        <v>-2.0161979694884647E-76</v>
      </c>
    </row>
    <row r="52" spans="1:4" x14ac:dyDescent="0.25">
      <c r="A52">
        <v>48</v>
      </c>
      <c r="B52">
        <f>B51+Bithrate*Total3-Infection_rate4*Interactin_rate4*B51*H53-Natural_death*B51</f>
        <v>999.25610190765451</v>
      </c>
      <c r="C52">
        <f>C51+Infection_rate4*Interactin_rate4*B51*H53-Natural_death*H53-Disease_indused*H53-Recovery_rate4*H53</f>
        <v>1.3309500035060555</v>
      </c>
      <c r="D52">
        <f>Recovery_rate4*H53-Natural_death*D51</f>
        <v>3.3603299491474414E-78</v>
      </c>
    </row>
    <row r="53" spans="1:4" x14ac:dyDescent="0.25">
      <c r="A53">
        <v>49</v>
      </c>
      <c r="B53">
        <f>B52+Bithrate*Total3-Infection_rate4*Interactin_rate4*B52*H54-Natural_death*B52</f>
        <v>999.26850020919358</v>
      </c>
      <c r="C53">
        <f>C52+Infection_rate4*Interactin_rate4*B52*H54-Natural_death*H54-Disease_indused*H54-Recovery_rate4*H54</f>
        <v>1.3309500035060555</v>
      </c>
      <c r="D53">
        <f>Recovery_rate4*H54-Natural_death*D52</f>
        <v>-5.6005499152457357E-80</v>
      </c>
    </row>
    <row r="54" spans="1:4" x14ac:dyDescent="0.25">
      <c r="A54">
        <v>50</v>
      </c>
      <c r="B54">
        <f>B53+Bithrate*Total3-Infection_rate4*Interactin_rate4*B53*H55-Natural_death*B53</f>
        <v>999.28069187237361</v>
      </c>
      <c r="C54">
        <f>C53+Infection_rate4*Interactin_rate4*B53*H55-Natural_death*H55-Disease_indused*H55-Recovery_rate4*H55</f>
        <v>1.3309500035060555</v>
      </c>
      <c r="D54">
        <f>Recovery_rate4*H55-Natural_death*D53</f>
        <v>9.3342498587428927E-82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SIS</vt:lpstr>
      <vt:lpstr>SIR</vt:lpstr>
      <vt:lpstr>Assuming demographics</vt:lpstr>
      <vt:lpstr>Bithrate</vt:lpstr>
      <vt:lpstr>Delta_time4</vt:lpstr>
      <vt:lpstr>Disease_indused</vt:lpstr>
      <vt:lpstr>infection_rate</vt:lpstr>
      <vt:lpstr>Infection_rate2</vt:lpstr>
      <vt:lpstr>Infection_rate4</vt:lpstr>
      <vt:lpstr>infectious_rate</vt:lpstr>
      <vt:lpstr>initial_sick</vt:lpstr>
      <vt:lpstr>Interactin_rate4</vt:lpstr>
      <vt:lpstr>Interaction_rate2</vt:lpstr>
      <vt:lpstr>Natural_death</vt:lpstr>
      <vt:lpstr>Recovery_rate4</vt:lpstr>
      <vt:lpstr>Total</vt:lpstr>
      <vt:lpstr>Total3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2019-12-02T11:29:56Z</dcterms:created>
  <dcterms:modified xsi:type="dcterms:W3CDTF">2019-12-04T06:16:19Z</dcterms:modified>
</cp:coreProperties>
</file>