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Koyel Khamaru\Downloads\"/>
    </mc:Choice>
  </mc:AlternateContent>
  <xr:revisionPtr revIDLastSave="0" documentId="8_{4655F394-2599-4ABB-BB35-738238C2709F}" xr6:coauthVersionLast="47" xr6:coauthVersionMax="47" xr10:uidLastSave="{00000000-0000-0000-0000-000000000000}"/>
  <bookViews>
    <workbookView xWindow="-120" yWindow="-120" windowWidth="20730" windowHeight="11040" firstSheet="9" activeTab="9" xr2:uid="{00000000-000D-0000-FFFF-FFFF00000000}"/>
  </bookViews>
  <sheets>
    <sheet name="ComboChart" sheetId="3" state="hidden" r:id="rId1"/>
    <sheet name="WaterfallChart" sheetId="5" state="hidden" r:id="rId2"/>
    <sheet name="layout" sheetId="2" state="hidden" r:id="rId3"/>
    <sheet name="KPI YOY" sheetId="13" state="hidden" r:id="rId4"/>
    <sheet name="Data" sheetId="1" state="hidden" r:id="rId5"/>
    <sheet name="PieChart" sheetId="6" state="hidden" r:id="rId6"/>
    <sheet name="MapChart" sheetId="7" state="hidden" r:id="rId7"/>
    <sheet name="Top5" sheetId="8" state="hidden" r:id="rId8"/>
    <sheet name="KPI" sheetId="9" state="hidden" r:id="rId9"/>
    <sheet name="Dashboard" sheetId="11" r:id="rId10"/>
  </sheets>
  <definedNames>
    <definedName name="_xlchart.v1.0" hidden="1">WaterfallChart!$E$4:$E$7</definedName>
    <definedName name="_xlchart.v1.1" hidden="1">WaterfallChart!$F$3</definedName>
    <definedName name="_xlchart.v1.2" hidden="1">WaterfallChart!$F$4:$F$7</definedName>
    <definedName name="_xlchart.v1.7" hidden="1">WaterfallChart!$E$4:$E$7</definedName>
    <definedName name="_xlchart.v1.8" hidden="1">WaterfallChart!$F$3</definedName>
    <definedName name="_xlchart.v1.9" hidden="1">WaterfallChart!$F$4:$F$7</definedName>
    <definedName name="_xlchart.v5.10" hidden="1">MapChart!$D$3</definedName>
    <definedName name="_xlchart.v5.11" hidden="1">MapChart!$D$4:$D$52</definedName>
    <definedName name="_xlchart.v5.12" hidden="1">MapChart!$E$3</definedName>
    <definedName name="_xlchart.v5.13" hidden="1">MapChart!$E$4:$E$52</definedName>
    <definedName name="_xlchart.v5.14" hidden="1">MapChart!$D$3</definedName>
    <definedName name="_xlchart.v5.15" hidden="1">MapChart!$D$4:$D$52</definedName>
    <definedName name="_xlchart.v5.16" hidden="1">MapChart!$E$3</definedName>
    <definedName name="_xlchart.v5.17" hidden="1">MapChart!$E$4:$E$52</definedName>
    <definedName name="_xlchart.v5.3" hidden="1">MapChart!$D$3</definedName>
    <definedName name="_xlchart.v5.4" hidden="1">MapChart!$D$4:$D$52</definedName>
    <definedName name="_xlchart.v5.5" hidden="1">MapChart!$E$3</definedName>
    <definedName name="_xlchart.v5.6" hidden="1">MapChart!$E$4:$E$52</definedName>
    <definedName name="Slicer_Region">#N/A</definedName>
    <definedName name="Slicer_Region1">#N/A</definedName>
    <definedName name="Slicer_Segment">#N/A</definedName>
    <definedName name="Slicer_Year1">#N/A</definedName>
  </definedNames>
  <calcPr calcId="191029"/>
  <pivotCaches>
    <pivotCache cacheId="3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6" roundtripDataSignature="AMtx7mgYS6wfnPy0iIjdhtUlD2xFm8j14w=="/>
    </ext>
  </extLst>
</workbook>
</file>

<file path=xl/calcChain.xml><?xml version="1.0" encoding="utf-8"?>
<calcChain xmlns="http://schemas.openxmlformats.org/spreadsheetml/2006/main">
  <c r="D53" i="7" l="1"/>
  <c r="D40" i="7"/>
  <c r="D41" i="7"/>
  <c r="D42" i="7"/>
  <c r="D43" i="7"/>
  <c r="D44" i="7"/>
  <c r="D45" i="7"/>
  <c r="D46" i="7"/>
  <c r="D47" i="7"/>
  <c r="D48" i="7"/>
  <c r="D49" i="7"/>
  <c r="D50" i="7"/>
  <c r="D51" i="7"/>
  <c r="D52"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 i="7"/>
  <c r="E7" i="5"/>
  <c r="E5" i="5"/>
  <c r="E6" i="5"/>
  <c r="E4" i="5"/>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AV31" i="11"/>
  <c r="AU42" i="11"/>
  <c r="AR29" i="11"/>
  <c r="AW33" i="11"/>
  <c r="AT14" i="11"/>
  <c r="F8" i="13"/>
  <c r="E8" i="13"/>
  <c r="D8" i="13"/>
  <c r="C8" i="13"/>
  <c r="B8" i="13"/>
  <c r="O16" i="9"/>
  <c r="L16" i="9"/>
  <c r="I16" i="9"/>
  <c r="F16" i="9"/>
  <c r="C16" i="9"/>
  <c r="E46" i="7"/>
  <c r="E34" i="7"/>
  <c r="E32" i="7"/>
  <c r="E45" i="7"/>
  <c r="E23" i="7"/>
  <c r="E12" i="7"/>
  <c r="E36" i="7"/>
  <c r="E21" i="7"/>
  <c r="E47" i="7"/>
  <c r="E25" i="7"/>
  <c r="E10" i="7"/>
  <c r="E48" i="7"/>
  <c r="E13" i="7"/>
  <c r="E22" i="7"/>
  <c r="E38" i="7"/>
  <c r="E26" i="7"/>
  <c r="E35" i="7"/>
  <c r="E49" i="7"/>
  <c r="E5" i="7"/>
  <c r="E40" i="7"/>
  <c r="E51" i="7"/>
  <c r="E24" i="7"/>
  <c r="E27" i="7"/>
  <c r="E7" i="7"/>
  <c r="E17" i="7"/>
  <c r="E6" i="7"/>
  <c r="E28" i="7"/>
  <c r="E37" i="7"/>
  <c r="E4" i="7"/>
  <c r="E29" i="7"/>
  <c r="E18" i="7"/>
  <c r="E14" i="7"/>
  <c r="E50" i="7"/>
  <c r="E19" i="7"/>
  <c r="E41" i="7"/>
  <c r="E30" i="7"/>
  <c r="E15" i="7"/>
  <c r="E39" i="7"/>
  <c r="E9" i="7"/>
  <c r="E44" i="7"/>
  <c r="E53" i="7"/>
  <c r="E42" i="7"/>
  <c r="E16" i="7"/>
  <c r="E52" i="7"/>
  <c r="E8" i="7"/>
  <c r="E43" i="7"/>
  <c r="E31" i="7"/>
  <c r="E20" i="7"/>
  <c r="E33" i="7"/>
  <c r="E11" i="7"/>
  <c r="F7" i="5"/>
  <c r="F5" i="5"/>
  <c r="F6" i="5"/>
  <c r="F4" i="5"/>
</calcChain>
</file>

<file path=xl/sharedStrings.xml><?xml version="1.0" encoding="utf-8"?>
<sst xmlns="http://schemas.openxmlformats.org/spreadsheetml/2006/main" count="130105" uniqueCount="10956">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</sst>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Green]\▲0.00%;[Red]\ \▼0.00%"/>
    <numFmt numFmtId="165" formatCode="&quot;₹&quot;\ #,##0.00"/>
    <numFmt numFmtId="166" formatCode="&quot;₹&quot;\ 0.00,&quot;K&quot;"/>
    <numFmt numFmtId="167" formatCode="&quot;#&quot;\ 0"/>
    <numFmt numFmtId="179" formatCode="0.00000000000"/>
    <numFmt numFmtId="182" formatCode="0.00000000000000"/>
  </numFmts>
  <fonts count="9" x14ac:knownFonts="1">
    <font>
      <sz val="11"/>
      <color theme="1"/>
      <name val="Calibri"/>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Lato"/>
    </font>
    <font>
      <sz val="11"/>
      <color theme="1"/>
      <name val="Calibri"/>
      <family val="2"/>
      <scheme val="minor"/>
    </font>
    <font>
      <sz val="12"/>
      <color theme="1"/>
      <name val="Calibri"/>
      <family val="2"/>
      <scheme val="minor"/>
    </font>
    <font>
      <sz val="16"/>
      <color theme="1"/>
      <name val="Calibri"/>
      <family val="2"/>
      <scheme val="minor"/>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6" fillId="0" borderId="0" applyFont="0" applyFill="0" applyBorder="0" applyAlignment="0" applyProtection="0"/>
  </cellStyleXfs>
  <cellXfs count="45">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4" xfId="0" applyBorder="1"/>
    <xf numFmtId="0" fontId="0" fillId="0" borderId="1" xfId="0" pivotButton="1" applyBorder="1"/>
    <xf numFmtId="0" fontId="0" fillId="0" borderId="1" xfId="0" applyBorder="1" applyAlignment="1">
      <alignment horizontal="left"/>
    </xf>
    <xf numFmtId="0" fontId="0" fillId="0" borderId="7" xfId="0" applyBorder="1" applyAlignment="1">
      <alignment horizontal="left"/>
    </xf>
    <xf numFmtId="0" fontId="0" fillId="0" borderId="8" xfId="0" applyBorder="1"/>
    <xf numFmtId="166" fontId="0" fillId="0" borderId="1" xfId="0" applyNumberFormat="1" applyBorder="1"/>
    <xf numFmtId="166" fontId="0" fillId="0" borderId="8" xfId="0" applyNumberFormat="1" applyBorder="1"/>
    <xf numFmtId="166" fontId="0" fillId="0" borderId="7" xfId="0" applyNumberFormat="1" applyBorder="1"/>
    <xf numFmtId="166" fontId="0" fillId="0" borderId="9" xfId="0" applyNumberFormat="1" applyBorder="1"/>
    <xf numFmtId="0" fontId="0" fillId="0" borderId="2" xfId="0" applyBorder="1" applyAlignment="1">
      <alignment horizontal="left"/>
    </xf>
    <xf numFmtId="0" fontId="1" fillId="0" borderId="0" xfId="0" applyFont="1"/>
    <xf numFmtId="166" fontId="0" fillId="0" borderId="0" xfId="0" applyNumberFormat="1"/>
    <xf numFmtId="166" fontId="0" fillId="0" borderId="4" xfId="0" applyNumberFormat="1" applyBorder="1"/>
    <xf numFmtId="166" fontId="0" fillId="0" borderId="6" xfId="0" applyNumberFormat="1" applyBorder="1"/>
    <xf numFmtId="166" fontId="0" fillId="0" borderId="5" xfId="0" applyNumberFormat="1" applyBorder="1"/>
    <xf numFmtId="10" fontId="0" fillId="0" borderId="4" xfId="0" applyNumberFormat="1" applyBorder="1"/>
    <xf numFmtId="10" fontId="0" fillId="0" borderId="6" xfId="0" applyNumberFormat="1" applyBorder="1"/>
    <xf numFmtId="10" fontId="0" fillId="0" borderId="5" xfId="0" applyNumberFormat="1" applyBorder="1"/>
    <xf numFmtId="167" fontId="0" fillId="0" borderId="5" xfId="0" applyNumberFormat="1" applyBorder="1"/>
    <xf numFmtId="0" fontId="0" fillId="0" borderId="11" xfId="0" applyBorder="1"/>
    <xf numFmtId="0" fontId="0" fillId="0" borderId="3" xfId="0" applyBorder="1" applyAlignment="1">
      <alignment horizontal="left"/>
    </xf>
    <xf numFmtId="0" fontId="7" fillId="0" borderId="0" xfId="0" applyFont="1"/>
    <xf numFmtId="0" fontId="0" fillId="0" borderId="4" xfId="0" applyNumberFormat="1" applyBorder="1"/>
    <xf numFmtId="0" fontId="0" fillId="0" borderId="6" xfId="0" applyNumberFormat="1" applyBorder="1"/>
    <xf numFmtId="0" fontId="0" fillId="0" borderId="5" xfId="0" applyNumberFormat="1" applyBorder="1"/>
    <xf numFmtId="0" fontId="0" fillId="0" borderId="11" xfId="0" applyNumberFormat="1" applyBorder="1"/>
    <xf numFmtId="0" fontId="0" fillId="0" borderId="8" xfId="0" applyNumberFormat="1" applyBorder="1"/>
    <xf numFmtId="0" fontId="0" fillId="0" borderId="12" xfId="0" applyNumberFormat="1" applyBorder="1"/>
    <xf numFmtId="0" fontId="0" fillId="0" borderId="10" xfId="0" applyNumberFormat="1" applyBorder="1"/>
    <xf numFmtId="0" fontId="0" fillId="0" borderId="13" xfId="0" applyNumberFormat="1" applyBorder="1"/>
    <xf numFmtId="0" fontId="0" fillId="0" borderId="14" xfId="0" applyNumberFormat="1" applyBorder="1"/>
    <xf numFmtId="164" fontId="0" fillId="0" borderId="0" xfId="1" applyNumberFormat="1" applyFont="1"/>
    <xf numFmtId="164" fontId="8" fillId="0" borderId="0" xfId="1" applyNumberFormat="1" applyFont="1" applyAlignment="1">
      <alignment horizontal="center" vertical="center"/>
    </xf>
    <xf numFmtId="179" fontId="0" fillId="0" borderId="1" xfId="0" applyNumberFormat="1" applyBorder="1"/>
    <xf numFmtId="179" fontId="0" fillId="0" borderId="2" xfId="0" applyNumberFormat="1" applyBorder="1"/>
    <xf numFmtId="179" fontId="0" fillId="0" borderId="3" xfId="0" applyNumberFormat="1" applyBorder="1"/>
    <xf numFmtId="182" fontId="0" fillId="0" borderId="11" xfId="0" applyNumberFormat="1" applyBorder="1"/>
    <xf numFmtId="182" fontId="0" fillId="0" borderId="12" xfId="0" applyNumberFormat="1" applyBorder="1"/>
    <xf numFmtId="182" fontId="0" fillId="0" borderId="13" xfId="0" applyNumberFormat="1" applyBorder="1"/>
  </cellXfs>
  <cellStyles count="2">
    <cellStyle name="Normal" xfId="0" builtinId="0"/>
    <cellStyle name="Percent" xfId="1" builtinId="5"/>
  </cellStyles>
  <dxfs count="365">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numFmt numFmtId="179" formatCode="0.00000000000"/>
    </dxf>
    <dxf>
      <numFmt numFmtId="182" formatCode="0.00000000000000"/>
    </dxf>
    <dxf>
      <numFmt numFmtId="166" formatCode="&quot;₹&quot;\ 0.00,&quot;K&quot;"/>
    </dxf>
    <dxf>
      <numFmt numFmtId="166" formatCode="&quot;₹&quot;\ 0.00,&quot;K&quot;"/>
    </dxf>
    <dxf>
      <numFmt numFmtId="170" formatCode="0.000000000"/>
    </dxf>
    <dxf>
      <numFmt numFmtId="14" formatCode="0.00%"/>
    </dxf>
    <dxf>
      <numFmt numFmtId="14" formatCode="0.00%"/>
    </dxf>
    <dxf>
      <numFmt numFmtId="166" formatCode="&quot;₹&quot;\ 0.00,&quot;K&quot;"/>
    </dxf>
    <dxf>
      <font>
        <sz val="18"/>
        <color theme="0"/>
      </font>
      <border>
        <bottom style="thin">
          <color rgb="FF4F81BD"/>
        </bottom>
        <vertical/>
        <horizontal/>
      </border>
    </dxf>
    <dxf>
      <font>
        <sz val="14"/>
        <color theme="0"/>
      </font>
      <fill>
        <patternFill>
          <bgColor theme="1" tint="0.34998626667073579"/>
        </patternFill>
      </fill>
      <border diagonalUp="0" diagonalDown="0">
        <left/>
        <right/>
        <top/>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10" xr9:uid="{303D37F9-FA19-4A6C-99CE-536155367ACC}">
      <tableStyleElement type="wholeTable" dxfId="361"/>
      <tableStyleElement type="headerRow" dxfId="360"/>
    </tableStyle>
    <tableStyle name="Data-style" pivot="0" count="3" xr9:uid="{00000000-0011-0000-FFFF-FFFF00000000}">
      <tableStyleElement type="headerRow" dxfId="364"/>
      <tableStyleElement type="firstRowStripe" dxfId="363"/>
      <tableStyleElement type="secondRowStripe" dxfId="362"/>
    </tableStyle>
  </tableStyle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theme="1" tint="0.34998626667073579"/>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ComboChart!$C$3</c:f>
              <c:strCache>
                <c:ptCount val="1"/>
                <c:pt idx="0">
                  <c:v>Sum of Profit</c:v>
                </c:pt>
              </c:strCache>
            </c:strRef>
          </c:tx>
          <c:spPr>
            <a:solidFill>
              <a:schemeClr val="accent2"/>
            </a:solidFill>
            <a:ln>
              <a:noFill/>
            </a:ln>
            <a:effectLst/>
          </c:spPr>
          <c:cat>
            <c:strRef>
              <c:f>ComboChart!$A$4:$A$16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ComboChart!$C$4:$C$16</c:f>
              <c:numCache>
                <c:formatCode>"₹"\ 0.00,"K"</c:formatCode>
                <c:ptCount val="12"/>
                <c:pt idx="0">
                  <c:v>-211.01119999999995</c:v>
                </c:pt>
                <c:pt idx="1">
                  <c:v>231.33320000000003</c:v>
                </c:pt>
                <c:pt idx="2">
                  <c:v>1139.9134999999997</c:v>
                </c:pt>
                <c:pt idx="3">
                  <c:v>1570.5581999999999</c:v>
                </c:pt>
                <c:pt idx="4">
                  <c:v>1128.7921000000001</c:v>
                </c:pt>
                <c:pt idx="5">
                  <c:v>473.08140000000009</c:v>
                </c:pt>
                <c:pt idx="6">
                  <c:v>275.57589999999982</c:v>
                </c:pt>
                <c:pt idx="7">
                  <c:v>205.2804999999999</c:v>
                </c:pt>
                <c:pt idx="8">
                  <c:v>681.31400000000008</c:v>
                </c:pt>
                <c:pt idx="9">
                  <c:v>3074.9093999999991</c:v>
                </c:pt>
                <c:pt idx="10">
                  <c:v>1638.2591000000002</c:v>
                </c:pt>
                <c:pt idx="11">
                  <c:v>2443.3350999999993</c:v>
                </c:pt>
              </c:numCache>
            </c:numRef>
          </c:val>
          <c:extLst>
            <c:ext xmlns:c16="http://schemas.microsoft.com/office/drawing/2014/chart" uri="{C3380CC4-5D6E-409C-BE32-E72D297353CC}">
              <c16:uniqueId val="{00000001-E5FB-44F8-872E-5F03E8EBA7EB}"/>
            </c:ext>
          </c:extLst>
        </c:ser>
        <c:dLbls>
          <c:showLegendKey val="0"/>
          <c:showVal val="0"/>
          <c:showCatName val="0"/>
          <c:showSerName val="0"/>
          <c:showPercent val="0"/>
          <c:showBubbleSize val="0"/>
        </c:dLbls>
        <c:axId val="1369861936"/>
        <c:axId val="1369865776"/>
      </c:areaChart>
      <c:barChart>
        <c:barDir val="col"/>
        <c:grouping val="clustered"/>
        <c:varyColors val="0"/>
        <c:ser>
          <c:idx val="0"/>
          <c:order val="0"/>
          <c:tx>
            <c:strRef>
              <c:f>ComboChart!$B$3</c:f>
              <c:strCache>
                <c:ptCount val="1"/>
                <c:pt idx="0">
                  <c:v>Sum of Sales</c:v>
                </c:pt>
              </c:strCache>
            </c:strRef>
          </c:tx>
          <c:spPr>
            <a:solidFill>
              <a:schemeClr val="accent1"/>
            </a:solidFill>
            <a:ln>
              <a:noFill/>
            </a:ln>
            <a:effectLst/>
          </c:spPr>
          <c:invertIfNegative val="0"/>
          <c:cat>
            <c:strRef>
              <c:f>ComboChart!$A$4:$A$16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ComboChart!$B$4:$B$16</c:f>
              <c:numCache>
                <c:formatCode>"₹"\ 0.00,"K"</c:formatCode>
                <c:ptCount val="12"/>
                <c:pt idx="0">
                  <c:v>704.38000000000011</c:v>
                </c:pt>
                <c:pt idx="1">
                  <c:v>716.5</c:v>
                </c:pt>
                <c:pt idx="2">
                  <c:v>13553.611599999998</c:v>
                </c:pt>
                <c:pt idx="3">
                  <c:v>9834.1</c:v>
                </c:pt>
                <c:pt idx="4">
                  <c:v>5356.6089999999995</c:v>
                </c:pt>
                <c:pt idx="5">
                  <c:v>9251.8370000000014</c:v>
                </c:pt>
                <c:pt idx="6">
                  <c:v>3204.6940000000013</c:v>
                </c:pt>
                <c:pt idx="7">
                  <c:v>6403.0139999999983</c:v>
                </c:pt>
                <c:pt idx="8">
                  <c:v>6808.463999999999</c:v>
                </c:pt>
                <c:pt idx="9">
                  <c:v>14562.951999999999</c:v>
                </c:pt>
                <c:pt idx="10">
                  <c:v>12715.208000000002</c:v>
                </c:pt>
                <c:pt idx="11">
                  <c:v>19451.3662</c:v>
                </c:pt>
              </c:numCache>
            </c:numRef>
          </c:val>
          <c:extLst>
            <c:ext xmlns:c16="http://schemas.microsoft.com/office/drawing/2014/chart" uri="{C3380CC4-5D6E-409C-BE32-E72D297353CC}">
              <c16:uniqueId val="{00000000-E5FB-44F8-872E-5F03E8EBA7EB}"/>
            </c:ext>
          </c:extLst>
        </c:ser>
        <c:dLbls>
          <c:showLegendKey val="0"/>
          <c:showVal val="0"/>
          <c:showCatName val="0"/>
          <c:showSerName val="0"/>
          <c:showPercent val="0"/>
          <c:showBubbleSize val="0"/>
        </c:dLbls>
        <c:gapWidth val="219"/>
        <c:axId val="1369857616"/>
        <c:axId val="1369844656"/>
      </c:barChart>
      <c:catAx>
        <c:axId val="136985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844656"/>
        <c:crosses val="autoZero"/>
        <c:auto val="1"/>
        <c:lblAlgn val="ctr"/>
        <c:lblOffset val="100"/>
        <c:noMultiLvlLbl val="0"/>
      </c:catAx>
      <c:valAx>
        <c:axId val="1369844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857616"/>
        <c:crosses val="autoZero"/>
        <c:crossBetween val="between"/>
      </c:valAx>
      <c:valAx>
        <c:axId val="1369865776"/>
        <c:scaling>
          <c:orientation val="minMax"/>
        </c:scaling>
        <c:delete val="0"/>
        <c:axPos val="r"/>
        <c:numFmt formatCode="&quot;₹&quot;\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861936"/>
        <c:crosses val="max"/>
        <c:crossBetween val="between"/>
      </c:valAx>
      <c:catAx>
        <c:axId val="1369861936"/>
        <c:scaling>
          <c:orientation val="minMax"/>
        </c:scaling>
        <c:delete val="1"/>
        <c:axPos val="b"/>
        <c:numFmt formatCode="General" sourceLinked="1"/>
        <c:majorTickMark val="out"/>
        <c:minorTickMark val="none"/>
        <c:tickLblPos val="nextTo"/>
        <c:crossAx val="13698657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03-4276-83C9-46C4F2D38D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03-4276-83C9-46C4F2D38D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03-4276-83C9-46C4F2D38D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PieChart!$A$4:$A$7</c:f>
              <c:strCache>
                <c:ptCount val="3"/>
                <c:pt idx="0">
                  <c:v>Furniture</c:v>
                </c:pt>
                <c:pt idx="1">
                  <c:v>Office Supplies</c:v>
                </c:pt>
                <c:pt idx="2">
                  <c:v>Technology</c:v>
                </c:pt>
              </c:strCache>
            </c:strRef>
          </c:cat>
          <c:val>
            <c:numRef>
              <c:f>PieChart!$B$4:$B$7</c:f>
              <c:numCache>
                <c:formatCode>0.00%</c:formatCode>
                <c:ptCount val="3"/>
                <c:pt idx="0">
                  <c:v>0.34104325052530432</c:v>
                </c:pt>
                <c:pt idx="1">
                  <c:v>0.32960692532540647</c:v>
                </c:pt>
                <c:pt idx="2">
                  <c:v>0.32934982414928921</c:v>
                </c:pt>
              </c:numCache>
            </c:numRef>
          </c:val>
          <c:extLst>
            <c:ext xmlns:c16="http://schemas.microsoft.com/office/drawing/2014/chart" uri="{C3380CC4-5D6E-409C-BE32-E72D297353CC}">
              <c16:uniqueId val="{00000000-61C7-4FC6-8B2A-B95361B2E3AE}"/>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Analysis..xlsx]Top5!PivotTable13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'Top5'!$A$4:$A$9</c:f>
              <c:strCache>
                <c:ptCount val="5"/>
                <c:pt idx="0">
                  <c:v>Appliances</c:v>
                </c:pt>
                <c:pt idx="1">
                  <c:v>Tables</c:v>
                </c:pt>
                <c:pt idx="2">
                  <c:v>Binders</c:v>
                </c:pt>
                <c:pt idx="3">
                  <c:v>Chairs</c:v>
                </c:pt>
                <c:pt idx="4">
                  <c:v>Phones</c:v>
                </c:pt>
              </c:strCache>
            </c:strRef>
          </c:cat>
          <c:val>
            <c:numRef>
              <c:f>'Top5'!$B$4:$B$9</c:f>
              <c:numCache>
                <c:formatCode>"₹"\ 0.00,"K"</c:formatCode>
                <c:ptCount val="5"/>
                <c:pt idx="0">
                  <c:v>8792.2900000000009</c:v>
                </c:pt>
                <c:pt idx="1">
                  <c:v>9581.1740000000009</c:v>
                </c:pt>
                <c:pt idx="2">
                  <c:v>10633.111999999999</c:v>
                </c:pt>
                <c:pt idx="3">
                  <c:v>17520.710999999999</c:v>
                </c:pt>
                <c:pt idx="4">
                  <c:v>19373.504000000001</c:v>
                </c:pt>
              </c:numCache>
            </c:numRef>
          </c:val>
          <c:extLst>
            <c:ext xmlns:c16="http://schemas.microsoft.com/office/drawing/2014/chart" uri="{C3380CC4-5D6E-409C-BE32-E72D297353CC}">
              <c16:uniqueId val="{00000000-126F-40B5-A251-1880D96BA987}"/>
            </c:ext>
          </c:extLst>
        </c:ser>
        <c:dLbls>
          <c:dLblPos val="outEnd"/>
          <c:showLegendKey val="0"/>
          <c:showVal val="1"/>
          <c:showCatName val="0"/>
          <c:showSerName val="0"/>
          <c:showPercent val="0"/>
          <c:showBubbleSize val="0"/>
        </c:dLbls>
        <c:gapWidth val="182"/>
        <c:axId val="1697278384"/>
        <c:axId val="1697270224"/>
      </c:barChart>
      <c:catAx>
        <c:axId val="16972783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270224"/>
        <c:crosses val="autoZero"/>
        <c:auto val="1"/>
        <c:lblAlgn val="ctr"/>
        <c:lblOffset val="100"/>
        <c:noMultiLvlLbl val="0"/>
      </c:catAx>
      <c:valAx>
        <c:axId val="1697270224"/>
        <c:scaling>
          <c:orientation val="minMax"/>
        </c:scaling>
        <c:delete val="0"/>
        <c:axPos val="b"/>
        <c:numFmt formatCode="&quot;₹&quot;\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27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544715447154475E-2"/>
          <c:y val="0.12260531466686189"/>
          <c:w val="0.85691056910569108"/>
          <c:h val="0.7752235897774199"/>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704.38000000000011</c:v>
                </c:pt>
                <c:pt idx="1">
                  <c:v>716.5</c:v>
                </c:pt>
                <c:pt idx="2">
                  <c:v>13553.611599999998</c:v>
                </c:pt>
                <c:pt idx="3">
                  <c:v>9834.1</c:v>
                </c:pt>
                <c:pt idx="4">
                  <c:v>5356.6089999999995</c:v>
                </c:pt>
                <c:pt idx="5">
                  <c:v>9251.8370000000014</c:v>
                </c:pt>
                <c:pt idx="6">
                  <c:v>3204.6940000000013</c:v>
                </c:pt>
                <c:pt idx="7">
                  <c:v>6403.0139999999983</c:v>
                </c:pt>
                <c:pt idx="8">
                  <c:v>6808.463999999999</c:v>
                </c:pt>
                <c:pt idx="9">
                  <c:v>14562.951999999999</c:v>
                </c:pt>
                <c:pt idx="10">
                  <c:v>12715.208000000002</c:v>
                </c:pt>
                <c:pt idx="11">
                  <c:v>19451.3662</c:v>
                </c:pt>
              </c:numCache>
            </c:numRef>
          </c:val>
          <c:smooth val="0"/>
          <c:extLst>
            <c:ext xmlns:c16="http://schemas.microsoft.com/office/drawing/2014/chart" uri="{C3380CC4-5D6E-409C-BE32-E72D297353CC}">
              <c16:uniqueId val="{00000000-E9B0-44AB-B0F3-B20651A2199D}"/>
            </c:ext>
          </c:extLst>
        </c:ser>
        <c:dLbls>
          <c:showLegendKey val="0"/>
          <c:showVal val="0"/>
          <c:showCatName val="0"/>
          <c:showSerName val="0"/>
          <c:showPercent val="0"/>
          <c:showBubbleSize val="0"/>
        </c:dLbls>
        <c:smooth val="0"/>
        <c:axId val="1697235664"/>
        <c:axId val="1697239504"/>
      </c:lineChart>
      <c:catAx>
        <c:axId val="1697235664"/>
        <c:scaling>
          <c:orientation val="minMax"/>
        </c:scaling>
        <c:delete val="1"/>
        <c:axPos val="b"/>
        <c:numFmt formatCode="General" sourceLinked="1"/>
        <c:majorTickMark val="none"/>
        <c:minorTickMark val="none"/>
        <c:tickLblPos val="nextTo"/>
        <c:crossAx val="1697239504"/>
        <c:crosses val="autoZero"/>
        <c:auto val="1"/>
        <c:lblAlgn val="ctr"/>
        <c:lblOffset val="100"/>
        <c:noMultiLvlLbl val="0"/>
      </c:catAx>
      <c:valAx>
        <c:axId val="1697239504"/>
        <c:scaling>
          <c:orientation val="minMax"/>
        </c:scaling>
        <c:delete val="1"/>
        <c:axPos val="l"/>
        <c:numFmt formatCode="General" sourceLinked="1"/>
        <c:majorTickMark val="none"/>
        <c:minorTickMark val="none"/>
        <c:tickLblPos val="nextTo"/>
        <c:crossAx val="16972356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Analysis..xlsx]KPI!PivotTable15</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-211.01119999999995</c:v>
                </c:pt>
                <c:pt idx="1">
                  <c:v>231.33320000000003</c:v>
                </c:pt>
                <c:pt idx="2">
                  <c:v>1139.9134999999997</c:v>
                </c:pt>
                <c:pt idx="3">
                  <c:v>1570.5581999999999</c:v>
                </c:pt>
                <c:pt idx="4">
                  <c:v>1128.7921000000001</c:v>
                </c:pt>
                <c:pt idx="5">
                  <c:v>473.08140000000009</c:v>
                </c:pt>
                <c:pt idx="6">
                  <c:v>275.57589999999982</c:v>
                </c:pt>
                <c:pt idx="7">
                  <c:v>205.2804999999999</c:v>
                </c:pt>
                <c:pt idx="8">
                  <c:v>681.31400000000008</c:v>
                </c:pt>
                <c:pt idx="9">
                  <c:v>3074.9093999999991</c:v>
                </c:pt>
                <c:pt idx="10">
                  <c:v>1638.2591000000002</c:v>
                </c:pt>
                <c:pt idx="11">
                  <c:v>2443.3350999999993</c:v>
                </c:pt>
              </c:numCache>
            </c:numRef>
          </c:val>
          <c:smooth val="0"/>
          <c:extLst>
            <c:ext xmlns:c16="http://schemas.microsoft.com/office/drawing/2014/chart" uri="{C3380CC4-5D6E-409C-BE32-E72D297353CC}">
              <c16:uniqueId val="{00000000-6D4B-4750-899C-CDDE8C1E36C4}"/>
            </c:ext>
          </c:extLst>
        </c:ser>
        <c:dLbls>
          <c:showLegendKey val="0"/>
          <c:showVal val="0"/>
          <c:showCatName val="0"/>
          <c:showSerName val="0"/>
          <c:showPercent val="0"/>
          <c:showBubbleSize val="0"/>
        </c:dLbls>
        <c:smooth val="0"/>
        <c:axId val="1697248624"/>
        <c:axId val="1697241424"/>
      </c:lineChart>
      <c:catAx>
        <c:axId val="1697248624"/>
        <c:scaling>
          <c:orientation val="minMax"/>
        </c:scaling>
        <c:delete val="1"/>
        <c:axPos val="b"/>
        <c:numFmt formatCode="General" sourceLinked="1"/>
        <c:majorTickMark val="none"/>
        <c:minorTickMark val="none"/>
        <c:tickLblPos val="nextTo"/>
        <c:crossAx val="1697241424"/>
        <c:crosses val="autoZero"/>
        <c:auto val="1"/>
        <c:lblAlgn val="ctr"/>
        <c:lblOffset val="100"/>
        <c:noMultiLvlLbl val="0"/>
      </c:catAx>
      <c:valAx>
        <c:axId val="1697241424"/>
        <c:scaling>
          <c:orientation val="minMax"/>
        </c:scaling>
        <c:delete val="1"/>
        <c:axPos val="l"/>
        <c:numFmt formatCode="General" sourceLinked="1"/>
        <c:majorTickMark val="none"/>
        <c:minorTickMark val="none"/>
        <c:tickLblPos val="nextTo"/>
        <c:crossAx val="169724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Analysis..xlsx]KPI!PivotTable16</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32</c:v>
                </c:pt>
                <c:pt idx="1">
                  <c:v>16</c:v>
                </c:pt>
                <c:pt idx="2">
                  <c:v>107</c:v>
                </c:pt>
                <c:pt idx="3">
                  <c:v>105</c:v>
                </c:pt>
                <c:pt idx="4">
                  <c:v>118</c:v>
                </c:pt>
                <c:pt idx="5">
                  <c:v>143</c:v>
                </c:pt>
                <c:pt idx="6">
                  <c:v>100</c:v>
                </c:pt>
                <c:pt idx="7">
                  <c:v>144</c:v>
                </c:pt>
                <c:pt idx="8">
                  <c:v>194</c:v>
                </c:pt>
                <c:pt idx="9">
                  <c:v>198</c:v>
                </c:pt>
                <c:pt idx="10">
                  <c:v>225</c:v>
                </c:pt>
                <c:pt idx="11">
                  <c:v>288</c:v>
                </c:pt>
              </c:numCache>
            </c:numRef>
          </c:val>
          <c:smooth val="0"/>
          <c:extLst>
            <c:ext xmlns:c16="http://schemas.microsoft.com/office/drawing/2014/chart" uri="{C3380CC4-5D6E-409C-BE32-E72D297353CC}">
              <c16:uniqueId val="{00000000-04FD-481A-B5CE-CEAE0CD3AF32}"/>
            </c:ext>
          </c:extLst>
        </c:ser>
        <c:dLbls>
          <c:showLegendKey val="0"/>
          <c:showVal val="0"/>
          <c:showCatName val="0"/>
          <c:showSerName val="0"/>
          <c:showPercent val="0"/>
          <c:showBubbleSize val="0"/>
        </c:dLbls>
        <c:smooth val="0"/>
        <c:axId val="1697251024"/>
        <c:axId val="1697244784"/>
      </c:lineChart>
      <c:catAx>
        <c:axId val="1697251024"/>
        <c:scaling>
          <c:orientation val="minMax"/>
        </c:scaling>
        <c:delete val="1"/>
        <c:axPos val="b"/>
        <c:numFmt formatCode="General" sourceLinked="1"/>
        <c:majorTickMark val="none"/>
        <c:minorTickMark val="none"/>
        <c:tickLblPos val="nextTo"/>
        <c:crossAx val="1697244784"/>
        <c:crosses val="autoZero"/>
        <c:auto val="1"/>
        <c:lblAlgn val="ctr"/>
        <c:lblOffset val="100"/>
        <c:noMultiLvlLbl val="0"/>
      </c:catAx>
      <c:valAx>
        <c:axId val="1697244784"/>
        <c:scaling>
          <c:orientation val="minMax"/>
        </c:scaling>
        <c:delete val="1"/>
        <c:axPos val="l"/>
        <c:numFmt formatCode="General" sourceLinked="1"/>
        <c:majorTickMark val="none"/>
        <c:minorTickMark val="none"/>
        <c:tickLblPos val="nextTo"/>
        <c:crossAx val="169725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Analysis..xlsx]KPI!PivotTable17</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9</c:v>
                </c:pt>
                <c:pt idx="1">
                  <c:v>3</c:v>
                </c:pt>
                <c:pt idx="2">
                  <c:v>24</c:v>
                </c:pt>
                <c:pt idx="3">
                  <c:v>30</c:v>
                </c:pt>
                <c:pt idx="4">
                  <c:v>30</c:v>
                </c:pt>
                <c:pt idx="5">
                  <c:v>37</c:v>
                </c:pt>
                <c:pt idx="6">
                  <c:v>23</c:v>
                </c:pt>
                <c:pt idx="7">
                  <c:v>39</c:v>
                </c:pt>
                <c:pt idx="8">
                  <c:v>52</c:v>
                </c:pt>
                <c:pt idx="9">
                  <c:v>44</c:v>
                </c:pt>
                <c:pt idx="10">
                  <c:v>68</c:v>
                </c:pt>
                <c:pt idx="11">
                  <c:v>68</c:v>
                </c:pt>
              </c:numCache>
            </c:numRef>
          </c:val>
          <c:smooth val="0"/>
          <c:extLst>
            <c:ext xmlns:c16="http://schemas.microsoft.com/office/drawing/2014/chart" uri="{C3380CC4-5D6E-409C-BE32-E72D297353CC}">
              <c16:uniqueId val="{00000000-E5D8-451A-9AD9-2BC33B78FE0F}"/>
            </c:ext>
          </c:extLst>
        </c:ser>
        <c:dLbls>
          <c:showLegendKey val="0"/>
          <c:showVal val="0"/>
          <c:showCatName val="0"/>
          <c:showSerName val="0"/>
          <c:showPercent val="0"/>
          <c:showBubbleSize val="0"/>
        </c:dLbls>
        <c:smooth val="0"/>
        <c:axId val="1697257744"/>
        <c:axId val="1697258224"/>
      </c:lineChart>
      <c:catAx>
        <c:axId val="1697257744"/>
        <c:scaling>
          <c:orientation val="minMax"/>
        </c:scaling>
        <c:delete val="1"/>
        <c:axPos val="b"/>
        <c:numFmt formatCode="General" sourceLinked="1"/>
        <c:majorTickMark val="none"/>
        <c:minorTickMark val="none"/>
        <c:tickLblPos val="nextTo"/>
        <c:crossAx val="1697258224"/>
        <c:crosses val="autoZero"/>
        <c:auto val="1"/>
        <c:lblAlgn val="ctr"/>
        <c:lblOffset val="100"/>
        <c:noMultiLvlLbl val="0"/>
      </c:catAx>
      <c:valAx>
        <c:axId val="1697258224"/>
        <c:scaling>
          <c:orientation val="minMax"/>
        </c:scaling>
        <c:delete val="1"/>
        <c:axPos val="l"/>
        <c:numFmt formatCode="General" sourceLinked="1"/>
        <c:majorTickMark val="none"/>
        <c:minorTickMark val="none"/>
        <c:tickLblPos val="nextTo"/>
        <c:crossAx val="169725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Analysis..xlsx]KPI!PivotTable18</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0.00%</c:formatCode>
                <c:ptCount val="12"/>
                <c:pt idx="0">
                  <c:v>-0.29957011840199882</c:v>
                </c:pt>
                <c:pt idx="1">
                  <c:v>0.32286559665038383</c:v>
                </c:pt>
                <c:pt idx="2">
                  <c:v>8.4104040579117662E-2</c:v>
                </c:pt>
                <c:pt idx="3">
                  <c:v>0.1597053314487345</c:v>
                </c:pt>
                <c:pt idx="4">
                  <c:v>0.21072885849984574</c:v>
                </c:pt>
                <c:pt idx="5">
                  <c:v>5.1133780242777732E-2</c:v>
                </c:pt>
                <c:pt idx="6">
                  <c:v>8.599133021748713E-2</c:v>
                </c:pt>
                <c:pt idx="7">
                  <c:v>3.2059979878226091E-2</c:v>
                </c:pt>
                <c:pt idx="8">
                  <c:v>0.10006867922045269</c:v>
                </c:pt>
                <c:pt idx="9">
                  <c:v>0.21114602314146191</c:v>
                </c:pt>
                <c:pt idx="10">
                  <c:v>0.12884249317824764</c:v>
                </c:pt>
                <c:pt idx="11">
                  <c:v>0.12561251867233877</c:v>
                </c:pt>
              </c:numCache>
            </c:numRef>
          </c:val>
          <c:smooth val="0"/>
          <c:extLst>
            <c:ext xmlns:c16="http://schemas.microsoft.com/office/drawing/2014/chart" uri="{C3380CC4-5D6E-409C-BE32-E72D297353CC}">
              <c16:uniqueId val="{00000000-0C73-4745-96D5-FB3A14AEB8DC}"/>
            </c:ext>
          </c:extLst>
        </c:ser>
        <c:dLbls>
          <c:showLegendKey val="0"/>
          <c:showVal val="0"/>
          <c:showCatName val="0"/>
          <c:showSerName val="0"/>
          <c:showPercent val="0"/>
          <c:showBubbleSize val="0"/>
        </c:dLbls>
        <c:smooth val="0"/>
        <c:axId val="1684761088"/>
        <c:axId val="1684761568"/>
      </c:lineChart>
      <c:catAx>
        <c:axId val="1684761088"/>
        <c:scaling>
          <c:orientation val="minMax"/>
        </c:scaling>
        <c:delete val="1"/>
        <c:axPos val="b"/>
        <c:numFmt formatCode="General" sourceLinked="1"/>
        <c:majorTickMark val="none"/>
        <c:minorTickMark val="none"/>
        <c:tickLblPos val="nextTo"/>
        <c:crossAx val="1684761568"/>
        <c:crosses val="autoZero"/>
        <c:auto val="1"/>
        <c:lblAlgn val="ctr"/>
        <c:lblOffset val="100"/>
        <c:noMultiLvlLbl val="0"/>
      </c:catAx>
      <c:valAx>
        <c:axId val="1684761568"/>
        <c:scaling>
          <c:orientation val="minMax"/>
        </c:scaling>
        <c:delete val="1"/>
        <c:axPos val="l"/>
        <c:numFmt formatCode="0.00%" sourceLinked="1"/>
        <c:majorTickMark val="none"/>
        <c:minorTickMark val="none"/>
        <c:tickLblPos val="nextTo"/>
        <c:crossAx val="168476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52695358803037E-2"/>
          <c:y val="0.1468480076354092"/>
          <c:w val="0.85691056910569108"/>
          <c:h val="0.7752235897774199"/>
        </c:manualLayout>
      </c:layout>
      <c:lineChart>
        <c:grouping val="standard"/>
        <c:varyColors val="0"/>
        <c:ser>
          <c:idx val="0"/>
          <c:order val="0"/>
          <c:tx>
            <c:strRef>
              <c:f>KPI!$B$3</c:f>
              <c:strCache>
                <c:ptCount val="1"/>
                <c:pt idx="0">
                  <c:v>Total</c:v>
                </c:pt>
              </c:strCache>
            </c:strRef>
          </c:tx>
          <c:spPr>
            <a:ln w="3492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704.38000000000011</c:v>
                </c:pt>
                <c:pt idx="1">
                  <c:v>716.5</c:v>
                </c:pt>
                <c:pt idx="2">
                  <c:v>13553.611599999998</c:v>
                </c:pt>
                <c:pt idx="3">
                  <c:v>9834.1</c:v>
                </c:pt>
                <c:pt idx="4">
                  <c:v>5356.6089999999995</c:v>
                </c:pt>
                <c:pt idx="5">
                  <c:v>9251.8370000000014</c:v>
                </c:pt>
                <c:pt idx="6">
                  <c:v>3204.6940000000013</c:v>
                </c:pt>
                <c:pt idx="7">
                  <c:v>6403.0139999999983</c:v>
                </c:pt>
                <c:pt idx="8">
                  <c:v>6808.463999999999</c:v>
                </c:pt>
                <c:pt idx="9">
                  <c:v>14562.951999999999</c:v>
                </c:pt>
                <c:pt idx="10">
                  <c:v>12715.208000000002</c:v>
                </c:pt>
                <c:pt idx="11">
                  <c:v>19451.3662</c:v>
                </c:pt>
              </c:numCache>
            </c:numRef>
          </c:val>
          <c:smooth val="0"/>
          <c:extLst>
            <c:ext xmlns:c16="http://schemas.microsoft.com/office/drawing/2014/chart" uri="{C3380CC4-5D6E-409C-BE32-E72D297353CC}">
              <c16:uniqueId val="{00000000-E8AC-4CA0-A8F0-B4E84A16E790}"/>
            </c:ext>
          </c:extLst>
        </c:ser>
        <c:dLbls>
          <c:showLegendKey val="0"/>
          <c:showVal val="0"/>
          <c:showCatName val="0"/>
          <c:showSerName val="0"/>
          <c:showPercent val="0"/>
          <c:showBubbleSize val="0"/>
        </c:dLbls>
        <c:smooth val="0"/>
        <c:axId val="1697235664"/>
        <c:axId val="1697239504"/>
      </c:lineChart>
      <c:catAx>
        <c:axId val="1697235664"/>
        <c:scaling>
          <c:orientation val="minMax"/>
        </c:scaling>
        <c:delete val="1"/>
        <c:axPos val="b"/>
        <c:numFmt formatCode="General" sourceLinked="1"/>
        <c:majorTickMark val="none"/>
        <c:minorTickMark val="none"/>
        <c:tickLblPos val="nextTo"/>
        <c:crossAx val="1697239504"/>
        <c:crosses val="autoZero"/>
        <c:auto val="1"/>
        <c:lblAlgn val="ctr"/>
        <c:lblOffset val="100"/>
        <c:noMultiLvlLbl val="0"/>
      </c:catAx>
      <c:valAx>
        <c:axId val="1697239504"/>
        <c:scaling>
          <c:orientation val="minMax"/>
        </c:scaling>
        <c:delete val="1"/>
        <c:axPos val="l"/>
        <c:numFmt formatCode="General" sourceLinked="1"/>
        <c:majorTickMark val="none"/>
        <c:minorTickMark val="none"/>
        <c:tickLblPos val="nextTo"/>
        <c:crossAx val="16972356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Analysis..xlsx]KPI!PivotTable15</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lineChart>
        <c:grouping val="standard"/>
        <c:varyColors val="0"/>
        <c:ser>
          <c:idx val="0"/>
          <c:order val="0"/>
          <c:tx>
            <c:strRef>
              <c:f>KPI!$E$3</c:f>
              <c:strCache>
                <c:ptCount val="1"/>
                <c:pt idx="0">
                  <c:v>Total</c:v>
                </c:pt>
              </c:strCache>
            </c:strRef>
          </c:tx>
          <c:spPr>
            <a:ln w="34925" cap="rnd">
              <a:solidFill>
                <a:schemeClr val="bg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-211.01119999999995</c:v>
                </c:pt>
                <c:pt idx="1">
                  <c:v>231.33320000000003</c:v>
                </c:pt>
                <c:pt idx="2">
                  <c:v>1139.9134999999997</c:v>
                </c:pt>
                <c:pt idx="3">
                  <c:v>1570.5581999999999</c:v>
                </c:pt>
                <c:pt idx="4">
                  <c:v>1128.7921000000001</c:v>
                </c:pt>
                <c:pt idx="5">
                  <c:v>473.08140000000009</c:v>
                </c:pt>
                <c:pt idx="6">
                  <c:v>275.57589999999982</c:v>
                </c:pt>
                <c:pt idx="7">
                  <c:v>205.2804999999999</c:v>
                </c:pt>
                <c:pt idx="8">
                  <c:v>681.31400000000008</c:v>
                </c:pt>
                <c:pt idx="9">
                  <c:v>3074.9093999999991</c:v>
                </c:pt>
                <c:pt idx="10">
                  <c:v>1638.2591000000002</c:v>
                </c:pt>
                <c:pt idx="11">
                  <c:v>2443.3350999999993</c:v>
                </c:pt>
              </c:numCache>
            </c:numRef>
          </c:val>
          <c:smooth val="0"/>
          <c:extLst>
            <c:ext xmlns:c16="http://schemas.microsoft.com/office/drawing/2014/chart" uri="{C3380CC4-5D6E-409C-BE32-E72D297353CC}">
              <c16:uniqueId val="{00000000-5361-446C-B7EE-445908E3AB6A}"/>
            </c:ext>
          </c:extLst>
        </c:ser>
        <c:dLbls>
          <c:showLegendKey val="0"/>
          <c:showVal val="0"/>
          <c:showCatName val="0"/>
          <c:showSerName val="0"/>
          <c:showPercent val="0"/>
          <c:showBubbleSize val="0"/>
        </c:dLbls>
        <c:smooth val="0"/>
        <c:axId val="1697248624"/>
        <c:axId val="1697241424"/>
      </c:lineChart>
      <c:catAx>
        <c:axId val="1697248624"/>
        <c:scaling>
          <c:orientation val="minMax"/>
        </c:scaling>
        <c:delete val="1"/>
        <c:axPos val="b"/>
        <c:numFmt formatCode="General" sourceLinked="1"/>
        <c:majorTickMark val="none"/>
        <c:minorTickMark val="none"/>
        <c:tickLblPos val="nextTo"/>
        <c:crossAx val="1697241424"/>
        <c:crosses val="autoZero"/>
        <c:auto val="1"/>
        <c:lblAlgn val="ctr"/>
        <c:lblOffset val="100"/>
        <c:noMultiLvlLbl val="0"/>
      </c:catAx>
      <c:valAx>
        <c:axId val="1697241424"/>
        <c:scaling>
          <c:orientation val="minMax"/>
        </c:scaling>
        <c:delete val="1"/>
        <c:axPos val="l"/>
        <c:numFmt formatCode="General" sourceLinked="1"/>
        <c:majorTickMark val="none"/>
        <c:minorTickMark val="none"/>
        <c:tickLblPos val="nextTo"/>
        <c:crossAx val="169724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Analysis..xlsx]KPI!PivotTable15</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bg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-211.01119999999995</c:v>
                </c:pt>
                <c:pt idx="1">
                  <c:v>231.33320000000003</c:v>
                </c:pt>
                <c:pt idx="2">
                  <c:v>1139.9134999999997</c:v>
                </c:pt>
                <c:pt idx="3">
                  <c:v>1570.5581999999999</c:v>
                </c:pt>
                <c:pt idx="4">
                  <c:v>1128.7921000000001</c:v>
                </c:pt>
                <c:pt idx="5">
                  <c:v>473.08140000000009</c:v>
                </c:pt>
                <c:pt idx="6">
                  <c:v>275.57589999999982</c:v>
                </c:pt>
                <c:pt idx="7">
                  <c:v>205.2804999999999</c:v>
                </c:pt>
                <c:pt idx="8">
                  <c:v>681.31400000000008</c:v>
                </c:pt>
                <c:pt idx="9">
                  <c:v>3074.9093999999991</c:v>
                </c:pt>
                <c:pt idx="10">
                  <c:v>1638.2591000000002</c:v>
                </c:pt>
                <c:pt idx="11">
                  <c:v>2443.3350999999993</c:v>
                </c:pt>
              </c:numCache>
            </c:numRef>
          </c:val>
          <c:smooth val="0"/>
          <c:extLst>
            <c:ext xmlns:c16="http://schemas.microsoft.com/office/drawing/2014/chart" uri="{C3380CC4-5D6E-409C-BE32-E72D297353CC}">
              <c16:uniqueId val="{00000000-CB97-4174-9A3F-56C6707B6AD6}"/>
            </c:ext>
          </c:extLst>
        </c:ser>
        <c:dLbls>
          <c:showLegendKey val="0"/>
          <c:showVal val="0"/>
          <c:showCatName val="0"/>
          <c:showSerName val="0"/>
          <c:showPercent val="0"/>
          <c:showBubbleSize val="0"/>
        </c:dLbls>
        <c:smooth val="0"/>
        <c:axId val="1697248624"/>
        <c:axId val="1697241424"/>
      </c:lineChart>
      <c:catAx>
        <c:axId val="1697248624"/>
        <c:scaling>
          <c:orientation val="minMax"/>
        </c:scaling>
        <c:delete val="1"/>
        <c:axPos val="b"/>
        <c:numFmt formatCode="General" sourceLinked="1"/>
        <c:majorTickMark val="none"/>
        <c:minorTickMark val="none"/>
        <c:tickLblPos val="nextTo"/>
        <c:crossAx val="1697241424"/>
        <c:crosses val="autoZero"/>
        <c:auto val="1"/>
        <c:lblAlgn val="ctr"/>
        <c:lblOffset val="100"/>
        <c:noMultiLvlLbl val="0"/>
      </c:catAx>
      <c:valAx>
        <c:axId val="1697241424"/>
        <c:scaling>
          <c:orientation val="minMax"/>
        </c:scaling>
        <c:delete val="1"/>
        <c:axPos val="l"/>
        <c:numFmt formatCode="General" sourceLinked="1"/>
        <c:majorTickMark val="none"/>
        <c:minorTickMark val="none"/>
        <c:tickLblPos val="nextTo"/>
        <c:crossAx val="169724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Analysis..xlsx]KPI!PivotTable18</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bg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0.00%</c:formatCode>
                <c:ptCount val="12"/>
                <c:pt idx="0">
                  <c:v>-0.29957011840199882</c:v>
                </c:pt>
                <c:pt idx="1">
                  <c:v>0.32286559665038383</c:v>
                </c:pt>
                <c:pt idx="2">
                  <c:v>8.4104040579117662E-2</c:v>
                </c:pt>
                <c:pt idx="3">
                  <c:v>0.1597053314487345</c:v>
                </c:pt>
                <c:pt idx="4">
                  <c:v>0.21072885849984574</c:v>
                </c:pt>
                <c:pt idx="5">
                  <c:v>5.1133780242777732E-2</c:v>
                </c:pt>
                <c:pt idx="6">
                  <c:v>8.599133021748713E-2</c:v>
                </c:pt>
                <c:pt idx="7">
                  <c:v>3.2059979878226091E-2</c:v>
                </c:pt>
                <c:pt idx="8">
                  <c:v>0.10006867922045269</c:v>
                </c:pt>
                <c:pt idx="9">
                  <c:v>0.21114602314146191</c:v>
                </c:pt>
                <c:pt idx="10">
                  <c:v>0.12884249317824764</c:v>
                </c:pt>
                <c:pt idx="11">
                  <c:v>0.12561251867233877</c:v>
                </c:pt>
              </c:numCache>
            </c:numRef>
          </c:val>
          <c:smooth val="0"/>
          <c:extLst>
            <c:ext xmlns:c16="http://schemas.microsoft.com/office/drawing/2014/chart" uri="{C3380CC4-5D6E-409C-BE32-E72D297353CC}">
              <c16:uniqueId val="{00000000-25C6-4418-8605-22583193725B}"/>
            </c:ext>
          </c:extLst>
        </c:ser>
        <c:dLbls>
          <c:showLegendKey val="0"/>
          <c:showVal val="0"/>
          <c:showCatName val="0"/>
          <c:showSerName val="0"/>
          <c:showPercent val="0"/>
          <c:showBubbleSize val="0"/>
        </c:dLbls>
        <c:smooth val="0"/>
        <c:axId val="1684761088"/>
        <c:axId val="1684761568"/>
      </c:lineChart>
      <c:catAx>
        <c:axId val="1684761088"/>
        <c:scaling>
          <c:orientation val="minMax"/>
        </c:scaling>
        <c:delete val="1"/>
        <c:axPos val="b"/>
        <c:numFmt formatCode="General" sourceLinked="1"/>
        <c:majorTickMark val="none"/>
        <c:minorTickMark val="none"/>
        <c:tickLblPos val="nextTo"/>
        <c:crossAx val="1684761568"/>
        <c:crosses val="autoZero"/>
        <c:auto val="1"/>
        <c:lblAlgn val="ctr"/>
        <c:lblOffset val="100"/>
        <c:noMultiLvlLbl val="0"/>
      </c:catAx>
      <c:valAx>
        <c:axId val="1684761568"/>
        <c:scaling>
          <c:orientation val="minMax"/>
        </c:scaling>
        <c:delete val="1"/>
        <c:axPos val="l"/>
        <c:numFmt formatCode="0.00%" sourceLinked="1"/>
        <c:majorTickMark val="none"/>
        <c:minorTickMark val="none"/>
        <c:tickLblPos val="nextTo"/>
        <c:crossAx val="168476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Analysis..xlsx]KPI!PivotTable16</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34925" cap="rnd">
              <a:solidFill>
                <a:schemeClr val="bg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32</c:v>
                </c:pt>
                <c:pt idx="1">
                  <c:v>16</c:v>
                </c:pt>
                <c:pt idx="2">
                  <c:v>107</c:v>
                </c:pt>
                <c:pt idx="3">
                  <c:v>105</c:v>
                </c:pt>
                <c:pt idx="4">
                  <c:v>118</c:v>
                </c:pt>
                <c:pt idx="5">
                  <c:v>143</c:v>
                </c:pt>
                <c:pt idx="6">
                  <c:v>100</c:v>
                </c:pt>
                <c:pt idx="7">
                  <c:v>144</c:v>
                </c:pt>
                <c:pt idx="8">
                  <c:v>194</c:v>
                </c:pt>
                <c:pt idx="9">
                  <c:v>198</c:v>
                </c:pt>
                <c:pt idx="10">
                  <c:v>225</c:v>
                </c:pt>
                <c:pt idx="11">
                  <c:v>288</c:v>
                </c:pt>
              </c:numCache>
            </c:numRef>
          </c:val>
          <c:smooth val="0"/>
          <c:extLst>
            <c:ext xmlns:c16="http://schemas.microsoft.com/office/drawing/2014/chart" uri="{C3380CC4-5D6E-409C-BE32-E72D297353CC}">
              <c16:uniqueId val="{00000000-26C5-4396-88E1-618D585B1D00}"/>
            </c:ext>
          </c:extLst>
        </c:ser>
        <c:dLbls>
          <c:showLegendKey val="0"/>
          <c:showVal val="0"/>
          <c:showCatName val="0"/>
          <c:showSerName val="0"/>
          <c:showPercent val="0"/>
          <c:showBubbleSize val="0"/>
        </c:dLbls>
        <c:smooth val="0"/>
        <c:axId val="1697251024"/>
        <c:axId val="1697244784"/>
      </c:lineChart>
      <c:catAx>
        <c:axId val="1697251024"/>
        <c:scaling>
          <c:orientation val="minMax"/>
        </c:scaling>
        <c:delete val="1"/>
        <c:axPos val="b"/>
        <c:numFmt formatCode="General" sourceLinked="1"/>
        <c:majorTickMark val="none"/>
        <c:minorTickMark val="none"/>
        <c:tickLblPos val="nextTo"/>
        <c:crossAx val="1697244784"/>
        <c:crosses val="autoZero"/>
        <c:auto val="1"/>
        <c:lblAlgn val="ctr"/>
        <c:lblOffset val="100"/>
        <c:noMultiLvlLbl val="0"/>
      </c:catAx>
      <c:valAx>
        <c:axId val="1697244784"/>
        <c:scaling>
          <c:orientation val="minMax"/>
        </c:scaling>
        <c:delete val="1"/>
        <c:axPos val="l"/>
        <c:numFmt formatCode="General" sourceLinked="1"/>
        <c:majorTickMark val="none"/>
        <c:minorTickMark val="none"/>
        <c:tickLblPos val="nextTo"/>
        <c:crossAx val="169725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Analysis..xlsx]ComboChart!PivotTable1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ComboChart!$C$3</c:f>
              <c:strCache>
                <c:ptCount val="1"/>
                <c:pt idx="0">
                  <c:v>Sum of Profit</c:v>
                </c:pt>
              </c:strCache>
            </c:strRef>
          </c:tx>
          <c:spPr>
            <a:solidFill>
              <a:schemeClr val="accent1">
                <a:lumMod val="75000"/>
              </a:schemeClr>
            </a:solidFill>
            <a:ln>
              <a:noFill/>
            </a:ln>
            <a:effectLst/>
          </c:spPr>
          <c:cat>
            <c:strRef>
              <c:f>ComboChart!$A$4:$A$16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ComboChart!$C$4:$C$16</c:f>
              <c:numCache>
                <c:formatCode>"₹"\ 0.00,"K"</c:formatCode>
                <c:ptCount val="12"/>
                <c:pt idx="0">
                  <c:v>-211.01119999999995</c:v>
                </c:pt>
                <c:pt idx="1">
                  <c:v>231.33320000000003</c:v>
                </c:pt>
                <c:pt idx="2">
                  <c:v>1139.9134999999997</c:v>
                </c:pt>
                <c:pt idx="3">
                  <c:v>1570.5581999999999</c:v>
                </c:pt>
                <c:pt idx="4">
                  <c:v>1128.7921000000001</c:v>
                </c:pt>
                <c:pt idx="5">
                  <c:v>473.08140000000009</c:v>
                </c:pt>
                <c:pt idx="6">
                  <c:v>275.57589999999982</c:v>
                </c:pt>
                <c:pt idx="7">
                  <c:v>205.2804999999999</c:v>
                </c:pt>
                <c:pt idx="8">
                  <c:v>681.31400000000008</c:v>
                </c:pt>
                <c:pt idx="9">
                  <c:v>3074.9093999999991</c:v>
                </c:pt>
                <c:pt idx="10">
                  <c:v>1638.2591000000002</c:v>
                </c:pt>
                <c:pt idx="11">
                  <c:v>2443.3350999999993</c:v>
                </c:pt>
              </c:numCache>
            </c:numRef>
          </c:val>
          <c:extLst>
            <c:ext xmlns:c16="http://schemas.microsoft.com/office/drawing/2014/chart" uri="{C3380CC4-5D6E-409C-BE32-E72D297353CC}">
              <c16:uniqueId val="{00000000-78A7-41A1-9E63-FE5DA815A3FB}"/>
            </c:ext>
          </c:extLst>
        </c:ser>
        <c:dLbls>
          <c:showLegendKey val="0"/>
          <c:showVal val="0"/>
          <c:showCatName val="0"/>
          <c:showSerName val="0"/>
          <c:showPercent val="0"/>
          <c:showBubbleSize val="0"/>
        </c:dLbls>
        <c:axId val="1369861936"/>
        <c:axId val="1369865776"/>
      </c:areaChart>
      <c:barChart>
        <c:barDir val="col"/>
        <c:grouping val="clustered"/>
        <c:varyColors val="0"/>
        <c:ser>
          <c:idx val="0"/>
          <c:order val="0"/>
          <c:tx>
            <c:strRef>
              <c:f>ComboChart!$B$3</c:f>
              <c:strCache>
                <c:ptCount val="1"/>
                <c:pt idx="0">
                  <c:v>Sum of Sales</c:v>
                </c:pt>
              </c:strCache>
            </c:strRef>
          </c:tx>
          <c:spPr>
            <a:solidFill>
              <a:schemeClr val="bg1"/>
            </a:solidFill>
            <a:ln>
              <a:noFill/>
            </a:ln>
            <a:effectLst/>
          </c:spPr>
          <c:invertIfNegative val="0"/>
          <c:cat>
            <c:strRef>
              <c:f>ComboChart!$A$4:$A$16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ComboChart!$B$4:$B$16</c:f>
              <c:numCache>
                <c:formatCode>"₹"\ 0.00,"K"</c:formatCode>
                <c:ptCount val="12"/>
                <c:pt idx="0">
                  <c:v>704.38000000000011</c:v>
                </c:pt>
                <c:pt idx="1">
                  <c:v>716.5</c:v>
                </c:pt>
                <c:pt idx="2">
                  <c:v>13553.611599999998</c:v>
                </c:pt>
                <c:pt idx="3">
                  <c:v>9834.1</c:v>
                </c:pt>
                <c:pt idx="4">
                  <c:v>5356.6089999999995</c:v>
                </c:pt>
                <c:pt idx="5">
                  <c:v>9251.8370000000014</c:v>
                </c:pt>
                <c:pt idx="6">
                  <c:v>3204.6940000000013</c:v>
                </c:pt>
                <c:pt idx="7">
                  <c:v>6403.0139999999983</c:v>
                </c:pt>
                <c:pt idx="8">
                  <c:v>6808.463999999999</c:v>
                </c:pt>
                <c:pt idx="9">
                  <c:v>14562.951999999999</c:v>
                </c:pt>
                <c:pt idx="10">
                  <c:v>12715.208000000002</c:v>
                </c:pt>
                <c:pt idx="11">
                  <c:v>19451.3662</c:v>
                </c:pt>
              </c:numCache>
            </c:numRef>
          </c:val>
          <c:extLst>
            <c:ext xmlns:c16="http://schemas.microsoft.com/office/drawing/2014/chart" uri="{C3380CC4-5D6E-409C-BE32-E72D297353CC}">
              <c16:uniqueId val="{00000001-78A7-41A1-9E63-FE5DA815A3FB}"/>
            </c:ext>
          </c:extLst>
        </c:ser>
        <c:dLbls>
          <c:showLegendKey val="0"/>
          <c:showVal val="0"/>
          <c:showCatName val="0"/>
          <c:showSerName val="0"/>
          <c:showPercent val="0"/>
          <c:showBubbleSize val="0"/>
        </c:dLbls>
        <c:gapWidth val="60"/>
        <c:axId val="1369857616"/>
        <c:axId val="1369844656"/>
      </c:barChart>
      <c:catAx>
        <c:axId val="136985761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369844656"/>
        <c:crosses val="autoZero"/>
        <c:auto val="1"/>
        <c:lblAlgn val="ctr"/>
        <c:lblOffset val="100"/>
        <c:noMultiLvlLbl val="0"/>
      </c:catAx>
      <c:valAx>
        <c:axId val="13698446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solidFill>
                      <a:schemeClr val="bg1"/>
                    </a:solidFill>
                  </a:rPr>
                  <a:t>SALES</a:t>
                </a:r>
              </a:p>
            </c:rich>
          </c:tx>
          <c:layout>
            <c:manualLayout>
              <c:xMode val="edge"/>
              <c:yMode val="edge"/>
              <c:x val="1.0173161163928648E-2"/>
              <c:y val="0.3785654850488064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369857616"/>
        <c:crosses val="autoZero"/>
        <c:crossBetween val="between"/>
        <c:majorUnit val="100000"/>
      </c:valAx>
      <c:valAx>
        <c:axId val="1369865776"/>
        <c:scaling>
          <c:orientation val="minMax"/>
        </c:scaling>
        <c:delete val="0"/>
        <c:axPos val="r"/>
        <c:title>
          <c:tx>
            <c:rich>
              <a:bodyPr rot="-5400000" spcFirstLastPara="1" vertOverflow="ellipsis" vert="horz" wrap="square" anchor="ctr" anchorCtr="1"/>
              <a:lstStyle/>
              <a:p>
                <a:pPr>
                  <a:defRPr sz="1000" b="0" i="0" u="none" strike="noStrike" kern="1200" cap="small" baseline="0">
                    <a:solidFill>
                      <a:schemeClr val="tx1">
                        <a:lumMod val="65000"/>
                        <a:lumOff val="35000"/>
                      </a:schemeClr>
                    </a:solidFill>
                    <a:latin typeface="+mn-lt"/>
                    <a:ea typeface="+mn-ea"/>
                    <a:cs typeface="+mn-cs"/>
                  </a:defRPr>
                </a:pPr>
                <a:r>
                  <a:rPr lang="en-US" sz="1400" cap="small" baseline="0">
                    <a:solidFill>
                      <a:schemeClr val="bg1"/>
                    </a:solidFill>
                  </a:rPr>
                  <a:t>PROFIT</a:t>
                </a:r>
                <a:endParaRPr lang="en-US" sz="500" cap="small" baseline="0">
                  <a:solidFill>
                    <a:schemeClr val="bg1"/>
                  </a:solidFill>
                </a:endParaRPr>
              </a:p>
            </c:rich>
          </c:tx>
          <c:layout>
            <c:manualLayout>
              <c:xMode val="edge"/>
              <c:yMode val="edge"/>
              <c:x val="0.96789640998411663"/>
              <c:y val="0.37141563480849044"/>
            </c:manualLayout>
          </c:layout>
          <c:overlay val="0"/>
          <c:spPr>
            <a:noFill/>
            <a:ln>
              <a:noFill/>
            </a:ln>
            <a:effectLst/>
          </c:spPr>
          <c:txPr>
            <a:bodyPr rot="-5400000" spcFirstLastPara="1" vertOverflow="ellipsis" vert="horz" wrap="square" anchor="ctr" anchorCtr="1"/>
            <a:lstStyle/>
            <a:p>
              <a:pPr>
                <a:defRPr sz="1000" b="0" i="0" u="none" strike="noStrike" kern="1200" cap="small" baseline="0">
                  <a:solidFill>
                    <a:schemeClr val="tx1">
                      <a:lumMod val="65000"/>
                      <a:lumOff val="35000"/>
                    </a:schemeClr>
                  </a:solidFill>
                  <a:latin typeface="+mn-lt"/>
                  <a:ea typeface="+mn-ea"/>
                  <a:cs typeface="+mn-cs"/>
                </a:defRPr>
              </a:pPr>
              <a:endParaRPr lang="en-US"/>
            </a:p>
          </c:txPr>
        </c:title>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369861936"/>
        <c:crosses val="max"/>
        <c:crossBetween val="between"/>
        <c:majorUnit val="10000"/>
      </c:valAx>
      <c:catAx>
        <c:axId val="1369861936"/>
        <c:scaling>
          <c:orientation val="minMax"/>
        </c:scaling>
        <c:delete val="1"/>
        <c:axPos val="b"/>
        <c:numFmt formatCode="General" sourceLinked="1"/>
        <c:majorTickMark val="out"/>
        <c:minorTickMark val="none"/>
        <c:tickLblPos val="nextTo"/>
        <c:crossAx val="1369865776"/>
        <c:crosses val="autoZero"/>
        <c:auto val="1"/>
        <c:lblAlgn val="ctr"/>
        <c:lblOffset val="100"/>
        <c:noMultiLvlLbl val="0"/>
      </c:catAx>
      <c:spPr>
        <a:noFill/>
        <a:ln>
          <a:noFill/>
        </a:ln>
        <a:effectLst/>
      </c:spPr>
    </c:plotArea>
    <c:legend>
      <c:legendPos val="t"/>
      <c:layout>
        <c:manualLayout>
          <c:xMode val="edge"/>
          <c:yMode val="edge"/>
          <c:x val="0.27237202968210189"/>
          <c:y val="8.1435946709758886E-2"/>
          <c:w val="0.3616411998335945"/>
          <c:h val="9.617356269755914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Analysis..xlsx]PieChart!PivotTable5</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lt1"/>
            </a:solidFill>
          </a:ln>
          <a:effectLst/>
        </c:spPr>
      </c:pivotFmt>
      <c:pivotFmt>
        <c:idx val="10"/>
        <c:spPr>
          <a:solidFill>
            <a:schemeClr val="accent6">
              <a:lumMod val="50000"/>
            </a:schemeClr>
          </a:solidFill>
          <a:ln w="19050">
            <a:solidFill>
              <a:schemeClr val="lt1"/>
            </a:solidFill>
          </a:ln>
          <a:effectLst/>
        </c:spPr>
      </c:pivotFmt>
      <c:pivotFmt>
        <c:idx val="11"/>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0.56213277274434814"/>
          <c:y val="0.11698072712894685"/>
          <c:w val="0.44558790252575603"/>
          <c:h val="0.88116289626067312"/>
        </c:manualLayout>
      </c:layout>
      <c:doughnutChart>
        <c:varyColors val="1"/>
        <c:ser>
          <c:idx val="0"/>
          <c:order val="0"/>
          <c:tx>
            <c:strRef>
              <c:f>PieChart!$B$3</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9D72-44CA-BEC6-70C69881E16A}"/>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9D72-44CA-BEC6-70C69881E16A}"/>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9D72-44CA-BEC6-70C69881E16A}"/>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PieChart!$A$4:$A$7</c:f>
              <c:strCache>
                <c:ptCount val="3"/>
                <c:pt idx="0">
                  <c:v>Furniture</c:v>
                </c:pt>
                <c:pt idx="1">
                  <c:v>Office Supplies</c:v>
                </c:pt>
                <c:pt idx="2">
                  <c:v>Technology</c:v>
                </c:pt>
              </c:strCache>
            </c:strRef>
          </c:cat>
          <c:val>
            <c:numRef>
              <c:f>PieChart!$B$4:$B$7</c:f>
              <c:numCache>
                <c:formatCode>0.00%</c:formatCode>
                <c:ptCount val="3"/>
                <c:pt idx="0">
                  <c:v>0.34104325052530432</c:v>
                </c:pt>
                <c:pt idx="1">
                  <c:v>0.32960692532540647</c:v>
                </c:pt>
                <c:pt idx="2">
                  <c:v>0.32934982414928921</c:v>
                </c:pt>
              </c:numCache>
            </c:numRef>
          </c:val>
          <c:extLst>
            <c:ext xmlns:c16="http://schemas.microsoft.com/office/drawing/2014/chart" uri="{C3380CC4-5D6E-409C-BE32-E72D297353CC}">
              <c16:uniqueId val="{00000006-9D72-44CA-BEC6-70C69881E16A}"/>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t"/>
      <c:layout>
        <c:manualLayout>
          <c:xMode val="edge"/>
          <c:yMode val="edge"/>
          <c:x val="0.17511321895369492"/>
          <c:y val="0.38172293650014721"/>
          <c:w val="0.27463454670893689"/>
          <c:h val="0.44924366964373341"/>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Analysis..xlsx]Top5!PivotTable13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7663163944999732"/>
              <c:y val="-4.3503683939912852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8682192634134337"/>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0040897552980466"/>
              <c:y val="-4.3503683939912852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0869639350769066"/>
              <c:y val="4.3503683939912748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7997146235786"/>
          <c:y val="0"/>
          <c:w val="0.84472008739575177"/>
          <c:h val="0.9061663233822842"/>
        </c:manualLayout>
      </c:layout>
      <c:barChart>
        <c:barDir val="bar"/>
        <c:grouping val="clustered"/>
        <c:varyColors val="0"/>
        <c:ser>
          <c:idx val="0"/>
          <c:order val="0"/>
          <c:tx>
            <c:strRef>
              <c:f>'Top5'!$B$3</c:f>
              <c:strCache>
                <c:ptCount val="1"/>
                <c:pt idx="0">
                  <c:v>Total</c:v>
                </c:pt>
              </c:strCache>
            </c:strRef>
          </c:tx>
          <c:spPr>
            <a:solidFill>
              <a:schemeClr val="accent1"/>
            </a:solidFill>
            <a:ln>
              <a:noFill/>
            </a:ln>
            <a:effectLst/>
          </c:spPr>
          <c:invertIfNegative val="0"/>
          <c:dLbls>
            <c:dLbl>
              <c:idx val="1"/>
              <c:layout>
                <c:manualLayout>
                  <c:x val="-0.1868219263413433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68-46A2-BBDF-F70689962CB4}"/>
                </c:ext>
              </c:extLst>
            </c:dLbl>
            <c:dLbl>
              <c:idx val="2"/>
              <c:layout>
                <c:manualLayout>
                  <c:x val="-0.20040897552980466"/>
                  <c:y val="-4.350368393991285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68-46A2-BBDF-F70689962CB4}"/>
                </c:ext>
              </c:extLst>
            </c:dLbl>
            <c:dLbl>
              <c:idx val="3"/>
              <c:layout>
                <c:manualLayout>
                  <c:x val="-0.17663163944999732"/>
                  <c:y val="-4.350368393991285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68-46A2-BBDF-F70689962CB4}"/>
                </c:ext>
              </c:extLst>
            </c:dLbl>
            <c:dLbl>
              <c:idx val="4"/>
              <c:layout>
                <c:manualLayout>
                  <c:x val="-0.10869639350769066"/>
                  <c:y val="4.350368393991274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D68-46A2-BBDF-F70689962CB4}"/>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'Top5'!$A$4:$A$9</c:f>
              <c:strCache>
                <c:ptCount val="5"/>
                <c:pt idx="0">
                  <c:v>Appliances</c:v>
                </c:pt>
                <c:pt idx="1">
                  <c:v>Tables</c:v>
                </c:pt>
                <c:pt idx="2">
                  <c:v>Binders</c:v>
                </c:pt>
                <c:pt idx="3">
                  <c:v>Chairs</c:v>
                </c:pt>
                <c:pt idx="4">
                  <c:v>Phones</c:v>
                </c:pt>
              </c:strCache>
            </c:strRef>
          </c:cat>
          <c:val>
            <c:numRef>
              <c:f>'Top5'!$B$4:$B$9</c:f>
              <c:numCache>
                <c:formatCode>"₹"\ 0.00,"K"</c:formatCode>
                <c:ptCount val="5"/>
                <c:pt idx="0">
                  <c:v>8792.2900000000009</c:v>
                </c:pt>
                <c:pt idx="1">
                  <c:v>9581.1740000000009</c:v>
                </c:pt>
                <c:pt idx="2">
                  <c:v>10633.111999999999</c:v>
                </c:pt>
                <c:pt idx="3">
                  <c:v>17520.710999999999</c:v>
                </c:pt>
                <c:pt idx="4">
                  <c:v>19373.504000000001</c:v>
                </c:pt>
              </c:numCache>
            </c:numRef>
          </c:val>
          <c:extLst>
            <c:ext xmlns:c16="http://schemas.microsoft.com/office/drawing/2014/chart" uri="{C3380CC4-5D6E-409C-BE32-E72D297353CC}">
              <c16:uniqueId val="{00000000-FD68-46A2-BBDF-F70689962CB4}"/>
            </c:ext>
          </c:extLst>
        </c:ser>
        <c:dLbls>
          <c:dLblPos val="outEnd"/>
          <c:showLegendKey val="0"/>
          <c:showVal val="1"/>
          <c:showCatName val="0"/>
          <c:showSerName val="0"/>
          <c:showPercent val="0"/>
          <c:showBubbleSize val="0"/>
        </c:dLbls>
        <c:gapWidth val="70"/>
        <c:axId val="1697278384"/>
        <c:axId val="1697270224"/>
      </c:barChart>
      <c:catAx>
        <c:axId val="16972783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697270224"/>
        <c:crosses val="autoZero"/>
        <c:auto val="1"/>
        <c:lblAlgn val="ctr"/>
        <c:lblOffset val="100"/>
        <c:noMultiLvlLbl val="0"/>
      </c:catAx>
      <c:valAx>
        <c:axId val="1697270224"/>
        <c:scaling>
          <c:orientation val="minMax"/>
        </c:scaling>
        <c:delete val="1"/>
        <c:axPos val="b"/>
        <c:numFmt formatCode="&quot;₹&quot;\ 0.00,&quot;K&quot;" sourceLinked="1"/>
        <c:majorTickMark val="out"/>
        <c:minorTickMark val="none"/>
        <c:tickLblPos val="nextTo"/>
        <c:crossAx val="169727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641FB514-E414-4588-B3B2-069131CBB77A}">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70D13932-E21F-4833-AD26-FBE612D0A932}">
          <cx:spPr>
            <a:ln>
              <a:noFill/>
            </a:ln>
          </cx:spPr>
          <cx:dataId val="0"/>
          <cx:layoutPr>
            <cx:geography cultureLanguage="en-US" cultureRegion="IN" attribution="Powered by Bing">
              <cx:geoCache provider="{E9337A44-BEBE-4D9F-B70C-5C5E7DAFC167}">
                <cx:binary>1HxZb9xIsvVfafj5o5q5MwfTFxiyqrRZ8iLL0+0XQpbU3JlkMrn++nuokt1W2W17MP4u4HpwwUUm
MzL2OBHUP2+nf9yW9zf2l6kq6+4ft9Nvz1Lnmn/8+mt3m95XN91Rld1a05k/3dGtqX41f/6Z3d7/
emdvxqxOfqU+4b/epjfW3U/P/uefeFpyb56b2xuXmfpVf2/n1/ddX7ruK9e+eOmXm7sqqzdZ52x2
68hvz97cTzfds1/ua5e5+c3c3P/27Mktz3759fBBn236Swm6XH+HtYwccckCHhDiP3zIs19KUyeP
lz2tjxhjVCtF9cMn+LD35U2F9d8k54GYm7s7e991OMzD98dlTyjHr78/++XW9LVb2ZWAc789u64z
d3/3y5W7cfc4dtaZaH9DZFbyr68ezvvrU4b/zz8PfgAHDn75RCaH7PrWpc9EclqWWW2yHygV7h8R
yknAJN9zXT+VSqCPCA8kE4H4eH2vEXupfA9FXxbMXysPZHP6/KeUTXRTZn8aW2c3H/T2B9iMOqKC
S6mJ/qLNEKKPJFFUEU724vmw914630fTl+Xz6doDCUX/+ikl9C+bLab+keLhR1QzSgPyaDzqqfEQ
Qo6k5EJLIT+4vE+N5zsI+rJsPi48EMy/3v2UgrnIbtMsuak/KO9/bzicHwWKK62CR7tAMPk02ATi
SDFfKw3LevjID3vvDed7KPqyaP5aeSCbi9OfUjaRKY29uTMf+PPfy4YFR1oHQvicftmp+eJIcIWQ
xD5s+ujNvoOULwvlr0McCCV68VMK5bS+y25+qCfTR6sl8EAEe5mA9U/sRR7By8Fc2KPMxFPRfAdB
X5bMx4UHgjm9/DkFY8YfGF84PfIVl0Jx/kWpaHYkcEES//H6gRc7/QY1fyOSh1WH8vg5Q/75Td39
0CImOOIBR4Wi1Bd9lw6OWOCTwGeP6TIygk8j/rfp+bJMPqw7kMo5ipKfsIy5yLrO9Db7wJsfElOY
VHBe/LG4pE/9l6ZHXCmmCH2M9wf+63so+rJk/lp5IJuLnzO0XGR1fd8Z9yPdmDxiXBPO9GNwIQfC
4UdEB8xHJv1BIz5kYd9By9+J5ePSQ7n8nJHlwtTuh4Z8ro58xgTR6svBhfioLbkgVDJ+IJZvk/I3
Qvmw8FAkb35KN3Z5/97edMWPtBRyJFDMM6X29aJ/6Mb0UUB8RSlb4z4+BwH/eyj6smj+Wnkgm8vt
Tyqb4ebuB0qGAZ0UknOBqvHhc1BQEiKPpBAsUMHeycHHfRr4L++/Rc/fyWW/7lAqb39SqYy/XNxP
2e2PLCf5EacwGcIfbeagdCG+PCJ+wLQffCaT76Hm7+Ty19pD2Vz8lLJ5UZQ3qal+pM2gjg8YRwGz
d1Y++P9pUakVyhfEfV+hsHz4PLWZ76Hoy9L5a+WBbF6c/5yysfeJ+ZHwGDvSLJDA9eVHzn8qGUL9
IyEQaoDDHMjkm5T8jUQe1x3K4/VPKY9/zwa9suQDa/77+gWVPgQhEdgfk7GDwI+gD4EQxB//Mf58
2HufKX8HQV+Wy8eFB4L59x8/pWCu3U36gTP/vVTWoE/XZIw+erBDqaz4vgoopfIgEfsWHV8Wxn7V
gSSuf87k+N83XQoTcT/UbakjTggTKngMGIf9lge3JflHGOAg4H8fTV+WzadrDyT073/9lLby76y7
NXWX/ci4wo8k01ow+eilPu8mK7T4hdCI+uvnAOH/LpL+Rj5/neZQPD9n4+XY3tR3v7wBElN+y6P9
f5w48P8P9/46krmvpvZO/cmd/+kcikbWCR/C2SOEe1AvYA4FAC6aT/qxqXuAfhzMifw9WV/W04Pl
T07yfzSE8vfq8nF+Z3PjbrYPgz+fzKh8/erDcTGLdLD0yfzQk9N+0KzTu9+eUQ4ufxwnWh/xpHo+
YNqe5x/X3d907rdnnpRHWjGGdgmkB7hxBUfG+/USJiSOAGShAtRMYJ4iQPFeG+vS354pgrqeK4gb
/S0KVLgz/fo7QZOSUaBjmgCQ0Rix+Dhs9dKUM7Lxj9x4/P8vdV+9NFntOsw6Qaea/W0rleuOSKm1
JIwqicybgoDm9uY1AiTuJv+vJLmtyViI+4DErtdb2vDGKyO/GbLlrRB9U9xwz4puV7dzN/ONo5NI
p8gzsf8+qS2vvcjQqVBnOhVzvym0V7cno67K7qIUVePNoSkm0bwXhcsnswGvypxFiVKc3KvJzP3r
Mp1UeRMEoolvWcVaeZnIrG1YWJGsAym8EbZ6kRLfjfUmKYUtmtCMoqqeEzW3IDmpKjKf04rV+Z9e
Nxis+USkX2ASgvcTHmlfU64Bsuh14IX60IhPeaRIlfWpTIP7eDR13p64ipf8pORDZ9XJ0iUuG6Ml
azCFU/pxRuPd17cnSOae7r82CBjlDFgBWmp6vf6JjJacBZ30ZXaXk4IVWeQMEywNtaZem+/sNCbW
bWzqEp6GHveWpn45cjZ3NCJ8kSM7czKtuyI0pmWWXGoRtLj2dSKhwp/SqIDYMoxjaSYxcrKq5VMa
pzTzaGqZdyc9O/h0kywqUe2uDLhjflhbJ+W7QvixQ0z8aG7fls26L9foeyERpoDqD/dt+tko47Hg
LpmhczIc/Kbsfk95TOskHPOsz17UMcYcXZimBuly+PXtkTYcHFthbpAHVHOBdFutbPlENIkYMs+f
UnbnqVK1LBKjL8UNDMlzp2bJVHmZecSQC1a0c39VdL6/pCHy0xJM+U8pAcInAWkEvvYRIhAfP6Uk
VWlc5rNv77gcYXK7mciFFDthx77j2yyIuXxne7CgDTuJyuKd8efB6u2QGb8ZvyEVuKenbBEUyS4K
dcwXQTTsQBuczPx8Lur4NtZLLeyxaZsqnrdeXHV6Pp4DO0FFvn5+cuDJlC+0z2ElMFQGdxocMCDR
Sy5047z3aWZV5Z1MLl0NoppMionKfsz5wqOs6mbahJOmDIwQmZ/2V1Uj8zmqPWLrK12lla03rTCW
vq6GrO7ef53M1Z9+4m8VqgQfTXO0LxR8OIYbn4qpH+PA+u0yvZ+ss1ACvy98yMefRia8cLJs8K4a
WrSr0bjRrF9Zk/TfkM9nzAIqjP4986UOOONwbU/JCFraubmT5n1dCg8+PIf3WsZwmH03i3MWC/j9
LultcVPlooZHtU1liTgJvNwbirBN4W1Xzz+nWFVnSzmc86loTPUNt0IODQyDhOif0rWYhYSlPIhP
ExvrRtcLe9/FVHrVNnddU/Yv28VlTR2N7dyCOE9VA66Zua3MvAmKZfauxqaJTzttyzyJqmXx5/Mq
bWsXh7X2ZeyiXvhe+VpWOlmqiDI9wSVSL59JfeYvusRTiywe2/YbZkpQ6T1RACpJoKWWPspFKaCs
TzkPzazboR6ad0oYkYuo8QMBVYzjXmsbkUV5cO3xvPeeZc9xrX9wJw2JA1yaRsdku+tH9m0b4ode
HC01JCNCE0KBwn2mFsVUdFWcmuZdY2FF7ZZ1RcAvKEnZfM66fgY7dDyUy9sqneZZhX1qxzaN4PBH
+Tppl9g7sRXPl7fW6zt5GWRyTRAmPlSlPi56sYrHdExDheZBieF1Y/NiebuUshiL0C/LNWhl4D4E
ZGqd4kc2Y3jybVBNE2THRD7jq1v8xAWbRnSs20nVr7IrpiRDgtE+bK+DxJvHMDBTjkcYJA+gPPPq
NTdwjaiKm6mTddvs9GDJcMWZWdxza4vYhmVZWVpFXhJX00nCEVz/qIM65m8HfyBQMhUkyDOGtjZI
Ub7uGw69JrivADkjx+dKCkYOVIPFc50Q3ZTvFlJ1Ngkn6qumC0eTm/KU9e0IR/H1HQ+9EV0HeChB
3EaTQn+2Y2f9Lh0rNv7Bln5VxrHnq/ujnSoQvOXQCvkuztkCJRxp77rkQsGxQE+/Tsaazj4xCqak
pAqxQlCfcmTJT41iYUPfelpWbyteV46FzvTCuzdt2sIbpUVXk62NlcleDl2QwOM0qTDJNgkcHUwY
KDWWQ+ho0p6XcSCvJmbLYA67kcjhtQs8P4tasUzmHErkp2Hu8zhrQh5Lshp76kMPzZAiuziN88Kt
lj+g3fYC6Jpq5pAVlk3D8ddPfOjXAoYAtaJz9GGcEDXB0xMXMk7rse3U9dDXPpJYYS1FEjssq95y
JFn8JCXjBLWdCs3wlbiHzNaTzarSrM9HGl/Fk1xVmrbZUtmTrKFsdZHt0vlk15ZD02XHi5gLWF08
VmtOTeaggnUq0sKMvn4keuDZAmRAAcImvBokiHcpDlx1y+pqMXlNrwOXMtiWa5KVAOexfjXdBzvG
EN8M2uJ0Wk0cvnJ1KbZpEWi8lCCNJ5NYfzJtgf52qXPFT7KxXPnQzqORl3E74a4sZesR56SS3a7w
lGW7JrAD66IZ8QLH/cbRDioAHE0ThmYeTAWdB+R7T6XlpoKosjfzNUuG1VM520K1lnLJzK3zg4LW
4exMu7xVtF7jY+UZAoFMsiqTebtUkrhkp5nXj9fIUi3YMaqcQfvYsMCb1JmnoWJ8LJvVu/VwmycZ
bUa4NYeMBBtmLvbxP9RYBKyoEg5WOKdSz0Wi7HOYRKppjv/t+bO6wnU84GuZ9oGNBkgXkF0pKgKU
nf5nqS4ZFy5n2XpvhkoZeId9ekvTYBqKCJVlmtTfcgsH4WjdkmOggPoIS75E1vSU7X5ukLU2k3rT
9QQa4mbnoFCI/eAPzxtuxDYePTN1oSzZDIaXQ1wjZYHTA5dGO5XupZJdEOe72PEAzgAGOby26Dgh
AlQeDN9NNQLVo9iSdqzByqkMatgKrGgVR1JMqyC8PCP40nOuh9e+qQwoEUWB2FRIt9apX+c21wyH
+yRTxOHXIAAnQfAOxecVFdLBzkv8aX6TprMs49D1BWuiePTj/FLShdt526ZWNkGoKdV5GlrbZu2Z
X/ZsEmGDbMc7t0nl8Yu4ShWL2tFMya2flf7JGPdcbgpVm/KO5+ViX1dGVnjPayHl+IIPxJ+WTZDX
WjRRi/yx63fjKILh0rZpPJlQVn5FnjPfEr2pa6tJlE+ut3FopqBd8jCtB8unKJmKAcYwLHacy3Dy
RM7znaak51eydDNPIn8i/dgfN3pMSYz8LU7cqUsVMrNILeW4LChroYrN6VTMcR+2XZPL3aBVwjai
8qblzSgNzd72vEziDeOOkmhGfWrmUCau0xud0bGIElEmJ4oyt2mNPy7nsa59/5iMJKW7xOuC1N82
han49SyGpPCutfGn6c3kJuYuvM7V3mtEDNXfCSulvV7UkNQmbIwhafdKT0tZHMcZ0I3dYnhQmVAX
htE0Unbp2uA9qfKgvktpY4ZpA1WZ23vdu3H0o6IcO5KfuLhuRbBBHSBKeRxXXiEvNVFeURwPsqFd
md6nQc0cuDwRFlh+sTAzQKUXYrsmfQXI20l/W9e8adRpr+MsLZ/XYiraZJsPiRuH56OIkyzbxbwa
e/E6rilrT2XO0yTYQVckK8JmWHyE9bILslGHicdl6zZpbJd8Ph2Tzkuz4zGrEG2iQo8cDnZosl78
brxeiu4UyjF6cTQypC3ksm+QdenQzSyY5IuSKoUvt//Ry7IS13yNqt5Gi+l4+37pW02Hs1zaJqEn
ZPI8paI5F0Wvjqc6J1UZCj6scdEXXobjJEwgqNxM8Qy0P8pFqkXyYh6bsVEv89jLx3KnCubR5rTo
Zx0ML2TORKbDVusVk1DWibR4q5I49pZzzssOnPLmFi77Al67TcW5x2KryuckazNSvszzMQ/i7ZjD
ESRbkxEG2uGyVpLmwSt9uvWTdM7ajd8UuQ02tfM9Uf9OE1pjvyovtb7uk6BtI4vSG5ylQZ8hgkRE
putDQD9SlrBt9ZrT87TD6aMmJTWTuzwdV46x0hX4Ml3qvKu6UqvL54NLAhXp0RkowFIj3zh22la4
r9kfNXViAfvaXOGDWNLF2K1MCYrMmmSreEjDUyr+Tcpp5XPNdQ4syes9C1F4dRGk/L5tUdC0O5tl
yLSiMSCzaqMsSEXvQYK8b/u3Lq/7rAa/vHQxx2m/cDJdBLlaSc4g6Wa5ktAs7MBwqX0fe9OqYNJ6
q+TF7OG3Ulcra4aB4FaE2KAdQcOAPhHO+Hgeaxlr3wNwS/GbmBojrwrBY80iPmoAQGGjUgJePGpP
vHQaj1S5tx4udvMDM3pojY0ec1wtFrH+j3WiuGB+Zr2rR1Z7+9s/MHl/H5ACWlwo2lQggNReOrwv
Mtlk9jir2YxDt3TB67VhQlmS+VcowBOjQ7EXlFkGB1VD5d3b5LQmeo5FSIp0mOULXfUGXBpoVeIW
2gBjsxFgjnjQYeHPa9KbVILix1Ilfvte7zloGlgQ/Nr+TCnNUKNFjanlSE7mPlirc38v2r16yLgo
wR/JM6zYClWuh5/knEJPE2LXbVKeSvw4m9ZX6fXiZbx3ZzgpW9m7V6Sln3tQiUOuTyGZ7bAOnQ0G
7epcupK+Z6i3jAv+Y0pmuNp6vqiL/HShQk3NceIDRPK3Y9Yb2LTOkxX56EbINxsUbd8TmdRQn04g
Y8Xh7YBk90UHLHt9IB3WLz4kAb7K2l/NoVrESn/dyyQdr/syKZNsVycBnpu2jCTspOhmRdw52+tK
lnfaqeNHlut8sCBnyliBhyACGGyeN1mBOD+QdpH+NTK3PBg2Teu5Oov8LomxuchTvHu5cWUDbLME
YADIBmJK+1NlktWce8RX/FbMvcyDXYFkcZrPmO7KyZw4bvyqikrNy2oI4y4BbEg06XF/6toOX0ga
RXlZtT3+nasRuJ3wRwKoqAWWX14OhYsBCow2x+4kTczwVtbxhCognpdV90cNV57vJtZSeJjApmUf
bMsKIbbaTl4d6+5UaISq6Q9fTjn8TVIaUxQnj3By7srU5rs+LVHv3s6844ydNHkKdhyzB5tpTVCC
YV08FvHylqWBGd11y8Z0lCduf/RJJx1YxJppKXCiIhk7sZWLT+DlnOUr+8jUrFoDvGpV8T1+GnTF
CA6Qnq7ndVlG8WWh4Li/zYA+emFWLsCVNadFrUNAFrOsLlhDLO6QM1lr2EH0HfRqD7IsRJQ23vV1
a2N6msTtgmcse+gtRlkO1LAVvABEGZMCpW9VoXaqI1cCmBDnVSFXe3J8zADCJ0Xg4CqZjGfEvG6G
p8l3qGxX5vUZW6EC2gcFsPi8rBMst3OJU/4xIj2LvbMx7qzNLjXLV5DS9Ah3F6qImXSvOGCsOd5O
ce7N6U6OjSi7DaALInmoAALJdzxhBCU5gqGG8BePLziVrKs1bFQiXtXNUkugfHtO5s4AiWaZn7Hh
bFxEFatXxdKP3pVFMg1UYWlaLd/B30K/vLFZwIGc++sZ4qb24PxRXq4oVZkhX0VmrSszNu+kntOW
vOdTKctLKdtmjnecms55f44Zyad4i4jGShF2JfBvLwpKouxbIJJj4d74SZsnSRSLmaXT61Eht2nv
9JANLf2jiwNAE8e26IdKRx5duuLtwnvKTdgjOkwo9gkxyCmVEronPbS8yjWNBvzoqSFUIzpT0+bx
JHtZtk0OgDjCpOy8HuvB3ZTlsPo/PSerN0H2vxpv1lXrHfUDeh/ndP1NEN/DHXMyrzfGDOhEtUXl
vvY2sjJuYMoJssX4cnEzabY5DHW1Sl2tVx5VFjklPJEWaPagBfAAwa/u1EsiO82WqZBQ6wcv+1Ql
owlHvwZgz+cl1vR0bOvVyhNvWeHADn0ifHGkZe60XXzoN/fRf7gEbrlSXmToNL573EhYjZDWQlW8
q33FVmf5ooowr5uevyr2DqvYA40tBu+gDV7ZriBkZ6XlfFMlVWviMG1l7131mWhwZjeiizecZTRZ
07iUT9hDDeVKVv9gcJ4pEEfCWPSrkTd0bTNu6nFadVLFCy2yUKRdXVXbNC9hjbs9Q4ADr06vwHwg
nss74uXnKWWlCr4BfB0U9MBy4B+gwRTOTZLPYOXUoYcAvJpepcZIUK2SZII1jAZutvX4akHlAOAl
DYesXWn/RnX3tLZbt8fr1xg/xcQJwf4Hha3tJ+ONnQJUtXeNOTBgUIE6AJb09a0OAHRYk49xAuwF
yAr/yrWs/6RDNQZFG8RIJT/oiF9MxkRtE3P+Aq8pr9qtZboKtc9ySNhwyyGyR+f4dVqeQggYVYP+
BASz6BLtcOg5fUpLPDAK+DZPrvDqB9xYJsiaj3ddoNh2MUidv8XnzzfEn+wAcCADTQEu6gNcsUit
T8rKj1+3U41AkRSI+KdqLuDmHi376wckK2z3V9G+nhDYrS/wOldA8fLjIZA5lTlPalfK148eY0yX
FbSfJZuF2E28C4Zd3sSLfdWPbM43VV+v/pxZuAavWzji0TcoeqrpoAilVKARvJQWmNI8bIvN2vdG
NbP2dbk3qhF5HWx86osYfj0LhgwiSHk/wzI1Q3BAauGlKyF5w9p+iYYWlf1OVMwIP5zgWuYIrr7F
7bCPmFxmM0M9GY37flazd7NfP8ShGCE47jNfoGOCv1wQHHZZEXdbRydvuEy7YvVMy0Mi1HSi7l/N
XtBz/OGO74e6BBogeL/IhyDXj5TyAJxVE7IRGvj95WPYm5K0zUPfwLOa0Hb4iwH/2X6A/AnezoBh
YPqMf+YO2BgDiR6y/HIflpAkr9JQRQm7qLt2DRhf33D1L5+oKRQC7af1vUPMo3Agmgd45jgvU2YX
UZyo2rOFiFRVKfZOWhjMt0zw860gugAdvICj0leHrq6KaTX3iUxO9qnIIICOQI9oW+Hr66d6HMX4
5GDACrHVw8vgDC4Eg+RPPYzvoy+jsrQ7tgv1025LxbROI/R45b83f3ZLjR56ZLoE2KoOq3hBtRg6
kThSnSNaYwQniUzRAPl5TjmwB/9lFYskMSczcgNhLuMpK8g0RzFFy+mPrm0rlEE2p7xut1XZL9RF
vvFlV20CKwC1PWcTMUy+1Pt+XiFRjLAXcV2RdrooknTQGJnpB5kRYCI5RjVOUGiorNqUXt5AFI8J
ivKwLA2LfVqBDD1AsJAPbmxfahSjD9c9phWF60ZpuKYB40A9JLSGBqgTatrjBqRYsleXrCvXZM7b
5zYNmqOwdr8JyJKFRecqsoR1Z3WdbWSjyrwPP0AeLcJmGj4mMg8ZFDprI/i7tMEaxFU7AFlCbVFI
um0Cgy2rAlXFcOajW5ElUTlVHeop4PllXl4zpL2aXcrZad6c5tL3VjCgGyxw1nlfh+lx7li7SYu+
AuwKBEahyxDmqQtMHHm9SUa/CluG6SH6Ure6UeM2aWHc7Rsx62Exb9BvWDtayAF9Ki+N69BEeJM1
QJuTDYaQME6wS21LSB5VBEnnnzNKzy44E3Ia6TsiptkFl4DN4uZVrXVe0G1ed56PShiOY3IRRrnQ
S9/WZoZsN+NEFzuHvgdkYoiQmhERRDOf4/F5oTvXLSHa0WOGaloHFn3RLPW7Y+6Xbnwv/aqY003M
kXDXYaXqyv5eA3nx+jDYt9wefVGLfnginwcV/Ha+q9NS0h5Z9EOeBeB7zRPn2q1BZ68a5UM2WKuy
QMlmNSZimnCwvqwIPFliFMigRUHDsfAG/QZO3ARXTa29cldlIhFhmiTjlZgzkW/mbIyPMz6wk8xn
y2llp+EESIZ5rayk0aRFeqkyV/rAjAf7JoZSn/BEmC6E9aXvc9uUvyd+ZjaTJjFq0ZK5YxS7gJRo
Lc6Dxn9nCphjPTbyuRyzZqN4mkK6vmd3uZr4NjdZ/2LJS+dvkZW7bTD7rITGyuo2bforSnhzbrmX
nFdD57aiAwSN2ZfkZDC93qR6DF6pJm3R12+yu6xr402ZNkk487reiFi3Z8FCq90c1+gC143geHQw
1xHPa7Ub8cjTAPXYezuZ/hhzD/Fdq4vyuJhIuYSzzsUuzX1z1XBg82EJiKYLPWaS63FagpvSqwVK
+b56MwY02/rU+Wfc12kWGs9jzzlgup11Hd5/zlX8CuBhhnklx/QdQasH9QxpyOuB5mm2a+ba25Ku
cq+7gQNwgCvYdPPUn7HOzkUoqjGIYqXjNPg9G6ieTzGB0N92lOdka/rGoczJqnQOB/xhrfvACVVt
vNizZ5XGOMKGE5e/mgZWoE6qzLnoHGmjOEjNjZ93zfMJb+yed5KsGhqLtYeaDOPZhHT2wlfFcAr0
2zvLCpbSTQDvd0fGkdXhsgQkRdnceH+MTTvet543RTQjy03X5YZioqDB+OCydNDctGzKEBNTtt80
y1hMZ7JP2iT0SZNdzkTBEaOkioaRlewM0/Zlc2an1u5o09NzUVZTCKT3rRjnW7+P40tOYD5D17sN
oEU/C5OpGtRGzIZtuXL1ZZNy+8fcTMjJfLS3ky7sC8xAFJHKEtGEXs/4DTrTJmS0rI8NgIKQ+pV7
NZG6eNWlsyuiwrnkuk3n9nc7NRUN26mfopjYJg9z0IeOawDMDYY3pUvEp2B8qWmXllG9DPlNXjVL
iCZP9RZ/W60Nm2YgrzSaCKcNtUHUWz8+41nNb7pATs9z4P0D2g68x6axC+Pea1GR9slzGXgmC0tS
6BvrIanZBMjP8lDkXftSjrLYwdFLGelsUSeOmPQl5nQw2zGm9pqaujke+okc580gbyyLr0fUyddL
Wy3BcdvwOczbKrmfwZDj1Km+3yINnK+c1SIOLW/RsS0SF/rpMJxKXTTHLfJQEiaq09e6dvo9mxr2
JrexeT8sw3LfQ8E3gzL0gmOw4NhHpNi0U+uukF96oRjr4blnu+Ld4pv6mJUkxmQW4OTLdPY5YtkE
j+TnWQA8SBTyRKExEzVdnR8XorfXmO1ioH+gZ8Sv2S6XrPsDuFz7UtepPSFzqa+qyi7nSZe320nB
5aIMrrLLmvvuzPZ8fFl3sX1jg4DfsmKAc6DtPFzyuYLxANN6QZjrzyerxtNsnJgBbhPUx7Gs+Abl
MSYsAXvo08Wz8fM4Tu2rhQbpdQDo5I92CdwbBPzkBMamLhbiOcwwyWxX6lg8R4ebsMhVutwEy1wz
6Lutd0vimZcFIPiXyWSaNsJkiL+zY97+0bieJyiul+W51bw/x6BSAXSgMm8StugKPruatkwVwQlB
zy8amoW/CIaEAZm33p0XU8ygPZ8FXzIdzdWEXHejekDawfNCsEG5rW9sUbr/5exMd+TGtWz9RGpo
ogag0T8kxZgZOTrTwx/C6UGkJIoUJVKknv6ucFWfW7a7q3AaKBioKmdoCInce61v7ayGUtHbNVDt
A1SW4S5I/fg6LPozfqaF0Muj11mggulM3t25sgN+SVTEz6VU8ScTULPWA1vDC1Af88Jja6cDi4ck
rUsW5TcplbrYl6EYy7NghWrg46ZbZeF3N0W5ibzqtqW0lUjoeCcD+P03Pphy3OssXBd9O5UWRk/k
dLSexnQS94lLg8d8LLmqM6eZ3LFS6aeu5VbsYPl6diN4L3kT6JEAQqQ0Cg65neftyRejNuxwLT3C
ppwcxj31uGtybftzj55cD3WUo3KpiTDUXqCWdHOdmKh9t+ab9LUMh+wWuB6NmjVCiXizoBFfXglH
96exjmi1kAyFUzsCKzraJcvPJHbh2L3bEk9jW3k3haU5x1jswlORwhE4TIMfdcPsTMxzGbR9BwKn
HUpd6YC2Q18HaemeeQJqpopZOjxKHwXbYUWj2dVhPsXh7Vp2bqxjDR3/kg9YThsAclsjoWydu3jh
NQb49ecl8G7u7gcfZOWW4PaPoRMNdBrRXyktFRNxvyxpVyyNz7psiCGwzxLvQwF7szaRj8UujczA
bnsGd7YSI2TeelvcNFaJ8DB+ctP1x5GnRO5aGIWXnkMmbTrH3TFpMQGyyYqQ5ZDEOh2d+lYr2JGG
5L6KV7jf2RIvdwEpXV6LjqZzlad9AikOmt1rpAL91ZYoTRKtfHyQkkbJrrUsNnGNEo4FsoY3DxRt
rXKWPfkglTkKM1N4PtRYSRf8BRkGHMFwLEJTke2YGlRF2ily5a4XeZSznYqdJOQSBTYzLzBzBT12
U5F+bq39tG2sfWmZ+tSWinQV2gTxvILt2NGC6kOIzSPEIpFp2F/5djP4eLjTCTd7y3RZq0ltqsqB
aapKCCKe9ThkjdaZr0zBU6yvdhFflpZu+1wOsPFaRy9wGIuwjty8Ts2GzSZ9KGeWPOcAiHTDLbQe
PA94YCrwcOvXSKr+UU3jXOzmPG9vZznKZzPNS7szrrX0BNW4zatAuPIkZDc18TgN+36i5Hnsw2hX
Lkze9JQEl7h36U2sYFrKdoZ5XaItauKY2s+jyc1hc3E8VGGOTbgJSzvNOxVl8g784LqclF5pVc5r
6Oqpb7s6zWarqjISFAwpgEhzmjNc3M5D5H7eqOZfKXzv6dDBX2s0Xsq12nyv77DLY/PnWT80vEN9
gVOgT9h1+N7kZVabUbHXjrfRJyhvbg9opzzIsBT7XOXdQ9CFurYiYx/CUbwMHUiwFo3bPo9p91Gu
8SIrkkj5MQmpPps4oa6i2nVFzSGOnqmKcdFtCIWbO1uj2U3uO7QlZ7tG/EvPkvxTT9voQx8l662F
c9sQNclTAsn4FeJ73F/XNKeqpAunS0ZpgroVi+P1IUy/pP21GfajuO7aLp7fpC0CvhsyDiMUYrLM
TiMZuaxnzd0Cr2mTEAvztYvqZMA6UmUB78hlUHP8xhhb+ioecA5VN+SsqHt8bg35C88E84qcRGbi
vFkYQE6NWqtvz0LJ5b1C18bqXiVJ+Akb76qrMihWewyWPmsW1QVHPpH45coN7KPN9qbiPlD3hLju
zdhCYXtA57mXhoKGkpQkt7Du9I3ygEoq3aKkuXWzUW99vDhez5AZbcXt4L4si8e7gpcSfZpRUDG/
WrhWtoIjZ3djZ5MzROoWyBR3G4p5YKPfMNHH0r3I2XKTevRvVYByZGkGOgVkF0wCzG+4WfK6zMPw
MVfW1f2czM0QBlN4Z9Y8eoa7VpSgglDDVdmysuGwoqg6Y/Ub152bGOtQypUoPUFxBPIuYWsU1IZe
STwvQqJ2WlkkDECk4CGqUyZYl/Z239oMVoro665HkaZ31zbW1tRPPEZNnYx0+zDOZuzvYxmtc4Ou
gvZY0spMbqrWkWkHfwjCuBvT+8wktKj6aOLJ5wHYaDDWNihcR/cwzHoXXnomM1nW6LZdqiqzMTGb
OseGS3zD4F8VQ2VAc6e+Ga2nor/xBY2TsJ4NGjD1MFioQ0nlgHmXZq+NmviHtu1T2TYrXhXYKEjj
JKOurJtktuxb1GrjyTATiO/zNDtLdgz8kxh3ZILX9kzDGN7LQQGUWsZG+zQIu4fOqB7fQxoAlzId
SGZ4ABaYOy7/mwjKPMR9nLvRN6VijnwgcJnY8x9ibaCuhsMylFdpNI6oUzdIql+te/ACVx8E7+GW
f21TGrrsAK56w/s2RXPJPxq1soBVYwGhK0BnS7s1wxaB5Xh5NQyCQnG7oKB0d2FXhj6tTTubqT9s
cLfwbWHL62T3lhRmtKIhw2L8eJMYXN5WYWBzHM81oJdE0OdkIYpnuwygKk/OoTGTl+CQ+IIaB71D
O+2VKjqsx8Eimx4U0iUGzIXSXZVYMX3JUUQV6YEvufBeQYW1UFJ5DaTKDGu6a0eX8mGnVhA3JbSD
URa3G0q/YkeDIaNwwSwtlamidCrTXe63JD3A9xOvqjDDSwC6ZqliifBZlRq8OzvQJuJrOPaoskC/
M93vZDaXrLEanIqrtniC+bhlxv+g7M8lb+0DxFJ7hA7Mb2VIk7qPM3PpIu/FTiUCsJYtYQSrYHju
SrfmpwklXF4lo/Jp5ca1Hw96CUExukKtI8I5tv+qtpD2WFpTQasM+6hplmTzTzMPVocCIRh2qEDR
IdJOEXLQWbqIhorCvQUbdV5VUbtO0VPR8540GEw+ftEYp6qrubNoDcYtsOhGdBexHcoJPR8NI739
2gbuqrigoo7HeutZu0dOy9JgL0xUAM6Jp3KsaZhKuUt9OB+jWeYfBzuk0VznNG5lDUGRE3SouZ/v
RJGFpolDYpYPQB+ATVRagbKrwXRMFgVSFIMrgrh116LzFlU6oQ6/OBhurlqTPt/lfTacg3aWQNkN
QbgCbJ0SQDdib+amGEkJSypY2AG5BXwxuWuDKgFbd5zUMHW1gWD2tgFYwLNBy0cThBLXual9Fin3
4PFlN2lJi3LXga34FgBegnjYqfY2wDI8f0JzubLHvBP6WnUlMT+igsnOOs0Jf8MSmfhDYtPuSa4J
vQCTbL+2OsKdL9bNAVejBsrItnFXKR6uL4Uj5mHVA8MlIMYGdzgXEqtpLhBW6En5FEE+zJuyk+sp
gmjBmxVszPs1SZEjJP2cHse064AnavI80Vbul3gMP2R6jqoyB4fI9LCB0J83XyFy5O+QqYx5E5vZ
ItQ1jADkS25Le2ozDTptHjfgoC1dHU63HK5oBLrhWo25j/dwiOCzhgmChU1rE4ulN0DegVeLyoEX
Ju08oSgY/XxJjDK3bRzZoglJq/I9QAj1bnX5Aup4GXGVoAHyT6lmRVsJFOD3U3CteGeMmR8r1NSe
V1lPS+Ao/cRZgw29A3kFueRhE1AAqi1TKtv1FoBdk4SC77bJ4WdaApwO2IhQjU3U93Vm4y6ms6vX
hfiPOVYLe+OWUatmmGzxNBO9GByOkAkNAYcKJGJ5SQYa3xRs6HNgQtSLSke0vAkCFr/5gfdnF6j5
AaxeV4MBiz8jFWNG+Ax56WtO5k7X+Zpy35jVd3M16GKhO8N4MWD91clw00WxJ/slW8lrQJlyd1Cu
+gRigBS+GpSIPvISxEMlAGLcSRAm4S5fiUdTUMZINUw0JGInoo6964nTa419E1Ud6vOGJXoqrvct
u1+TFTJ0Ekt6Vwwi+TCBsmgra4aPySzkB71IWWHMA7RHEJUApVqLR37QH9tgDVvUVi6oA1QeF20Q
75mhu3waWxOcdIeXutG8z+8Xs8jzQiZkPXTe30IXyI8BDYtXKMY8x2PQZm8q3pKdS8P5yWofn3qM
J4zrzhbrtVoLBdCZERJPPs/FcU7YmDVbGaBwErx0h5HEdnhCWpY3GuJWo/Gop/WUELND+RLdjF4y
sIFr9IFR7z6UdIkqNZsQ0UnS70Qx0O/AisMmJenyUqDcP0Qpjd4kCPQPIX6EVIHDjQPy/wGZm+Li
YPIflF3w1hXmMwDl5UGZ0NOqWGQY4T3YHso26FHRRKk4YD/QI9qMOWmKHHAKfvp2nWL9voPY0RQO
jcqETPFWORbJ16AY0ueOJamoU6j6J6XGCFYYSMs+Sb54A/Vf73oFPUi/YYPqhW3ggSPF9AEdrRTq
SaezTMn90rEJq/xcFFc2SU/IPwMScL4TE7wGGI7yPvVAafxhjZHViJtEhm5hp9Aw0W0ngNx+eaHc
reQLGVPZHztZiCWtaarDJWgKS9JVY/HqQbPA0wIf0ZURz8IG4F20oWwsQs9r3Wc6dCfjHVTMKosd
2afpuBafsnFcsKhMqh/cgHWMsJA0qPPAKTSBz9oWQEsKxgo4Msp4UFUeWWi8NMDYUwIUlCn5LZwC
n88NDE2AertZrb5ncCx524MWUi29QuR4BifYIG3XbuH0aJNiQQvDE5dp/SqLldqugRFboO9DZIi7
7q7r5GxkM6+YnBTtQpWYeXoz/WYjX+FTFPf1KlOUZNWmGFaGI0VMsitrKNbXK0mzNiyHA2udzaf3
Jmi3mFScFj3+H1j4PHM3wTKjYb7p/EyHrHZhWeR2/w/23M8BEZh/CFBjkjNqTLjSGcCHn825MUTP
0TlVfgk7pEj+dL3jrCewn3QiWtCea2FHUYci1XFe5XpAEKka4KPM9ZKMLn/pfhhdf39eP7vLOC1M
XMgQV8V0EJiH8Ip+Pi1OPKJJLc+/9lJds03iD/BD9OWABzGQsMv+waj82ZO/HhExbtyNa3YYlu91
xMBfmQyIhsUSIi/xTfxxRPsHVZOQUcOan3OWGkBwNnQBIh+8g1n5x1fx5/yEhz8c0T/mAHyRCsma
lv35e1f+9a//9U4K/PPjl4L8///4n9dfAvPfP/FfGBmvf/y+l7/9W4dv8jrraf71L13P5l+fhZP5
8+yuMxR++pffxjn8LwMb/vj1Mf/L//xpmsNPc1b+Os0hKuMCOYt/sQC/zXO4lYbPf51gfp2S8OdP
/TnNoSgw6jKDyYzV4prTy+L/nuYQlOl/gBoowH/gNfwxt+Ff4xyS5D/gTcd47gtkvkAx4pmAnXyd
6BDjA/FaoEpFTiNEdjv6tyY6/GK4A5BAUilJI5JjLFdO4l8eLu6R+EbFpU9kpHnRdICfn0I2bReg
HmovJyh5kGnz8G0OcvouZ6U+eTHSc6A5Pc86tjWi7BHK/Ww8oFWwdWzB0FRF0QfvCiXmJmeK8J0M
l7KOWOfugUGbb52Oo1vH2uEVrdmyg5gMRJIJepEh6rxmjHMoOROEu6gN9XpY0K4d5SSyZzMa9w/I
03Ud+QsEgDuA0X4x9kXEdvFC/xqx7ZAvt9IqpEZ05B4yOpeH1puyjpflel047788In++TH8dovHz
AkJ+HK9MQizyAI3y34JvcRCFru17dVoDjYa6Hd7AIdsaCyz/hyP9vHD8OBKoqSjHsoFEWvwrXrSZ
LIJNlg2nlU5zE3edr0pPggP2Wv5s4yE9eNbRp3/78q5rVRhleJgwQ/R6+X8hyGCNzasY5+FkMgaL
MTC6q2akckhjHIHd/e8fDRE74CLRNQL162rclgWaOkQmTiALwMSOWmx7bIzRem+G8t3fH+tXXOv6
zZU53lYAZmH5e67P9e3ARB/y08TckNQJo/PQgOqQ4DdQfjLP3L3RJrpd594etyFf1I7P2fxvX/OV
HMM+FIK4w28H+WVjHKI598Ik3WkyvWCNA03cZIinvCszJf+Jkvn9GSJhFIEnxK9UKNI0/gVu0lMJ
411n3UlF2/YoCz03S4A3WDHVs5Ofr04/XJS++D9cJPY9OPpZBujy1zAfdN+VtyjyTsi9Qv21+DbX
xKzX8QFQhv7+i/3ljbzOgAgxJClCnYFV8LcNNoWWECHRy088mlr4ix5lhAq1v2n9mrz8/bF+WW9/
HIvAIkvTAnbjb1VNJxaMPEHG+LT5bY0aSXNxHgBaR83fH+dnkJP8cZwEJCNo1evjGv/8GpoM8YNM
On5C/4QC0a2I11Rw5OIKXCV5ZpyLBcraAit4g/1Md6FoGSbC/msz/B9Wul+enes5XAeip3g/QXQh
mPnzOVjofBCBF5yDndtGRYC1q3YL2gtF/PIs24I0EBT8P6znPwrDvyzo18MiqY4LByCHPbT4ZUuz
bWblRnN+YgVN3usuE2eU3P5OdSM76ESNM3pg6cZq9a7NkZE03p7WbHRfowx08RdlS3HuAXYcW+Qe
zpRT/LF1wePf353/6TyB9KI0wBTAtAx/5QZhntIVAxyCY4jA+5v3JoXjMA0lvqIBRvxxBNWVV75D
wG0XyLW/hDYGxQ5ZmJ5ML9ObcinpycEfuyuDbM6RwGeyayQrIaz+/bn+/tQWwPKSK46LiuQ3xDGE
Ny/nYeUnAQUUGEMLHLoeZ3Azf3+c399EzDzEV4Zfnlfgz19D4ZgKhJsSzBy/EURuj0AQAg5JRJKb
YU7J898f69flHM9JASEc5C3g7rLAUP+fH09fzFfop8NyDv+6aQtqGyAiph7wquxprNpaudXfRMbl
HwMxtgcYe8s/3FiMor2+iT8/roj3g7pGQ4Ev+veZWloBZJtieszNqv3p6v4U1VK6RJ1ao7bHAJHN
N8Iorzk3QsNkZTAs4PVoiB8wF25mOHPn0hj/AH01NtU8gQasJyjRvI57sV0GNtMz41OMDHpCv1tn
htfCD9tlGzAOqionnT3nk+vPsSjIjYXyrapZrPETMX32DNw7BAhSRLdsTDG0K1Q8eBfk6/boW2Qb
IKoxey/QUX8eqA/fNmhklzmAkVOVbqTfRREQdYapJMAJWkUxAitKZyBazLAqya8YEvD/FJNrpjj9
zEoafcGEsuRlTRKFcQbUigCKDE2/D3ZJ10aAtmSQBDp2aRO82SnB0gLUhb8ZhsUbsCb53sqgiGuM
hsCPjtBo2nrlZWv2IcvSw4q0NwIyuZu/FrkBjNdN+UekB3XxJKMOzxve/rbf97LE4ZXSwWMRX/vK
cDb5xy2lpMGIhfaSX392JhKn4WFC7Sa+zrCN+RC8K2XiL9hnhtcJUwjuf9xemq3LLh5Z+AhMmvVn
ueUDO9GozZIzICEGvBOZvt20sU7t8h+rFczyG71sWKEKpFw/jSBNgZsiAx3WwxBtiA0p3DtPCj7X
OgzZu9Tx9D0woCGo4zYcH5I+zsemS/E5K+PskmHEQgM+mL9BA4e+TrX27aHE+JqtQhyAPHdtkrwU
SGPHVRDj3gqIvW9DK+J9pGX6uSOYnoOE3QwjkHKxPSLGC6hx6bV7CO3k7rlPLQOHF/FPQ7ZgaYKX
9xoBxRl2yfU5hDVJzwVmUbS1Z8XC4UhHKGAiIbf9iDyIqXKxbJcW+W8KYInPvlpmuz0KEoRhvQnU
OfBjlK87XMBcQQ3baD3jAdthMIn6zNY2PCJTjqeX9Kl70JgbcVW60TFkRAbvMtbjhoVt6i9tMHTn
vhh25Rb0jUP85x6TMab90uXRsV03uZtmSmofSP3YLoyfQtiNN2u7XmdCDSBd4zm8RMm4nWHZZ8ck
J/Rdu+Q7+LP95ykb+4vH0WpKSX4vtvyA4D+y8YjaHULeJR+LAq+dgq4WSvg7QW+SBhToVsfo+ZDy
HfW+dBiOlMLh72vc1fgVovU9h9Z87iIgqAgo7lfD5LnES1KxAJAmaF9ElgUua+gLhGx6uN7eQu6N
Z6ABC0k/aoRlLq3g99otRWVt4hrrixRxwjjZk4m/ZECTdn5W8c1AMNPPgPRWy7ge+lLAzN5A5bEt
zOC9wRHiJXsC0vZWqvizMsG86wKRAPlIxyrebHwKwuIDGCcKFydRQ+1dgV3NAPQRSXrekiKqbMzv
WMbXpk+zd9bSGyhL7YcFGuqOpd6d2SCwAKfXGknE/i7jSXJZAJE8RnyYzwHI8Gbbsluk9nwBtFB0
YMj66yLSzt+msFdHH0nAyCN8G5iwbdKdI5nKqKJBm98iH4kTkkMKI936eHshW5rs3TpQs1sAQt4g
MTbdo1BKWbNmWC/6PBxeQI20MH/C9dlLgvpBzgp6PsLw/tLnkH6pyPJ92i/F105wfULQzZ0Y/F0c
FFX0RbfhU0HW9Slfvd8lG+i46/5DKvBaltVcTeJhXvKtzvGmDacUDnlcxT3QZe1Ri/SFw144ZvAT
w5xjKRqRc00pdoS8LXPELNH6GDx/jUCZty+3MD2Y1aYwilUsEIVdXvNhm5po5WDUQJh19RUN75ol
6zFogXSxuIHS3+/HricPIaYkXWclte+Xrl3hZ7pmATd27lYTwiaEWfIp6dxMKzLGMwf9pIPTiBzr
OZlQt4PFKebjZgUezA61A1qEIXgcvM53woNUlgXZg4y0H006Ft8XzALDCIYxit/FguTv3bqV2yEk
PKi9gTNDpUE9NrrpCPi8vHPBlD1C6/M1+AtVB8uUH9FBl8cSaNpSqcjobwoYO9yuzp+nJbmAAgsv
JdUrxkOW0S3Gt4woYcb8YPKhfAQGAMOLJjRB89+xFDKFjt4FPID6AD/5jC+1fIZrtTXYhIG5YWRL
+sUhSPcI4xGqAXCZppATINYMj0CGpFyFyRTksOagorNisbsVeM5L72f5gDETmFRJow6zg6b4gjvI
m0SAMbI0Oli4OeegHC+YvRTWFMbPQzsN5EgQ6bgFQDPDNtzIMyVT1IhilYchhIk3bHPx2Sy4JCw0
U23nlSc1RHwNOp+S4sDsCNRmXCP4XDNtXwFsJXcmLOR9uFGU/WUiMzgJQTfufB/ItOKdHQ5DP+Yf
wUxCxJFTe4NpHIVsKE2Hkw9K/21BO367JKt5XFJ4pVWiSjvXQT9iT0/LVdejtOQOHbs6AIvK0QBE
8jxEfsHbtajL2onhQWVkuS9mB65rmlmJQV7FUcBnOK3FGFQW0dUbOQFh6hB6OgAdFm/9OOVwwVQ5
vQcpjolTWdd/L4ngoDpzJU8BIpY71Q36NZ/VJ4GP3ulJpkON2H481DPd7OdQpbDWUGMGpxbjIHts
ruFST2wEztxt5gYIKcLastvhG+dguuIva1CqBhw8bGgYgvNubFt/yUsj33LEcM6b62AllNgDJ5Zs
B088bdKiXx6i0M7A2Hus2dOAXQOLgAb8Wts0n3rysoRmzOcvWYpeEcj76Nh3hrES9cJB+uDFXka0
ScjGTpjGeXFExXd8JeYFSKB9SzUvPramhCczXuH7xoVbAQSZYKhBLmooIuMxyFJ/juOubHcis+/9
EvG7sIdzEhR2iMDpdrLiaw8mKBPtnY89IJ8BMymRyqQnIgcHrjRd3DFFruWCEPPQDAhYuwZT/Dwy
6MaAEcbixAAUdJM7RnRdzpEWCgY9Ur1YzvzWPhdJF/vakdjA/HLYRiKoQ3guMaqpbucteMeHMtxj
BAq+N2wKB7Bty1lt3HxR6I3QYbChGZFL+T7pgn8CKoRHGYpSeGG5AjeUx9odszChr57EyWfM8Ai+
AzlYb2nh23dk3OBZSnysS135Eo3cVrEh+hNVKYavWkwDga/ygsKY7haaIUTfT09Z8tq2GwY0bVhe
6UDxUIlXTCLA7MUieMqtA2KVjxugyWKfbkEGzmLxMCURLHEoTpASgX8TjXAuC/TY1Ziksi4df+uH
mI0YPYiZooaB74A/dERILd6bbP22bEl5QC8Pw0/H5b5HqK3uRXaOZ0HgutqoEsTsi7Zsa8wVDZCJ
xeMcdg6MKxEHs0WfN4UPZgCMD7GfMFFK+OGQLtw9TxmGy8SmaC/daL8HKkyqaRNgwCy4Zw5hdwcX
25259sOxDCEPxM5iipnSmLPDlvCtXxA2Qo+PXQeF0Dk1EpZDyTGnZF3m23Bx3S0yToceUxSqBAVX
jaYaANjq7tcMPiJLXXYkmJICl8YWaE1gRWPQBDYISR9cNCMcPHRqXyzzt0UHcqcCuR2ijMtKTOUn
jWTSXnuV3SwK2sHWhqdunR9NEnzmWbqXlHnUKeXdKOazCKaPq9jukVQ8Y8LJi9L0giUXgtHAl5tM
b9+7qX3FoOQnjG86KFTT9dgNn8uQr4eth0iZAz+PSDjXm25NUwYReZED16Cb4zcgUCisghaLPItP
QwZzrozDfWfUjWP5WiGy9kXYUlWxgKpdkQAdQbsa835Lti/OcszPMfF+ygfM/vWlb9+Har5iILro
zynYsMp7D1qIJ4do21mgVfBqAaMs7JZML2FhzTtEpsodm/lznrTsmK9lX+vJmg8B8IydW+1ytOhh
bg2Q7SM4xOtr7sMzSXj+IZvT8cDFhMgR5vfpE2bJQB5dQXjUMi+ZO0jQajsMM+nTasMc2NvFEoRo
mHBPJM7Kr2GW++AcqAGCTtWXcxEeYhuvyc1SgHIG+casexhizOPBpI2p7z57iM6YddNhRvSpFQue
6HyF3VtB1Uw78DbdEO2juWUSkRmyHvPE5MEdDPacN6DnuiufB9E0w0S+W9aXcGBNTD8WbQ+Lm2Z4
AXFUWAyEFmhEkPAbGCbkSLRFLR5700gsL9CZrp6GB174EaN0AiBQE3oMGZObjm/ubsIe91pM1F+C
lKBL5nmwAxmQhXcd0jR2t5QebYcB2w43DROox+janURgyL51W7zed5mPbsOo3/ZRq/sz61f6EcOz
IHK3aR49RTNZdhnR6ETazYZvUq4ZuSzMXlvecgEDzoia30+jRekwBIhaqSjRJ9T2+OggQ2aHSTTo
yJ60gHmjHP3Vmi2fskHEDcfckbxKmXogeqv7yI6nUYGS3bDln2JElms+J/ScMAJRYEaTXxg49j+c
mh/HsyoNgM5m+kSzBJ5NP9gD3Efx4cdfKQsRP4UZ2n6Zd+UhJ2Q7xkmvPs9iQQ8GFA8qQYFsw7qh
7AnQbMLr2cbsuexxM7lmoKowi2T/QyhWg4ON4uR1XBV040EgSVdxzspDgCwwMP61P2fbMh4yQeb3
ki+4AN7hE7GObI8zhJcHwofogzAhvnUQxjjn1emTJqN76B3q3S1g4XHrzQZcyvsFTjSuC6gYfacI
2r7p6rEDAOwmzBVU6O2NGXLd2P6agOAbVBGIl1gMQGBVNNRlI1NLplNPMWYFz3+4BbelbNVniH8c
4ZMOimKx3ZQakcMqGkpA8dg7gFCM7QYQqQd5dztMS3hHopXcyG6DQ7YRiFd0688/nrsAjMTedvgG
km0ZXgfASo/wYjO0SRhkhfNjin4PRqhrVYA263Ew13syGLhsGM79iO/K3YFJx22DSFmnkdou8Rgh
bHSV4kCKbpcc8cF7DEMr/h97Z7Idt5Fu3SeCFxAIdMMLZM9kT7HRBIukJPQ9EGie/t9Iyy7b9det
67knGkgimcwEEBHn2+ecTVUly86WXAE9gQ+J76n1G+ap/RgJT9t6MbRSnVfo+U7tbqbS0V8LnS/J
StkenXL916rn3TJsgtcDmsvma8U32s4Lbp5NM2r6a2xYMt1kfebtk47rPtbYXhsOOuvmIjwZmgh/
LIZEVEq5msyFb5pOWvWOlAjzzHKuvmDVNs6eMYYnFYfVexjrMGlhzK1DxCMfpjkwm4S2hak2qvfM
6fojngvN9OdO5brCIxkaDxwO+A1LgbvRD8FS2QGHY7nHlCrOnFval95b395Cz7PTgKXhWnWVeCBY
JGWnxQsXXRZ/K5aifm/chB89wYudCJ0Ljz2SawH5onXvyxwFkY4i1zd8nQcWdMXD92OwOhXEBh68
uq8/S8L78U6F7h57SHjSez6dvg+52SdmpSEJYygWpbfvofW3UWXP1yYS+HVdqPCthXuygsVejKsc
muyWQK/wZOUmr7zn5GNtSh6He53OXkySLR+xtV4FI1bcs1VbSApY+lVA0gxnwtEbuEqchdx9Pa3f
GUViXmAWyz1dtVaIfSa3dwO+tzdP8k5hudaeFg4EP5yw5hf2+vUabAn9Dhyi9k9JJAAwXXNeDpoz
YAByHY59rh2r767NOTnggDG9dlUyfZ2UyxSqY0NO1hKLzDZmW8HKWKfNGaKvvInHfniCBXS/1UqG
P5Jq8k7KinPglJGVSSZjs5stZ458r+QKUF4TvqW2ZcHLtWYbbpwKgXuT10k1/yo//wM6/H87pP5Q
P2EwkvqDev5voMO/2oH/7Yt+4xyoG/GsNVt/ZRzQ9X+trICk/8VZAQamUPzlz7YKqf/CaI9oNUGe
rYCg5If/xBtM+xdCDYS+zv6Ix/CY3vzGcPycOP1vhRWW+ZcZFBM9RxhSJ1yeTAvSQf+C67SGnTak
j8WnBZMHkUQ506Hel2koZr+2pXrTo8LBMWRVD+ip5Q1CwpqWVehGUHpDujWcRH9Me0LCt62Yslt0
yxQPgFbyBHDa/eSBcvcgvD7x73WzsdzJNfEzeGucTTY6uzm24iuVj9VZj3Av+5XIzzUw9Z1Tme6+
wNW7D53Q2csslz07GC3cdKju0OVxe8xAka6HjhPl6nfVMJHNPbwgruAr2jDGr5wRZuRLJ4wYRg8K
B4xgH1hic6kaKUd/haSPA5v4bKneCYhwr5cMncNvJ7ff8h+i7ajsaZetWWljOLkR0LeHI5sHsX40
5lAeslZon2PVNj+cOvFuzbR0jxWa0/doEmETxFCbd0lcD/veNNsH2UkkIrQyns6kUhQBx7/v+Jx1
YhfTxccsBQqr4cW6QZ+Orrp60T5LO2p736grcQOTXx4JRnxV3tQ8pCMBhVnsqi9x3fePntdPhZ9r
S/tBvGb02hJ56ZHLjufUtiOUvqWEegeWOuZ65iRYb5HgYsvLnEAIo31v5mkcAiHHF5tlgje5zD84
GfQHb0n6nSGT5HPRh/yc6O2ttkTWCQIPv3C4LFd1mKugtJxu50xuJzatncz48+ZBtHyeUfbqJR4o
MO/SwHcrtG4nOshXHMhId1Vh84vid/Q7IxwIPbS0QwpPv5+aMH+qShm/ZCQUZgFRxKbA2wdUXthW
auC0trB6EWgEeJxw7R2bVg7Xg/SWLhgqnRzO2cDXEq9DMoKDObmMHStvvpBeh1QxjT+SVICG1ZNZ
sjjm3bIni628S2xrAjKfnXPUVqhay4xK3LrFdd1r6VlopjFz+hyl5lcSgN23qjp6Dp2FE6Y3RPKj
mUYcJFlt4aPIW/5XrReHpWZSgVWXoITKLQ2yUCzvPgrnOBjZftcxIlc8q43dWjec+dVn6ZjZUW8x
BY4prPEG3/W8l2U8XS1LT0xz6vUl0app+KoVrE2nsBFNuvVKx/jWjMxi/Fgfhwe1cI7cqjkz3nov
D8sgKpvh3iCyjbMjTgKvHo33jFVDBWrusQ2MTu4epJmNiGmuV5GbPEOEF+YkCXyMYbuH0DCfTaXH
V40ey4/BbjBMGZKLNiD3Lj/UUel+TR3duQZHnvXj5GXeE/6mCrESszL0frwywzW0/s6Ny+LdimLv
S5vID00fa7DV1rw2Bnv+btXtTDoXyWTlav8rX9No6Iwgb9Pe4cMq27feYQDgz05ag7JWuNI1NRRI
+ZZ3jgXGrrpv7w18SdJvEu7nVgfrBmaSWxf7ZlCQzuYvCoMAfp+EmFBv2C5j35yyysBQqndOsJhx
6vI+yHRf4bVJwSpnJ0Du0vd4GZIHoTRrXyVkQG00rw/lVjqt/iay2NsukoepEjrDGA9PdLqHdcmP
EclBN5lckX+GYP0Doo3kjXWK9CVL0mb2GwPRkIdZOBzDaCrdwNVIhlPOXLcHqaEZY2zFu4VnvLuV
Xat9VkQO4NYwUnU3N5xCyf+PyTXVUqytHrudnebGzVd7nAkKwCD3RjwD9SkdI/ttP3bEupvW3IaB
hxXrNp69EGOdqIuNHY/hMRbayLhFrx9Jeqo3Llm1V4SYJUGRZwDGpXOS9UzEaFnm914M6qOiJDym
GY/NChPNHu7+KSqtYd+thsUEyE6xQ0mwSWgZSRBer+xtQzbyt8VUEwFwht1sKlIdUBRiJfxcd9Pb
icQpNVzJnKFRz8BnrJMXCIm8PMyO5MTz6hIVQt4GZTlG378y5MV9GxIJ6BPiTB5rOoY7pmztA9nh
+gMW3QgPODi5Q63FUUXjs0VexUPjue7DYFCK4TN/Cp/H1i5fTa11mY845XiK5yh7dktb8JAaua1c
2jLWEUBxB+hF5BZZouiSmbzxoqILKrUQbGK1GPkNVrtgKubkZhDYwhqXlJENyH1xg1WKl2tnGid9
zB6E+mk1t7onpI/Pxj43Bi9/mXpxzcYuRApZ+vBRuq19TJNsfIK+dxs/VmH83STk/hYr9FBwiGuq
8wylfoNpvH5cuMYRGHL9s06a5TjOrbWf+mbYTWQ1fmWqMVXB0oAORkY+71I5C38yeqasPWOeDIuE
2gwES1yJfnGOTEiroBjTuyYfWt9qcGyGFdgBD9ksfGDSeKzsVFy3U4W9p1wkocPugKK/OIQd834+
tdV6kEkXogOk5uzTptVuMyKtza0Qo3Wfe0v8jVzx5JBM2gjC3ExIIpbez6d5ceZ7kQE6erPnHZUx
dM9EIBR3ysBOxf2ExbccqhZZzsGv342RgtqZZ31Dki6u0MH0mvtx9YXgazLhuD3H2MbU1RxQniWK
GBP5xfGmY8fCmPi1GG9Kz/3Uq8T7NDpcE77VWc1rgi37qz6G2bGrtHpfmrHm4rnkUcPlF7NIy5yN
Pri2s0tUmt2FHluQmjoFToCG/SaqxL0Vc8mdF68PTfw0gkKBcbSWbdsKUT2Ws/ea0LTEEzt24/qq
6ZrBCPSSNHistqP3lmhh9kgRTtfc4ehJOgarXkPmpg31jZ/baPSzsPuEdcwzSp2xHqPZOmDh552v
xDITUBmRF2O6886MmcXVnu0EcVnaYcAU634xRJVe9cyOCrQ1LX61apKe34XNLR6Q1Ktb23ZE/bP9
zJ7IW7g2DFIY+30VZYk+nLhkBWKPo0qb02ATLm9se6eXLNPKz1RNDGn7wXkCIatPTZM8NZiItjSU
FUen6erAGVQRONX0YOfLGw/AHzKJ39PefgP7GD7MajUTydYiKcEa3hxPSw/gjvldY+TbURbamQ9H
kMhaZ8cy65sf5mIprEN1k5Ej0Zhu4lNelR9aBsr3pjVmczAMMoZgaJkcPbn20G6LRaA2MFvjOFmN
JKL7lyPBP6en/3J6wnIPgvk7GPdvhycCi6v2/dvvXfErJP7r1/w8OxGPAAluupfG0QsJ/vvxydA5
V1lr+CM1Ep4APv3XIcqg4BFemZK3S0vgeuj61yFqLfzzSE4koRTG2Ps7h6hLu8gfCCVALJBX3LLA
SUy8vb/mv4Gn1Drh59oV3q4m9XaI6O48vLbKk2V7SvXCIY4mY42J2Qd01HlZZ9PLC8K1CorQHADy
apZ1dFpdhpl5XWp4Pnik4VhctQmindqk2w9Z2k/hPnMTK0nOVjQqboiFvw2HA49zftYXSMaxWSKf
pWCY4rOhCnxiXP6uo/kxO4mAzAUCF06EvZnE3phjnrDlCEPFpqVs15Igu2eG/0jlCVj81pXR6Ny7
MXMb7zZJ+u2IUZKoqYIRSxFYQ0kaEWsBy4+PAB6uzQBVA2vwz11zadz8L3eNwUf/v901/0NRU1US
jfgvxeHXL/n9puHO4GBP9L9jgvBbODV+ag5w2pgupP1rsiZkJfLCT+XBdFZ5Qb+oAcQaXpSK324a
KjTBAlAMmDTCy7t/554R4i8ALpYni9fFRS90Xs+/ZXsWDT6/KbNHTnzo4I2NwbQv8tJ3LbvSryA+
XHqjYM/6Zdhn5LgX+gs5bPi1shLbBCSE7JeWPCiTvgAOBS00Q8DS09TuY2LjY7UpJUvLxBiCepwI
ppB0nxWYwb35kGrjqGEvhuou1BF3eNEpPKT4Npm9l/mclhulEpeDj1uXZwuX1anSCsVwLUGPnCXy
eWo2QHua/ap1ldqPlXLW+g0qMqy0PqcFdrQinVA9LCsTT2A8Sxkk8cC2xitGTINYKrztSPzBuMnb
JaIDBBbmYcHczwBeMEmnflRd06dH6IGI+3HwWzUkEINmpOf7coJAmBS1TBvLqxieFVHj3CAAqDTo
Zp1OF03D0GmzO0dHzdTga2sDW1zI7FCDeezYhDkLluiSb4xdOJwC5FV1K6ywfOvH2XgYGaqrfdWn
1FZ0neKRQiDMFHQR1GKXFe0GAke99q2cn8OlcuygjZp6OjLKQBUNW8A3CqH0QbzSothQmGHk+07Y
7VYamdraUd0YnFna80jrxxpMR86gThZi7bO1tY5YTJxnL52ns+hHr9snqWz6XdwxTIGWMuSGCqRZ
v2/sbCt6rSz2Zp+HgQ1yRN7RejpMOmw6gaWIJ/MpeWyrjT7gKCRtpTgQvowlIFKDuxPjOPJMS9nW
RkJFu1nAHKzZGjVDZWhepN5Ef1+I1d1lFncjOtA67gTyfC94xIsd5RDWfqim+pGBdnyV2X3+WhE8
yaxEGWNQa1F/yBUP8Y1o4dxAezaDiMMtaUqQKFgLDS4aYzLUNoqA62ZFaEvstN7tZDVEf4XtEAw4
JE9AnxPKmFlkNL2YK8cQD/k3PdWqI/m/4tgX5M7Rlxt+5W4g1YyWD+8jLJSRMAToVbaP+kY8hXky
HMe2cHbEmTgUnpZh94gD+hNniLaibsuGNkX8zdwBAMYOiQQEok0o6JHtGufCzuUpiy33DY5H7BUz
TA6iHSvFxlKCbZkoNHPThc0TWX/tTePqy0feF+EGdXF+BsYsDuFCVmegaTpiT60BhKla625nUPOb
xqIWhG1XmqJMKYAVq8vcjYHQ9sWOmt4HMmGOR4bCS9+swXSstPlDJmsRdAsxaST77PuKMNLWCeWA
zp/p91bcDMEMDuvtUJEE/XVWaIRX9ZohMVh9fdsWobejCjb/XhrZfGw8ii2nNZpWTbMHGNd/pnoi
N9QwjGAFiTyszSNEzIh3sOcXsu9R9cFSp42nhAMhjRmZzxFwsUHws+/GjmgpfizR98Pc/rMq/rqO
/ZdVEZ+NzUrynzeTN98/2nfKzP64Lv78op8LI4r7uh5Kdmr4WkhY5vv9tjDqWA4tMv1sl32j+UdF
HsOhTvIyO0ZMRe7Fl/JzXWQ7+DcUeFyLf+bbmemT+mFgUkf2tZlA/cWOweBc48Qeq7NZLJ6KkaA5
DNqU0skmncuzchI518UxWc/6xMVw7CesY3yyVi2gW1WBvMDb7Je8/Ot2VQ3Eqh9MFymhX1UFwp8Q
GITZajvCyoZXueoP7UWKAOUcdsyykhuxKhU85hAtADbFtqaOicmwZd70q7oRrjqHrtwC+QR0msal
4cG7CCLJqo203CMneRFMplU70ZsxfB70WCPC0a08Wqnd4qEV/bO96i4dwPaesX10Z9Mk+IDE0z5M
kRnuzFWzWcJ+2mqj2Z8g2ZaAmEjS42xj2spYOii9WZM/Ea4+vTtO0RySrgojn5wV+LKGIAZqwOKX
psgGyJcqrTdUzPGgjh3j0bGa+MGa7HSrdKpOfE0vp3MbjeLsNt0XqOU+8g2DO9knk1UEulkvT2Q5
ZOsj+iObprbz14yLg66p5NwkYKBrrmn3lZH1GJOrOodf8iwtbtxRxTv27suJIAEG5/FsRptcgSyl
NAC5Pp1KyZ3wuvSg5dHtmKXpzkknaN3YYvm2Pe+gj9WI+7McztToQgEbhY3joRjnx3lVbzI01QAq
VdzS/NsdZtGU106jj2fZlfMBt635ntLBecKs3z/arshZ3jMt2zJlJJ6pjYV7LGqU8gW9YNfQjbUp
w7y813rdfOxn2b+Znsh/zCDcT4Jdx8bOpvK26CyNzgtnFyHJvPJeoWySLOTdkfxUvJptonYGuyXK
mgQtNGVGeB45yFvNbCcE6a67Nfq6OqfUgAWeSQuAn3LhMMHUPO/TNFNk+KY1ONGwLJR5MOVxtpV2
Gd+XndKZJxFwsCV1aWFEXamd28WLj7D7roRyr8pBJXvJungjSbUIaIBkkRHLEMRdRG6ZQRvgVmle
eq4XKQ95VLsHXdn597SM0ju99kquqWi5zdi6geNaofbpMnuCsog62K5mtHPWG8carsrEdnh+xTGp
rNS/kFmUblItt14Tg90pVNF0Jj5Nh8/uhuvEYeSM9t+o+5aIgLcmJwmJjVg9XWH4jZ48mVm3biPR
l+tor5TD4EHvekTlWGwzy+xnf1BLVnBNlg4nRMLjCbGdrI0NA50hcpUaAyziUI9mmoZH4TEKhuTA
Xe82sBDkQBCe6tttWDzzGKnv5jJfDmXU6DRtFNY2AXW7pt4Jfn1QNfILGjkbk7m5paEium1jKTZ2
Y5tfc8YROOO0dnrpQto01jyM+RHFyQQ/L3Ntu5AOdLBsTGDDglBEW6MzhoRrNZbakVyk36ahaRgB
FV5ZcaNlbvQMF9qsSX1VWAeyaUKeJEm9bJai+pZjQnT9wS6ma3Mhx4mPxkqyTUox2HNEuiQhPJxN
wgDWbCIaymDztqRA7bsJQarwa7ee7kWuGy8tbP0QENDT1vSmsznUp2vyo90p4YOLOB+LHfgRB/Ag
Gmebyd6kD53+GHaQnvaXyCnq/qFfh4arr5q7/QRB2GlL0LtpMdUbsqWy8bFNp8j9lJBXsIuxk7OT
+lKodGycrVtbWrbThqFPv81OXRvZ3uUjalm4WNz+0ZT+yz4AtWcdVf/nfcAxz8mrSbo/7gN+ftFv
E3nnF47GLOnrYZZMuNUb/dtQ3viFNZlNAK63i6hk/H5AloJ/sj1WbUybvAjJQP23A7L9C3opWhB9
1OJyeP47GwMiTP68MSDNQjimt3ZOEDyAkruO7v/gFE/shDZJo4tPEw/pxB/ryiKFeLav6sbROiah
HIXWWKzHOmua3O/JkA4D1mhr2kQd/amHlkjIMHCr3D4tiyPDbY7xk122rk8worKQeyNFubnPqKkD
tkNkw6hgwsrNGCzxFItOnfOxYMeRE4ku/AHii3EVCZzo+LZD3BYxOMfFWHrJmaNi6kXFQssgJ53i
wFzNTF0X1oqgKa354EDnfLrsRDY9+UJbslqQj8gH7WmZdS1hbUgik+LsiT7edF5hX2NEc6AGhocu
F9rO6QyTdHGoZLIgbSN5rLHr30+x3t9Qrlc8FKk2lVum/hzsU3cNNi4tPcIBmNYPORzQfg062xrk
y+Jfsr2TqNvkyojd/ZQIZrRxlVQ7q7Rgtrs4480cRWZsJitsdrJ3xAvPQMEIq80fDTHZwGHya6Rm
8hqrmdLOxTTvBpHC4iDkkRYo7mKbjCKrtHGmzontT2S63ZkYHm7Mcnyw9JG9VQ7d5teTE3/amCn3
EuCB40uZXRlFQSInCvuDak2Htz1Ooutu6OTNGJdEtPfDMpz1cduIig6Fui1+pMr2diqT866zEjeI
sDI9CNv7tMKw2hicegJbQ+u2O/6IreXFkxp59U5RBnVundSIl8ohZeoxbTvzwZy86YpJyniXdOTp
YGP/SIUZv1uVzWgymq5ynUhEa80tsEXI+mXX2r2qpuIxbzMUlizvbpjJx0HPOxKEXoYZJSV0dsqG
AIS3+5JNS+jLTkw3M+1Qmxr8fWtYvFKNevCNrsLoaUGyBGZwG9L407Ly+LZpytmb5+iVyfTkNOvD
t5z/fxvRVnqP7gPkOk8h8HJi1TgSCbykxSsN/TpalhupmX1AJLe2z/Sp2i8YIR6IKBesQUN/FpmU
VzNMLLNnuTO47K+ryVzeVEuC21brV6w7jY1NDYPS+CZhbhumCqybaRjttGa4sumfo/navlYK+yDj
mJJ0WaxDgQvMd2A/Q/RvxzWIDYHj9RBSLAzW+azhf4m7hWnirO9CIpzBOvyuKV/ncUjvYhPOAgbS
mOEuvVw+sFvLt6Vbf3bMlI5FWj3T9YUCSwRdQbbPLksEpH2REN1O9XFQrp/U/A0/RO1XbL7QivUX
OXiEgzHnPdSj0q5HJPcttrNok+ryjYdhd8v0d9ppHeFveRZZx5kIwmdpox1PGMg2RdjqBPELbivt
5ITQrGEi3pQTNtuBQfQ+dxpxTLvT0ifnvoD8bHri/EsywcMuITjJI71ZFptiSmnUYJa7yyihwB2Q
dg940fP72rWio6LDCn9BZh5pI5ruiylf9mWfiU1d1y0s+mRfy1adaPkajwRjMrPGvDPej5I4SmPW
Dho15zejNOKSG4xO1FF/LFNN5t6mMVqRQk+OZoH2ZN0U4IlVQ++xbS8emh6pkVKUGWJ5Et5RuJrc
WnH3ThWsPJJs1pA7ZbxDllrrwE/vv3Ytv/Kq/m8oYxBXTKWLnU7C86bWo5yJHb7OnAz+u5nHrh9D
mRAP1VIX5ZTz12XwsNKGPJ8Ve4RzMk/zV2+e8IYVid48Nu30WOo2ReUI9rdVEUvPV14+1HcRKsbR
JJKz29cUTNd+bilwwiWtjoSDhphWaEzaVJROPODW/EHixRhEMKS7MXZzpBGXGlZfs7E41qQVY56T
Cbsh0PTBAhIigJOJ9BIvO1f01DfEOIx4uNeUhg/PIIh4kw+zKi/RrvHA2qI1n5mWUhEcy3Sg8DGG
SrrFel0NforX9JANbrqcJ9na9xML9iOAIrcIKLDrHVtA+teOwstTvJpXgThN66Pn6k8CY2XSAkML
HemPdu08NDmeZYpH9PZUCd09NTNxk73HHp7pRw8VZUa3tDHmj66WkkrYKkbMcRZy4Xocz95qV3Zb
JWRxMEh3endXnZtBRktUYjT3khLcFrXMkfUKhYxDeFS1y/1hKkVw67Ro9zWP9h+EfepUcyImXfds
Ru9minf0jWPPU4szAMyc4wOFhL6cluGFgM/mvWn15I01OWLeWwzXnbkUt6GyvB/6RK/rJs5D84GK
c/WiZflyU+jO0SFk4XtRmPY3i8Zoxpax2QwIVirfRp5MsB4psqUnYvjYP8ybmURBcNSQd9FP09h9
HtRsnXO7y79pqZ5CkQ+CgERKVcf7sJH2M+uItyVUPNoN8yxIjHacOgyMjLrLI3nI02eWJJ7kYRSF
z15WqruJsyVX5Rxrd0lqd5CqZtG+pXOY3Zh5zRlOMbUHIvOK5egR/PpN9k32QEDpY46IKgK07/CY
GRkx6FnMzQo13dwujdngTb4gKBgkwVFm0pyu65VRoXBi/E5NRvOVlBDOEBeYRcPc4/nTyrggcqg7
cDPAF3NlYORKw8wtc3PfXBmZ4YLLOCs5410gGmr/BvJZVrQmvWA23krcQDID33DU6x/SC5KjTdA5
mMDzI/ccyM5wwXfmleThlXtb04HuCS+gT3mBfij+Rf9dSSCCY/U9SZ8O9QorKNSszBCPZ/AhizFc
sFrNz/NKFxmU5UE5SR33MexRvlJIa5x8QKIqLvmVUQKjoG8lLgGXjK6+h3boN91KNeUXwMlZWadp
pZ66CwDF0KR9w6CzCt8XRApravWazaIut730gKggi5fvNhuo63BlrExhf8iVunJW/or88QoaYIWy
eMQDaM0XWAsDDU/EC8KVrDSXB9HxVVltfiDZBthLRNbqAjNn88MZEb/7lQsj3xxEzL3gYk3LTAVH
CV2OVEx2ZJwONCikZjyTNhs2iqKc2HgnalRwjLSIfJdhf28R2VFSfy70t+GCrkUrxVZfgDZ3Zdu8
C+aGkRjkzV3pt2Tl4OYLEmeudNywcnLqgswtKz1XrBxdGmV3+jIkrzAHNxFYS7XydqSCYz0dGARR
mXQve48w65XPI2kAp42FdfvWXvk9l169fcPUFuG9VfLDu6B+cqX+mAUAAKYXGNC4gIFGl+h7L4+i
m67Hqj0KwBhBTOZ+kVa/WWozhyrX4Ry1eAt0UHyPLwxiMtjOdzvFIELDCpAis4T2S4Sk/2HLKtyp
C87IpwnaWK+UI4Bbdowu6CMmejDIpI1S6RM4nX6rdQ/0oV3/qLU459FijtdV2MQveTjlT8kKV+or
ZkmQ6XBu65W9NDLbvcra9TgMNxIXY0R/z0pqliu06V74zXJFOWkXNFo/DhG5SAy1CDOtsdZtoT2W
q0wz6tNoS6w/KykqVmY0XOnRYuVIC6SQXeSZ5bHJaZwX2fJSX5hTY8VPI7Nx7hiIad+NFUz955T8
f5khCyk8xr7/+ZR8m+XvcVX8WS3/9Yt+U8vlLxJ5huQ7hrUmqjjy9O9q+SqK2zAUjtCByEHR/zRG
tunE+wm7/3ZCNuHaLVhz8uQoH11pjb8hnVPu+ecTMtwGx2ICgkjnE4Zp/DXdrFWZW0620ZxkryEH
yXyHh6zfmUXvMv4p4wpXbaSBAaEXWtusJQL9S9xb6bfcsQVNWpOGYxxjeIEhZa8NiJVPFCLnVzhJ
k/SuJ2jiq2oT581iS3+KjSi/6seUYkctazc0ICXFSUxhtrMzj1OtSstzWjda9VbiqrpWM+E0+2I2
9uRlqCBaYlHvCjW23pui5NE9UNNBemzfzParGqfBvZvBWzBvJPE5FVUvt+aFu/LQK5N3teJYw4XM
YguZRTuybTP73HMv9xxCmI6Tka5nSTyBv5N4NN7kscRzsHObfKlv8D/x68ZT1zrr7pP17oCrCm12
W1BgSYhTack14Z6YHfQQSvScgqRgnl3DavLl/SQfnky1kfoqy9PHzYBeaRAEwH7scxzzbly2GU+D
kbLZsrOYyyMHAIQUv9Ih9gUVAWMDG5l+ZUhid2kkk8MUF1eQ2SoqyWFArYuRNl1ytpf02xKSXWuh
dBckyMCWVgmFzRzsoj3lGWF7QxaKdtTpJr7TieT2yQo2ffIc2AYR83yMNU3tqZ0Sj5lmDwk7BZ3p
MHLnvZGP1s726vndqdNsO7JpDOa1LS6BMdsx4sjOrYbTlJNDcayqHvygVIwg6UK0fZbJ4egSFOwM
cbYrirLamHYc3VqCdUvF+URUbZRtqCAz/ZS2+kO3eOF9W4zFS1hqnMIwX7p0TKv6FqfZl6wqonsz
arq7MVbOfc4O/i0mnZ01yAhPLSn+91wPFaPhKnnOifnBR1rNL3TDkGWKfxbHFIUbnH+Sdf6fhc8E
SJuHKba1W20KARPZH6EMOK15Du0w32sY9ZaNwbRyfq4b1/IdlJ4vjU2hLbVnGS6NkFhbWtgbcyLJ
pXWmoJqX5Vi2woZu77tiy/6mP1LD1u6JK46ezboyr7wF5xQeBWt8IkCCWBoXd3G6uhrzH8YobSRX
Z0ENj6qy3GaC09BMl/AdM3XniKnrCcxj06WDNH1pTs6ZdHS2lRgCwUEYgqvbIYrEFaxhdZDSI6E7
nfmsBxLc7uPcLp/bbir3KnTqj1HELwY7D0rGXffEJ82+sqY+gNQWvB2k996HiCCnkorlp8gwl9eB
DXmx86ga/EyrVr/S6LRk+9aYzokjj7eTaf19NVgdcD4323jKFj5BJ8XO6Q6vup3mL3O2JC/m2Ce0
YTdu9tJopbcZgVIPttZzPHQMsfWcsd8l2LTHKrUDwjzzfQpLflt6pXUap24NNscQgqWPtAKg5STz
F2tJY58BZnJXrgAKKeNTS1lMRqmQEaXIOC5xw0mvdRvJgXdbjQP8cMgkivelp8o7j8nn1wMmVOOJ
2hYK48kAeJYOjZm91n5JlvYxrTXn22RVSFtsGRizWCMz0UDUS/rktKm8Khhq4WHHzWCnHcayJDp6
snOu57FtuDWG7nHJXWy4rV592gPCfU000J0ZestHs5pifENjdgLyUl+Rqyyp9pFWYDc5kPNYNDOg
O0lRUhjDWw+CUFY5DeYZKQhLZhgL28D2BDcQvXdmnHznKDEEnWrOYgjHrWWPE3VOg/kKUJEcTIID
XH8ax/ksJtyaErCI82QvNO44Ges3BpbIXVux6/LRdqt7FAc2hzXm/W1OX9uN6pIyROZMdLXuftLp
AHYzkdkvOypfotF8VH3ofmRjQcTTkAwCB2U+Ip5gsf9/7J3ZdtzItW2/CB4I9Hi8ieyTTJLJRqJe
MChSQt8G+q8/MyjXMaUqq47vsx9crhoSCWQCCMTee625LpYWelfVUNov0BOqk++ErYP2VsUy9ro5
3UaipAmDrV+uDLqawDGEeCBgSp4h0/TY+noqE2GiKFjJJD5UBWzZVT2DENFQ5J4R+mbcojbpS/r0
2vDOu4jRmQ+RFsqAX4rrMg3lwWZcuusaa7rSOiMJ0C4xmsDL+L3SrDe8VwbOU5Icg7lRYHk/3TQt
Kpmk0LLrcYq9a9/MsqtYR8VNVNhrrJMJQsepopidHiu9vWfAogeeaNkvh3gd2bHG2wQ0JnvJxb+j
tVJtNGAKZmBR1u0jLT7nGaoawjLCdVu24hOsQ2uXMj/c8ry/pkvpXRpDjkHc5EStuYIVJG7ZQKYZ
CWNtaOfXdsU8z5blcF2VerTHrQXU3ymcbmfhC7njzi3WJayu22Su2rdmIksUH6XI2fZY3lPkhNaR
M5zXxliXQYUHlG5JZhfE0Gr2Njfm6iCYVwa61Kf1LPWEsDzim5yyrHZdP/V016fu2WhbTENehQfZ
zb50UnxNQZoHC6/Hq2EsIoZscoxvLa9BOiMr/GZFTOKqOcnvgoHxhp5Uf5/qjr0ZwKlvwDpmW8vD
9M1APrwHXiHPONa73egTzTrLpL0ZotQUm3TxoWRYMOdA6sfaYexP2GTiwC5HAGVW/gWfUb+NiCR/
K9iU4zvWua6e94U+z7c2S+QBB4MLiCNDmmLzb8C2fHhotrMfkk4/gBmw1kMiCHIge+5qIWrm1U89
nAx5rO06u0TDBb78jqwGE9JGSlpmlzaHng3JpgfDuAfdoRxf7Lw0mmmI9OLhlBQVbLJ8wurXCU1b
65RmwVRXA9WzLF87e4QeY1GE9JEI+jl29uNgNkFiXy/WWJNdQYggI1ljWwn7tdHrux7HGkzTkpir
dNmxRGsUndpngShiFSOs2yZYD5HP6YBv9Ors1u2dSwwsEnmk9UW/IpVwXOtxefFIXjqmFX0P8h68
VePrdDETgB7EomJDz6Mt9J5rs9C0iy+ncZc7PYGrcxqtF7O4A91zO7dJvO3wgK+WivggJ5/v/KEX
a+QYyNsYb6+7hQk4SHuq/rgXu3IwFxZh16SRO5H05mvuA/CXZL+kIdQTW3xrQkfbMLUtVjThipWR
1DYvsizmfWD2d6Mh/NeEIJONq3H7VVLbO9NQ3jkaqBC/W6gVbWUQ8Ov+MBWtv6cbpkF2WLxj0c13
ZNV+wQr4+N9a6v9SS9Fg+a3wKHjJk+9kRSU/FVM/fuoPSS66WwHmnAGiYVAF2R+URwZ1ls6sjzEg
80Nh/TRx1GFUO8walarwvcr5o55iGGkqbjrDUOy7DJD/k3pK/FJOqaB2am0Apq6p08RU+uOPA0fa
r8gVergQ5Wj6m2EkjgTVIbTPIHPHgdvOhtXEDZhtdD3rnjtoEI+ZJemPSb9sPn0oRP8Cjit+dSar
2HjwrypQQCfmwFFn+2H8aZVznfkM4M/oW8Q5ymgjrnq3IlUNz0lFO3y0MIIgIUxWbeF1TdAAkyLH
c6Etpiw+5ZvfdfoNvyMmXQgk5ONia8COZscOvzEnENOPGAC4+9G36i/O+J0F/9EHoM4YfREjYx8R
GcLmX844cWOu7dydzQkl4NqZlvxxsCAAbzsXIh4kvUmk68QliGyhaYw6M9PNXTG0s1jDWO/eKNCw
OCLNAPzbJRWRVEXMhsRt7YyJaZXGt1kPcI2UKUBKzI2fGOidMuqZCY625ii+yFDsfn8d/nwZcAPo
lNmUxEiH3j/0h8vAfDgis5SZXtmF/hNvLyRNFmt9vaphzd/CG2EAHYr88+8Pq+61j98l8i8XjBNS
I+5F/qFO68NhkWtEFgyg8lx6izjTf+3PpKgHCeFLT78/EmP+Px2JxR6GCzEDaPt+uc9qenhLgyT3
7NW69aL2rfku7DzMcFkdb/SmzxdMXbNXBSnGoeLvbppfpvzs/7lRDFjwpuUQc/Dr4V3XTMiuIDZX
Uc9eirS3XzLGRPnOXgq5IYWpWs0o2WLKrWZETpdV7jewe/Iw+rN1NVHE68zaUyJW4W4Vj2ZbG+Y6
9ub5W02VudY1sl8DZOJWu7dNZ+l/CFH/7U0v/nyhPFgEtF8cvIk8q6xpHy+U7vSMzRFN4doNi5ek
7SQyOi3rSmtlznMZHWGrZl8jzyfwemnirVPBYQ0MMbjfYTkuFahTEK5WlQ7fEsbdb4Ndx+7x95eY
XsWvF9m0UG+6qOdYW3k66Yp9PEsHp63exp15jZa8Dn1v3fnxghlSqYM7JnABkT363VDMNs7pOHaD
Fi6JRDy0y5XImMFvcWFWjvLYzcfoE4C+Crg76Ta13dSPhBV76xB+Kb5zpWAmsg41c5jK8jwqiTMe
S4JUI0Gjldg1NNCIvAo0U11+MdLoNiKkeMJK4zZnDEQP3buS2lGiapHMBmuD1S/LSh+99CpXAmyU
9dYxVqJsxvGKcIITu8BlhWxbe1dwj0rMLZSse0mn11o23X2va2i+x6Jzt6Fs+oMVGsZDE4sxg6+A
ynC1MC37ClgR/XhSNtqXXonK61qS00Sq9UEAun9LhhpdCMLw7D5516QPSp7eKqH6zPewE7QWbwht
RatJhbgVQmnbc9tlFz+MkQd9UcnfC2kihK/9mxjWqL5mJ9/tedUYY1Aq8bzXufnnqcBhbrR+fY8S
jiGLD7oBrXaxvHhO1W7YsKeAghCTbTWSjV6QuI7fZaSU+4uhVPzlu6J/UuJ+U8n852hA8d8q8X/e
mcW+5K+uWM7xBuAKwCeQvnsG3HAkKOfdSWApU4H57i9ocRpElvIcjMp+kLw7EdJ3V4L57lCYTBfp
HylueXhHk6wrmKIkKnH4LQ5jw1ieJSRgleAGGsnOqldjLtLObFd91/e1fu6yriCc3cekuxv8HjJw
0SYJWkQjr+51KvZDOps4tnquQUgqro5OYKFN5CHcDHkfdpAHm42D8VoP2py68waJBPqcfTa7o9JF
gGK6QjZockeNYcWwPOh5F24RhaQhFFfMOVGAcwtYqwCmUGxBwrX+iuQjHGmbiYjYQAt94RPKFGJ/
CCoZFkWAYR5z9Zi7ebGRIbsC9DNRsQTeYrNilqgq+qCIW+rlQc6RvJWJVhSUP4n3XetRNetryHHd
LrG83jvbaOXDY2m6nYsKtpxks8x7iSmkjTd1FLvFJoR03GC5kGWynXOnmPe6lEUd2ACIksCdbIh+
bdIAReWyGp+0uljEmkxOSkT+p2v023RUU31Xlp9SOr7FwWz9Lqdv2TmXpYfPscVQYYhTzGjdhZ0Y
0wHYhe1Q0xvroJgQL2Vk277mDDZVl0fLBhnzgps4nevxuvBmbm226XXLlFr0x9a07XwNARxYHrQo
LmfiSvYnQBfN5RtJX74DFrMj4BfYf9wcGHtYe3KTMoWNzBqTdiSF89KHGarRsa392zQcUyswkwZU
SFGn+A31MEewUkNT5XR9t96IOV4qrNoCD34GYwUzAn9vJQBwlNw+DFnQUyckbxIaq31pCU2bNSzM
mWecxVImOF+9AbHMw6y6LWen9udqXaK9vcbtxyspAvTND8CD4NsKE9Sjz4uAb840vsinrcTKjKiq
i7oHi0yqF3tSjQJPcPNue/KmzI10FlxMpESmxTo3m4z+xRhuEiQJz/k4srNIo3S4l3R3vtZtbO4H
d8QN7WU2xVqJQgQQc16lEyXcAEJjorV3JztbPIiOmFeEAhrdmk7MLoJfo0iTfUuOMnnmbiSNm0Rz
feiu9MOVmKiRwDlkLG+n2eq8QG+ULSseS06sQgMqTrzB/CcSzri7C1bJdu0JoNOHTvqhcZu2fZZd
DI8Z7WECmNpfd1OnNp/xPN3adJwnGnIFh66qZSGh1YDbDSDNVR9enfrI+sR5ke53tmwYmHd9Y/NV
xVmVLYGfDTw6dY6r+q5sXR75tmdXEPFnrKlGV8Y3KHwZeON3p19zgFk49deFFteo4/W+QfMMTt/c
zIOST/HfdLr4RCwgYBrVPrkriyeya/0jfabEA8RpZ9wXYGdexhJRM7EX6Xwxu0mXp4htbnpCTZKl
9x5vi50sdXFu/Kh5tnQDfUpsxYlxrJiY9KcwJk5vPbduQ8K0O5sIVPha6UA082tG4+UWbBjZmkjl
h+zTiGtN7unEFN9nEOusIQmEijV1gGduwI7Ecls7hf9J08MCmGYdNcgzWOYIZIovSdXJE8HAqb22
jdaIWPZsy10hnfaf6GoN0SY3Sh6TRQtN/2CVlWi+FSzI89ET3FKbUa3YMBog6mzJvaU7QWeiOQlI
ig6StbxD+BhDOWHr3aRfGKX6D9rMNv24+F0r3jqE9vDVGZsNh2Q0+FVTIeIlgBjkRIeay4LXltS8
7VINQ3dNYAqJrmjDkJHLvVWQLLdfRlhsAaHgijqTZ1V1XTqTRetOt6pN3JTFoNJV6jjwbFnED+xE
5BtdXJYRlk45rLKYLtvKHwev4S0wN/d51Ijks6gW00P7xg5sfqw7UwOKCaq9xVdGWOFRC+vxK4Y0
bQhyVzrZIfF1cUffLFx2bd/IZJMwJgdfbnSpeTuhSUEk5dQqLb0edHRXIrYmelvpKDcj4k1UXF6J
ZqlFq83aAXdyIyZzAiGYGx5aLQ9jMg3YCfTNTPiBDEKMmc0nOG7iIY0xYPE4JP4T93ohb+mGCxZY
o/bTrVfEzghm7tnw+hEaOqAI99EmTn1cj3bUWdcYkb3h0pBGRSx0xB29qROTq0nhgHEwMbusunIZ
oJi3xqTnziGcVOgv+hbiVbJWq8d1IclYXrEb67vrPA85/9ZnsCZjLwNqPuk64jeL535mAop2De37
j/iX/2q3/0a7TTygGhX/+6n0p0S+ViUd94/i7X/+1B/ibecfnnInk7xkY7/Hqfy/Y2nf+If3c6Tc
/46lLdzNHiWsp7owdBZMTuOfrRR03RbTZBht7A5gEHKG/8FomqN/qCkhEVBiEFdCUcdvo2pWf/6h
ejWEHme9HTsnP6rafVsQnGbjEd0DJWGB71ppv3z4gv6i9/BXB3QNR8Vu2TSQBB/s4wEzPnWNdNM+
mbaBb3IYIYv4lOcOGtp9hGzvb0KEfq76fnxAl2aHTkFFxuOvrQ7k34ukZWCd3Cp2XlKfA2BDEQ/S
xovz+4/2c+n2figuNdeazjTvrV/9cS37sajPhHWCuWW/JG5KIdstLISOEYlzxwzpyc1ScWZiMF1+
f+i/+JTcSTZ3g6fTGhC/XMaxyYZZR7F6kkZqHdDeskPBx+KtCwbWRfD7g4mf22/vH5Q7UDBg5x2H
HeGXazhB0yncKbGYElJwr2hl0/sZU53t7dC5KVtHM63jYzFN7HJmWj3ysyUq3plTzq5XN0r/6vdn
9OeP7+C2Ic2IlyJmB0NdmQ93Mb4eSFVRaJ280eLj+vhgdrqW8Y//v2MpmQkqEwvfw7sZ4sOxmHjo
eTzP1smUozj3libf3A7Ccp8a9fPvP5b6Hv/VWlLfM2Rt1Co2TToijmxlyPxwqKQjjMGpeuuEo/K7
NPAU9VTcf3M1/+q7E3TM3g/GKvXLxdSH1HI7IgRPCzHHp9SDtIsXvdYCsWR0LH//iX6JavrxkUyD
UTKaG77CX4Uw7IzFsGjCPKVGQsFjgm89CSD+CBZaWRPfQ2vJgsmMg8+fLjONkEM0hObhb07jz3ew
o9MsNMBJ8i/Ybn/+ZkNDGBSkmXWCn2gczawUsCLptlzRBOEOJeqj2GSZoaajS0/T8/3htWtoCawg
7f73Z/NXVwCuBNFh6krTDv35ZLIc8XiR1Ty8QzhddF0fVyOUqJMF8mfznx9KxanZ9OmFSTPv50Mx
cW4rdr3mKQErePH9iEeWyTdLvedwJX5/sJ+XepZvi7Y4DVnCBjncn25fqPNVjtUV5N+ss8XV0DA9
Ywupn5fRm24Hdqbe39zLoD0+PjHqkHBIlT0ZZxMX+NcI0DpbkHPhoTrqYYvVkvwJco5QXVwc+hqX
RLUDNqa9TLexlxoPScQjVUxddYIwwUbLS5xmvzS8/t5XkM7KKFTmxWCfGcYaVXoiqr/7kmhd/nzO
SM9cVlNuRF+nyufV+PM1gRGdWlNBmo7MdWT5StJeKXF7JGTWryq9mBG9g3umJxRgFJ4dPCi2c9fS
sEA0kuacI9UrFzJkv/nGDLB7m2CQoYKJF54rg6yneK23KVA7m/qQ1gny7Jcm9qZL7jTtXk/5sZYO
xsEFndWibzHMw2ikzXM3uBUSM8s8tilf4DsK9DZKcq3d0H/3nxjsaSntlbARe4ECCraCG7dsWP3Y
yQAgJhBKoz4xnV1eNhyDMJMTqpb5tgG6oK+swTJQgSS1OEvy7sCKwsF+nitIKjv2+b5zHEkGP0l8
3Wxu6XPGxyyPu7cM28WzW+MSPhb0HS8kmk23AFM1yok6i5IvYiZwbkWQj6OYWhTuTwzuufe6zHnB
fMLd/l71z/DJ3qSo1Rt6AGhSzJnxWi8hedSN21xaB1aDPQLAQE6CTYf1l6Dt0bd5w4gZYYRmNjyk
k+ddYe2A6TpZfKOEDD6R85Ts6AHIt1Z23lo1ax46ejK4iMfQvUgSA56MwZZvtY/dYFU4o/8ksG2/
ZfA9GPaaHQ41iU458ObWf+rrmb+lhTM+kxCQw6pIqUqWju/N6nVq5ve3XMmbGrEd3I0VbZo23UfW
1OVQJ13ubIvAtHlVlPPiHmO1MdFSF7lHU/hXhHJPl6ya6QTkuqY5a7vMKZzfa9zM1O0X1yH0ihCA
tCbyBJo98jE9dJ2j6k5faSSLy520iDvcGZPByZi2q2QR6H3enCrm+av0aCa6ZPHEOdaKnEtpI3sM
wsqjRnJnAPirLguRoIjS5F5GEs24SCfodud1AKohhE+3tfB4F3X4iSd6aryXVx1QHDPABEj4HXFI
Eekahf0yVI394sS9b6xk2foKvC/a+8hcjP2yjBR3RuRYX8phKB+8JZmv6RwS/Con4qTwRwtvK+i+
H5Mc60KUI/1ayXwiCaNcKuLyyCx4yPMlGVdgGTDf0ACczww89VNhxVW9IjkcZr8tASnaGlKucpkf
Mh8WXV/FdX3MyKBnZ+Rk0LB0Wd51tUQxABWr+FbZbffds+iI2YbbnwlR7+HYTYp300MRGoMlZ+Ea
dayAq06b689ODocfD93sEGDkCoZwZXlVSb2Ntjpp50QB9qBCMR0jN6v66uynA5yXcpHxl8jUaMJV
AIRINnN2TTmHJ/J83GbnydF5rokT3WLDXr440ViB1UfUiF7JWr6UeZNtbNtYAikGLqMX2jDKs7H8
ktap263LgWEfaH9C0tiMypU7NQqx2xYaAh64DgObly1Irk4tTCGKez289Jkkbipr6kPa0kdhqDF/
C6Nq3MTENt3NflV8TmgyBXREmGCUyM3oh2F/ydoXt7N4PpJFW4dGEQf90IptQXZQ2nra2cJvyfJv
hgylstbEE+e4uVl1QdZAjbJXLUi+qFJXvh6v2Ol6e1TFiDdJlhmpoEMOhA2L/J8+ig9eVcsA+2e8
xpSpbYyi6h/rzGnqYCjltrdB9JEH+Eqfovrs5wn2S5+RLa0Kcw3rD5F92BV3vJUgnC0s71eORdup
jnSuqBsZ6RXZHUA6u76+RRDHTU3gj9u9zGEnzpqR8khgTmVwWtX4FE/OFLLBNsyJ/hirbfcWtToL
UrX4KLV0wIgrvRvoLblYpTZeP9n6RoltkRajnx1WBTpK4ulsxL+hsEj7mBotcPHmILP1eR97vR0C
ITas6sRoT/02MdVylyUdSxCrMRuzumK1naijiAxRPethEQ9kUfDo97Hd7C3ajNPeFln9XNN34dTc
AUlvlpc5ZMkmYj8HX4r+PY4LnvlY1sUXGz9Q/X2uB2slBxepPonL5DOl1viNfKwGaVWm2Z+Qq2HF
in25z6s5IqxhihJSK0Uaf5VD95LWtrmxrSRCmzezfHzOsU9q9wT2VebeM2LvPLRpghomyTbxODbQ
tZxlO3tl/Yi6r3DBgFvjI86R4gL46buRL58nwxI3WQeLm3XVzbEOtf3G6mvjjQid6G1JkvE+6l2u
HE88OrUBys7KiojUpMOXkIXW5NI9OjbsD4J78xovlMM6HmS9jMY90aD6yWqq+bph5HFxFlrdKASy
XqyY/CcIiegnPGnlgF8Y3Gl+PbWtdUNfOldt1f5SJAyqkArKV2vQclr9i/m18p3h1Dn1YhCrYmDo
lZ6ZBBnYz9WIUQUrWZOzXPikX6aFZx3ncfga1tp4P3ZRdif6Xr9uk8j+ko1OppqVxHlZacnUrQEO
cvatOQGcapukm40+OUVDJF+MBNUk7hV/UyawJ4Sja7hmUeC2O8GSt9XYzOIoFYaBFg+Zz7SN89J8
cLK63g+ludzXSYx4c+7JY6BLvPKh3T73OQCRDYMTKzlONMNsHHw6IU2kQXjZ2ZmwB+3QXMg9Va52
lbpL9Ygbw/DpZvaEIhmaq2f7npvnPPKG/y6GRl73Ne7qiRfhqUwlzuXaJ/cbyynlRcziRuo95rSg
ZmehBdHgDneM5kYThXiIHI+MCsxLUwdzfc7tK8zYLKNM230yx+qhHNdG0fbgHjASXSOiWBhB+Y3w
QDi7FguiGL9VBFqFW1/l10R1ZB0sqzE2Zu4se9m7yUUWonnsxSyfvHy2NsO0IN1LJ8LfXMdaWXoc
i9W0pO4aS6WL7zCEQkv0Hu+hjjZ1EAJ7ydcWX9XtsFCnANFw28CuwuQGRcH0qLejdm0z741wh5M6
6eEhcPFLlva2ka49BpWRgDDruXe/h3k8fao9s3sd7dB9I7EG+ZpeO70MZC6IlEwr0ldWoWdW35du
aZJ1G8Me37td/d2Op+hWpoXJWy6R3dFEslmtqqps1vGUQI623LYNMt7ON1o+phtDd0IymCL27NEy
TxOpMxXzX7tn2HHKepSCmuUOn2OHCKDAjZb0Roeyr69CkB43pZ+rHD/it+5izeSq/fB9Fj9coCCy
lCf0vaj5by/0b3qh9CEUEOrf90IP5Vvy8gvm8cfP/NEJtf7h+jblGfMWJrWKWfVPf47n0e2kP+eY
Shr2g+X4R8CE+IdrA5zSXdcWlvNu3flDU+YSSIF2iB/7J/ziP2mEWoqH8aHbYqteq1AtF9/GV+j9
qSfQw1NIlnjSDqG54NFp8vzFTkOYTX2iE3sSk4ZKvJec2f/02jAitjbElcNs4HpBvzsF4G+yTagn
w5vbiwI61FR+8fV0rlYR7XqIzr1WrKcqxGVWLuWXwmbd0emf3bQJT9gqHQDKM6T0sJmkoG020s+d
XeJ495gg8guTs+FGH16KqsXVBvrhqRv09rnKkkELliEvF5AB9fQiQdlNgAW1mYrbjPBcTL4SbZid
G2Wb2mmyrzE+u2hltgXq/Nloww1JgMkhm5i/4aHxe4KQp5BBqB4uFpJ5iu4N+aIu0AewV2yUvdTc
Nezh4tWEauAK3d3gbbCUJvDSy9yBzqUhHahlXT9Xnb6ce1CPQW/mDOl8Ob56xVA+E2nHOoLdeD6R
XdjczXUavRhIEEitBGNdQI8aeobmTm8QVpWwjmPLqG5tc0ZQR/ugIT67GN1dPiXZ2TOL6Q6m9bKt
wbzPsjq47thHSJB6tmhAwFnzd6ORuLeioRm8Ss3idWIlW5lT4d1C7K0PIQTJewB6EtGElKhCZhMK
IAptUkKz8mh31A4pvaATgb+w44m+bo7DAvyJGGKsW6vEbtwrTy+MMmi1OX8yi7q/75nKrNJesB3o
eQV8ZmYefia/ajrUo91sQHxqV+MCq70D2LSqltkKxilcEMuI/lOezXWDHqpor8awbU4kVg3f/dZf
SDqaO8KOZW7FN4NV5pu68ct0XY5+Q8IBo75rgBOtQDWiMozpEGwipI/2LkLzjHSXkdiXNM3zHBcG
7ZkVI/zotvSYae2VMucS15n5ySBf+M5X3g5ecm57L2oj3fZNbJ2EkTJujKlp9sAqIhokVb02uqHZ
w+McLlFc5IEDU/RZK6P2CMvc/za2o9tuHb2IMAqbhKhuxqbxL6o3PwaU95VGZoLp3MZWwuts8EKc
cD64xFeLrZsPVsRA1qIvxdq3OxE0hSgfuI7Z4whz5tadUnkt0RMc3dYAViqqsbmKwxL6pjNHxZrb
tXrwzEa/IZ6EkCyt4c9FFVnXqEZ6RphVUZ/TEjubRHXEU/55KkVqpSRx+D6Gkmwi4b4++kOi839V
KSLEVJM/zKlzkRVbuPyq1PWJ+gTsUrfsi1FZ0YaF6obNlTkfyY1J983o3AovxVRukQtsmowiZwtB
4pTz9GwkQe7PYejPhJGFVKRub/kyyGoDQD08s3um6j1htIkgpNsiWjTG1n22AGDgq3PiHfw9e4Vv
Lqcco9T2Q8T8nkkJ2fK8XELJlB3txJA/TqECSoAS0dNbhrMLpAmrXnr93lrkWAChcJ3SPhui0fZj
3z5ZmNwRlHu+StaGYUH6xpF5gnNdKb5FoUgXuWJe1H0x38ERMQ69ImIQChwdvFnmd2NLlgxv+Xdy
RrJlxJ1v3JoLiUYPBxeVHCS1c0Hrp1cMDh0Yx5Ae6zHhN5law24EXoefGM+OInjYoDzSFMxMQywV
TR/Jr1G8D0X+iFEtHkJFAxGKC+IqQkgCKoQ6OFqPC5vTSnFE0kUQwKxW67nXP5WKNoKch4s806ph
47zwHYadTragAaJEwEjbkkj+OL3zSwCZeO4M0QS0ic0V27AJvOh0aNYh+BPADDfOmKa3HWAU0uWn
lTGfXEVMgQR3PyRmsSomt0MDB1pFH7OB1DTFW+lpyu7hm2XBrHAsPdN3yCyxc90kQiLOkadO4Vtm
3xt2hgnSRcg5a7BbuAAd/Cw+4gSxEj5evTwrWe61T7W+dUaxopVgnRwFjtGjlkruHSYzNdVO7Zl3
iEm5m+ZqOZOrAX9GVjQIPQWlaebZv5hLy3Q5Srr8LlP4Gsdv3xih6ccsicRpKfxmo8nRK/BtTaCL
4RnDwfG4/R5cuhBr5qGU1wqYwy6wWKM2mM+5wunMg2gflyzq4axZ8Hf85M5uNdpGCsTTwqU5FwrO
08JRvh/yMLyzFbrHUhAfu9Lntcll8kOcnZlC/eRT+BIr+I+hMECGAgIlCg3kKEhQr3BBnekcpQII
TQxoaPLon2wFF7IVZihOJxJFiJTH4+2+jtMgMV/4xKn0E7kDiD22PTEz31X6OXFSG6lwRiNthxyd
C5Aj1hhKjy6BfNTERXOxc0JuGwVGMhUiifqLGmWS8av1TlDy8bYGbtZfuAlzci/0/BaGn42LB/hS
wpgSgaF+61rSWlPot4dCwZpyz/TXWq8ATqP4Yg8tDnYkE/eFwjzZCviEuJ1gj3cKFMuhIkKhfwiE
5ZbbOTGgAtCR3gk6Ryeg6v4Rl928L71kOjgdr0ha/86Bzpcj1v/dJ/9f3BdC15Hs/vtt8v/LX76+
/Oxj//Ej/9olq5k+e13BEoaxgHHBv7bJRBgiDkaITbvofXj2Bw3dxuCOTd338EMg81AItj+2yfo/
DMb7DPodx7F10/+PrBc/jyTfSbRkBHMW7OENWom/DM5S9gGWNC1tTwwj78iEPdG+x2r58OE7+QuV
wM8jsR+HUVMRYHcmwq1f53OLkO2M2knDlWyJB8zHPPi97t0ULOLF38wkf52/8MX4pATgI4Fs6zCV
/Hn+wrVI6eyb4X4WlX+jO+1wzZbQPFoLAZYou5L4bw5o/ipFf9d1Y2Gx1XSXvE39FyX/lEm7wdsc
7hPWXsR4TdVdVW0PXh18e0Wvg+7KEwNv09jqfTSYaxhs6bxzqpHE48Zm8bQHPHq8O8qEKLCEgVU1
0SCf/Vb/Wk5JewUj2gfMHfk7clBgvDuzgRtyKoFRieIuZ+a4Y4zTPQrYAext2nqrISw6h3OXnK0o
tXHhRmW8Q8IL0DeS86ahoXNnaNbyzcfv/BRnFuHsdXSt9zPbOTdHtVnnRLhC+rhmIOh4QZziDDNk
X3xfzKW6WdD+P5LllgIADvMtjNtS9ewHlOjluNcrsGrN0hg7b6AH1DbzuBHxhA2y4w3oiq46t7UH
EhA96oueR9o+d8ZmvbTauG/mHNqnNfmhQwyVUb0CemWXs1AU+NUSY61rRhTDxGPxMjfa5ySje8WW
JoY+h1ZvHqNRPvvod2Z5FZc1lNuSjiy7Y+7zgHYE0BLdLMqvfevWzykpxJ9SVt+LH+k+oWi69N9S
T9agSXyoeKsCtyahr2kybdvBA0iE0Cf+msU5hsWktPIbHcQuhQ3uuyuVGHOa+3J88uaF3RvY9rVh
4GLEQsjO2kpS+yYxiWOdEj0IJ8SOceM7Gwlc6rlw4ctWk95tvQHD02qqnOKtLYp4B0/idW5BCkcM
gqm5PPaOYrFjSkq+nBiG7jVo8uUTRgTtjkS55UpfQkIE5CSyg1MOuoZTMA3hp1XavQVO5hBaurUf
xlJS5iUZI6Oof4sILviaCVVeLNHilPDnEv/IVyDXcei8Nh31hRjbc6myXScXDLxJsKmauYOVm9DJ
RY++JI23IaZ0p9VEiS9aAbl/GnHAGpYe+CFFkVt3pxRhi7maumgOUICkL0gloCho7hcz7HGQEL26
mVynuYRjblCQy1sSVNn+EIVicWvz9LANGa7NzCLsSgzfpsLVtuw5uuvMKJevnQrF5craX+spy27Y
OBjrbOm6S2N3WlB2eH8bP9n09vJZ61vzbMDH2BjzIs8arpANbdDxnkoOhKvwh+1cWHclDAWX0YOx
TzIYy9aqo+U9k4+Y8M4O8XAg5e+zKWU451FWrRaZDussKjLwbkY/sxEkRGy58sZ8ng65z/gMDTs8
XJpeGoDep0yOCgs9GT0BUnwRVbPu50GmD1abehEzP7CW3jA+uKQqbaAcuGzHZpIq0cZnCdtoJPeY
Mr2y3I3D4rifJ82KvK3L9NNmbztKfc2Id/a2MkXpCqqn6JxtlI1LdBkym79p1skQnRkdE4JdFW05
3kaOFpGWSXdBxuzONCAQKxmO9rNRx2rn9j/sndlyG0fWdZ+oHJVZ8y1mgOBMiZRuKmjJqnme8+m/
lZAVv0XZkv1fd3SEm+FuEkChKvPkOXuvbZYhFCHUv4F8nxIuQc9xRpj22YPCJlZxH/fGieNuNLSP
RFyVRbNnNJt9MJw6ewzGItkz42AZrgrPOYwmxbYXLgbIRkuGC31t1zo5M+ShFfwSgiKo7YK901vW
aSLa8gyOwTnIwuAQNGdLsmygl4sniQSYkLRG/2sP5MTjsgzTJ1eWeN4IYoavl1nWsaK/wIgaix+o
kdw+1p1ZnpIZP31fDBrIQigND7s/VVeNrUcgHriRnUBLQVxGUm6dmv5w2Zn+TFpmDO2ZQ97HueWn
BsPGo2LOSV1bGkNNkMdU3M+WXf+h22Bn3khCnIMexNQLxLLN4EZ5vIVfXh3Rege3uZO4rzlKJ5LI
81FglvFw/06ZNkH6Be/NAKVGI9Xoiy9IXGlJmD3znoxD9wZiUvUYFWRuMVuqmDfMVeYOPLf5/6rA
f0f/R/CCv+yfy0A4AP2bbqkWyfA7f9aBQhP+paU9mjQ5saxQlvxZBwpBtK4dUGgiD8MNKOnLfmuX
EqVDS9Q02WAdEgN0ffZNN2r/hsaTXip1G/oQF+Puf9CNglb6vl0KdZjmJDE2luX4tADfigBrBY0j
JBb01qvrgLhLozDS1RRLTRdxs+XgVZlV7oYsirXPzKqvI5kb6xyo4ecu9FW18qJC1mvgQs18jFXD
1KbqPPeTYoqzLcrE59RX1Mu5aoCzPCfKbhhwK/NzakVzsBIsoGzs6Jx4ng0W+X2CVO6dh0RAHruG
Zf80W0k7XbfAI7dxDxmeXifJ1NniZtc12r41NkACrRbjTAlTo6nGVbQWaankplnAKQ2SRBsZ50d7
nM2FTFBf/EF9PTDYsSJ7F+DvlFuyyZ14bbtxcg2yeDoOeOMORkvS+VgVYFJYA+b7sTH2Mh3kppLB
81TO1h5ZRF8Q5kKgyGpZVPo8OwTLWYNVs5LP5zgAknjgmNiSWTJlggHJUOUp7VnPamF6CgBnK6an
bbfGN5ApGpmuzVWGHCfuEpk4un7o7jqShiC5oGX8xBVZrrIuSMP2STEdPPat3RmIYttozrYpzcLa
nty53sN4j/MtSg5AbKmdJ3Z+8BBCCLPcuYrOrVhPYAh660B9E1cN+3VWj4N3xZEZvYVai45kghnJ
fTakzPyDqCUt/SiKjM3xCg4JwUR0z4Qb+FDhfANxyqaWjv1htKRAGIMpJW8CY/5MPmydfqHd3H3B
yiUn9l14TYV4hPckdkQHesyUayZBL8x6BoJTi2A8T1FGVHo5MDKnZx7GbKRDekxsGuDbNme8KXDk
mdCCkHNl020HpJkYzQS4CBK4aoONO4LHL8SJRl2FDdJUO0a82T6r4lvCn+aH3h3sZBMaudwkQUsB
mzc9/Dm/x8htU9/iiILwdDBLk0z4HI7NsZjNdkdSX/dayTr/JPtGWLsg61w0CA0d9N4PoVlFfdoy
aOwCceow6q1sK8pPKWhHcbDL4WOc2mO/VpXt3JEOwBZeEcL2MWptE1qNjaiC6fMed1y58Xi5a1rw
OByVmO/Lqhf7eMrIJ7VFCKS68dkfM2kSeC8iVAiT7EbyUt3yOE4mgb46pYdKK7fPLjTUE3me5kql
tF2ygYzD1sLvYBZih9j2hkJryDaD7Z6Z3XQvEIfCj4yZybAp1MihxLK3WUPrfBBe/S7t1I1Tes69
vrNvQ0GNgYqv3LqNuGamCSEjQV3kW7WzI7JUkmxh1eaXSgDlr9CVvUR1oq7axp6g12T5odPUb3DV
0T5NSQ0KEfZxiMJ4IqcM2qxLYzWyqYlRQhKakXnvlTRvESWzPxuhe87U6JxJGiW/Oe2mZ6epoBGl
2UyWRWLJD4Wj55DDoipciLlJN0naw1aUnfXF8Hz27p6rsctU2h+HPv+EhyBYo3XrUHoBZQtW2eja
j7UefK4l2odPtk9XzEntyFxVWQs4tqiYzwZdx9+ojSNgIkn7q0aBOoz5cTLd6sQwpsCvl6bbcMRF
ZpWRf5iJLljBhwGpMbhzuusdFIIrb+hxsjEKf+p1iYdyKXui23/PbV09+HI5BxN5404WBgd8tfBE
aIV7Jx9wWEDubu5/ngmvuAtyPznA5C0/Y3cMNrmJEnBVF1Agtktlmxi7xTF004ceEPFxscZ5k3F3
Pwqjqsl9mBZ5CAYrXE+9euebqcDJ6cCn8chquAEpyco+mNZHqEnTqogHAy2EsNPNDGrmg+NPwcYS
tXqoiGBH8tBOUMO6krZVWl1LQGNIwrz5E9D0Ea+c1X+hFDXWmdOoLZLybj9zrn+hkGfiJgg2H2df
ESHhVDuRR/2dbNuaA8dkPnqiZaLeNW3W7Kqqi7YdgphXvx7ajT0P1UNqG+iDlgkuUJwOIGWwB36B
PmseyrH0Plhky+JS5tbaKpacddwvI3KEKJ7AQbHy+xOtNo+j2LUk2VArwKydHQn5LmqC+sqfnPhU
BW191wgNlkeKw5UN4uUPOgD9ozNGTbqGaQdR3qT6X8WiKzjwETYnwHwfVUt1urYl3rAisXAuMQSz
HFldz0iv1ugQ27Mqq+k+94wtB4iA0YaEyOstKCuONMmz69gUzUaQvP0x70b5RPpGfe3V/vJoMkSh
OHXj4MEOZkLn/X4+VnMIw64K7QlUXGLe4i3Nnougap6hPLd35ZCH72tOq1cDQ0PMiL56J1p72SLf
gCbbjsuWRkKzMt0S0RSUXZO8KuJW+iOqhLFeRd7wDu0ws/2EJJiNkThAahzsZI0Zm+S0eJG19UjK
PpWTYfdrwDjLFVq7IlsnLZAyv7ItrmM/vdizx3lmRMa2zMUITx+650kkwv0k+fsgg8MyuUOqM4Gq
NYNnVBmk4tiKjd4vAX+uuqhLdhzL3LOX1PVT6I2AjAwHG/UqCqHubvxpPjNuaHddbTNP+V+L9F+1
SCGJ0J/85+L4WE2vf3VUAULQv/BnZRyYvwlk8rTOvhMRBO5vWJhcrAzo9XAYae33t6rY0lEYQDp0
NCuHJ+3M+VYVm1TFWpZgah+Lp3/rP1XFFOx/FRHA+SRYFRU3YZYmoRjWm2biUvQ9q0Xin8ymmK+M
lDjyKZPZw2w50K/KkXDrsAdC7eWAVyhGNZva0pTqVAOrQ68z7oD40jWK62W8s60+fJ8pJiBXDcqe
T3GfpNGxajSSmtQYFC/NhY8tQgBvc+69X5x+uh/a2uqQKRV5eALsnH8eR0jbYzP47+O5SiGAX1Dc
/QXLXWpCd89wL9bM7lHTu9PYAuTtXqDepeZ706cmeg7kd4T8lUDweXzu6Qw8QC0HDT6Mdfil17zw
yBivs3yIKWrLJCUbGa64HUbj8xyxncmli78YbHTIoCOnaVbt7NFfHQNUEYvVMQyJZrS8rUC9ymLy
xYNwdV+V6QRXZiyim9GQ4dG9gM+jzkeSNlWWfZZxmqVr/AUkIIEZi19VHZU0B8Nu62Cb+YCnG04k
KUn+HpmThcqPfMDHRcTxLUNVIOVDFR2SKY/2kQr8E/6YcW+SlGiR8lO4j0UcKRxqZZx7VOrAjNGL
SR1whGUk2pR2FXxehDnXRIO0nrmGTj1cMSrr12RjNic88ek27YSrKNcrl3JxDq5axdRPx6OUwAxr
/8ZG0sBsdPSGh1EHhUVLDBDBMDuEGqHfr4OkyKu1Tdn+2ORTf+IYycqmNU/VRf5kaCWUuIiifK2P
Si5SqchBNZVr/RQ1K1IqcZFVIdOitAm12sq6CK8iEILbXKuxSjo16+Qi0bJcqGg29UtFeYyGq7/I
uVyt7PKReMGoRexlXoRfhtaAUXfnQFQmRaZgYqv+U9my6RxCStv34TCnx9Eqm60KltQ61qU7vnL+
QncxtfCttQANICpatFTL0mjBo02ZEzHdKgAt6fvGzMJ5vFeGn1R4dhUpF3tPjMnDtHjxXSGDReSf
+XblZJMbSrpXtiJENTY6mprtUiU3pqsRsREnoE0hKrkSdj9+mJzJZUStt2ef1wi7ZpPm6tHuEM1i
LRew5dh4y0NYCjrjFbBxnPjueuSwfoLCn+26Iit4vK12DdBvXVOTrLwS3jQen2rbmSg9G/AWuzRG
BGrgr9omMzzQNrLACWTiSvaBuK6gadF5sR847B9y6m/Qdna4XsyWeAKThDSSVZDRDfNMkTXaS7gp
/ZY70C4b88Yg0MXddN1grUkqCHZJqvoTGsRiy0zGO5KNMp1hhiabqSkyZgbD0NM/Uw0GjGY4cRwt
HhZR2kSKVa6zd9OyfzCC7l7FPJhZlX5RvvVOGCwDOdg+XEP2JnVdWnBJ2j0Zg8xv8mn21l1JEloy
O+KxJcmSuNiCEXYAuJ+9n6l/mGHwSAGqrEdp9yjAsztOKe9xPeRwhnmwDaS5aR89uBShEH5FugZO
A1cduiUd7S73D61yYfFmrr7a1fSEhQYzC8EgR6+y1Vbm7rjH+C8f3FpD6nOVbdFVOEfPsYut6wSa
5Wp3w7XDKH/bzASfLQW5MlZu2y9e4aSbWAekzToqjUrae0KGNlzVlyS1IOpYU5jkEluQ6LA1U82o
/GMdwWZyZII+Qyyb0gFtWcQMv9KhbYOOb5suSW6RDnULpRrWfWkW66lz4F8SCnhT6Bg4DxQYHHP5
agLiWg0RsXRAKNTK0QFyxPwCObV0rNykA+bCS9YcDUCutrR0Bh1zaoh7l2Q639IpdQmIoDWcmvKc
EAVym3b+9Hk0CbaDdwLdmepra+rYu9T2hl3bEYWHYMO/A8pMPl7E1/8CUXEnncG4cXSMntCBekse
mU8yIGSvW+z+A3gc+9EjTO++aeJouwhi+XIKo+tR9f6RZJYuA1tJgB8dI7L8gKEOj4kO+PPjznq1
dOifZTWcsnQQoC/q7jAbjrjtOuDJ6NkHniqiA6NLimChAwX7ER6MiZ7l3Dk552odPDimXbapbJ8l
k1RC+sTpIdFBhQh/PZ+zF/GFEWv+xkp71GShjjc08zrewWAobhKZh+/iSw5iUROJyIRcI2x1UKIc
iUzsaBgTsEyOYqEDFZWOVrToTazrMEXxSpQX2Ys4Xt41EXGMCrr8Gfo/zfjcNVPut4bgRncQj1KH
OSod67hA2WFuQSv+ueaEemfpAMj4kgXJwtQc2NHn11hHRVqx7YF9cQmQnHSUJKZt0LLclSfcIff9
sHQpEiZL9D2plcT3ydWCyiMzXwCf5eWhmr02ebaRS5ToOip3YCfKGJfcqioegZJYA0hk4ULu5PgG
hMCc1We/5xgSZlh62jZhCY4tGxFI207hKoqXYT+ZxdM0z82eHM9oy00aHvkq881Qlvm9pcV2HOpP
Q2TUm8Ztk//Vx/+qeYzYQtJt/ef6+Oq17F677yrkr7/yrUK2f8MKzlJl+g6caSmoUr/1jk1JcCzg
ALoSJKtfpt3fqmSMh980AwTEQRcW/qUDjQrhP/WK0S78UBXD48KZiUWdjov71uLYQKnL02h2r+j4
+mINcV9MG5e+AZz2oTNqzoreV4Z7VlhVeFOVC1tw62BpDzaq5658zL/i37vO1TB4Q80t4Go/5I5G
WoqXjqcyhx+ffYXJw64p7Omm/wqaX6RHdUDD0wVB33d54Z5Hu+k+gUu+720wh2uBYWCNSc7b5XYQ
LLuuiehLquXR8JWCXtbTn1o3gYDKs2I9BPAqRduZ53IWubNOMV5x+G/hHx/yxh+au5S27GOLo/hD
lysLYRObruAhG9P6yiWCG83tErwYtG0rXmJx1XYOckyDNYpnaDkLlBCrSvzbrCndDw1q1o0RVNPH
ZLTZcZD97KphYZzcxq0WDkv46ZUVG2SvVka9z1SRH1OsRx9ddAYvsrNQ1IoqCT5Vgf8pn7VpDSfM
asyK5cg/wuuREdpt4iTmIQAusAWpEqxnpJv8f6yguSeeniO0uSzmpp8ikM8U4UFBU6diSbRDlxmc
cMZDCcHvbiAF5v0cF4SJMKvaE+cHfLaTC46RVIt2EwrXVciCfYjzNPnM/eDcpxkN/O1YSeM2LkqS
7hy3PXTVLFC+9uVTrDxKcH8Afak4Oo1zFFMP+728tp0RgBY4AnvlNtK6rWwYVkFNuVx4RI/BDFZX
ee+Qo5IMuoUny2Fr6NVwMkK6apOlDjluJdB+YaM+GktR037MjT3uR3W0Y6k+oej1jnEn6kcFYvxm
MJrqXBnRUOxtZSy386DcUQjQPHavo5C//TfSSJuEZMORdU2YnElOC5DqMbDL9oSjK5rKE/LHKa82
uJ2aNNgh1EJ7JvzJXI3TJabAvGQW/K/j8G86DpIeIKvbP6+ot3FS/XU9/fMXvmmyzN8wH+ipGhor
PYpjdf5zPfXt32BOCBoSPppVcZFrfVtPxW+B50g3sISHrfsywfu2vvq/6RRtQQfjm5LrP3QdfpAT
ebAifemAJ4TKCTRGi7b+wokIJwOBAWzLI5OqOtywPGUPcV6HJ3aHcU2jtnsOLDCEiADVTiAxP/l5
X38IgBO+AxJSf7Ch5j/Tj++eo9mUv2AOvPHk27w7thutn3GYZ7JRff/ugsFvQzHBH0tHu3p1YlyH
9PnKc+loyVIDfnBPKNW47uoq+9Ot84/QT9CZ3289eDyZT7IjaSSL79IA+v7VGdLlGJeS5ojO94Vx
vbVGc5ME11nQVjrfyvHOUHZKl8vkelezHSTvRNomH2dVKowcXTNuarVYpyiPui1D8nzf5+2Qbdum
cu/B6FI9z4OHRGYq+rOAqLWzzdpeKcxgq3QumIzaY1fcxnIxyS4WDNBMv8EGxVjO2wwDcXIrkp2M
BoOGO2N+duUHeqwZs1BSFVTnwyboOOi0VT48xGVX7gjuLDk49RZ0dnrLSJCCME6h7dnmswEUAAid
9zQQe5HTM2hwi3tuXd60oK1Y+gzOXG1ljYfFKEJ8GorwD0VpuVLeNJLhpyGNNfqhdSHn5aVM/QKm
H2OpszOl4cZtl/4ZOz1lamJyYMUcGs/Ezjm+e/CtbCG5D8sKIg+gEkTPdRwCZfMQDEZ6b3ZJIjYp
KpYPeWW6m6pEJrzx4znYTgOh3LvRmn36wTxKD3PoRzQpmoY4DmXH/ZPAbLAtezwdR5xAOX0XyXF1
Tgaf5D1rYviTuAKdtci0eCPsM4sALLcWxtaOlHVVzi1IjShK5ASNjGN42iqbr5WoxQMbiDTYxNx2
NTnOi5cu/jZ23PIuK1s8vFHDLAo+klrZbZ+Wq8icxc4k4XPX9pNztxD4ulfSjz43sRx3mZmQUT+O
G57U4EijsnhQchkttuUhPSmcCBufzfs1xih3UGTUboO87g9L0lZqh8s0AlqQkuq8bka8++uxKbUH
PhUMMHyom74I31uEcB38KZ5QxnlO/Ic9meOtqMTscBz1ij8A1mTVSqrGWjVOUhK4x5wPYeCoHGvl
eq2basb8YxzRu7gZsmRwoHeSUjY9irZI0NuhX65wE1ohrlvk0SU6KsLYP5cp6RXUF226l2Y1fQZz
VggqiJi2O8ZsmGvXdFha8n+SPK8PQQnbgYNdG57UoKwjU7R0fHFJjQzOC4OLV4V3ZABgN5AV4uE3
oGcUYh7YtEHfxGsXUXOy7Ye2NLZV6C9kFIlyWXekD4jtMBoqeVysalkOX8mBBpKhcFWVOJo2iJKi
+qMdTBzrM6N0cJIsTtkSnp2hTiSrka2gL8/AmhIOLaZVvXaVZx2FdnWujBlK4ZJ12QNDc70Yxnx+
YlPK21QN3o0cqgaHqQx4tVZ/NkiazmMbKkHGrdNhJo1Hu6M36pJwRiuKdz9Hnjo01awOCQr9Dxi5
qw/TKAOIeM5I0Go88SDTMBqoigZzHn4303Ywr5F0OuZNgF0DvqKsq9e2ywNnQziv2l2W8oBPjvAA
VQHVms86mhn9eIMhQZG+YxlJtc6obhiGzqHE8b1hJxDLK12gFhMLNEXtZcGsrA0ujPcjpLyVoCHz
QhhrjhHGwCLwOiw9FeDSqg4vuHJvGsqgcTNWY2XsJsaO6Yqw9XrfcNi/Xcp4nFdulRDh2KE/ux+S
SN7aND3bVUIf8LZ1IBOT9epWzsZfxvE4w/nAlDD2cXEuyH9APMI74N4tCDEtEUePN3ZDVP2KrM1w
2MDU9j4aGG1JsUvaLFjDNS3FpvLdxcQhRPt1FTfe9IHklOoGtyhdZd9NK0yqpk3+3ExU/dRVv3ei
f4cO0T2OQZA6e9EH9MthZuQbA/svvaRYJ90LH2EqLVvy2208gDtBYtV1bI0hgaTGUp7jfGqfZDbM
CBTjwfnkjCVhJKMl4l01oaeQFQHsOGXns52nFbjJMT4PnmpJemn8/Dg3hK5vfTxaVxZKkGMAeddb
cQMZTxn7DDRIK1g2dgC1BINM4UmmY13H2LeSyAVhNZTLHvL9wuo3umm7YR3HIh85Ni0kDWEprO75
f4XjvyochQg4zP5z4XidfCLU+vU7ACAKEf1L34pHeH1CBl5AUBT6csel/vmzeGSSRYgCBSWCcJdT
ucs5/Vvx6P+GGdWU2FFReVmOJrp9G1mJ36imTKyy9iUNHiPtfykeGaT9dWIlOZWjfbdQvvMk2GjK
vi+QiBui9ZZ34qqsUZlAvsb5Nx9ajccLY7N0OefFS1Gd00wY07tkLgHJ1ktcEwEU1NBhWOYgf0N4
oq3EWMNVC6FqNseqq0iCHiLxVSNr2Mrabv+XK/03JgH9zv4fHk3DnnjDPpfW1MUvteX379zvhikP
W9VeWWzLDyLGtk+ZwgYzeubNZJAN/yvhvnY8v3lJ2xTCs9HWEZDANfv+JY0kR6fBxAhbVXCueg/8
EdpL4e5T26a2wUtpNAfBGvshmJoAedRgj559wIk5hjsnikV1DL2E5VoR0QMnzw0HWglUfnfQScEO
VzqpQHfhnnIpwCDZYQmTrRNwUaOkBFFKiQOIo2kb+NV40GBZc5bkWhvuCHxINf5GIvV+7csafVTa
6J0BygGY2dYLIQbj54fp8RU/7PKNEDvad8OAeNRY4MEk8qkVFjfBZOXOa2uhvF1sA3DpBTZEVnIG
wDqi67ydkoCOIO6B+Q6mOzQYGsLySQhS2/7ER3ctBClDY4Yj2FHJapaJPwPfkvUHOU4wmNxKNvEt
rQLeEXu0dVwU5eS7tqHc4lyAEOtJkmbeXcnK9uSNyiZ02663uPWLxNwYn3pNp4SYDNDEkJ4zPqi2
lFCZcqnpBWI2PiLa4Mol3cy1Xvpqro6o/ECSjDiq1ZpIG146r6F2rOoh491hbYWlMitNSjEo8+K7
cBQwtEhTKRAy0JVN1mlGfBYzjfD9sLjB+3Fo+fVgonzaNIl7H3NEUGuza7hIyULwEObjvkcfNZVj
fcBTAsiH68i+7iTs06vEIC0BhXrfqEcUR3ytSDegOjONzOOT0l+Jpy9O0Ghe3lQDxAoaAyRdkvf0
rBSy4es4mtS9gZJy5sjBw4s+UfibBgNhv8VIw0OYB4J3CfVm8jbVKPMtHI5ok+NCSVeSsKonl/KT
mVLATKdIQ5seuDNUr1HaO9cLvOX3cJ6AQY91fodRD6f2ZCeHyiC8ap3I0nsto2x8ri0TrRJ47go0
Od6ZcRrhPMXpxBVnFp0tJzm7gGwcgDfvDbTi/T1oNU2cghQMMaX1uLxTUrjtLVJlx9oxMcFQTjhj
YwkIVLYfKwsXtm3IT6D7+e6QldrTlyUlwfIDPxbpl3qe4LwVJtRel249OXTcI50sQRjHlUbkSP3N
M6RAWmOEE98twnY4asoDEMaV4eHy0pKHMqsroPGdadTdi8bvPNBw5UEw6EXNh0TW0t1nuVldwUMC
YBUSWHmIRsItdmkoZwb3kHAGPW09WyUaWMZIA6/izhleV8HTFmxnouWLNSYoislBp7GVMcDBJ9j8
hvHeoFpozj1doZbsbqhhu5wwqemdYkASvOOoV2QPKMPaw0zpRNbliFZdjTYLhFoKrmXb91xLKCko
vL9S/mqzaA+giKGf26wq8aluPFhDlxs5mw2+uMoIeI7dUT8UyEP5K/NksYYy5AaVNxgaRyb82H2Z
c3+QtykB083ajwRef88ChRkjGWQCmBe8JghnIEBeGLVAqUU7RRzIBjBzFgPt7LlNvE6QjhMqpyUy
vixdIvEiyP1bD2cPsttM8JdMbqdT14Bx23DkFjcpfJv52R/CJvvD8UpJ7BteaKjrhckh7rZg/1F0
Z4c0AqJcSr+QYEfghh5jaakW9p0GMBlJZH5MZsUJNon8m9IygxdnBNxSKbSlYzRPa6H5Tpo3v800
84kbo0OaCwfK0kQo6wKHKjQnCp4EyKiYMeIBK6yLNtFOGyN5Jjxw6HZ2zTGSsrpewpJFhtD72jff
dw4hHVZhfgTrA8urzDNEIHjHk3ia/YPIZPR73oXeH3NkgcgSbXnb5+55mDBEbbO8ne/dyos+OtZY
bgs2Kc7RuF39Jiw/CjsudpL0uXDtKY7tZu+1d0GEncSrsfhzJszy66SO8ncy7ZBBmF2/Y5qO9msE
cVa2xASM0Mtvx1wVZ8ceh+2AreueZb3+mAZD/Dja+d3kkWexb5vO3jUL0i/zQhgjAOARO1D+birs
LuJoDIyMdrZg1N2oU24E2Q5TIc3kBgsR51Yo1cloVU9sOvVL6RR1vEGvXNJ7Navn2HX1pS3QJ/oX
DpoLyuqmdmdYgsmIlZj2wxeGVe0G3a99kCqNyHaQ8saJyFPaxKZTAixD4FFuulaOV01XVHs/xyS2
TkGAHb14lrvIEfdEm9V7nW6/afmML2nW1hO71OgeQaIRB7IUoNia3g4fgxqFmQGQYOcYARETqaH8
3QJu+8aI++aKBZuMh7JcjpPBuV/1GTEeHZSbHt3ouhmW9EDnxn0ak1F9Ns08vaKLgZz1Aqj7eUn0
QzFHsI3Ff1BAgTuGBvx9fdJUheVDhAxPc1+3hwyr19qcLDYhTmr+JjVHDiM85Yefv6quer4vxJg1
OQx1GRTRYAjedPhsUERePDnB6YJZTOyEhaHu5S/xnm9coRR8HrBMXoVmIi4G8031NcZMNbuA+A2b
IzprqtmyZpdz/YH8BhaMn3+ov3sxD+cFl5O2amC/uZQAtjpMTTimL/GZVRXbxy5287WRDL+isv5Y
yPomnt+AWpyesKeVa3/t3zYRiRi0HtyTpcm30LKSvTMF+brTwMzOI4Hx5x/tb15PcA6hbw1shwii
N8RRQR59VeaFc1IAXN5/3YIg2LFjOGVHNdIlC5f356+pL9f39wgfDhgimwrN+B+K9QX2R48uyj61
Lur4lWeYFD8sqOzAJakTEMNwu8K+K0Z+No2U7ePnb+DHm9R38GfgkPY8Qu3eUnar0m7MOc/c0zBg
rpgmwmpmgW/r/+NVPEHAGvZenDtv7po8lBPGrc49oTpt6ezhz/X8ZfrFxfy7z8KBEosPOVE8eG9e
xe0t2TgGnyVoUJ27iUbTgZH477cJKeoWLm9OOxw339wmWYO5rE4q5yQ1TJdhIzfFuEyESFzYhH09
j+oXR7of1y/WdP2U03my+OnNBwO/GC5T7tonNFfuixj86KTMkVJkyCv4cv5igkftFLfIz7+2Hx92
nYVnYQM3yXD74YkI5JSYqnbkKRt4ukNaXED0Rp9UKtf/Bav8bz4iN4cH/1oLUt23iyWpXC0vVcjT
xQa4oEm7Uh3TGGg+rNj6BDfru+a/f76vE398Wwzh5fcrzGgmpRXjSD9diL9lYeuWrB/vOej88km/
wOa/f9QhGSOwshn9eP6PT1rst77JenKi4RX4q1QUzrRyPDN/qEfV3lRpjkI0XCiT54m6bqLW6m7G
ZpzDHTR1m8NF5bzmkew+Q4e0qDpVmcd3uFQwCv/8svy4EAZQoj0m9szhaNDo5+wvgzN4hVOyGCF3
eIGUd52ECQbv2WC/hIrOrfYvYN+XgIO3VwchMkrhgEBF33uz2EfYIWTIHncyfINad8YdDgB3nntU
doItM65Dfb+nCRDeAdDxODqQpy84dHiqYHabaCA+hCop2feIH+P//NSj/HDoBvEw8N3JN0+9iYVX
jT5P/YXYm5pO+lFEhgWdGqv4amrMX7Vxfnj2XBKkeBp0dCbS7Lcv2CSdLvoXdRrt0H7tMJfT49QQ
bnZ2TuM//8b/7sXoGyFuxWLGdvDm0/lK4qfGDHeaI0iJaZkBQO58TjmOWXNc/PmL/bBM88l8ZOUC
VSI73lvaepEZoia7ZTm5IZ4Cylf4UwixYk6JP38hLQ/6fndlsunq4sHhwwENeXMj50jtZhcEDhVE
iwHe5AwHYMfv+uxdaFQ08Ot0pBNiRziLiamAEJfXeAnhk+ptEB/fA7hS+gQGBk5r3QkFpB1O4wHk
Jq0sul7Wzsx194OkCQ7Hk4yWu76s4PP+14UYtAblHQ3TgFiSH0qhpMQS7xVdd0J8428uGPyCXMZ9
ZC7/ueripbgHbAy0tPQIyPr+4e8jU/YjEIhTa8I+R0TK528Y8GwNOcP1Ludf9g/17vWXR99mW/N8
lAj8E/bHD98SHiVLNK1jn9xmtv8gSWQ8oWIK3l8aIq7X0dVpVO68q+ZZ/mKlk29vEVixkngXF+0y
oi4qIT0o/8taZ+dhn9hTkp6EoJOkNmbqu8yH0B4N6BsRBfi/uyLLSNquOpK+L3kwpdVGyQEUFom2
jB6WB3Mo6CKqSz5Y02oPpj0gKmB8zH3UFm6X7gf+/p3XL0bJX5oSB1JMlAHHIPmFIHSMgO9bfXvl
BpvBfiGkqj6N7YJlU7od4TMEXg3rLszo+5Fhz0afNCPsPR+9ZXaNIAxAvSmy4n6i23ADot3AAJa4
d9UiDFK3gS+t6GKXhFB6jTTPtKXNco3wfwgIAGvrc58Bt8F9UatpUy2N4gCtkhNIOj2nzx08QYOA
sVGuhiZxenrf5jhVr5ZK8Ulo1DDNowEqoPg8tT7BTamR8rwEUKRphi5RFt8RncvPHpTX6uhWtCj3
MPvC+OCOGaeislH8r6ph4ngpPscspPMS5LquaWqeNUC0zvKFbnkCYFJELQf3pZ2Di1l2fqhnVcR3
FtHl1TmLmrG/7yxYqxuJE5bAdlHU2UMFY5okzqEXZLCZLmx3U/rnyHWr7MGrRfd57kw+xWSljvoD
ifFgX7eN0K2oKedrns2EX+Sjk4o38XYftVc62GYytc8jV3OkozHQm0syPNU7tyYSHPveQueKNAAa
4X6xuGi5LB28OLhomH5Xk1UekV7DYp6rhJduMsCJm/9j70yW40ayLPorbb1HGuAYHFj0JhCIiQwO
IY65gZEUhRlwzMPX9wGzqlup6q602pdZppnSUhIjMLg/f+/ecz29xNC2iXOTyLtyHOzuYiTaihDn
cYnvOK8irCchb1S+piXWcRiaVmI47VbeJRNnBISCJdwGlqhOZTlwkEDml8hra0BucownjTy6jlzP
5OYPkjVWPyLMpi96vEg8uowRE9fmwShtEgMhn/GAleQiixstadgbvuoAevY8fUvk0GqInYq+meFI
c74CQTu5Nd22avpBwHl45y7DhBh8bcHZec+HMePJ+CNdMAljBH8ttA4G42vMUukwk+UJ5Z0ZpZm6
b6Wd0Hob7dl4MCYjTg50e+nNi85iGW8cm6eodh1OZjHJrjhpYAWLjZm2/fvMWBnleEIf/o/RDJqj
t9A210Iisqjt3Epab4WRrp3YhvY8OYscfyZDpwP/tf1Jp6fJGNO7kte2ZB6xQcaAvbRyM2L1Ci/i
NS2UxqQBLDEXlimpRQKlJ6LkHvk/H8TQ6Z3sVC7aS7kY9fR7P0mTMAYECmQPujAS0d9PufHgpCmh
nH0TJvOnqzHJCFK3Ftb9bCi6wDHhc+CWe2OUBfsxYwD8JzHtCp4Vi2lOxhvcmfKZwjxDhY0oulLm
JifqFfBAGC4FvXktt9MTvni69XNOU3JHB21xXxMrtcITdtYV00iHvFt1LUs/pOMfO/6/6cB/QQcW
667yU82yfeve/uMPsfPNW/H5X/95Bpu6/qNU8ied3R9/7u+jUoaeOoUgjDObkeefRqUMPVe1MkPU
/5mRmvzy74I6PIEcNtbYedoojiRW+V+YiRIk/8tOzaEaTR0Bjo5JLs8/RNckyDXtTLXZsUir5Qw5
d9lpouVlXAqO2Tac8kNX2wYUBlzCbG71jHQNASshDFY1Py5hj42G2QOcBsgqSFE8Y/UJZetsoEms
bEtaOSWWypqFjIk06ZerMJFzH5StAgrO6O/sSazHfMo1SBfNXHaDxG/4lClgT79OEPIRO4qMJKUw
vDAQIgiauIi9O44sQ5LPq8x43ktq6lP1JbRzyqm85mOiiIFaod5Mr1xw88P2LHsWopk2Jdz52CIJ
55D/weKBMd5rJ/cL0jNr9Ha+D5EZObvRk5p40ocwSoKij0jhRFel2a+xTgwrA8fR6+KrqjPZ8jdj
UavxrhYSWJCM3DG6WTwtdndVhuzkMka6Q2WZFYgukqjQ3R1Agk7fajEz8aNhrb8zMkiMfZmaTJV7
Z2UXRSR74e3/QhqBEmCQZeBANl3fyByDeJpN4YS6ZEpaRu/FMke3A6H2QaUvOVQiOYO8RRPlvoCs
6LSgRA+J5auW+x4wTsd/rXt+82Gn9XAj3VSHw6pHJo5C07hfElFtxzAcXpr8fpWi7TFc6WeObWwg
HvrKwcWgwhn7qinGXW3V+L2Z6vDAKKlvuh5ZjjZ74f3gzNNjpuzsRY9ngkRIpvVNBm5+l2T2p1ZO
6YXafdrU3kRopqd5O4RIybFzPfM1tXHZjKyN20Q2JbmYZXciY/JAkZuj+kyz+2GiAU+HjbTycqz3
mjGCwKzK4+TND5JA2maDeah9tyHfX4osltsJHu0xi5wi0MeuuOKk3gYYnqFOLUn+WA14nWrNiPfR
VHkfToRZZUOUdno3MMR7iwbDNnwkAeiVSPMGaZEa2qmkjY8NFBLGPble836s6+XJFPlDqinx6hCw
EPnCyj4S9LFPjstLxXTVwtITotbJEN9QIhfHxhw/Q8AKb8uUGYGnKuyMQxx1b2iSgnRhIzPi0dpk
arwarNi+zbM235kDGUgbJwqrQ8MWeGTs55zDShqvkyDA2ZAl9hYxIrtJs/xYWrPHlL5qH1rm+rfm
aGO+NAvzamR0fcO8DKJvpOx7pWLS3gaVvtRlnL5yR/P9NPXmVV8t+QFDDN6Dxco/VNQ5mHOBsp6S
xlzuoIgN1wWyny1zMWOAW+/Ky5x2bHGaBrGadJvkTMyPCW0Zz9xm5JU45FMTahvlJsmpdCLztnf7
9npozOSZ4m1VXM6jflbZkJw7rEMPfdaP35LEUSSZRYDYpsR7raw5fWoGp7vq7MpDiNbL9KQvchE7
o4iLOzql4VEt07jvFj3iNOC5u6Ye7B8wRus9R5n5eUpFto28NaBFFcfODs8MPMtt2MeQtjwGuUYZ
HQV0g9kGkBN6AMCI0v4Ozo7iJCvzg84Ze1PaqtoaRjvsgeHInYj1abtMTv2uQqx2ej0meC5mcjlK
a7xPK7u+iTN3PoBDNO9pBs4vfZUsH+gWhnsuSHiLB69/xlVg+IM1IvJqu25bFVN6GNGc7JWVkvVb
9FX2qBLKOm47b4s2EsgtM/XdxAKyh2MDSmcKSR6enGllxzTdHdLcUvgD1aufEnpPRKwtfiwi9jRU
rGHPo0zCNFabByhxwzkOizs1dN6NqET0Ilze/wXn3m4yZwofUi/0M1gB/ex1mXejVYW4n6ehZ6No
Z3QjlZHvvXy6zWuYiRuDF5WmdGRtF4vcOT8cITAkFP8nVaXllhlE4nMxynNfE50jTZaaMi9RfFDq
iBprjIOlUfh6p4XgLZz5g4n7hJxVc0kL6kmLP7RzW79nUGYnKrUTewktzroSv6dMGo451rp9bSXJ
g9Gk7SUi2PyGEx9zwZ7DKBiUrH5sy967mWy5nIdWaW8KnAc7mjFe8oRElw1vj7wux3H+PmtVSrxJ
VNuHsrTHkxYVwz4kL+hm6BrzJAg7ZspX10+IbVtCU/C0zhYFpglN6J6dTb06Xl+9u10pf0AahGXn
4AJeR9jfR4h5AVNpD0+f2o2VCzlxau2tNPTO1/DDZL5HeN/RNbKUhKY2x2ZcuAaQeYGaxXcWjcow
tmocyWUXVJKJrGsXSejbTpr9KC1OPWBA62cXwLUTWFVUvJtR5O5LQiTOvRG6V4NbIhVGWY1X3j14
fSYg+An2N/TDXX7TkYZ3i2K6PUNF7ILebatTXYEZDDuq29TK7Bsy6BGWDGX/TOgj5xXlDURqWNrk
blpz7O8VxvbrRfPmT90EJUWKE2iMjcc1hp3UaQ8x0uTXGiP0fsq0CkJHq6XlumgrZ7MsYRh0ulvd
yqw0bxI9LFmWBtA95IlA7Q9tdy+76uuZGBOTLBuoy4RBg+aopPuW0ZTe6Yn5xtyrOmtRaX9zo6il
uJ/M67HzLJbBWdxxZNb9KCzP6w1k3mca+wUh74Dhf4vBR5x7BMvoLStyUuISx04kzEeJzxBEo5bv
6rqy9xpuY2QJHBPpQIAQzxKo7JWpEADp7b20I+uD4QnBHkanwAuMg/fNsFO1K+l/7nROMQ92mMaW
X2jKusvCOsQUO0zefR6Vck+zqALKaV67YQOmxSks/VzrxrmzHCTUnXADTpn1Z9xD+IbJN3qHsKvl
ASWXItykJcopnNs7teTqbgXwH9JYiAP0htJfbMJLxxGY0z40GvlMLSAeJtNLse8CFvjhFlr/WgA/
34WZerHrXAZa6t2bomlTvp8Oa5w6pT0Ilrxok3ZpTL5do0HcFC2yKstpQjbtevlIVFPUmzYJx5Po
p61dsb3NmRvxaFrtrkjJJw+pTckqY7PuIWqmuxH6QLo164X6Y2IRvjGjvt4CuyFHviluUeJYygfm
ZO3Z78od4Ptsi35o3mko7g+gxNxbaZAIZ+syeaVAc1qm3C4FyBweepWGfhRnBCfA0AERaucRFH7U
P3djpaCu4C2APy/1ivJ1ABWLA3i8OM0aOQT09ejoMyqGrF4l67QneTg8+Z3CNw4sKxP7TGdZYWxI
MT1RqRJUJfTx2wDj9VHPqvzRIrkJkg4gYIjadX2rss4jq9ShWons8KhL1Rfo8lMT9V3FDrZxh/CY
9EOzbBFRpKe08zzs0YNBVhTy8+pQ1CJqP80ilWQIbDJ66K7amLV7HQ42VNjObU6QvOt7R2vNs2U1
841XN8bWA3zud1E9neJyXIKIwv9lcdyr1HIeIicZt71IbpgoGHxL61Rk0vg9ofUIh4OkhTp06CnJ
gpnWAs9n1gDFDqCGtnWvtYEyl7cmnt8Tqd27ylqQ7A3ONkcOt2lryK9VV4573SRTLiM0Y+KIcJXk
RhHgqXzkthDVMbuWD/G335o5xY2WJwRDJOa5haxmtBZdnaHrN9DR8m2WufAKipwLUxAHlRczca9A
OTb0CcpTFMNgKHt3F0drBH0y3MazJZ7MBqGK707w1GH6NDuDCSvouQkNXQaClVg0DIhWwagTxOuS
pObrTBN1DyhY+YXnkoBmy9vJiTMfGh9dFh6/N62VAaq98AEFonNQxGKdbNHqZ/Ijku0QYdhc3IZt
ro2TY6Ikgou2W3z66bY/W0QsqKqLbsj3ZGfP0vnW1vlyqZuTC09sI+FsMDjoiLd/0Z/+tYWLUFfY
6GVX9gzEmF81p3FozTm+k+SYFi3HOm2S4alZXFZpu8+cb5Ze1h+KWgpHNZrxvxjN/DK8WFXCwtHF
yt22IS+uIuOfW7j4EBpnXlRyBADVfCxpU0Ixy+NbN/Oyy0+n87s/mtL/UfbFXZWUXftf//nL6GL9
UaTh8O96+v1HSUJSJ6mDNJMfpTDrB7wjM0qwOao+//nP+XJ//dwTX38QLXiPQz9SaALX//ydCJ6E
15DJ6NircN4xOrSOTo9aPy+T7g5YFwOawYv1hJtevCny8mCyLbg4NJxdHK7DmE/3zz/SP95iBoLM
o0AMrXoFSV/j56vc650bd5wy6FmWyxnZ3Lw301XBSiIgHXo9ipsPwni4zwYWkK+f/e/+0V/0jwym
YzzN/7/O/vA2viV/ah397Y/8rXVk2Bgxdcnc+R9aR4aj/yZg5tJXoqritzA8+5vKXojfBO5MgZxe
WpYjVv7q3zpKhvubp69cKOY10uD//EsWePpPP49+4FetIoo/3l8Ggpa7vto/TV/wR+YLgCPxrW1x
BG/IQGk5yhp8zjXb07tWVtTcx3SBP5TMBIVepl2EV+PzoPWpwKZCD89bWH0b4Om4wR3D7zxNBXCP
cRXpOn8PDGbeiJW9fJc2k0LrqNANV4AZdz0M2UAZaOOFhjA39sirS9Js3pP8lF2WFB+0F7FWxhBf
PstFQy4ZW6N1y0kShXaZ01OJ225884CFvEkaS8k2irls9JgHXoyG3Xwnc70+gVNV7z1MprcuGmeY
HLwwwk3nV1xEje/ByZEYLZfuE9AaASUKpHIkdOM+ip17o9OSZIOZWzz2Jul3f7F4fmkc/nel+boF
LC+Su6qjAiJc4c+3oADPgi2/db4tjekdbbO3AyUm5rIe7HxoK6LuiMkRhXfH4UBwnhFrt9xhFO5z
lBv2S5zOAUK46ujROj4voR3jCLOq78zTtOeytttLPGvIm5M0Pfd2x+7NQpI/5Xno7lk01K5vzerW
dZvHLjftg71GjzLWehCx2MsYinzNqfinl+T/WMbX3IefRo58aUuX6wPsEqhM//RXQY1yHTcKdVV+
s6oifDXWux9x/nxBC0GKJwo6IntMskbSsQusuEQzWxBitGuxC5+nftLfFbYPWnrM5W6j0spOQLfs
b+HMr2pTiE+8aWjVNTHexpBLrk3qozvbDZ8IHxZ7L0nyp4zZju+glT4k5ViCvm20fTaYzpaGaBeg
h+eZNjt9uNIX83vpkLDSCOPQ9aF9wNTVdsSxmttkmrNgskcR6MqLd3bymisvPVlWNX4kMYcNYgLG
D9UQqfYVZtp0a6sljgcfOu2uSxCF81JmN3LQeJnaLKHHQ3piAgzNwVDB0Cld7CvXigpEIO7UbxPm
L5REqbcHIyV8wZ6/lWU5XaaSu7QGdqXnAk7a9Qy983nGb/GJxhSybDk2rbOhvVwf1mTeXRm37YEB
YQKIoNPP4WqIcEtjONsZAnhoPqsuvI6X9DA3cer5ixWJi5Z0023bGVxQAQU8WdzlMNrru6lly30x
jO2zFXOm96IsuqZE9fy11XLzz5+dX9YstBF4a/DNmugfPe6l98vEGIYN6XeD1C4xKW73ndeX9BLb
/IkJp7ttZE80qLc+O7hXP0ZBbl3b0erzrXGOv6ekxCLaFeGp7vT6WdaW2hKPozPHUi+TRwe87p3i
kZw3z88GzIFgLMxyn3Pvr6uQE52OGzbAAIDYrKjEBa4tHXZJ2BLJTXhVLOyoPsvVzFnGFuuCWmWn
xlb4Q8H2g9vSe7qU6TRMN01WLfdfj61KsW/SJ5uZeNoGbu0q/MHRR39xtQKLPLDhZxgW9U3SJrS0
kSUzRjJRvbyXOgitqtEYaYLxArje984aoJTJIMMxeOvqpLj+RRnypXv53/VqvfxMO1wkhAgB0PjJ
9dX+acsYawMB6tKEFwHDWqM1LQ1mwbX2LYWkdm6MlGQ8TBTaQzonNKzsSXmKiNgyZgoAtm3emLyD
/UbkNX7/bFBv2YCBe+NxEIv8tXZ5bayZL6OL3DjWCPz/SpSyCih++QJIPflYDhWrpGz+8xcosZ82
BuNTYuaXLphSY7qpVRTtaifMcY+VrDNhzbgChgJLTBkDqyJXW73poW5f0bQOf/DumSzMMxP4SRK2
OE7ZKRaKGNU6d8OHXNYIBOIyyt2/KvPX/fjXzy6RApBKK5kp/frZCUNLMImP9qXqbYr7kQjmHzzN
IUAy6v4ngxTeM0BuenhyKPddsRqtBEaGo0s4wqkqXKQynmiOuT02x0rW2kPnFN7eGwk+9Ju6L28X
t02uJeabu7FALL/p2rH9MbBNcIsS6534hP6oL4tLxna9THe9NWYl8xxCXRWTe4TqDctQ34fPIjbS
A2Iy90RcA0hyJGc7PMARE9l4ekVuu+ybcT0TMzAJllKWLsJ0MX0aUct6JQpLW9kLwgigXXk7s8re
DawibWyWQAkI6T3mTNRfS+RCR2oCvC3rqxei6vhOkzoeAhoQfLwyw+o9NeLCGHjutwV2QN/D4PVd
V+2yS6GZvPLkDZ9WXqwryHppUs5OPa62s6UvXD6SxsWFpi20YVFkDzr8HVqLtZO8yCL9MKuiOmLf
no7ZKFq/acQAZIDAj3gitNGW+XSTGsSQ/MWDQJH465PAWYCaYRXbfpWDv5QNrNVF32ZDzWzF6CR0
Pl6wzdfaDAGv3kOOiX0JeC0hITQmfl2v1JsDLPh+MViTgqhoj+AdJKP7ND9Bu2hHkiv1JPMHMmLo
XETlrquz9XU1pP5OYz9/ZPnv3rFYDZ89LQRtS0RZIbdt7K7caMqx81B2dlBIfeY5sEryyDAwk6mT
GyEhGN5SgAiItGnLWVEeJ6t4nMYK946MIZ5jlUv2Xu2Q/MKLhda71/vvDDtZIrMy3jZVXaEOWNq9
tSYTyzxZS871vpLK1z3jpDsgPKariJ0PfIE5PxsKqpxZMerj88QF00xeCC+yeFhT0Vo+p2j5QShs
sSXdLTvB+MOHj+JFg8691PulJonjLAjq9XxMePET+0DyRF8zB/6gRtMFOVikzy3y+QW4XO1Eh5i6
ZfILANvZpo1V/J3MNuNCJOta4DRTdSJug62qLZxtA2uTqNO474KO46zO14XdvcmrlgvVjmuCSdj1
vAZzDH/Kd53WstbGS/kQRV17DHWLXWcxUvM9NlEtkPHiqOwKBuVa/njzfdQllUb+Ta2/A+lkXe3q
wt3OrOy6ryGGuI7sMTvh68vcTTRW1ZVmQff0iZcyX4xqSVyep365T0uPEYMh0+nSUFseyAbx8HG3
y/JDOJl7dPtFC/K+yCBOOyGdMr0hj84aBs93WycBmNBAd4dAzVOY1FSZ2KmabecRm76xVUigi7nk
P8BIXUiBR+ZoU7bCEs8kBPsxK26kRFYkCgnkSRA4s2m9ebn/qib+fbL9i5OtYEWhg/D/n2zPSVl+
tlX39mddxNef+rsuwvtt5djgsaGgMpB3clT+u4VccoJdM5PdL5f4l2Tib4dby/vNpE1l41Ym2UxA
KPqfw61l/gbGzLQ99O6u7fE3/ytyiXVT/GWR9IDOwjumTcsH1IXxi5bSpDtcdFapX5W6VsV1T/4g
JctklEScdcakgswyu4rkjEE1u0mj4gwc1ZmfE9DidlPQ2cKBO7fnaWYdqDY1x4/naQHS+WR46E63
Y2u8R66IHgvmmH4SOfbzYFkdnf2ouyPWXgt3ScX5Gq+6Js8R7W7LH5zJU3sNBOthZbdc8XYxy53s
+7zpzHdttML5Cp8usxc6Ax3Bo9C5Hs0s7OV1u6xjjp6IMXrLVmH239MvW7toYZo66xrLOGKZ2xEp
ZEs0XaMDjZdm/zqm9sj20A+Fds7MhH26bgqpdhn39lsUQp7zTVGyLag8BDQUzzB3cAYv5AekGM/A
GLXfJWvwN8fqyTGRXbwXU/qdTIw5QJSSgEChM7cZMDzuU5E8zJmZ3TlspCTMerN5niUwl21H9Mmh
K82u2TSUNkFnaG9MBaYNbP5iPDatREJXemZQY4qYSGEGSY+Fq7aDBQH+xdBz+zx8DXi7XhrHngY6
fojFC5+WwpXf1Nq1bbpZuMcm7ExtC+Xazq+gsK0BSISJvgxjEweaKaTP1FFyDdSwqXvS5xyvyq8Q
Q3BO6ouRkolsTfr28zxedX0HJ1aLVBxI0jAvqDesRN+HEcVIZsBW6+DJbUQ3HuZ0XIi6gCICAQV6
2s6dw/DAAVe8qMWcC7BJ2vLg5RIoMW0ImRwsTXfzp6Rx+xLgrwSyF/SoDyctGLucIIY9rtFZZ6OO
bJA5RUq2kvHGyKEhgUmSE23buQeU1fJFrSySqMORUWpIfIVXGkdcfReXyLPAwwhPAm81pn5iN+tY
FOJJ7HgdcaEd+I4c6A0KFFuMQb6Eg99MDB5KTT5kk71lhHuM+uZszy7IExKjZVIBQFkAJNrZ3pqK
8MRcb1ei2X3UtJikKODBDT9mFy3g/4phfjX0kTaMTEJg0vM3fIbtsW7iOFicOr2uCcA6Kht0McA5
cfI0lHAZQt+g1WLOOtaUnCxMNkySquRKy+flqNe8msLJxaM3i98JQrP8Gjb5Jo3JRbO6lPS5UnbQ
SU0zPaJXfW/QWZ5QN0VXNZ7N7QLhKKCc3WMsZsip+p3FOCDDer1NCq30o1pjuE5XKma6FH/aS/0i
J/zoHr5M5B86YxA6w66vW+649fo5WolhJXOxGeZMunzrEo3xZJWAIRI2oJYmNe749OlVSheKiBcs
kEf22f5T5WreujFiC8nLdqiB2GQS6WAZLd2hqutjOdrfajO/ZG5yTUAwit1eRwWwPBBWs68I+DvR
p7m0XnJEwi22rj4HUcrVj6BluYP12Nb13p2ncyq0iVZJT/KfyrtgCJcWpJb1RKGDc4Ik561R5J+5
pVN2lyMz4TwGkKvBwq0Nw/c6p93UGO6nOXHPpDuTHV5MeGzpTW6Ei05SB60eFBzxsI2TFoZVpDVK
7oezF23BxA621YGkrw/UEQAUhO6dHJbLU9/gJSbRPb2JvS499DhOtrwVa9etvgenG2guX2qpypvJ
tdK3fF3Nsj6UDIbSVrtSRH5eElE7p0p14MHAo+0Uh81XWccvutYi9BTTj7grjAM9RMTbCSdvh4GB
b2PpPpEPaQYty/o9LRqyHxbHO2apvIROcw8gQN+xTLhXVaqN4KQzp3tmXem3YpDhsFFml95AvBqg
aWfdXudG7fSq7vH62vHFnCbv3Ez6hRTIbmulxWsbMZfCrHxLHATjYmjJBGSQply2l9bh3KPF1Hu9
nu5SMyOglxH6G5njN5kZszvA1Edl5O2TtHvIy8zZiWIJv43ZeFZa3fiT0aWPjIkf7cjDuagNb+3i
vTiROIqeWb4yerUr8pw4DDHuKC2PlZPuQYWGXMXaIlQ7qveMaT9Ke7YDGwETBHXxoEKZrRwtPJ4F
8Pgrux71m9gwL72nrvM2fmJCDjw+XwK9skAftSpwNG/lW2FKt2wywllLlebeua25b2EJXyZuXbFR
JIr4LKPu71kYGS85iLZtY0peNY1xILE0ZzmTp1JnJ3wD3c4eanEFHMzd1APBOBzvqtjP5tzd51O/
HOOqO3QqPQ1JmMG/YxqDLEgxVNV2bGa5v4Se3Lgj8hXGgL31YWncrxVG6t4w07fuYw6ZeASa+pz3
DNHJRa8CTrHxu5ocMu9FT/AOcNByzB8NC5BoWJ29YWFjTT0vEE33bcAhViey+Bim8uC580sqszwY
+D4gFaoMSpNMroZ55XgRT8QJ1RV+ZNsLohWLkCcGxyRroU+/shObLG3NnDdtH5mvYdWrC76arNxo
2NYV8DxWpqEwyzvCDBDaVU3s+B37mkrG8jBXEMMNAyY8IVP9tYjKEP6FQNbd68kmNLVHCHvr9jxG
24qIc81F86FL8QTGorzVI0VwDgNEKwKrtaT9pUw190jS4XKaBvPRgt74rjWDFh3CAmrEzpaj2ZLu
Z4yA5dGVDgf2WRGgO/og8+zOiGVCHvzYXVq7vBtLjTiITLsv5ri/zabkuW3MZgejChnK4jy7rZU/
TEl2EhpYECxdXwHk9e8sr9ZhNObwLSVwLBjtsDmaEy20tBrivZM7ycZ1VUYKC2z6pB1ePWQhQam7
2jmC4/JEwuG4Qcfi/nB6O9oClCOYOjbzt4qw9G9y1EBs9O6rmdnMgt1CPkkJlZ4YJt0XMk4fyqjU
IU1gK/NkXmxMc6q2E+zVcccNSzfmZGa7GjIA7zUfL2raIijS76rJ3mddkxcP1NwzoeCBTmPuJtcz
ezsPbNkyVQYRSkljxdgFGmuj9Ca/4kRVHdKewDB4A9HZEPmhy0KSMW2pAqyfRCYVAkWTcOP+XqtN
97BIp37WFu9QoYl6GFqi3wwvIanIW7Lkuuy673XmfrA6I24B5rRF3d4/EtwF5tf09spr5q3N8DAI
lcMGge1g25Hi7se2wJiCWkrAoDDhlAi7vqYByRm3a+dr4MXegUP7tJVx/ZFHhUHnMU+MO6UG4xsL
ZAtKpzfpezkd0MW9VUYQJworY/NqtRJksGdeRc5s73JqwSd9bMzZr9zcRdZlzSaxFqbxjtXEebeS
Mt7USxehqyISXcNQGOAIynbCY7Fc8B5TAA/A8Rdtk/T6tjTFbchBxeS9LYFcnmIv3xZUHn6MXCCC
HBkaOLauGugRO4Sc0TfSHXD5nCm0fAJQnkiJA404fsfg6+xrJZdtgZM46MNoxXZUYrNMNroES99z
107EZiF6Q+O/zasqpdvR/z50ZAKJhSlaqRgN2DlH2QZsu69l1SG2kBbNoepQTxr5wQTBsImbdDiV
+hiExLemxBIDUHGaPVxQ9yqJCwBLMOj8THoAeOJdPtTNpQHkt9eNdyDKFEyQIoK0CB/x4xSbvBYk
wFnm1omV2rZ2g+AkRQTgzGUAg/oAlQ7cTYPCEMux4Vfoqf0E3CTkFSYKDcpl0FIDwg6UKksW/45Y
+tqhwN/pLpe48NTjVJVVIHUPZkpSXI0OkaWp4YIXmigNUe1YBMZJxZ6YV8eK+AgP7MYemehHXvaP
8EbsW82hX19wThGdPe8mCFF+o7qtovmwMZXdnGmTDLtmQcWNHRkqXV7QJCLh2cflxVY3axa2XZjW
ZgU1g8ZsthFpheeoWGjZK1gxEGz8pAoThDzG1pgk7S6wVsGUOyglLeS3kxs+SiO/ruPegj5KDGpf
lz8oflu04m1gpEvlxxoQ+8kagEC18W6hwfHYkGO4za2eLrFVeiiEKHZE7RK6SEfoTM4C1Hs6FjtP
RyjquOG73jYR2pzJ2ZNzN93XM5Aor2U8OueSqsdQRHqr9Kac5v5GkENVVPXoL22zukn0+Uak3gns
su4vTkWHbBhAE3hyvMYP/73ivJEb2iujjbdIOcSOtD1SXrZhkWYwR5ZjSF89gNezz0m2cQnNIflV
vzbaVB1IrbyrkxU+GrM8xrXrI7bUd2RlVtSrjbk3u2EvKuRCZppeuQbJNIjNT3rmPtoypuudLG+T
7D/CPnqvqoznpzLv++4sqxBF9tJtOE5Fv2sabdDeyo9dsix+ZMrrxXNfXBS3jedV+4zNcSMiV92E
IeRArdQNxkXqPh2pzrQ21f2uX1rgkW6k32RhBSV10e56px5IUiimhS0hJWFXsBPUQBlIUZhdtz02
PMG/M676NLORZySEyRibokVzauXdsIntAshrWlQBzNfihi0LSdNUmTkFXtXIrYib8n7sBGFj2lST
3eNkSIW0iM62aPTYrzLs8GI0ABhhC+OQo+rHsYebOAzxcKSqzo6ejMs9uY7WTs1LdDXqvbNryv6B
MTOsOWLcCb1O78pEM37YSdtfLXHinJTpNgcyQLNTX6E1sUereSDZt9qSqvLGGT49Z6XFAT/Sb5cl
GvyhraJrBg8gg7GlnDHTWQGt+GlvVhMwlYHT0kB7dtfh99w2aPpCk0zloTStbQRRaVPUWEPIzwEl
39PuhDV0G1m9iywpNQMR5+GtA0Btzdd8dwsMioWQ4MxyrhhF7ZmQtfLQ/Dd7Z7Ykp5Jt21+pH2Ab
Dk5ndu0+RB+RfSqVal6wVJP04OD0X38GkdIpKbVLu/a55+Wa1Yt2qaRUAAHO8rXmHDOdjk7TA3Qa
+mvARJQVOgbRlQUfmXInm9r3IGIVJG0y7C8pg1C9DRn/vA6GNfjUdeSOlHvs+nfSQkzcjtYad2m6
I9U8P1I3Hr2ihGGXF/2O5crZspqTkVo45RZZ5j6N1Q2bKf++Sw25ZytMx8Ue0w99Bnd4RSp4dsWr
mrcQTGB1PengAkKxjww8lRsrJJuty8g8xgy4qoRVX3iTNhHm58lBZ3LB4ROanrXavEAd2GJRsJ/r
ubuaAqZDy97CmpNrweq+JeOqQNPA14iZBlN+Zm1Fng9rA97OwhxtNxmku4sBOD7zewsdYHEVud5j
5Qd6T31dr8clZ1uP464U5j4a6HeAhWcv48QTEbV4LQ2/AyeWtF/nSsFYaq8mnI1o90K8fza0tJp9
lmUT+GyQUzu0MadHMqxrawLiR1ZlxwwPMYms2zlTDkXLdBp4UtcdhoaV2bWskY5oNhSAn3ovRejn
HH1Z344w6Y6M6iykmnhGVPuowr7cyW7cstXiTsb/uG57RgY8Deb1LDprj8SONsrMSxc3HDw7gZsA
1XPabefezdZ1LUoYtfFcvqulQdtkGAZcNbjvWDvvrSmaOCPSSTN3YOflD+uoYTvYGuR8zgq5uGCT
GibDKfZx9jmy/FS2VXCXRsw+qWb39VDHG1hM81ug27feHLSbUQlrY2tz12rHg5PcEJREoWxs3Nyb
Vmxw0ocijL/6or7Ws3WR+e4Tg0+mU0+tKPZd6z8TGKjY5iYTbpw5Xesi2NRpuRaEG27mun9W7ZJs
aWQf45oY8XoxRSJDX2dWVdFU8emVzGkAFbqkFxALLCisWh/TKr1tYhbote4ad1wrU3o3RO9YJ4Oa
XtEhZ+g29GzKe/J++Uu8yRVpCJCxVI0PayybTYwiZKjdC1WIi8Z0SBEkLK0byTjb0cWBTZJ3Dnxg
4REfJaa6u8Rr3+ylpokOdls2x4Th663PqoY+UovGKSiN6xjaGRV5+2BIt0DQ68PB2jWIZps1BFla
bS57hInlw+qSXSoDUVsrbDuTExIoHDH9NoHJ+owIs9HL2suQDBw6Fi+Dr//tfv3+a7UY/PT/Wf7h
zxQXrHNx+39//q1++X30tVp8gT/9Bmx30k533ddmuv+qu5wffYG7L3/z3/3Db07Dv+rEw3ZhzPuv
O/HXX/unLz+34V9+5LvGTBDJbUtpA8iAFvJjG14s0/vvfXcSVhDdALFhbgxZYElf+W5TdPgjx0WL
40vL8heq6/fz/Sbm4VK9nP+33/+o0cQW+art7iJS5GNouoPQQCz7ShAat3Lsy0bZV16ovcdpkA7h
rMzAVs6cmxumcXXN41md0JLWgjW4Zps0s3sbXAwrnaXrSyc0O+s9xM3suvLyJr6o2YnS51Q1PckO
gcCj3cv+fZsVzJMi5o2xAtyyDnqf0CPVpjz+Lr7EfTdM4r6zdfWh7MP+ZsbzPhJSVQ7EDc+NRx8c
Of4uYYdy8JqUh6jJ+m7lESG0d1HHVCsVp2O2jiJ8yBtjshkzTxOD7HjEMnhAPTp3G+CJ5idyTZiV
8hLPvtSeUd8kkdMXLHLFeBOGxLquIAJy7oUqMNZBw8y8YzU1kiRn0ZFvzVrLn9oLhu8EXWjCn+fU
0xHOJDv7ophG/I4cIPyHcDboZtRFYd9ZFFR3gUwjpHJZf0MKHy5qXoYbSBpkiYa66vfp0HgHBvll
vU5lNZMpSCDXLR3njIBT2dCMvLIz622rVOvNhEKGZtXWh1A4SbcvQovSbY+KOIt2XgOKyNxAh2xK
c52V/nhtA/QrEfxNvXGUWlQd2bxRTWMiBeNSltk28XMjH99p9HTgAPsMCkKDgJgGnpOESGAygPIB
oMQ8aQKE02xjdgrPXbTqIAO7sKPpAYfEMk/GjhBgoYe1o2FMcTG73msvtWn08YYhp+tVB1MPIryw
GuqXTS11v9w4MM5nPAC42cZ0QFMPTz7vTy3yBGVei6lIW5tRhNb9MBcr5veMc95HCHit+cOY5FPZ
fGmHui1YHcFf5uF/Ro9f/x149TLd+916t6H2bJLP7T+q53+syY8oPiU/rX4vP/9t8fOIhDJpYPjU
9tQFZx/2txmk5/3BMgf/FKnY93Xx21poo6INGDViTEWCiGuQFer7Wugj2EVXxh+6Dn4B/ujV2vf7
tfDnpXBJZwGpYgNdY6KFa/vVBJJ8gIxx2mgeMuJ8iugZptAN08Rj6vsbdIeHIjFP2gy3DNrfC8bi
qa3/QmAa/KzxZTbLIUBYYabAOVsoRjjEHwRbFeQt5bOTwruIGTaU7yd6uDwg27LYRZlFidPWSzxR
VCIlD6+UitK9Z8lyO1gfZI+hIt6UyoiuUMOQyuizr+A598BAxQR/Swf4M/WQQY9lZarPTIT4S6RD
0r6hMkq1xUgrBpIrVzKZ3uq52icFLH5jOzkBwzFiFTCAuJcQv+BjzmZbdbQ8tW1vzKxbT3b5OPms
GtwTh9H1VwUpnIi7LiLaOCuyJe8k2j7grv4qofHnOHSK7dbWW51dSqO7g+jVbdmQriwjaO/c4IOw
ja2OvKdZcwRFKha711q6bF1qsiEZSnVVvumppshSuR+N8CGth2ab0dzrW/WxCyxzn+TdLUjPi1SU
n+aIFMWU6paFZe/Oy46jxRzIfutzMdIqylLCQyZz+FzKaBNBibws9eCscjJXlKv5sBlgiX0TFWn0
H+LDv7W4IOxbFNa/q6aGf1x9HZPPPwcrvfzY94rKtCmImGojMIXI9VNFZQZ/LI8TPIhv3Pz/LrBs
jx9CDhH41lL/UJH9c1ERf7CiCBeBDcsR2ou/xYFwXrlgTELwpHBQ7juUamD6Xy0qdSpzeD1letlQ
ik9PspIEzZXSa+XWxBlcksI+NEM6HRIYq4VxrKyY7to6AE98gH1k7vGQTV8azHjsnkzlrMeUJJaL
sXS9r3WTe5sEUGAz14eyjRjs0inPh0m+wfNE3BmwxY7Zgv6SY9oHFzMxuXa2vCDTmJ5WYrTeXV91
PVIK5bbMWd/YJeP4tbsM1T7k9pAnPOewsiHIsNsvixNP7rAefc/ALlk4qFfp9pD1GV+6fVkr/01s
efMyvEaYSgiUYH+JDwCrZoE3HieU2PrAJnLzXVJ77dztCX3xrQJFQoHuI0EEzw7UrD8TvdvsvFpN
6DrzEkL5NKT8qDsZ80dFiHRydb6r/rc3KgQ1NKi6ntuftybnV84/9y3/X21nXCF++wCin4//sX5q
qjwpf3qxW3xZ/Oj3N7vzBwoh1+PFfn4PL7uIf6ab2dYiODLR6zAHWtKzvr/ZXTImaUtCnDMRhy+v
7/9+s9t/8FeJr0B25JhLXtrfebN75istLhtc3jTkpSFu8pGje690xF42IqzPyXnFmwkrUQQLs2LW
ETwkq2+Ccdv2yqwQt3gxIwRaHOTHWGVAo23WHe3jgW37zp7HIttWThXVByOvlpGaAvZPhlVs6y9F
4viXUwjjF1uhuK4cjCmtpO2HFpUYA0YF9pImCLVpSCm1eU4xOhb0Wi9JV2DPowlRU+YM0Yh5Ovzz
oRT+pYgt+cTGXVwXwSJ4qEi/cZcQF1/trdxDjaszY/mRMywrS5PpFg9K8NjBKaU1oRZCLrqR8T5i
IvJYJAJ1IE2oY5gtXDRbjR4IK6vMKggvTeXTFfL0F+2bgvF1gezxnIgBowHBH53/kbSqEXZM1gWc
hkJbgQHdimD8CVs8LOvgk7cAtarK6A52H9tv58Efb0sbYJW2TVBvNCvEdWQtoR4Y8cLHF8I+MQPA
27wgRUajgll/SZuEK/BCjdc5YP6QmmM12g1/TY6iuigqx3maiKWi3xRxAI4YONqB4dStaUfWQxrG
GE072yV2i80hZy0XNqFPrNeHPDU59yB34Gx1g2lfu5IZSQl/+trOjPQS86+gWZowawuT/mhXoNNI
1uBnXojDtEPTaFWMBZZ87muu8MsXmpsRZLkogcZndcs33E8kcfCVav2ePHU4/gP+RMEelGbqBrpA
ltwZhcUpVLTf8An1Mb/6mgTqNfwvLvkAJZxe+BlDxqJuOGvPIDtjzz6HrEyVFbH5DucJLK28mA2G
AsP8HIdLVgAVWvA45Yg1Z+3sSFZiRo5cDPWVpdM7j62cBENQG0gxCuuhlNyADBmWu7bgRs+YkYW7
CatVtJpDi1+/qZOXm6g12VnH5zwOr+25G6xG880Gdkv4yDmEA5plJ69gtC8M70hz8xkWBK6w59W2
AsbWfsHMCcMOOzvIf7Auw8YLRr7gSqEQZOYVLa+xVGEfLunUJuuMkHqqOm5Rd0UAJ/gLFbjygFDN
PhppDz5vGmyOO5k7QIIFae8M5BmsowYouGNC0YGsGyUfiTGN765f7pOJnsGHbvmKfMrQY+FAjvCF
5h9raxN9s2ORJSDB6E5oZLdKCvWBZnP4eL6FE4P8CVK+qotqedjT5SYNXfJTBkaq3XpY4JZnPGgx
WzQCYjBpuwVK/kjpsTySYMfstSIXvdl0uN4v8nLxL5wfiS5XyZ6BHRePKTxftsnCwbuxfsFp1o7C
UuLilHqQQxU+GvD0kEAR9Vet0hrzUU5MC+IZwmG3xMolzJUcEvvIxOB0TCB4L1Emtblk29Bl4gYz
bGJv0KdzfcJGiofeajlrEIAW9buJHSqugsuhyoPLuWZiuWrPbO8KFQ+jZhAhzKU8tP636RmzyI5g
Yj0lfGRjQgg9gJ4z4TNhHHQICtrYA/YtRjkZ52uPTTTsZsT+8RaZC0+Y1RQcECCm8b6wqiG+n/So
rqIUonIy1cnenniWM6ThRwIOScAoRM6/Qw9UHomTY6LSAlQwzVA8tI7quIKo0u4VNzo6QTA3HzIz
rA+B0NGeVG9iUWzueYxlhGP4cdrMbzRMUXkYO5ZI5M7B5Zhl3FFGYPFFEdQnHkL8FOoUVR7sGrss
yFcpwpQphzkn+05aEPEQLjaHPFk4tAnU660AU2yvQ19yg0PK5GsliM15MqGzM50ipewBvD9ZIw6g
mk3WoBtZFTByYDPoNiDNh7t0QBvhgqSqxXWyJJAUxBQ2zGwUyRV9sNw5jEmr6STThn/eikL9JcoQ
+iexw90NZeXBXu49BscivUBF1xw6jAL17nzPS0vyQ2bLOTMmXe7/znPFdZf0UEVJvOA8zeU10g+i
bu96dP4jkA/N+oazzseRZS/3YzCBC1S1TyqLPfNFvixpqRZJsVHewK3khH7TsZfWtYFCSLJVU8IQ
t9Ll6crzLEjX3cDltUkXOT9xRe/Lx6FsR8hQtdPEu/PKCkQfQuRAxNqjSNi7PQ4R+RTvnGEhyxIk
zIGKHqwxmY/OU5APwTbt6uJOxJ1F0Ej5BedFcGwUKXgrvzaXlzMEMkgiCPavh9lhIcupH7q1X/lK
rMY4LkV8Y03xdGD5sYthIyLGDeyDGbAL8ofm4KIodQs+xAtH4nF0EuR3c5p/Tc0k9/w1s/bokVcp
xMbWKfiKSpOnJutG1lqeSeYDLDEV0FyLXHq7btwvVVk8VpFoTrQ/OxOnhz+M1CF282BJHxLV8iJC
iZY/kKGkECx1/q0gCTPk2e1t+EvoQ5ECttcOwYQXtMsjxLlR/DZBmwtrpgw/1q0Fn7aq6ckFJGRj
SDE9MFbDqitEYQyHtp2OOu4UeragKcIlnKlaB0GLP7Vj+KzrneF6wa2S/SotEOHRTTHfTW5O34GM
GsBpRyGqglWVfGhbuu5mtmkQb5SpoIy61oz0ULforN1apmtVWcVBCFw5q0Qq5HUys3dZafVMPwDU
mR2jKgf9Nfoab5gI1CsV87bJZTR/CLgtSWVk7DJy+ePgorXlfOOPrXfSacBrLhlreqgGSo5iEG+l
6KHSAJ+4SebMP3lWyN0ryClyccVsIz9VS1dkBNmded0F6gbzyiMWzKYB4oxPuazSt5NXvAVyWeeX
ea3lXZ0hpjRwXfnkpDbBzu/t/llPTfAp9mktaOxbtEmEta3RljEinhp0Y2lwMHsiYaexRYbkqxEF
skwz+qg6vfIxcE5XXC/3C7jNcjd3Q8h7PDHJ7hrekjeIDhxm294Lh4897XGMwt4nDLPTfexM5Uag
LNnZmUciU+s0dxrQAOVP6W6dsRg/p531YCD0hiGj9ZWfxPhAZzLAK68rdoTVyH0Y9N6lwju2jWr9
UAfErq4al8poq4u6ugJSyhKFgoOQtFhtI+qGE84XcbJ0YxycoNLHLOjkZWUjfeeilds+q503yMdw
k9S1vzVQPDF8dQ1Et0V2K+uUbBz/ZMyZuOElMFHyMbuMfMM95siN7iIEFXZplweLHeHeX94Q9oT2
doyQqUJXBG4CfJ1ITBh3qWqCKwzyxEYisAVfZ95nTepfVlPevrVGy7gkmztHnuR7/ByDe/dT2+cB
dQk95FOLKRcFQVu9x3YKGrToCsJ10sLKHqwGyx4yOuPaRFIMkVZ4AJHkjsjeaZdWWXFEn+c9GVnx
fjTqDBoXIrR13zR6Z6Afx7LgkXOLY73bm2EWrx0/q9cs/tFmBoODOj1uj33pfFHQVrcW+MC1UGa+
rFbiOKWN/RQ2jBM3TCbG9+QobamuGyrBxCw3U2Zm27YGHxPWrCis/E2xTSqRrIzE8uizj/YeTei0
0daElnZABngZdwYuUGV3iFxZSPyGa9c65j1CvFzAw8mbiVockUJ6n4RiRJCSFjI/eLPuoy8s/tEu
Tq16M/tCIWLqkSZFccguvyJuaN+6scHC1CTuwYco92hk2vJ57UGrR/olMIeplh1IXG9pWlQQP3ku
ErsdHhFS5ccZIOMKuVu2m+d23gKJ47epl+xcJi5vh2j0ucVBF0vjlDhL4cdCSsjPZ3wq0WVUF9dx
3+p3i4b5omj8KzcrUbhSDbwpOst8j97VJYmXvUt7yup6Qt3oqs48YokK2pNRi3nJxUUvuqPV1NXD
NiWtsF8h27EZbLSk8eEEr9iGOHRWP4R1zqIepumA29IYJjMIyYdqZhvPGsBPZ23lWAZWkTbMIUJI
anb2Bx/7WL1bjAIuskIff6U3hE5xUZsN/38GXhI2iFPA2e0bi6Qwp6MGjc+hGeWgKUTcXvJuSmqV
TydTzOP9hMblgVqUhLPFBktDifrshx3/n4wIf2lJC5SvgPXZQFse2+hXLekuDvNEkdR6CCtUFZui
qojQmuXc6ffYl4kRkEVANVKVDskoGMJ4+f7+ABav049G2mXzTjNu+Q8J6RzF0mL7oSk+xC4+N6KN
D84YMHAKSx0lmy4QoXUt6HNFFJuh2id2EkcYQ8K5pJulw+uobMWDb3biWlYZVeXvj+pPLktg+8Qb
ULYDgPeWg/7hoEq7C6s4ldEBuzdF+sjbfzvi5AuoyIhMahOLyqcrgG0v/Xb14fef/jogY7kYfDzJ
nv7ijGaQ/OrjJy+DzMaM0JnIOjmkop7gAOraL1K+kHhyEEvbg28/ZF5oHMVSfr8kavayVqTqulOf
QTiHghwf2mUHrWqalM/nmLqhXALl/uKAf/0SHWg4joeNzDQBgb26Xn0QJYZt+DnK7B5bQjCNncbZ
kimKJlyzcM1VgRtm1PUTE97pvsbzdX9OhEyqsbkvGIr+xRG9mnxzCQlvWIaTtvRwnJ1vux++QcOp
jbmjbkAhtZgeXQPQeUtL6lHT4kF6CXOeloJFhogUwNZVz/6iHDCo7AVALnxUWi17MK7s7w/M/rMD
c+WS/+MDnlkm/D/dWl5vqqZo6vig3IgKNarYewHyGxgPj1RFti7fKBRT8jhVlK2bkcZxdiIsu7/v
ZA/PN+6H4NE0J3bLEFGpiwWsif05dCqSM+V7Emlq7hD82qpZej1lYPJkE+dOtyTzmhEBFY3BLy+b
0qSAfNHNSxegnBQpD2GCJq1PMZQvddxTsgRglLP2s4yEFsUO6PeXw/qZP8JMDBw6kWDYPSQtxF9S
tCA01MnUe8bejh3WQKuaQaj73bLVKUeOnoU/uMTx0RtvSmumeTIWMYc1QUR+MwYuVyuyl1QUZzaW
/DbJ/+Ri8euIbC7CgMWW0rbU8mWjlRtJyutILKgiOmDrBJFstI3Q8x5eUhEhvNO8cbOp5w5hQ/Dl
fLL/6UT/lbDGRO79w33xK/z7Seunz3Gnv7at/snm+vKT3xrRbvBHYPm0pjFDEmFnBrwrvo+Y7T8c
WiWk/C7RNEx4aV//U26DgxwiGz+GV8Ff3nHfRsxSnM2xgcmr59tg+m+MmF+3oel2I7qGLwVrij50
8GoRxOvuGpky1MFP8ue4ioK94SM9T3z2eT9cnT95a//ZJ7HQEhLkMWs/z9l+fD3lpSzljHT54Fsz
bWZTMTghfmII4+4vns8/+yQ+g+kbEbq/YqkimLFzozJ1aAemwFijbnRfpOzu5se/fUogsCxgcnwc
jpdXZUCPizIgRF4dJp09Z3n2zGb/OeW//5OPIQSHRd1Fr/DqO6KCnTV9E3UIDboHgQ+F/Rzahx3m
f3DpuFdZ0TzGeYQlvVroIwJVZRVzRn1YNJejiSgnpLV/2fAm/v1JLf/SDywS7mlIfIi8GKcs7m//
1bXzeugiVLDqEA+Ia9xuup+i8RH2zeP5tfb7D3tdGp0/DBWDu+TF0DB7dVqGcCqezQpLU020nKdx
3xLSQE/ISJ5Mf+EjycZeYRdq//6t6LvY1Rn08L74JReNHUVHoxn4vAJw+6ajF7JyAiOjR8r/+v05
LhfslwvKrItVYUl49F7VX3OXYkqsCnUAcdwcik5NW2A64Zvff8qfPFvnidr3T2HJ+vEp9smU7A0a
wgcjGB0EU+Mj+arl6Tyk/X/7pFd3PX6IuOpLPinOuwl1bvo0Ux7wuvzLx+uXWRxHjQKI2pWAUSSM
r9PLqrBw/KJSxUH1oPAV7etsNSmUbrMsJsQ1JqzvoBF4oRznYALjwORqB1sbN8eJ9qPrroeKrqQ/
IuhoqnL47MUJ0TPLMICBvmBfnj1PTBeP0QwjS3kab4+aaaBaUJCZMfBXJuDbWxMVGbt5MGoe08E7
2jbWu8yzqiNo4PBjjx16gyTQOYRL6G81lcF+SLmfM29E7kbPGm1fVqLi72va0W1LK6jL8nLbWl75
pjVSeTKDefhch6zyaPQ5dlfwKSj7LkD49ilufz+utpPMUSSSfYAxjuMxrICslZCTzlCx7CpweQzo
5ootOrjnNXO+EAR4lweAde022IMeU7vaDMdtWsMXMxpEzYXJ2c0IN7Ghe+3aa6GShx6LS0wA/NZ1
eQWU2KR3bUyrY92j1znhz6KJ3czVhUDWs/GJbSSNoDCIOTIt0oh752KMRPox8qv80R3Q9deaUVrt
Fta7kHNf5joMSFQhifZyw57ZQuxh61vb9sSzPrqSChsNY/5IswxKGmSVO4ru9mPIpbmI01rduF36
bNJdXXepa72DfvQ86iF807qkIGHO4Og145Ypt4g+azDpEd8SEOxymxJcc49KUx5Z0VtyrEmc76Pc
pjwDa4KxuCtPScRWjpypKLmOIBTdpG5UPmOCFdeigs9G3rpTbixjwKl2vu1zPHqkRoYknblcsizh
IsCsT0GrxRNbbRU9EAPHKUVekn0MQOAjtR6qDTw/qkMMLNVMGnTj5vuktEx1JaD+B7i9SH2IQ8Ue
0RK4HdcYX5dNvVk2qL6T+R1iV+dhLLPimW0JDJosQs7esnIiBq4PMhXBY2Ux+LHLivuHuYoDCApV
V4Y7KO4rjJpUwnAb7RUhJ3wFbThmDpgnFdFhjjJj8cmwvakbHrsFmEQdzCtunsDrtrZCTOvkg4of
29KIkOP6ZfoUQDDcQSjor9BtAo1Jgj7fazqP90MT9O/nZs72DFrafDcYjYXUXNnOvJ1TWlz0wiOk
u5hryW8K0KBYjMKOEkgvoc6Do98iC1UfolQ6mDrIEy6YCeHUIUjkhKIHwxpJYwZ5HHwTThxlH2vm
1KcxJJwAY5y1prf3jMUyQLvu2sREzgT1RMWE8FcvIUeFG19HGYP9LsqDfWrwDXU2r77OZlUDEUsC
SxyEb9Ie8dgmpgn7tVQBxPkMX93kxu58yRDzvdJTv6fhtGxYwUxt58EvT+TWs09O6lVttOZaLyD+
JvradtiSYj2+KWvr0Fb9J9qZyakgpwlfonIveBV6d3HHQ4m5YtyaIu+v+rYJthFWpZ30W4ZfcDvf
0VabL8xg3BUzkazRPKp2XQyEFa+yZGmotzk3NasizZ6FSVDSxruxKSp3tcFTn3U0+/pe0SfVoCZh
nzmHYsAmJpb3rpKct1WkT4xvIM5BGnnKR+3f2f0iWIhoJZFxZJ8g0/JpLKgflzn/2szxN/Ulp+/o
mceo8Ovgpi274bM2Gnw20WKkiGXm3wkXoJg08yfHYaFsGtYP+oEevj4wS1aDjzX0asayjt35d2GV
NZdi6FjJzpVWFxAakZtFt0kZh68Lq6s27sBHNxXygYQg4zX5JMPn2CmPCi/0Kgq0yR2MzqhJ8htb
tdUuBvbEl1CoG10vdXXF8DUXipsJz0mXrAoB/9rj6jCkHzaF24ntedWF+P6hzXzxdXG5rvrlHnFo
xuFna5Pr1KHn2U8YiXEipzSQjda5TiNnp2XKuK+C7ehAZ2AqXwFCwQT4lrlDcDN7YbkZTWBrkmj3
NVB7Vu7cZDhIvEf50DO8AxZVlicScoo73bH2GBGrxwCnpcz6gmseVN3OTh0ALyS9X9uhZX4KRNde
9AYM76zqoDbr/KBdyKKMf4M9SVvGFXrdGzux+/cEIGsoBjHpAaBwEtMe3vkZiYg+ATt7OQsHhhYA
rjKuixtlNOFtnsFjaAoasvFzFYURhI7kLc/zY9Ob0cHywVTFUVGvUQCoGzlhUeG1GO1Z3D8ZDlpQ
y+Oldx7OGkmcP9YlK29TsuKYhCg8JCawRDySw6ReFllXagg4fAc79l7DKnNH0Gi+xDuPyqQ7FJYj
m30ZBytLxGpYtTpIiYPJcxazlE0eyQM4L4u1iEz0GUNtEvauiIUvmaE2GLhretK5shP84BEASeaP
Qw3UoLDe6sIqTkNtF6fKa5F3kgNRn+xcd5tOFIj7NzTTK8+9mAZrLGZePnnD+gfaKryvrQFMu0m6
nLGXRMnD308Du2f+VIS9f5J9V5GN5HYokNbU4k1HqELQeAyFUiw7Pt6gr8px0dUkEVg1JhFiPUxB
o6luHHNb65F1ffK9jDCTtmnbW1R+9MdS2QX4lfwo3bYqbkj5sDvRo5sT+iMRa1mLIS9/M6T2iKxG
uLRnKK7loieYcC2T57NJlPlJ+t1BpSkezolwG4lgH0kCzxcLR3+HHNe4EggB0k3rke1pSGva85xa
9qpKcUt0ud8erBoI2liHT1nsZFuPOMUtflh/A5xQvC9aa7zueEczNo0aXN54rAzmHPZ8zeMafY5y
T+DkgEi5yr0xoLQ0jGMyOgQ2eRDuCF10Wb5lRHXCbkkOjGjQ6GwUJ3xglECqiT85/d/tLcO9Mtn7
g/N1aC2/oPt+aAJi5sdPSZrhoeYFusFU3l+1ZPrhpG2oE1pKy+vJXpgfFuFw+yxoUHw0lsOosYDA
IIK/2qi9bnadj4cOgQC5tWx2X2/U4C/zDHA8TSEeO3O6aDLWVFArT2Xe3YcTr7nfF/6/7AwDE9ep
xSchd0Ws+qq9r2XvFNGg8kNfU4SVYcd4sOR1XJbxGTVXHX//eeKXPc3ygZ5Dqi3SffuXzNSyocCR
aC5YUGqsv6wSxFDpEnt+2hRPrUFIdwaS78Z1/OH2/NoZqpmZPzgHsYvRexAYgH6imut+P2re678/
PvvPjs9Z4uNczzPpJL3avaqlie+TLnCIi0Keul4Xz5W92HCHdkCouookxXae5zxIccqcvXepNUXG
EStBoZ1wEpQy5cnHc76ZLHaeqPloJeZT51xIUiMvyyZtLjOXHmzbLwq2M6iYrCnkLSMb161kxP/G
lqZ8QrbB4CLgl71vCO9uCgUv4HAa80czSdKP57cik06EisOcWfFfXAux7GJ/2uXyXaHrFCbK6gVd
+ermQLkfpry9skPrIptyDF2t2hH9+2DL97BUjINB2YjpPLZ2ToOYIGraF5r9vzSo/bLPJuPa9ZFv
05+3uU1fHUE7uYOrUD+BR5mSvWNE1YWSw18tA790LJYkbRRdLhBJizHFq++8I+sjdMsqObiS4tnF
IMk4wm3XtRWwz3Az6NBTyuYBRl3//vf3m/XrNaZEAbHnC4Q4jCJeffYkMtk3+RAfpB6i8MDAOLg0
wjD4WHSUxroi0vMmMBDeEbvymAVT/YxPe9ji5HJgRRInmizrbdMSxAyWaRthD9uRitIcqL+Dy7Qq
9Zc6FGF7XMDl/7Eu/JtGUDbbNGP+tXXhpvmKBOinRvXLj3y3LQj3D4YZQA+JqmEEtdzY3xrVwpJ/
kGhB6jezDx9rA+bP741q9w8UMlioaGRglTo7qP7ZqOYWZhDJRJAwDNcM/o5imuz6nx/9pavOCuhY
DDjtJcLgVYMr092cUZwTBJAFzMSxFZvARxr8PzdBqKS8k27d6H2Vs3vdcbui4V4NfeISUElmM5jm
s3nQy2oAq0QStvZ9/OIwdBjUZGCnKdOQvJbZIZoBq9y2eW1+oU890Ar3dAnWFPCzD36kExUqliq2
Mr/fV4GMtkVcp6ciLcWzHfGWWgWMPT8ZFoMubEcRjDtZr6oqYhDUevk9r5FwH83VvLGD3LxB0Ff1
69J2u25VIzfMVuQ0NUS52tJ465nGJx83Kig9lC8lfcZrNybgDDJGihZQJkevd7qPA0qarTQRoa6o
b+P7xvOzeKOrcbrtO0BWG2VBf97aijNeAV5t/a2uc0VecYw7Nsx2UX8OAhrcTwlWi7e6d+P02gEm
uOFd4d0AMKb+mQg0Q9MGgWdNHbJgx4IxgPpior984zltW274Jqb34UTNaZgB+/eJ/fEbT9phsNIV
cbdrtrL9MXHD+GIeRuQjSSKcvQsl6hiVdr8NcIyUaxOFB0U4nW8EXImt3k3NiK4qqlO99mkdnwxd
Io43HOKPYfPMbB2zweugSkluCTIUASN48FfmTepo3ZxN+x/abqrdW84ExLjFdmbc0KwZN0DVIUuY
jCYLsJrPXpNLNhVJdtCJ7HZDBNTfASS+6arYu6tniaaujLNoY01tdZe5RXOaKuhjZlGLOxbFYVv2
hXsKJWGoq6Zx3C+DChiJ8tBckwcFjiCeqiLGpkKTg5ZiaahLSdLTdGWWVHnqZGVy8BUVJ/p7cr2Q
uoCY6ukh38qsjqvjDBBArkwbsV25iv1kUZBAcbwcwow4TcDheBax2AlgRht27Il912lQhCtaj96b
QpXsFjwDiOgjewivXjFYXkzVAW48MCVI1AHQefq/2DuT5ciNbNv+yrM7h8zRA4M3CSBaBpsgmWxy
AiMzRfSAo3M0X38XKKmelFU39eqOy8qsTFVKZgQBuOP4OXuvTd0Zk/SW1VHrnx0ZJ9/LxiWyIyvc
3N0U3lxqZ2UztUVGOtU3HN7TM/zm5MqJqvHNKFcWQd6Nw3am0JiPUzwnNpwUoyKms3BEAu6Sthl6
OQuqVU+yHKeOJdZ6uqulu6viNCX5edbhLzWKY27dRiUrGwr4ahGYYWPgZh7GQEYMC87LkpILZoAv
CuqEuxlKWqV6ICqtXTbZSh2+cyoEokGLhsq9npZyvCEgUOyJ6BnChPTXmSfOghieuWR2FpqbEm9Y
FwrfcFQAoadcRWZSeOOLkXb1vvenJj5ZorsHUomLEFHaN2BaFWtKczhxe3Y22zd9bcIIx6FY9rt4
mOuXCY61tfFQlT1CQDfqvRXJtgLFiAd7s6Ir+wM70fxgEZBaHw3bYZycFoXh0IOg1Dx+9pPNWrYf
o2Z9sQfHOwNj7ZYHlRtKHsY80WvYpfMUelLTr8yO3KklyoyLhUaAM6DlZ+U2i9nN7EFU8EmbbL9M
pneC1zbnoTdq03T+DHB3GegTIg+ObO95Ubct9DiiG8y9qnexXLLQWCzzopGOqnbmkBSh42fGVe3A
NjK9jGailq6ScGsNC5eLlWJKKAzuc27F2XvbuNlbRrDjF7MtFDEvk2q3bW1ZrDVrUqGWLSYqakfr
j20cYxJAF9ZtnaSL2yv+gIX8S1vFstROcqYU8hC0nCwUkdi2Zsu1pdhk0OiQ5JHUHhj0IqgTnTYG
jamkOkA9NOtt1JdjDL7CpqS5ris5cBSuouKRuHvzCdPCM4oVp4dzM1Ft+ZUwDo43uhcHhGoY92gO
eyNpjq6PzBUFP/LVQrNpT9QTyoQq6qybgm6R2pStW+rXI/2ia+RjoBO9pjZfmn56IdkCQWnvpMgl
9DQqUAAo0XebQWXTcI3RX79ZZr27J6oZdlXN+yu+6JOKWsSgFiDT+VCahFoi0aV/GRNI0bFr3JAG
8vtp7D/z/7+Z/6MDXiuQ/7me+tK/JX+upn7/gT+qqU+nJwd5jxObbXzaOf+oplbihiMMn33js5zi
xP1HNQVlY4Vr4Hn8x7z/0xgqhInsxl1rcuPfwlp/zlX/dICC0cEZF5ERwgPs3M6PWW+Q8ImWmb35
mqRsVK6Bh1pw3sE2wIxVMqLKp2m1DMQouTvb6r7rM6eciYkGKZkVJTxDhSvycaY7gIO4HVb/VjLP
9l0p9Q5lcl1MZM0QPMSAREGmLh0rGu81d0bNGgwQNnzrSxJNPnPKgW4ZJ5tRYeIWRaTd+qXFq73m
LNr5a2e19j5MGkbpcBjRTU3qGLsDa+UYuYCoTvCpGvUgFRf5QatqlywoKzHQCWdju1xxLS2TqgBF
suBjkcfLNWS7NGJ6l9Yyo/ksyYIeMJTeRGWZ7BvXWEzof070WJUGWzT794FfqoacP2jvQDHSRy+z
WiSXZZJdppodfmqbIwGa6E/raHjzdXCZbYf7YpPmLdm/xDcGfk3v0A18YnMYFmSUWTb9MwpZ0uDG
Edn1Ff7UlYORrUwMpgrQMAg2WI0XuRbPD9qsD4AzMHJl8S6ypG24e4MybNir32AbuogjfY0HJ80h
n+4dOKbttaTcqLgL8JeNUv3WL/nPjvB3OwLNOJbl/7wjPP46vf1FCUTI0PoTv28J/ir3WfUOZBz+
4fD+Y0sQzi+cuAxXsL7pQ61nr9+3BJNTGRgcw0XVSYOFs9k/dgbD/gW5J7odrKweqAoI+v+GEogC
cB2p/2lvwIBpo6b1EbJQ0azbw1+H+7yTNdXUtTiOnEOelWa5m66Yv3mTUYDp0pptQlTSZirr/N4d
vWvkhurFUVnzIGvtAclwdxoo7zfw24g/qQftOEemE+1VnSVkqTTa2+C6HI5gzTM79CKX0sqmzryr
0K2bF8tKc6OE51fo7hFqq2fc0GcS9ZcODwEx06RE1eaepFQprz3ZYhEJBK9qYNL0QPrS2kQRiDaE
2rFwoSxjemq+FB4mFySK+KJ0oJ6TY3DEivx+6yaC2NmksAx56kHXgs3CEYf7jOHkjFEtLQHHntx6
Np6sOe44My61TmhaT6/N23uGO9vHIa0hpFFIpdDAolnTeOPrLuswTNBrvmVV5H2PaVPh6zU6ZKTb
1bKuEFqjMRcP09JmMuz5Ch1Iw9q4wpK8dIz//eQqIvVFBSPv926nRJbBYySCmkFJnZFYXMvXiSBJ
qJ3Q8A9MEr3tSCLCK/0X6ksT/SxZTw9xUUhu1pBdN8D5D5kxPmV1au6zfqQbz2DmkI8x8sqmjJPn
dErx2s0cLEk7va6t9ioZh+G5i8uKxIDuziwnjmKV8uVGxc63fopGBqPjK+6GDo8WcVcT6oYpf5pU
z0jE17MT5JT3OK05dBKn+oD1H8gA9KH9wCXF31ev0sxx37mJu/OMag9S5V4t6RNoduKr0v5qodG0
odl1syQNhI2hf63L7lSqujrkfSpDTjYhpbyx6WaGmVIiomib5Y55UL3JjfxJ4sUJh1artwBbf2Vo
7lyXzhLdjX7tcGSdNAaotJY7MwrzeYBGryzmBIu6NTKOfDAzJ4JRGDbS20vO0VC0115PVBvvFXF0
6zTdVdMCC1CDDrusx/10MNS+5FD07iXk6U7tPG9lY2v3sZytTZXFv0ZmVN/aWv9g9ylT2XIu9jiQ
mA+lMl3nvNioU15SZr1qpSubiDf6MUf2hWRHMpC/i0ubuOBE8/fKGX+tbXwefYI2ImLv2OQx4+Ag
mtL32sQdpWD+b1FRU70KaHBI5AmxqXosFwvsYluoYotSHXOvMT3qNrDitkCVVETHZamQDnSSk2Gv
PZNlLshLmrJT0tgQ+CSTZnOw26/D4gb0mnEmjRb9FNU4FqnqIj+XKh+uHKdnxQ+t14QYoLSPmvki
U0xkWjb5c56IOb+BwsYMOWkHIxfD/YxHzn0orFzeUTqBIwStld5I5FyEN6XeNnIjtwv0YsgeO6fs
mfjpSwzVvDZO1QD6CdhLz6fxYCEiJ2z+21A0ZiAipe6AN+lU1zwWMVoBfeNN0/y9QW6Ahcm15tPQ
p9XB6Md59PcA2dMp0GaHLJ6Gb4vMphv7Dx1HMNKKMZI74PND8jFnHX5lb/SbhfFyI8cbNJ7dKxXT
iAcksZJlp6tSXCWVX+7HlPN80mjGXhgcxJqcs9ycgV5NanaJCY1NLWJta5v0S0y54JWWjbmNwCHu
4X7hE/WWlwn1/ZObyummyLQ3ltQzIEmxIcG43pZwJnsNHHsmjDxsCyO7qrT0e9R5bZgaMn0q26yo
N46002ujnZWOl2gh4Fgv9Tuyxr40BZ0sBBrmmthZ1Cfd73eMC9VZDam8t0xfe8itzuVYbxORmftN
sJR+m+FzJwx9QyVDPheu0B18P3Ht0PzZ9lHfcU7qe87ZKIr4e6pdrYl5366rFua2g88Lb2DUYFrV
miLZu4W6I8g+xVTbHUadAy8ZRkAPG2/BrUMr/DKa8yuTGftAkeh/a43u4oLpHDddbqqD6fU42jPo
QUJoW1jURw6rKKMGuEb0F2T/EXHC3GZar10x9Uh2nhr0sBILPup6Alwee2t5pbMfePNNOnr57aIJ
dT2nPl23eQBqUuHDm7qMpeUaw7a3jHif+MSPiNHwAj/LiOvT2/0M8ZU9uL/2B3atxZwJPoN0Fwjs
XEcOwPbGGentxfp4PyDYAVJLbgop0znZIbV/aACxanODIVSoKACVLUAu+uW3WdZQ7mBOQ23VtJCg
dOxlZQ2HE55M9+inmR+azNKBlxV+2PXN0dcIW2o1+TE17pcydevt4o/DTnQSF//sL/garXqbQPLd
DUM5nbS8+Y4B47roo+FKn9agqhEPRIF27JZRnTgbEze2EjO57GkvqHtt5wBh3N80EjKbglOJQQyv
Gc0EhrN5VjCBztnvGufrsgiMdJ6rb5O8/4pcKr8iwImx3lwV8GUh7cIl1c88Ax24f9jmY55/DE7h
7ya5fI0lf2vO0Jp8eXCR17DcIgO5/8pE9eN3anQSnoq+vYtyIwoSpXc3o+UpXu7QqTj9v9a6/SH9
5lfEA8SJ2RQMarKeS3KyYM52zVPh8VctrQU8Y5j6jxbXdJB1zKgtNlFav2NyBzsju/hGLY8C+fJZ
5T2Xwc2/DiU5VGymNbt2qp4RMvDC6M0H8hhRDcR41bLJY1930uLdqHoDhcBcHwerdHaZcuegou+z
67KlPBs6CSr9TCC8Muf3LoFQrOCbbEaf7zBiN90Kv/GeOmEsdzlIQi7ogtAVURvMZC4YSpqN6vPs
lWWf99f9WHmPjQubczTF/ADT/OiA9wi0wo9pCBbjnY3649XNnAf0iyMktfjGMuruYAIQNIMpyYjh
7QAsb5I0sb4QugVlhzbKZqZ1bC2RYwRN58bcacVZZWnKeZM6CPeCuDa+2+S5QaznPqMg0utbpZNJ
IpbJRddoe1/HvBOvg8D+KaP+dhGmlm2VStQhk715a5eO2kJMJRWFhjbkZRuBm4/9lnazbfNEiPIe
V7d9j8MNuQ27pkaJYUg0L1ZXfJAP4FnrQo25p0zZV7Nj6+yl1G2WTOX0NWMosm4DhATEtcbmA2Kc
IUB2ceYsn710KLDfq7g5MQCL6B/XSRw0sfm9cDr7oXJS45seZ3BjF6YkpBGnw3SUWHAaznxJBs7R
nqdvovCKUNZD97CMHBEjNs9rUBrIsirnjji/qwiZhxsqXgfTQdeWjMfZUe73KHbJPzE699bv7fTZ
lq2FUC+1w7YcCyJ4TcBftYSSSw+t3Na9Wd+3psVRc+ZS3EDx8DhJR7W9Qcc2YOZsvb4M1dTNtxXy
/j0W7mwXuWO/owXBcZnvte9bR9tnNgFLnICL9JndLH/mFTe8EAQoHvKsjw4Cw+NR2CMVb0RgSlMR
8rchpyZCJQu67Ck20mxGAjSDmV0SbOLANepNIkYSodLCPxlNSzZAOek5XPRKho6KxXaBcX7paaA+
g4gfvttyVAevq31CU7L+FtFF+4VQXojmblcD5DQbJ4TgjKyT6mp58ltI8BnHh258jHV22IBz0uCH
yPpMPEbo0NSW8Kk+v0L5W5ZbLyqcL2PkLc4LqsN0CZU38Wb1BstnIQKyJITUwS9nIQS4ccw8eVXu
iCkYI/JDsVQIBLuk0q6LakpfUQtXOxy45dpfn4rjMFQizLwsJlQApou36cqxfEYAG10gUlWHqWR7
bUv/YSypjTs86+9VWdWhlrjZzukhfbcVJWlRqabf9KUqH/VkBGmP4WA/emXOxBSH+1zCZ4bzUwRS
W4puY7fS3o16NV4KANltaC8EpGQqzYH16BDdq2WAlZFVh8Gd4jtDmtF877lZW99O5E3aoR9PogGt
TLAmstHv5MKuwATMqIaBMpJyM11hXbnbjNYD9uNPkBddbM9tu0PmJ6UPY2bFfhWThaaug4ZVLBK6
sNkl7KMTwQCUTo556BPHfob6gYoO6hj0jTZnLb4zYo9CoWVRfE6VQrrII9xmW8OLR2YPiFODHHs9
u0/f1mfVY1AZOl+/nxrgAKXeaPvFZiim+lk7wdiTRwJGsnDozfRMBAtJnsbgfpDha30TaDsgjaek
pe2nUj52uR+lr7puMTiC+YKDnCxID9WNHToMXH6FshAfnIFx20bv0UA3aes+LdkotqnD7rz1oeTs
OqNb3gSF9RXaMYh8nI9rV4p9zV97WuAdXaRM5UsyWeX9OOr2aSFpJSCVVCLy1E1wT0nJYDwnK7kW
EdUBWZn7KWdo0TLYuLGspgzhJVlfOqrIbU8kENFmeraNeddRnDfzdjLImR4K96jJSoU1B/f7Pk79
XZsL482mTX6A8CA3Uc7ORIajxxitTvZpbCrUi2ChUKEh+kLWMr4Xvqb24OxvzYm8boant4pvsml7
YQTSMOZDg4mfUmqIzzlH2gmNkTVueW6ancQEsG1m4iTxnBYCY3aabMeoBJ5S8BqPiCD/2lHTb1ZI
xEFLSbbQ8OMG5ERBVPdIBYEgp5GunJnmro6sclP5rnbbm8tMNGdyWKnU12T/VIHNdBBh56gV22Im
WEtKx7qOIrK4Q3yiOIE11m7Hxj9I9GqEMgdLC6GnzXvFS2ecL8Q9+zdqivNtVuEFz53U3uLhZsPs
6vqUCv3O80pmmV0HanOQ8VvnVllY1TOZP1JvvBsivgiRKLG360VEkkThm68x03RanR1imjJNyldN
dq+N6aIMV97esiddoO5X38XEi5W0l+U4w/zi+g0oP5XdDxvokkVA3h3dBzd2QiCQbyQbJlu1UjCN
anqBP3SVxMh2luZ7lRUvXabW520Q9XbooWSBoCJ1cIUUFakfnbK0s9/yDjx+GQtsCeb8mdk5ZcUW
2l8wMEBpzmQ4VTwtnbvXBdH1Rmul5yKO8zv6D0KEgzUN3lZhg7jpeuptcD5G2Kztn8nr5NFvmgLZ
Mc3dOPPEr2PFES0jOO0AWm8IR60xLlnv0hGQ7bc+mfqTSyL5Rng5DIyacVsyS/KEHbrBhkZuj1uq
C4khJL6lzTvnNUqxuVq11ktWHgkkUvCTVTc/qz7qgEiN16ZZRk+UUo+p1qzJfL17lTjmGDTTQuFY
J8doXBosp4PWhpUavvp6cz3qs4k2yniqgMcHmWLYJB0oQSOKt2emVCgym5bhtSCY2CCk/REmvw1v
Ojeuqjk5p4TP9Ng28HklD63DlJ+ddDfOVEdVTAx9UhuvJkKwo6kq63sHsICGbcscUiufJqSkH1KW
2rKLK4+ZEl0Piu9JktK6OOW9N/cMqOo408Neerg8MBbg6FeKoBJ/Hu8hpywA4T1Smvc0IMad3Vlz
SvFf6pxxJnufD6Z/T/CgTTqMadfwkxXWCtSCCYl2M2vAEXl7MipKySWNJ4460UrZl+51ntnyVkF0
R/2ZA+syCP8hegDHKpgMryBGbxCJJOTL8Y78A/8qr7wPg0BjK6vZPOB1nHwpiIK1ebnqZNVHOYij
fa7lOM8d8ohcF/mwXUynJXXhpQj9qeWVFJA5DCXNWHuBsoqD2R9ceEHo3FkTVHmrIsCwqYTjzmBL
cKZWjQfmvQdXNfg9yJXigQ9gAIhjjrw48jtqncJuMJy4J6mrfofH2N26uVOcpE37r/FFF1SU+gGV
Kc4Tqzm3sbpAd/suQOiGQ0R6mT9VFwLdq5DGjHusLFJcXI2oSs4uNBCXUrsdDeuZ2Xt31UcasOvW
ITGsIN89ETKGcUFU3IRvO2ztoTvCviQEriYelPCm73KM/MugCdpw0UjEez1/zWOdzlk/mzuXYcEG
mPR7ZCv9ATNKjttphpufDfX4q9256oG9z9ggiGsDIEnDqW1oRqGRCHQye66L1iN90ExTZOcizw++
U11bfcFofjEtQufS0R+2bqyXpByKhIxf3o+6v9RwW2b5Bnm7fsV7aJZhri3LNzR7zEz0OdfeasQN
t64otAMg3q7dQIefgGggFUTQYhDXh8wunNL41GpoYMxynt+ps1hasSzfSIvybuvRjJh8JsM3LXU+
4lZHae3D0jw1tKEvy0T4lp26YxXIVIxfvMke7gwjsZabdvJqgINuWe/pgpZAN7CDEL7oO7s1HNHF
75xOoTTSqg3SZZa7VKI1tESk3ehpa6vA5mVwABP+OMf2FyoE+wHbE9PrZu4PrIN567SdzuHKexo9
8iRkUhkPMXSwAGzYrad3EZJJGGTwXbwAxZSx5veUOXEcDJTNc1HRWm16lVxRQ/TTLsboF7T4fgZw
Suw/GwcVd7aPo3Fam0RoCEZ6YdQ0paNv1jgIyruxBp3qOnX71EqruWoaz4OsV7skFQ+CHt8M2i2Y
2Rde0RT45s2Y2uIRaYnuhF4zLM9DDtCHZUzGskmDmglXNXfX5iCHs8vTA0BLjv1+bCriH6WU0MJo
8Gz6doipmOaxh1vXl6R4QoQM0K7or1BH3K9WmwC0yIesP0jMYJuGMBuKVuxz2Bu0QgWAMaYHe5Do
1yuRS/gas/C4E5r/REg6PJYkzkitQKw/hfTUsHXmCga+yULbLmCBIIN1HLwnomICStBShsqUHyPl
Najn5jKTHrbBGidOktjEECfPuAez1VymWBnPWUYFHtoWG/bS2vodngokL0WjvHsyq3ifspfVd0SS
qmfNSoeTiS5r+ERaXrez1j/jdBY3ohznvUGSls/htTMvne2594Ttcnxp9ci/IojUeAenkJ/6zlMP
hmHSDJ2MgVXKUK1NmKp5FVDALklC9BeM591xdQcNI13Bjdn6cXZDh38VQ/mtWYB6Nogs653R5k6X
GdqDNs5gLnZ3pBZYjEBnaaDMqqdHsbjxKbPYKqsimT8KVACvkY5GkjcFYDM6HS1plz6hPHGWNs+D
YxNtqvHWjWuLlxmPVMhhJ92KuMv2EvMYtJe2vGqjyT2qUfRb2Tn5GVFwRV4VXvVzDRr3CzHC/cQu
Cx0kIUA4cForYjvptYvMG3kDBc47lIkebzu1yD2KYyswJeFKkLbH/torSvOF7i2orXqUj4L67tzW
DUF3PdU/7UyXLo0GNi/JVABIEV0Gs4wgll15PfT+N03pMH70Mjo4id1jllp0YhJZGmZmJNu0MY/w
1by7anKm44jc/uRoLv5xJypC4lp1HhrfDeg3t6cOys611rr5GafnO+NUnbDSWeygaL/Fc4kWxEKQ
F3kZbUU9QtnftPOTlprRzkXYt5XMfwkNtbx9omQH72Y2juAU6dnUeTUbNNqWMDEnPXQQk296HMWh
Jpb2NS2sGZ5FshwQqTnEthCodee5NX1gHUpkWNmGKu4nO0mRWfGyyWyyHelnqfysEbEy2oxv6LHq
VBp1stNzkl/8erkhNID/X0SXjtyd2xFeBoDj/MnvjBczZrO2tWqbWuYS0il58yvka1ht0nAckzjs
NOIgKlerdwZa3sNolXuUN/eLB6gK2rMd+ANBtHG83JpJam6KrHmWXZPdITPGY26gkWn6vVos9VWb
GIMYpvZiIqHfiYUKeQJduJeKF/XkDW+lnzWXcWguEGCJd8F7watdXw+CSaHdesTJB5EwkmODhuaM
dfi7pbnD9acQrGX/36SMwWj0+NZLP9oDA/rprKScjm3RPH/OYv8ztv6bsbXLe/hnU2sIvdWv3/r0
29D/Wc7y24/9Prp29V/W+fKKPTFXZfBKpvl9dO2av7iGTSPNJJ1Hd1EC/2N0baFmYToN/cJaueaf
U+0/tMHiF+ITMEwwv6bXBPHx3xldW58mlD9NruEVmCvGx/gNmPFP2mDbmB3Gyqk6gCPWyWJLiy1h
UXSF+v5ldvJ3T6iMjJCl31YDh+k8I5WYMVB+8vRc0pz3Hj3l5Set6An/GoozpEeQY5pzQ++KBSK0
iuxN5QczhyO6RtWyo2ASYRMjzof86HMS1kjPdAafssi4EHhFWziJyNdCkrXVGzA5sc5narFAZaiD
KBOiYS/IuxeIb48DAC/66LUROHb27mhShKSqs0mvY+BauS2sn/ZFBxQdLLYyUbjaBBBE7pM2ivvM
1N85LSA4seVLUac45XoMzjU5qvR2AE16JF5XK1VQTv1WtM2Lo2drJeAS+qXx6xGzaXCypYulNPfY
th5S3L7fRh2XBnQUAv7SJH0q/zByoqAdJv6b2mu7UDT8pYXiElh5/IVfgcsgvGOZdl0I+hEkj+A7
KGnh0osMtG0Jkk8kNJjIixjRYEMBrXLrMnqYuNafxOtJFIPPrH8x6MrEM5dAFma/tXt9Ab1XXPy5
UNui4yOLeLGvbAszSzWaOFobvpApnTwkC+hL3q0eThf7uV9XH3PV1IeGEjqwI4SOYz4bjEUxgEUF
UWs4Xh99wcvRBDYA+D3DB8/wf2f1+B+Z1xsUdn73GHlRfiYMNaL/Viw7uYjlMHpcPZN3Kru4e/R0
7fHzIUkbRvWz1XShdHkOOHteQIdijBb+4+jpHDFz/qsU9kWlfKk4y62jqUFr1LOBUS174Mn10RQi
V+Qp6vmzEFxu0k7Pw6YmEsNFEhs4kTNxmXiwhqJEIWzbNzzPH5OfmxCw+erFmL5j7uDeL/yvLOIc
pHStCsfe6wJX1fxMyVXqdCSvhiuXa9Egu2q79uXzfpcxFZ+CZRv0hELu4oRHxl2nfvWaQD0Axzvh
jf9gkfNUO/xZL+Hp9FwelXpdCzgc5y8FbS4Umtk77jLuP7C0jZJ5ejNwuVzLfZwX7vzYsE5cvIwn
up3LdeKyOoB+v7g4mALH5Q57qCKhXzk3nxejkqs2QuOPwpt+L2uG8pFwadgbnU2oHQ9tkXfRCTyC
fl+SWhkYEsXDyOAzMFcrCpoBTkqw7cISBnfYCILjUEJ0V16nTfvYMfSz2UQp6dyLsc1dFiUs53M6
4vVkRsdTVvEviR/Nrz2DhUplK0JPJcU2n+NiK1gnolDpRSX2zefyMrNlOQgdgf5kFR46clpo9ZBx
Miy53Vbi56c4EdV+EibNW31dhkwFg897q5X8+lpUkWYQrVsIj0AlkVvALOY0sT7li5svO6S6/h5C
QL6dS6Zmjokml1aZDD4fgPUJZ4lfUmup4BWzjaGX6Zni+Aj01tvcDyNT0pbHiBkCEe+ZHr1JeIYH
G7RWsEDwCyrmjofIJ+SX9up7OvMPo55/xDnfDxAP+4rGai4BQARGpUcn0Q7VGZnLdGPTo8DY/a7F
RDfQ063OzOnyLSjaNEDaph1im3UKn1A/zyBTd2AYGbkCHT5rhNPT92T7oo3wVnVsDvpSUTJYez+h
BS60ib9MHzmUdKazjnDMEMU9JzNOq8eRdm7oViDSqGzFQQDL3WpFzKYYExUdjdw6zc39fTQYl8QE
OLDo1bxnArUKCRUnyIZfO1J8hXFA9cQSqQ8lsu1D6WKv+9ybDB8V3+eixWaiAi3WGEagfLBbHonW
ti7GnM3AJ5gJ2H29vnaY9c/NJHedk3L/sKqESSOq84QB4malhPgWNlayo/jk9VoT35Ez9ljFFDr3
1aqcfGtNzNZJLWQLtDBiu4UW3eErAAFWN8Xei5qPBlm/Ww7ZlkVPNn3KfmJpRbrT2/abJzR7W2k6
WuXGfQJciTxGS+60EXdC3ZNMPeJXweeBu1AruoJqF1XH1shHcnerSXPo4hfL19wmW3PjUBE48IhW
A+2CmumdON0pJM8H3x18ikebcXDYITDNrpFQDad0hF/BXAO98ob8dmvYZqLBs0jWJbIdy4lQc+tF
7O7a31zHeS+206cXGcgFvmSnabSTRGmp9XX9vfPVNysVuLxjc8o/vMbUFoddYkFExcKAGly19c4v
c7wOm1ZDDSIzTMBlRhUaxryKQkP3omsfL6e2o40zdjf0PjxaP77VlQdGsb32QuwCo6shVsU5SnyT
43Jb6E5Ay7tJb2zlGPMWCESk0YCjfEhc5/FPpdjdbxXM/6E5d1enVd/93/+iUvuzIm+ta8jb9EzI
RcIhb2pV7P3JDExrHql93dL6SmfUE0vyka6GeZPh7tDiAbRRkAdWypP+88/9wWv12+daRAQbtNJc
U/zgtfJny5h9hogHffzc7FiDZpp/r0bIOJP8WwLPv/otQXiTLajDt/J++DTmQpzWl2o4FDMPyFoJ
+HmkbWMNa8p/DgH/P6lpGOasn7oDn9+6JK1i3Jl/PgT8/mN/aNpxCILeQQ9g8ygyUEWK+oeAFYfg
b6bBTwfgH3J20o6oyckQ44d+B9z9cQCwfwEPpK/wL8PF6c23+ze0q391SFseZMrVrIqofXWOA2f9
6zLBStcMWjegKlLkTgRVOg0XwlV6ZzONTff152vjr2vy88NwSeJ3hOXn8Ov+sCZjm9e4m/TWJdFm
+foZCTL3yn/KU4bptM8FDBnhWm++ytrD/+KjWY0CWBXIuR85ZqmW61PPkPGyrFERld+ucNd5hD3l
rvELhBRA58TLBjK/I+ox3fz84/+6K6y/OdJgQxfgslCD6T9+vGGmceWDvroUpUYrxdMUFiU4/eQP
pOyi2H5Lz/sb9qixEsX+39Hu9w/lUeFwqTu6++MWWEkIALHkUGUblfFYsVkeDYSczQ4fq/8ke4aZ
Vmry4YM+YP9M+qH/7siOmAnN4To0HAv3xFhk0wE4DPEEy7JYbxi8mQbQcBf6FWwa5vvpilnaAFDF
uDQhrDX/hgTH2vinXwMzN6ooA98H/ou/PqIe5NthchPOYwOtUqg41nEqBtCnXodLilir+go0Uvf9
53dsVWz/ePEoEhCc40PBs77e0T+9PxwNlfRkt/ol0xVU1U8wsFslHyKb6LXq8Jpti8gTZFwogT/D
PX7++f+8MAFHeIzDcP/y3Py4VpTvV/htJ/3yybJN1wXDtGe6g1+q3/z8o/R/8aAQkMbK8gQf+E9o
gGgGKybEoF+s1J/uyXUnseK3eKPIJA0Js6z1poSzrk4Bu+O3DAjo81hZVtjZz7/Nv/rFTWGxW+I0
QSz5wyZhWFAjgKCJy9A3LBKLBJT6TMNdqM0nnvbnn/avFgkk7HVd8h880tZf7zM1F9lppjIubUej
mJkl0FkrnuqrYc1yQf/JCZPkd6YMKU/5Z7ZEqfyJ2VsGUpy5PZw1zSEtJkaRGW8REXjnPicHAxga
XKdEQbCq5oxVRu+bAAQfn2Wx+/kv8ck0+OFhdQ3uH17LFZj4YxmQFXE0eGjHLxDloI8vLmSiz+dm
6kv52q7wJjyY7HszfN+SuQoRBMuKPZ795iDnNR0qxWld7JdxYQSrR6L77rViuv/59/wXuyBV2eq6
sPiy9o+1kcYoQDloRS/24nJBPi+zLlv5qq8pL03R/t2Tbfz4MIFc5qnmnQv7AofIj59Y9rHx3+yd
15bcRpZFvwi9gAAC5jV9ZnnLKr5gVdHAu4AL4OtnIyn10Kip0Tz3C1stsQoJZCDMvefsk5rZ1N6N
tV1dSLKW3nBeL3/YWEd70yaT13bhCZKnRL4Lta6Y0g4qz4eEHPiaRMmp+2xXAyN9SYXhqFa/JsBn
KcgyJs6PCLMoi5eVgC9rBw+qHSFpl/Dw0J9THceL2FcXv3+M3MFPkxOLtcn3DHnTEVAmfkaAzn4W
eICUozu8tkj86mkmQsYz0pvGzmnTlUgCRyy5A/IvIbENr8EbhfEuwJ29cKtM21xPuubAmQrEsUXn
7cCP4yGO3ba31qUV0fQ3QomKD2cFalgzHo0nevJRtzE9EF6r8WxLdgIvppglTN6MdPEsswQs9uVF
M+34dXnXL8Zmvy3SS1H41fWQwgzDiqFMJL8iN14s0Oc3FqkOn8ysBSXHPgDxBiT6ms83xJ8nWU3u
qZvicpN0rN9gGCV1kcZO69vm7LlGeLOkoS5WbOlRT1wNnmfUzz2kpHFjh573EARNbK6aFNrBSomh
wVsqI+zN1GPJeXc74b8TYYakoSzaLiO4GFPqqul74toFwQLGMfQt51JEPQq6euB8DtHhYRoHC+mj
M0TqzhgxM4Gx6kqJslOQClHEUV3fQkLK0b0EThxu/BSXIDgkll3qIkDylmCvc65TU8T4R85UTM/q
IMSc49DQyLNNKH24ZWwBwf8NNWREAjL4sclrlwSuJejJb+kar7SFufwSmUhGSlJo0fSh2PnNEm+f
/fGuTUIMznVc89F0ttDXifaPmHfi6yELuk8+HgpE/iI292aSqk0AEelaCUftVEDvrsE3MxIv9QJ6
OzkJFIAbn33AOz7+ijZ00+4p3YY72kDVxyJo5UtlG3LVuHX8mYGiv0R9mHarOY7Kjdnz9azjsCv3
KqrlprA8jv9FVBD1RhqA1mjWDWNa+VX32WkQ4pDQENWPhvST7GKgopE5p7LMg+LRI5raDNDbgrTz
NoUHFTdbdfiYl660IwNiKjI6taOQ1AucxLBIpZnwJxQbrL5B/WLEg2vzcbOUlsvUTIW/M8xl8zNL
fY8AlyddGkN1YUY+myFmcOetwckM8QCw4oRKKMyftNHyjQG/ta7p4RPnMBB8R4W0Yq5IJkYlJW6S
iCk/NPwOJE/1K4AwvlnXmvlSMWHAcTQB+Y0BZamlnCzfCO9iyk4cxMaeP3freXKdt1COI/UIk/1q
twSepcUo33Q4B89nqH07x87RpbR4aVAVu/SIcdgWKkbM0/CG+tQrbX791Eg+HCcOuDtLYF/vUuLJ
pqK6ICFcPDbmIhJFhx1cdt3A/Mx0htQ8d4Ii2pBCxL+JZvRYqyFh4yOwCyRLDQ2Epy95OIrUJNrq
OQT7lYqt9JqmNFMMSmt/yfMILgOv0vd/mPMNZtTzHMkezr8MJYuolwLfDSsfxE2wPMpAOdZj2/b8
4/nTFsjoqLI0DpmEbDvFitL/dNt4I/+YkZugbs7RTFFEwGI/840MDjvDaQnVQEUdbIVIp/tzEpad
p0uqoGB57nQ9krzC7nESPHuQcdwUryRXyuKh/YxPDSDp8k90NVEuRDDnj2Y2yDd/yaPCMNx+rnNW
2yaImtc0K9j96qSd7s8bhTlryL1DQua+Cc3+/hwth9UqQITop59JT/UAFdCgOVbN0l5HKEsMVWhe
t3iKqkuGEd+dWD5tWTUsPC3wxHOqg5mabMKrqgm2kjbMKyYrVvMpE4bahgt11m2X4K6hggl3bFrF
J8cMxw4KOzxU/MZQ6O7OGxwkUzC65rT7/O3wYy9bn4nEJdCncnLQ5GNvAAlSI0q6GuUERRUv1Vvs
gSDYs+zwAWuhicGCdzqmW/ru4XtuxFy8PL9CVigJ8xu0WrZBrDzwJ8Y73xmJsQ1avqMaLisOovZz
gGVMbUtHMrdVy1Eli4G0WZPFxgDL5dHlm74uW9s7cjvVBdp19x75OY4JI875tDhl1IFYBesaixv7
cryQ1yZ6cwwQBCCqLaYBfev46dRf1VRNYhrzIWdAywVeQH8FGOYWSzofJlwCIzqkl/xpkSChh8R7
TDMf7V7XmHC9zql/6CTlW1yMPFONNIEjwDIJZLlNjksCf4RKOnQweC/2sQl4w2p3uXxBC2FNpAzb
Maw1rykKoosg4ltlu98cmtDmW00ENSksWMtzGNmCBiVRjwZZ5rd6itw3lOm8r2aONFskONI2EfDT
S6VaPsl5JDo6tVDXLhmB0mKPvrXwNRG2HTVRexvoEB6GXy1fUNo4TE2iIkWP3KfgOUFTTnOL42i7
RTXBpkj42JhWYoyKh8kEMGqnqfUoDJ8zAM1rlibtW4+jrXjItkDJsGKeDwgmS4L61Y1qdu+NNerb
8x2yErFHbhf2mKoUxvjlwDuPRv06L4GjQ8QRNWHqNlcjR9rHvuFfIunha6E4DU8a8k/+bcd4Xjan
2WRE1blBuJ8fc++zrKGxCZ8o914UG9X3nGSWp6bqQQebdLTyeaOWjxO73EW2hPrVyJ7tdRnD1srB
P9+b84Sn0bNne4fRw6L23EZMR0nGy0UDldkxbhXl45gh3zPAQefGSeja2xEezGFKqO1uZQCA+F6r
EX1VicMPxSJs3zdHLzMLfxv2lzY5tuY9MYdNhckyCPwxx57p8tM5nb7mwTLFyBBZgl3X8zKukvQ8
92mRGnvy5Jjk2YpEy5EcuRqol4IxcX4A3+ai5eA+pIJ5YZlYVeSx4pzHLtIiljXd1eqgqYu+K5ah
u/P4dBBv7lMKAXvCn53sig4gQ8Q3yReksD6c4mhS/h8DApG+/5UGXUYrTg3qYKTgS3Lk3G+RSy3l
PCpcnS3ZeCIkk3EJ3rSakmhNuVQbstZIqjW0VIv+iSyZiciehk7dCIoQSqZglJPlhoyxYPShScvX
yhn5bxMbIbVhvgf17HALDDnrUcZuRZJfHvFmecA+7wWdeCTRNYOGVhEpnXZi3UB/hzZDGoBL78NC
z9thckbgz/vlZF1WbKrQ42EjT1yW7y7lKdmI6CkGsQBhy43sCWYOFO8Wwakawl1j+IQ6Qezl06Z9
x2tmNxPXxbKq74vJUe6q5qj2HFCGf44kAhNMngOyopGIRmNDL1cjFGcvND8Mlp/oQ9cPZXxjtalZ
HYnPsa7xsfEppN9xBdzAjHbTIp3hsZM9m5DIyGCxjnWyL2u93K8XjLcOytCH3tfFDRwwkrdDY00W
Y3uQ8LhWHvT1C5J1068RJqiVJ2BR25h7M7C3Ni+wZnlMIVYRtJmgs+0oeQbsUCb3OUvJtJRJzRda
SWzje6NP7Z1Z+mT4RU3VodnWxTGp6VbYTmtZa1bN4sjJXh9KBC3TOq/rEvOZXX0NdM5+wRWayZBN
JuSkVmCL0rrtzFOzTP4njA0UIoFgs6fqnYoTTF7mR6MSS7YNBsJ1k4ej8RClyMvgEtX82QQWDwm6
rb6lAjjiIhzVwSYKKF81S9JPsWzpmtgnbjQiDvUcltsvOI7zQTnLGQWjHfCqBvGCND4TmcPZo9iE
b23cwOHgk9LY4feFMfP2TMc+w0YMURmJVk0u5bKGW3gynml2M4LOB8OI2Nr6BFxyiUXqmNMqV3vh
BfU0dTjHsCZL9ulYQy4/JzpbpA8C1qZJgY3GOXIG43uFOc36iUCS0VpEzFYzRqrHcyzVed4M0ozJ
kWgpe3umjIh82W/WYeBfEpuGMA3OE3O0durXbAmprjrmPdXwCnVLNm0SoiQ3KrlzF7s9vSgMM2vO
dvFBILv64gyu2eI4JHeL/R9SeZk1EA2/7TAaaiQGK3OBttk5et5sekcObLo7tJxvaD33al91bb8D
FYDR028JGDKz2XrEzEzJTi5pwNR5eCRearBsYJnjJFG4LCzuMLmPMRVr/HEecU34Aa7VvIR7ftsy
S7P46kZCY70ls3sXZYXnb92pEzuuHD/GqtdPegF/xyi+n3B0ZZuWN4TZmdPODHJeLLppt8CnMTm1
cavO9Cm205CobGXrg4ik8amvbfmZZL35Cxr/AW+9btlujzl6PXcSF1bdmpfWgrXKF8DVQoYgAfjM
vWqaMm22TaWbk7R1ck30kL+JUjf5UNRd9OCyx9frvoDvnS00rcmX03Vg1+EThO3sU9VM/Cas5YC3
ENAD4ZrPQC5CqUdradbS5oXY7r6eywr/lXn9jczLJlyEmvN/ppN84ExMh+eH9s63n/mzvWPCJZJE
6rmUihcMETXLP9s7lsV/WvYpNMIRc1Gg+rPFIyEWmeLfiEebIs+fLR40XmAhKfL4tCy8RTT2D1o8
SwXzf4uDlL1MSV3QBppEQ4lZdamRfVfJDvvRSmTYjNd98Tlqc+SF7989jdtvv+r7VuuPBfpfL/BT
qVxpGx2N5gJ+iqvWL1Z98JYM10nAxuRvqvLnsvcPNwODj7gnlnCH9OZfSoiTBaNf5o51lUo882kN
elDYpotX3BdZIz+2qY78T1CF/I5aRi1ag/QGTjJJeaLqRab2Z6oZvhfdRL0TIw7ahypaXsCy/0Jy
ExPmZa9AojkXlLvnY94GaaigFwFvdilMh49T0+1SkchTi4SWlOwKjv+Uhk0J0b5EHOXbCjuJGFxj
bFfjYAcosfOiibOHJhDRQMHJKakSIkfykZBjjBPAPXpxUpDtn2AB9xd52PT434EfjTuSPHK7uPA6
mW4kEtlrRHdy/GhUwC6AHBX4MDuh1iCaQTahDyVuIO2wCTyMHM6dcmsPURhQb8HdDHgEVIBK2v1/
Z43/S1+YQoWwv3tPfkk5u/2CGBxR3VuZvH0/dfzxg3/qQ51/MZX4FkXcb0JPejN/TB2++S9JaxYP
rkv00jLo/3fuELBj6dzSI6ZxY9uS7tUfc4cd/ItoRuGCQqNH7FJs/ydzh3CX7tp3Lxx6BsexKTTT
jfYAaP9cakajTimhNqeD9EooCRBcAfmRLWJfC5JtKIGI1LIpMCWq2I2d24D4b5U6On6F7Hlu1Igo
EBVoQGm0AwEfUw8yIE9E/UYFn9hRhzej604XBXa7DcYDdsVz4UtAG0bbkto6AcgHbFMTbN9axtbD
scLrFYe4sImenfds5qtnUuphiaZNfE3uoLn1ULI8hcIgPXvpN29VgKVkC6GzeYgykOUHswEIsAER
4b3NIGvKdWaR/8mqbrsjCJEg2xS9Djd9XB4Sb06+GJYVfRpp015pfuZFThV+dTARDsWQHGgZEj0q
2p6Nw5WqVESsrzHKW/JN8wtmgPQGS2J3NYytsbeIb0DWHTrELXQDwUewR3cYGFH4Sx7KWuuxxx2A
MpADPhq1oIYiM+TSfvIVj9lie8AlqNOeSiTn29IjL1SIJtqKgCfvJI51GueguO0M28U4MRd35pxX
EOd8dROTW49d3szKE8chiKT+HK6zEYoQWWNmt1Z+cVV6RDBsJ8/FRo3deE7XpTQ/WJ7XXfaV89LK
qHuw2rbEUafCIN8IzkvMwUh49qXq7WedZ2KX9ra/J9A+XSI0whCgVYaC3zazdVGV85WUQ3uPfcdP
t64bypONFPcr/M9y6xTWvTfcFkFebtrRadDemxxqeo6LEFDta7g7/StOqOhJFba+GdoUQX7hbo0l
UERiMlqhLij2dqnzE/m24WVQp+WdNDvnCtvVh2R0sMJXZraZ0GbtShAxDyBNmq1ryOIwmsXarKxu
nWVpeh/2jXmDMsLbhNoZj5Fb7bPU9reFM47Imsi1Cmd2DatgqEJc3aHc9W6BCm0cP+GEMXYwU0Kc
/F1u3TPIo1WrdXNsAceAKA7sreXLcYN51dm4pbyrGG14pXDwmyEmGR/HvhG3L6QUwDLWnrGLBe4n
im98SvLs1lGPDsyC6HfKgSO8AJKOjnUeN/eSk9bVRPH75Pkt0AYKIFsF/HKd4066toeGccOwHQlx
msS+Jjpr1QMd36Qm6s81NT65Bd1DCWvsJLiqxKkiCMPFFFlP+NN0smsDa8SELS0gDoS7YJmI/fvR
1blLx8YI/P5BCFaoB4kPCaSWbECrPnNYJ+3C5GR/4QIfu+v8OIw/aGdmBezpXXDKCciTW+Uu7jJU
vsl14E/iAxtipHN5asFAUKEdq61jVYZ80YFdpsexEtRj8gqD+UrTnHNoKBCmPTwMSeKMD12W9IuE
LzJS+zqzaey9Zlmn5nKDfaT05lUskW7DvwogGrQQWjYMsyh6LUjzICottoD94uwsGJ5jhY5P466J
cL8kmtv3x8mLNjngQX/boNzMogNwD+eVwBD4SUgjrcx95RkFYM3ynrYVliYbFXEZws7mf9wwO3LO
x4gC66Hv4CZmvQtJtwHtvRadEiEvlqW3/12p/y8rtcXGm1XtP+/vr8i1/fL9Ev3HT/yxRLtot2xX
oiZk6cZ28X0OKZt7VH5sRf/NHv1zd+/9y8H9JljV6fjbwmSv8Ofu3l5OBKSTEmAHpnnhEv6D3f2y
e/9xffbobvN7OGIECAF/0i9Mge3YsBzmQxVuoe/J6cpPb757Gn+xv//1EmQXS4lObMncQ0/00wFi
7HMjEkieh9DGfkW20YRo3eWR/vuZ/z+usnyK744pLCcaqxdX8cqPrfGx0l86+Y+kJRhqOEp9fyM/
HVQAOTikrXGJfr7zzDvM4M38N2chBEk/qhy4im+xzSBFfFFkQIb86XG1uVFDK6WZxfutPhE+ZI5b
TLq4D0YuLUk8uUf5TiM578OTzc5hp3Gqbd1UW3u63uM+qZV6FvFsU0mb23SDUf9OSAB5Gwpt42WA
fRrkA4pcu9MDtLQwfEA0jCt+kS4/ThkqeS/10osWMs4aN/DHwieQxffBUVfWcOjxXcpzU5zQPBZE
w4uvWDemVdb0sM4SVTFN9+kxNnPvAsSM+2oUXmkxY04xVgfDvcCDMq0RoLdgLeVw0UVsl1aZ7vLN
3Gf9ZR8U81PS8X/jOgYI5TWfXFF4pzAB3YHjeti0uML3jmgv8Yp3T7qcsLKEvUVh0cu3FZW7owMu
grnTcnYtrZeVp2sL43YGhtvGR6SFHu5tj7WeqLLu0pvJR6sgg0N+mloLuoXN+5AGEUylPr4L02H8
FHTFdDcQttRiACGdCnEE10tmMAxu+BLXvUo3bDzmJ0JKpL0ZZ+uLUnoJD2ud7iuMOI31Ns2750Ak
frzTLjJGwNP8ouUBY6y9Aj4oulWB4mZN38fdFDCaLnM3RPtMN7fYhrL0WCUxo9AUBcbSw6Mje8z5
0nHexAzc9Z/TWT85s/gSlIF81YJQEKc3kpcOjODRnBoeCU1da09f4QuUXRWs4rGZD2ljaqgaILgI
xpo7oob4fQXIlnWqvexUBLJ9RkDmrSl8eheF38dXdTGGWyBB1r4H0nU3Qr47pwhsAlWrHVw2iCwC
qsEKSWu0DsIp3Pqa8/Z6zlG50xgUB3J8uICY0XQ3KXbpws8O4JCGh6ya+4euDvnLKmgZGH4i73KE
BwurGN/YQpniLN1vaXo5Nz64HGB1tgVbQdViI5g7r7sxSNNjKtxiV+cNjBuydKxw3avQuqebF91N
9MIf0hIV4KrG3n1D2TPdxxFHectR4XuIsixglBjhtYBayTY39iA7OFYJViwMnZspVgKE1YS+gNCo
01Srhq6oZ91b0PWOblC7tyER9/u2ju1bzyqiS7pSz2HRzHfkNxABp+VgHvq4ccWxUdjJaTflep0l
cfjeYYNj4z5SGLeNnobNFPtfHTqIX42ImNyWBLkL5VnBe4xvcBv1DfTMJWGJbSwV97AKlucRmpm7
QWX4OW9anmQ7aHx5UW0eKIBAMPcDsYBHnEcT5vQ2nNg1cTFp7X2vVHs5OuOLL8LhY0mK5R0BC+Zh
SETubpxeJ3ScE5xwBSL2T1bWdqcGuP91b+vxTdl2eQUVMrjR1mw/5kE3gahsfYOkMEti4Y+mWxvW
HW0O5ZPWqco34gnGO4idtCfTuLvWbeNeWtqbrloyXy+yGsqD1YAVqKfOfagnMv26eZoPxEVBDCGw
hAs0NGSWcM+wu1MUkcsVaZ1kJZSoqTeJb1eECXBCcBK3K1ZxXsUPULHSz3J22wPu6RYbBhEHDA25
0ZyjdzWN+n1X0bXcgOxrAYvFDjwOSAH56M6La6IBUk3IG2bwIed3yjB2N2nghWuQfTOUhyF6FFY1
n6Zsai5kKuhgSEIi1ylhCKCzijQ4+uwYdgC33I3nRMFRtkHFeUtX2xog5V7FWQKRx7UZEz4uph27
BIw+EwdjuoE5t9H40y6kA72FQkB3Wph5sB7Cjuegq1njOkTkQXRX8z42Xcc0NmR3OVb1fUwpao1K
qvmYJMG8xeHoHTqRDl88E2uliAhkxUVU7scqyeEEGSmciqyy3juPYsUqD5Lwa0uH8nlq9XgTQLGB
b8JfF6UrH4oYzdOkQX3TTfXGmxGD9E0LZgWmSVZNW8Yw9j12uhuHeE61Ol8ymWsgRm6L2wM+bYDb
Ie/Md/ba7Qdv8dsMMuavOso2tqD9pquSs8Aa3IG4d0odvqZOXD0PSVHsu6Av9xIY1zaZof+kBuex
kSTAtan77ORW/Rsyv+6IYBY8d9SncoOv0DzAKM2YPNVwHXQmj6+MMXjSzk6u3EwPVzRVomA1WeDi
KiPAjO7Xln1E5j2ghPGBpqetpUGlVS4wAGfxm3V039TKpNp2CJLMfbB0a750OPhxgbV8dTVxtmtZ
++V+4ZwhganBmiKfxIWnZ9welupxnnqN8VgnLqodQ/PV+/ZsXVaIJo59bsefOUWFpyxP3YdCufIi
tAh8jFzMnxzlIa43+J7QGUh1tGsir8cgCfZl2bgPQeNCO3VUsPY7FFRRhseKo9F84FyGmXBR5I6u
B9XPwqpWBS2tasyOt7aaHLQtKBjQhM8nJJjZaWZEw0RxOo60ZvklZQ0/itZswXy58zMDKbol7zO6
6dI+eCjTAkuV0wb7RNUlZ3/bfenYkHJ+S0R4mY8lQSBtQayyCA1923XZfDdDAf0y4PB5KkjpXM8d
BdPNYkX89j1lFCS/TiYfVjv2uDPPYuokxwcWZkwydjadCDrpt4bUCfRSkk0DZJhItHr5we4n58MA
O+VDKuvpmpXK3cVNbGymJDE2oHbjA8olkiMiQ92jdSi3AsHL1shsjUSDp95JtOoV0LIbELp0MmHK
octKL6Qi8bCp4grX3gzakYG407IyL7wGygYK/u5YTJ29rZvCWmuSfXiJvQAQrpjyG3SC0REF5JSt
z2N59i16zoZD/5ETysVMl/faa8twW+RetLYcAuPA8JXZDVau4uhO2n0JwnDYd6EJ7NRPWAw51vL1
z818BU9hvrIafKbRSON0bU5ZzBRoWfexkbyrbNLXTArTUdRheeOped7QhAVDN7X19AxFS0qolwh0
5n5qd56FDDgPJkC0mZfeAO0zdr0tspMDDOkipcV7a3mjsSWPWt80XsvS7cVlt/fQK+CPngsvwwKm
FgygFeOj0PlwBDI6j0SltPXV2OVg+UuvrB77Spe7ngmHPVDptRfoWbubJsKGqlCfrSPU1lfTaNWn
JnTHnS1IsYfyWxqPLfxJtYYrxo7ZsRezNNMGdA5ezU7WC+gkoSbuD5goG5Kn9h1Bh8+LuHBb1DPb
6iCx3s3Ima6cAjcxRRvzndQgATcswfxlONhc45YXE2KSOJH5PN8RaeOd3NGhBNFN6kgFYkD/Ow0g
TIrAJRaUJOgF19ba850JyzimJJlXC6TB1Y+O0UTdKgjj4bInL3xNIK5zi70cvisOm/DQWqmzTxDT
HlM/dPcjkdzLHd14MVQlaKRULolegmGeFA9CZ2pLdYyI4ppoUngZHQQhOYmPUzn5KWtD82CDOqX3
nBgXUTjc9vXkrSqngeKVGl/8Bj2v5ZQvdg+zOU+n8JLbyDa0uZk5ZdSqne+rcYuVXOwBwQ3oDsPu
wgml6tcoBbwtO8T4VM8SQUQ83cJBrnDMusUnrzQ+tbO80aK1d0KPxbJva45+7EF8mpNHGGIzZUQj
InGy2fMghjUZE+UmCgu1CzL/xQDHtO5Su6oIiGmQxY4RyBxbISv2O+NYytrB3lpzv2UtqZH2ILyZ
scsrXYdXNUKddYZQaAsTtkKWag/9njCv+GPUD/KAVyJHhtXrAdraXD3UxJTMmN1NVJDEUhBM7ta3
ZZmh/Iwy8AJiKl5bo+4pQnvug2cpR29yv86O/TDNJ5EEgM3zuD8YcSb1Bn6kc+v4ar5NQRY91MRc
bYeiB0SrNTG77uy6W+2pcB2qON7nwZzuSJXgSG7myQkUEQ1xq2veAzUXF1Zg2IeZ4MsANUsV2WO9
8+H1ZRdt+c723nrVMP6uYN0RSa2ErO6GJoVpJshtug1nFH0IooM9xb121/lEXouCrDWECAageVy8
CpZqKN+d2GnG9RDP041jdeldiZF21yeTeqUIB4BUW7G4nvygQxgQeycksuUHnCBg+YnxtJ/NZYV0
raJG/O3HB12W/UWc+M5VjEz6Q9kRRq27ZjzlMhouRmPKPnVOSvWSKKUKk3YX3g5eXXwuWo9gZ9dy
3loI0LBgwto7WZlwLlUXg3Q2OGCvJuBvnHVbfK2whpwnuwTSmoVIG1cgLuPrypi+ZIPnv4jKK7dm
MPskmmGtl22eAm2DoMseb2YpjIu4ByyvIWFOipkszVPQuANJurhE+XpZbU8Tp4pNFdvzaoRzHbX1
TFBb8YjN90UT0A7qHK0yhRvMIAHqwsyqPyg7hb3twgVYmY7X9PQ/go78Ord4rLKiuuzmXByVCtlK
baNiCsEAox/0e+Ngt9jtDxyXXOPL1OU9ZC4ljxZK3We445T/6t7fc4oZV6BEw6fcNrpLFsX8lq1i
+qYtu3pKm6x5qftae/vakJNF3jWKNKIhZChXGUQGDlNdeefYFjSwtkr0x0y5Ai0erZfTIPov0egT
mE555xIFeHlhs7P9VJLpsp4Aw29cI7ueq4XD3BKVDcYdAdDIV3WJDJkmQNDUHXhjP7pO2QwB5ciJ
lKJF21ypCKJDq1Jxz/v/GQMRbAPWNNBQniDFBgb5Kaja/jYzKTI4UR4/a9UC7JyAWVtlAZ4HS8a7
bdQfHbwDH51JP8y9aB1s7DFZVuVo7dMG231XG/aaVy1/IH9j7NZx3Kh7aeZtsQ7ddudSjN/NAwB4
yYg/GH7l7OPY9S5F5k5MLqr3jjBXOZumInqXEyZ3dKhkKNhGtPMj7T1y1GE9iYLiY1h45qaOgg9Q
QMcLs7bEnt8CwhF46gPNlc9eTh9lqLrpPZpDQs6y0UcmbU/pVRDM435QHk+s8n3o86h8VgYhgTwJ
7wPcCecxIV6c3kjCC6tAMo8le6opdoOdNOS+s2NxyxnkmQk5u9H1DC24oQ3U0VPb1nkZvlWLQClX
IKVwZKfXLurvciWJsFoJxe5WtzDHo2Es78u5jdjhGndFUXTHjsS5uzAx3FuvIT3ATV1xbcWD/dWK
ynJdpWO9VVS+T2EZ9zel1PFlLjP54OBFXwCDc2j0r2lpIHwCtFow3W6HegHKddrEbdS7B9Tw/brq
smo/DXb+0DHjrnpd1ugaB4Li8v4xIkdxpbFpn+yomvZI7z7G5H8dUsL14G93+sREahwKOxgu2cp5
J7BL0XUbNRn7XygkPYxMKHJd/W43af3a+l1PqkhEU/29AjpiosTpwwtaaXBsDer2DsiGx14Yelob
Ada+6yRXETCqsmk0lDHocYQH6pmjWayC63JSOcFFQYkvZAr2cQITsaaE9eiK9ovWoNHMma2KAoNy
Mufxkyc5NciczDQ2VRySmmFazVaWQm8JrC3HiYOB1PzE+y9fvMJ9LiL2xjSDogO7wnxDueNTK0hF
rMwpXJNeeCumcTz02n3zOIIgpb6UyrxjDwWP0qNMZPS+9ckJ8vHCWUAMbmMvZERYs6QXoRs2wq9A
POWtNA1x1+rgawNW+Dni1XsSGJDijWyrhj6VoqHZ0ocmJUZWezPQPfrhpty4XUTqL0b7vzEV/loF
FQG6AzfAW2eR6vJTrZWWkIB27aPJdhZXDkz9dVJXjMlmz3m8+KZC+I/Rwr+UqP3lalisTd+lJPVL
1LaWmn2Spw5TFcmV2fJHUiDKzKM63/zDOjWXQn9Ct14KnNw/pxibrVtTfrS4MXh/jzp1WDLSwboy
uyFb/f5SPwlrqCQvl0Kvimwn4Io/PUO0HuaU21yqVGV/mYFYOoD4YMvJ4F01kS721cDg+v1F/+pR
Csu2bOpwEiPwTxeVCb11o0pAtmY8ReHwh6so2XEmdf7m/n702C6VcjrLcBLIdMKA7riLze27kn/G
5A9g0VCHYoptnCaob5nc/PSYCSqaOeWP23qyqCDmc3zV51r/zfWXSvwPvZPl+ogbiInylx7NT5V6
EBV1bGZRe/ALgwI8MsaV24xPv3+eP3r1vt2kjQbJR6xEr2jRhn1/k9piuegCoQ5dR+nWG+MlD8Wz
w+tcAEKaJ1SMQx/obaXYJP/+0n81fmgZSgEZ4mzy//HSCKi0FQlbLUUSInVsSSM6XQrBnmHmDfBL
dmBT3IXb3192GSE/P1Zs2uzN+WbpTNP6+v6O7RagGGklqFybND9ZxfCE1Q7oscuoDTzG7+8v91cD
1maOMR3ELohefnrAkWpMi+gMLofC9LERzZ7Dv942oWf+zSxj/SKGYcAgpBMYWCUTzc920mCe//gu
3bkfP7XnsTmF/WcNaHxlYBm4oqRs7knWNN/IQKCYNFKK//3t/tWgRUsIxcBBH4DP7senm3l2B/bD
RODsRc6dJFz3qo6YYn9/lb96qHyFS/sKd434OezQ0aHTI8dgQl1mAYybtCKCCYK5Axbq95f6qxty
FjKCY1OVDxaJ5PfDJdN9uYjdmFDHBkXJWH10/epvyBN/d42fJrVEdsJloVYH0K1Xs6v2jl/c/f42
/nJwMP5QXTEUpffL4AhSf1R07w81e9erqDfFidAiGmXDmLzEBjMM+Q/mTaTsYVNjhzn6IWKA33+I
X189BKOwAX3ev4DSxU8zmoNU217884cI1w9eng6SuZU1l7mRNsesDsrN76/363M9C1RRq0Lz+BUx
0XCs8qfaxkGEt/3Ccac7L7a8v9lK/DoWbXro0pKUdtHLLjq47wdIEOGLVf/D3nksx420a/peZo8T
sAlgMYspx6I3IimzQVCiBA8kgIS9+nmS0swvFjms0FnPortD3WwmkEjzmdfkRbNPVdyvO1mna7Th
L/yMXsbHr/POSLxEAGcc61EHZvXBSF2KJPIc1HuONjTcjO7cmf172WaPH4/zzmeyfBeoMN+Kk0vL
wfz9RkKWuRO2fr3HiWrbFk9GAOYkr9ZpE519PNKL8+DrwxiFuL+GOjguqFGJqBQM1Q8hhfvKjVfl
6Cu1wn+83zZDtTzMHvEYCiZRu2lcqvtm20RfwSQaW3Tc1Daj+3uC6EdHgw6kL42jJT/zggz7P2cy
TuMxWS4jSIp3boNVWR/TLSKvUtvCVhka9kMxXY11TwV7xphoTZkNSTnce4+8qBblObh1uMHp68Hw
QB3HO5QJKdAudkJk5vZLl6jPIaKMVxbqxrMQ6VO59P4ZHEn6p0X0tYUEhXb4TM1kEqdClFusReXa
amSOhv1DGZEYYaC+ruryTo4BVtAUlrBubLZdjtxbkzr+KmozrAfisR5W7WD7Z0Zm9OvJrV3ID8u4
USpA/RAO1IYSnn+Ru2AZMvwz1hPn9SaMxzWCxdPG5Q1DZss2yBuXzvzuR2N15NJ6Z63BxwC6CVw6
IOQ/WGtROYA8bmfmJTO6iwE46SlffdrHGYYZqwkTqf3HS+5twOMAhUe0yAU2iErBwXZtajTgRlni
UR4opFqQd982casuhCPVSRTE6iKh9HqP1kh8RBjhne1LNGcKhIyAerzJOdp4HoykFzi3oPn1Bas/
61tDv+fes0T2859fEoAHpxG1Dv46DB3pi5Jvzn21LwcEBNNBk1fpBKEvB538FIJHGqw7GuwzhC+K
9h8P/s57Elc5cA08MgNwJq+PDx/0LGWnqoIMDNOvGav7eIqBemRze+Q+eTsSmiLsJx+EkR8iwfN6
JGpAXVwD0duji/l5nqtxYwdQH9vCcf55mRJuAJgCGEX2Yb7gkP/KBSReIojF9QW4gn4E80vh1cmu
x9ETOwpPz/86gS5ofzDNaCPRRX4TMqaFrNyi4bWQk9gbctZufDM9na5w8u7IHL7dgAxGaENo4NHQ
Pry+GrAhCbY4vJnh3ieO8blZgudscu7jURyJQfRefn3YMxRpqdBwbVbHwdaD5Z/OlQEQw5HF1qFW
GmK/htDhsKyWajijTHksGn1/xJBQFL4Km+7wenGlH9R6xMYazuDCPdVwBZ02b+BUiwIvEfuIqtV7
K5LAGw8nlLQY8WBFeti4CRX5+d7o+zPg93uco65TYR4Z5m1g40KbITVEEIno47CgAFNzAkfq5vvB
sI17w6/cUzlxI368Dt8elYwCL8ziZEY35FC3ZzLsqYJTne9bh4oWlZ51kfW//ErcZo2ioR4sawcR
g48HPZA80hkpo3JwIKnlhZyWB8dHVC4qJO3D78KbqYIXcC3XlcTBEGStsX2RDUUYCF9fo3ZRM/GX
EGmKzvRP1NTEp7BZih0A2Ptl9pq7sM/zDWonBAc6LGhq2zsHFiceQnsU+1h13pGnf/fDoI3LioN9
D6Hp9YkEJCHB7ZKtS3W62mZzmJ0ZE3XOj+fo3VUGrpKSEuSwNyFn6TZcI8gm7yvlA9Wvh72ZQ1z0
1bGo5Z0Ni7YYsS3nkCCHff02HoKoqNJWHESTdACyRMnphIPq7uO3ee8EEoQA6IiTlDN3r0dZcDed
4t7IAQ91aEv7XFMYhqht1xXfh8z99yianNHDVpUPDUXlMEOFsSwGAFc5uWP0rOeuTcVt2UafP36r
9zaPltn0geSSGBwu46nL8QOp2TxF6gU3+WzRYou8Z5ot9a6NveDHWMjslGrhH8rT/7PY+N6ZB5AU
WT0u37dJD6VTM3HcId/HsX2tKgMSSbyT2SME6U8c1ycfv+Z7C560B6V3OHzIwh6csAXv6KPKl+8x
h8lPSuH5t6OdGZuPRzmQEPt9KDCJvs115ABzPjhXwx5JA4+S+z7oR/MxTcx6Z4A4XkWZMxT05vzx
AV8aDL7grVw3c5VfeYXvnED3c7aQcnBGjjHltpqo3xYYw+ySvs+OZbfWuzPvk2GzM9FwPAx82qjD
TLEsuW0mlzaBap4sFdY4GAfdaeoHn/uJ6oQvE5oYlZM+5uPQnUZh/S0B0bEIqc7kWLqnVJFCvEMM
7ajDe3w8ke/sNXrahKA+fB8dH77ea4XPM6QYvu7HanmWi6V2pgRMGaHAXs9PH4/1znRYLxhjzN4p
EB+GMbY1m6aLHsh+iaxnk4LDpvTMJ0hp1d4PK+g1nlBHIox3Np1l0bEjouHGehNiD20xTzjF8HqZ
9yVJY2Nte2lBHwNFLTRAmoemHZsNaIxh/+/vakGG0xUpAsTDk9I1QuCGQVfvydWuGqyAqUoXt1Tj
41WSx49QqON/j9sYUJcBbIvs91Aalb0yqs5FAN8wY0QRrAFUQuWo2xHBjH0pSKQ/fsN37hzGI4ZC
95F67csO/SsCLqPWTdKaqZ2wv93C2EHxoanxpwIR+98ZCr1gTT5G8vHwEpW+m6qyIkWzUPm/QR4C
n0dfifO0t6wjx9d7axRBPJany7Hypvw9AImrFioD+67s7/uk/ul5zX3R8f3SuLnFEEL9c3LEAQbp
ArFQm/bJ4Qa0sMaqMZms9ou9gPHzx7u2bzeSOsCRgd45mNHNhfftUHmGxqG/51/fSy4jCLCIFLCI
vc/xNJ0ES3N/ZEk4/I6DgP7VGIenspHlmesyBoB+C35fKs86r/Pu7B7Vu6iAY5zGCF54Yys3Wlvn
oR5bfBXx8DqB8pdT/OtBQ1b429fuBAIOa8ztGMzFPnXw/VlcN7m18TNdV/MQfY0kWvolimYoSQX4
3UMePk28gCaFiV6HZ7VgdTPa93cwDAFbVVaX7+qya0/MoYlwNQU6ep0VJtFhnabI46RwDhFuPbHg
Z54WHhDNwUnKywGWFmZo4T0iGt2aGc53JbWidpUAFNwDTizxQ1rkNuoTD7BwPl7UroOWPCI4u4+n
9721yS3uW6wThz7FQbokmg6rBcHaBCb81EzqKUjktesYO6est5Ex1v+NbUfMTbBH+f6tpit2zFXj
xHO1Vw0GTZxjo52fYlB0JHh921ZzqZXS2CI20dThg9dypzxx2ims9oDIb7FTbcEMBj+a/IEm9CWA
lHXv2d/itjqSMjnvj0uVlhkluT4MyEJZNqUcPWoi9bxg4WrCEmpd4xaii4kJcxGS4zReGW3RR202
BQJANLcrDvLGHk6REVx52WicOmZv7CzlVrgNOiMLTp7Q76SDHWbfPWsgUUeJZZ37S7wJlSWovfjL
BvGwT3budutg8ZoVHuMuWoAL5oIZz7NB6uQnnA/4+kGxnEiUrXcwuvj3CMOsE5j8UIZ9+7FxvGOf
4r0zXTisMUjcHBSWnrK/zojU7Lyyygcox+ppph26mkfzJLfw5v54Jb93Fv01zmFghN9JWdThWO0D
rzBRtBI40yXJ9uNB3gttEGImW7Xpt72hgpuNLevGbas9TadgPXu425n25xr3bnSx5iOks3cHo15J
zhLCbjsMe0XLYVTh5wD+TpRkosvJ4ModCFCw1OqYPPd7B4Gg7M9tAWXvTfBboN0oMlBU+zZrb+3O
F2srmj/XRftTpWAWEnFkJq331oXueZPAAiHwD/s0SycL5pc4LZuKBJaXbZ0FSzue4nfnIn+HPJ0r
G7VGo9W5SyEF7+cYUkOMF8JlEAf5Lqzd+cGHEgQ9I4qxaf74S7/7eByIlJGo374xTxinqDPyhDBn
bORPJ4wfE3v4VDjgSP4b4/gBmSLpr6bMvd4eHc7naKmJck8mKqnmqKdqNsZN3bdHLtL3wlaKU4A2
TP03/2AfOjhJehHYy72CM5J0QFzH6hY757MssK6LurnH/OVIoeK9BfzXkIcBa7a4BRg9E/PmEW+c
vv4ZugXgdnHW1sORnMN5b/2SkdIkI3wkFz4oI6gxcCVE8ZJjxp6/qQRbyDQU6wENuzXl23htSIyF
Sk7kbdporoFhaWRmC+gvHLrPLkWVz1ETdPvehrEAqw2eUaLaT/ES1pugKop1GXXBbvLH4DHwODVX
ouoATBndtFlyXdqs7V/maENnqXGNkeY3TGevgOLIrSLkS4MB8+3ZSbd9OdufJKBrLnvbO7Ka3puF
UDN1KXGwbg8bsEUhUSaAn7BfkG5Z1IJDlel+9qR3Ts30s0rn8ciA731izcwCKONTbD2cdpkhlIya
Z7lPm9AAF9dj0LWQ/W4cxGEjDKLApH+8YV6wEwcBIYgZmxdku5BmHnzp2JgLuqRFuRflgr7O2ItP
boLPVeXM3nlSF8WjRGoZfTmQky90gQANgseyx79NAek7McYR5PrHD/XOvBNsaAo0SiakEwcpbygQ
JlC2U+xzBM22STuLyyohbJyzuvucoTG4Bxf5/eMxDzTrX+oVoBKo+uhTG3k1+/XRgWLaglccO7pb
IqCsTuziJRs5uy5CKTDEAmLFSgE56RXbMG6T9UxPBuaFa20+fpAX+aTDLwIvHDiGlpF3D8v7JtAI
Uaq0hLecObRGNK8hdYrlFmx15Z0zM/6pykAjQ7FCQLagiGwZJX3UtE2GG6xHzd08R+YXzHvxN1OL
+YWwGGvkkSUFYyrfAerDB6pPfs6AsTmyh60rsmQLVtjdtEalVbsbfzslvb8J4nO7zp1PORIY12xb
SGiY8Syfk6APzwrT/2r2c34kMX/nruDKRKiKBgCx32HhiHJbVnTK4f2LfPqUAEvb4zia4vdsJLuP
5/q9oQBegzWAjc61oaOgv6Ipmk5NU+prKaydZCObQLP5MNVBVL+IP3881st3O/yuuvqL0hRVRmCM
rwfD77zoUaAkORg8vHUUDWPIXotrnUSyHjAJLaxzC8GOGzXZ45VtG/GtrdC5QdVXnsjKbE9fHuj/
y7MdkWejmsYh93+VBN7oLP2vAgYjhbOfL1oQp8//83/8/j/+jzabHf4XMUxAd4VGDnEk3/G3wBIy
bf/l6vamxq6EHKkEBX/UG3Dt5Kvz41R9PE423ff8o97g8Z88/GsQdKM7hP7SP+krORar6D+rTD8O
cqWUXHXtHxDU4e4J/GEuS8ipPxNzkdkvPHgix9yMXKWNAkUAS+URd4dU7boZ7AVypLPn/Zgi+pcX
Vu3Vjb2Thos6Zd4EBua4VYi4ULIKijyZHlqzNEDbta6EngJtACNoYz2gAgNX0yn6eXE25NSdfU2K
LP12FZvSGB8SpQmp9KFiTfScw9RuVksPkOXE6eK08WBQZTBX1sU4GUG0q4YMli20djw7j1mBHECq
XKFLVDaZBn/B8nqDQqs7AXoSxtFP2Y0DEpFl7CcaxIFiVX4Zxl7IkJOVVuWvRrTpfE8pD+fotZ30
Le9TWWM8Pfy1tm5+f5m/te5e7vS/P1iIvSvnHFgKD3sx0qDXx4Kf2VNZd238bBWml19KN40hU7p9
g3R8gpPfmK9KP0X/HAFxKCCYIXBAaf94WedP9dTNDWoGvWdknMdDZybbJYoX7Q038Sm2Si3J8pi0
ON8BSEU/XFwtS27xYyXeaqS2JEC9Hx65wF9nj65vMsmgNQiOERwjuDi4S4H2TxgkFdVPEyKP+ORV
qVHfoWxVLzcfz54Os/+aPAYiTtDhGRUQJu8wJp7pHYYLzIVnioUUebmeo9w1V7bJDp8cP3Ovxw6Q
e7KahVcYai2t2B/u8tSrsl8fP8nrq0S/Mg5doHLpvJLRvmmJWZRhwMBn4nnoglZceXLOwES1peH4
zhky1Ysnjkzy4YiOQ601pCxCCZue2GGwWFFnGlNbJV/z2jbKs7RsVfmAPaDdXtidOpIRHH5RwOKe
Tx1ZW+CBij0EAoAPwNuBcPjb0NCVevQyv8UdO8vkjGf0xzOptTL//qj8dh384JKE2gnTehh2x+Nk
FkU12A8VIr7BBh0POAW7OHNSQtI0G3vpoGqAiJyz8o1ZIakxgQN9zDLlISktJ5T0MdqxHb0z5Ahl
vkb4wHWHe5P2Ak0GH+1pFB2zhAXhTobJlwkUEtfJ6RCIPsTdoYz46cGwHF7OyAHt05kziBVW1oBl
iYKlCsWqOcWePp2LXVVDDL38eBIO5ps5oMADToA4gZobprevTwUPXTSEyFCd7css4Qig0mZAB6CE
WCyPHw+ldUFfz7dg7VJk48Yi16MN9nqssZZdIy03ug/c+mWs3pPiipJazqv2dM7wV/+9qguuP2ah
mqqpkcjwvvypHeAapmtE15hcnOoC5OYzq5D1DJEQP5Hx1Miz3lguukgmAmY7YMXxZHb6jg2bV1Hk
fUlRy1fDDgn1HM5vZc8J/zCAAIpsswTmwn8b6lJ/8MXLGAWWJeed34x64MEafe42w0v0l0TdK+Z/
9odGf3fVpjZnXTdmNs/dv6xdBF9wZUUdWDX8wtkqRxiQH09p8PrzafoBIQLQHOxjABC+wXU3vAGI
Dxn9KAbH/5K1OM/v7NT29iIPpLumRqN2sTuF53OQFtFGuhFFTjsvHtFIQ3u+oo1xEnYxhq7GjASA
SFTzALjX6W7QDB6SdRIM9j4Ns9uy8s0fg4QlTfsKdbY10m3imgCzPk+Q+7005xg7MYJc+LpGlzmf
Fz+Qw1kEl89D3p9CGcYvXv5oLAZURVVMybjuwvbGFUrbjCCHf+mjhbBRcm62VsgTJl3hIkJtp8kq
k8oLNnU+ltlaWcU3w6+9c4r2iBj0S2NauEC3/r1dB+OTTGpy9KgVySlaD113YmdVdY/7Sf+YOk5C
hIHGTLUxZg9d6T7EzcGQ7ScUArqf6Hj0lLX6bFdZ7oz/rerEtJ4QMTAgCJbDWVHVWwReKAkESZZ9
7gOBZ1AQQWSFGVbfL1lfbyipAomsDMNdU2e+ddVsfrdn1X2z/MV9SHqvXyeTKM9zv0u3bjqnR4o3
rw9rFoQu0gOlIq+kPPfGUKu2YniQXlw9870wMLCjKt+KQtu8Qp4VR2KK1xv692Cg3gh1qFq8beNG
aNf5YRtWz8L0S27fybzH59yGtlzml4Pr9CgPxXV5i+q6n/9TE+tlbF6TWxDmPYf4YfzZa+GS3G3L
56aqkNcmd8FYr3QsQsqP99jLb/rP3f8yEjrfGqwRajXiQ3zuZJe5PfhJ8mzhiItajc11sYL0YqUb
ID3+XYUiy13aRbTlTajRcuMMMi1OhhQppQm7jAwVfCWuW9GGiBg2/gP3bZfCnUGTqSwR87NVRYJs
K8u9Re6v+lUiQ3lRScO/HWwtJ5j1LcReZEnlOs7ja6cE94StciluxJiPxdYaQ29vtuH8nOEDv86a
vt1ZMQ11c1LorvP9joB/DsJbpkSHASi4Mi8Od/RhSICaZze5wbw80+Fj8pPUSU6cGrQl/K6nygqL
r44RTpse2R2U7BEp37sVZffNx1/G05fTqy8DWBeFaOQPEL7jGj+4UKw8KicvhsQLUbPI10XVwg6n
Wh5CjC4WtRncctr7JbpGq9SQ5V1Z1+UeonF4OUgxqBVyFsY18oju3llQhvOQcvtWInnoAfY2LkEk
+hezM59UTuncW4ssrmtDC0KIqIGhuagpvxypFEUAN0L/joR8qHejm/6aRZZeOT4q9bnZevs0ruV1
6alCYdbQ9d9nyPkPVOXyW6MKuCDEZGkFCTX2cDzT+F7j2tCebbCcGZLJCleDgjSOMlqTgWnjTvzk
ekZwkSZoiVij1v2Pc5j+R5a9nrvDuXU17JpLigz0sNDfm5HG7/oRLiKud6WZu48ydWaE3xsNUB8r
zuWPP+dBZYxVhf+7zmdNWIoEt4eFC2r6RVtydf7MZOaegYo3ylXUz8Z5iJ7rbjTZSxsHC7Rn6ZjF
YwpU/wItIfPWGEJn9/GzvJQjX78+oSbHJ20c7UF6iDxrx9LrAojGP2MAOwXKa3X0rcaMedg05YxF
mIlo96ovgcescEhI5k2WCG+fkGhusNkKQ+yQDKRa2lr4X1JVaCTSTGZUGV1ymQtIio2Dpovok/g0
9uBDrVD5t8cVzCw7WcXSLCnIadRSQM1anuAJL3dZroxLlBTR2YlH37gQHRoX8zRynWWYXOzgM2Bc
U1tpflHWDeYfhlMihQBauIISMqI0N7hZ8Uh3fN4Si3SfFCBOKOaF0wKigEHOSsysZS1o/t2gQwJ3
2s/qGuf6SUVoRBVFDE3fRyZFhh12IqkUZKzYo1unYFFHuuk4G3xWbZ1+6ZETRffKTunyQME6Ri99
HfWQA3kgMjj7Hdq1nMuHJzJW5kQAgLh+FH3TEv41s9RB64Au8D+WynW+xULEo1qjaYCNHXZ67LQq
cpl69jOMxC51fyKYw11wGr1EhnHd6KSvQJa3D7cfL8G3L0lWS5VYaAoRZaCDMh42VV2LSUb3YzJD
8LSrDA7/cIc6NAKFx3be66hBvyQ4AltTkG1y3DdZAF/ZAnJml8/EXF7pE/FF1QPQBqoma4XjWiyv
p3CJzPKiRjpNmFtvSPLlMet8SWhbFpRocB/JojK8RVnMd9x1MlR2gRRD3Abzvh9dtzxmjPz6gNKL
AEVfshZAwRrXdRgAECMG9mSb1Q+cLlueAmPkPPs1WDNxO+e8IJmAQoJtyLHJevthQr6Kdkl/QXQd
FlIilD8m2XrG98VDxBvvFd9LEWck3k1ac205hd0VexL33EdjrsCWbNO0bUu6B1fXHu7TchlJ9zB1
WdT3uLKycOdgljKfe7jvHHd1Dw6/LXgsLdnKNuGeDLBmeJ11efEo2xLn+O9JQGJA4oIu2nJDaKsT
62U24Z6QAshOXBlOlLKbusp1KU9VYp5JacLcJYtlAZbZL9GBKtIFuZf0abDcOvv1uyTkoo4y3HlT
H4svXRyGyAUOiC2xUhGqQy9jVbVIrKtNhcAXXwQXL1004jBMdPaGfUBwGyVSTV/BZlPUXDXTQt9u
Y2eZzoZxMBVNtrPdxmN/NxCRpxsp3Kz8KUbEpK2Vo6JuuWH7h94XMEMszXapM9IzS6tBAK+teusL
SlSoam97GP7L46Icn9S7bcRwh/VCwc8mVcYJskKDo+ab2QloCxSUYCbk8zpDz0zncuD4eBkt3pDE
O9w9EcFe/Un6hJVG/Egq/K4UJ94wJepWjX5JeW1uJpr06651M87eLA4ZGr2HkB9fUGlmNCMGiXqF
lU/afG2QnRz2VAaa9LJwMSs6Ga1uqs6Txpj7s37qJ9bSFET65EtxO57Pg6HT+bQZKV3Fa4LIZrdJ
5JQILlGOlTkiIr9fwMuUTnlJDkJSXtOMDCbUM8mEzzuQ1hxiBReBAfGpiwT/wP9lJunqZI6x+Z/f
0cgGtz4njbw0WbPk6hFxigT4ChcipROGnuCOZWezU/NO8e9ZdfN8ZOa8QPb8wDiqJD9DJrCnqIIS
lx7RMXzqyLPElgyTsBnJrnnDQa+XSx0q6mhOXiOnts0ikZV3lVZN8HcZ0BWWi0TrkD01VGHIqolt
XAjntTOhnv+Lq8mK/J2KVR44Z4Y7pfOPppwG5rCeBpyR1rDQA1A4QQHjgDKA31PXOY1ENZDzxwtu
UrrMMIGzQH2d+jUvkYVSTJeNEw1VjGS+1vhe+fbAKbBtFwz+ym1tR3r9wo5w+VMcOI0znIXdQANs
U88oXqkNSVHAn4xYYUi2au1a8Ugzb8+/HPtMP4sbAtcWa2BLbME5wFWbBBPBJnc/UF/h8bIyDXQl
OUIcP73qaPNR4+hd/rAOIYDyWJkb6jluhpIZ7KcRfaPVEvh6zRUUpd19psAd+rvY1DiStS72D/do
BPL3xgoKNrCfkQdfUcxeKKO4Y8o+n9t50YdHgofmU9Y4rd7Sbqh/aWu6Fl/C66hk45KGZuFw76f4
O5b4GPiym/fDZHYZYDo6mvzCpu1w4VsvcacLYpOTpmhqyTxcLGSagsKb8Ac278PES8NhQ9kQJS9Q
QkWCNKUwjR22SLF0dipHEsHcsLYxH4wHUy43HsqeLH+KRKSP27AcgeQQKIy1uBKeN+Sg9kyFaBih
HQW/69rC4g61tqzXX7hKh9m0diBpQXqcph1aWEg1tY2qO2oqXWeM53nU0VbcR0bHt2ncANW6p4rG
OS9TRdkc15/Csonc6qru6nAK1sJE3b3YchBz3GyVE2czsjeyr0OEh+gkTMMqgiCU7CMnA8+OIUvO
MSt+LKOnXfM4bGfeOcyQTSXybpMpSeKLvE56WMtqCju9eNJMHym+GmfCxXxGTThZmf3UsYYiJ23y
+LxeUHWTO3BrfYvFs+dwVHYN7rRo/eV8j2o1YTPXN1fdKGyO3Kxqer4SBRFd3qrncuR3hY2pT8Ge
yWflmilywcPOVHLkJ2mq6GqXQtWUcyk3h3K6xZZO16gTt485nqQLHWk8V4nB6TAwi+wFy1YdC2po
WlhDp3z9hgpsgGukuw+KbuHBk8noGdq1kAKWO45LrqNhlrpkWEaQx0FXuYW+ZBUaOyzHSWB1hjdf
0M6cD3OQGO71ZM4tlmYcURRaQSmh/LTF0xlX6KW0dYhlGshN/MDGgP7In84Ip76enJGAGvhJ3nKq
4kGeZKNjnPaobrZUgAIn3jTwX6Ota/ZR84n0kJdPay5/Yu6ZqqHc+SAEmSU8jH02dtYvFPj3Qdrr
GfyzrMt01P8N912Hhbukky7lk0bo476DaL08IjJoMseO34YtwlszikXsTyNOdYE5iAAcrEZY7PLK
Tjl2N12Yt4ogfrFm8Q1dqqL9ZJZTcU9iF2asoRaB4jNRyQFju3ro5Q9Zcsdgu1ga7mXEkzpID8kU
xVbO3GWXo4tYPJNCLC2ZtCjbJ7Smi/F6CY0Ce0CjwPoQqY5Rgp7EWBH34sbFVq/fwYUMhqu2SaIJ
me7SLK0LTELRocPraLDWDd+o5ZCfgka3xauhdac1fo+DDunBllFCcP25sMOVbCnDf4Xa0rufRKFm
N6bY4eaTgb29PWNbIXEjtiLWaRQjIJVwkxWwwIoRVcmQioDZ7iJ7oWg/sTn6lVAk8KZpyd0Q+rGz
8QjQlnv8+ZKai08o/6yb5z5YOa6yLXD0nHDzSkANCze4+vnIOgIMA6PqFfEeVKvaNLU5LudRWJnI
OY/I1O0iOVmVogdfoPKWUAE1bmRel+5D3zWwmE9M6c+yge0IUPkeMQ5HXSKmXBl3LkqPy6NC2aWg
LiFE+7D4KAjWq0IJv5UnAYUPVElMtOrEJpwof5xEqcJxb0Fst6xXYV47NuWCduma4LtVZkH1nACD
HCb04NTc/Awzz+n7de/L2l/ZTudhO6WiqqHQ2uemV4iTqDRyRE8t38hRbRPU9YrkZxLAJAitNYqM
vU2/w1PzIrbCUaiSYbzNy2Q3f6JvJIAiYd0hZ1xjTAu0Wl+osnRK6T2M1F+lu5HR2EaY+5omJYz9
PCBRdddFJuC9XYtqN+sf/7iMCKp1pkFfK0jc6c2N1I6+a7nA2Q6JK/QJB4NER5johUdWtMsQ5qBo
wotBhD9fmtggJPWSZuDqQdg345ahzhPby8mMRwz5be/VOvoDbKMzB59EmKedXeCp4UnflKn44oEc
41EsCnO5RqIpup+ybzyOSa/riOyD3GCWTlzkz8UXyhU6ig7nUXKWZUGqLw2g2dHIHV52nrkdrEos
zj50beT99hWUdM4UFK1NXpS4BFL02vNKCPCnANVs7ugxcFxCk3EO6SjsZOXrmzP43ZxoKYMxdu8v
fr18GlwPa/h1jTUBv8zM6oi91Hl1y/PjDKbPyZyyBj9iZ1bIE1WR7Kz2iWKujlfDaOC0sVXfiu9o
m1Q1xpeZX13EdTZwLSopdSxVSV+HLAkC9cyRqiuhrF+90c15uBkLi/qmBpLRyVwho4uy5SqkGsb0
c4bPOkR6aUCLrtS31J8bDJ8U5hGnG91DFSE8hWplOZHBRMrYzUKk2tKSpKPokUSmDM+9whP0HVKX
8L/+zMTSsIVWNO8WIlK/AgF6X5dKlO4mt9AhRZzTKPRSTE3igDuvRHPyS9FSOD/7/Rm5MC3rkfSv
V/dBE2F6u3OyyuIb9RiLW+1VFefDmNygSkuR7OuQ+16W7xMp4nKk6eCJ4X7RLHhMV0B6UfRpEVam
6QcuWAcVpsJ6dYRdP+tEPhANi4UmorCmdTqasFk2eAsQpcR2pKP5ocZUgfKujLshuFlUYtfphUAi
iOeZF1fvA8dpdbdsyAkyYai4eos0JSp8VwtujvxANOBk9ESvjNQ4bSy9wJyoTxv7pLF9pGA38e/b
NRmGmEuzr0cC1bXjSKJA4bQ63lRCr0fUMjIia5MZyH5hNIqxlibv658mKkFjdCwCn+vSSnguG8VD
X4eGueiRz9tYjtRP+3t75MrjuwBUqvmobcfBV17QdxribwPaqikeFJafA2dGAV4v03QmJsh2buvq
tVtUdlhdlqMVD2oTF6jD9Wf8gtIhqB3rmW/bGwgvdttqaXkFUw6pLlZApcg2+B6R8sV+mLZPAwKC
TompVy8Vh8s8us6FO1oKldXIs1ln+GzqJDCTHhmbaU36g3Qu5Ugq7z3fWc3eMp87o03+JNBTnoaT
yYYR/TQk0HmIun5HPl1sDro7WActb0v9OScw+JMRB0sVEhhMWACQfVVxoxuUMTlLi6Qo2js/EItt
lhvTGExz7eBLQToyJG3cGftASKe/F0vh9MbaGC3m30hCnXRTv9dRGFa9OsmnR6MD+VgiPHsfAbvm
q6kSiEm9mQIDNGbaDl5FjBJ69fLIrOsTd7EaUsbTxkcUqNP5A8tJeAwP2CBa9FGJUfEg9tJHwS7B
0Gti6e/xdktIVfKAOOr31quGQodWhYFQIaC+pi7wd1LD0OmFUY26fmREju7uI5ABuPnadKepapgQ
CsAJJz66qloLyNdbnGw5lpdC5C7B6zxm8UmUVFN/KyZ/6U7RorWKfdDZ5BRcbIZLfOBMauDoFNjS
82tCV7WcVVlT6UjUxveQc2b8nTWirYILwmmDJB6HFAF/L9YdlStb4zAHnQX+TiyKaNEPjdj9OMdr
dtlMB0QFCxmvOwQZC50kyWT1Q/Ou+KSp1etH79EZwksDtGOk1NaYKje/9CXFEX4QGupyM9u5PrAU
n9Ggb5Yj6VMhM5sCE91ViVPlT0496Qx9/n1yhBMkoGhVWrlelR/XHt+pGYGHhfoGxIyO4mGBNZho
peKSNn6fIqXzTMy6CjhNhjs3Rbjq6EfxST8e8rCqRpkqID3VHH8LOY3DOussqyowlVDfPTFqPNnv
pVEEhq7s/utQIG+JcbUikwVY7qCyamNHsQxUJ76nbqTPp1q4tG7OkWrGj23z8Vgv1cD/NBJcrAcR
QETWh0aKI97i5DrToh9Q5M73ySl7Epke/Dgr0VNuwjZMaCNyFy6i5tDoK9frKKIMRYOsklQ2eTdV
CI21AieqKzzd75P5DxqrAoGgQyQfpcz0wkcBkD99/PhvvopmyxLY0lImHbcP1WKmNioVzQbvSaW4
DiZbLiidFnK5kkJ9PNSbNedQGEabUoBNe0cejjAqtcGuyqcwCZx+3uMNko2P1uLrLSIimGDHltwh
qMviw/jCBpRLNwFNnIN10DadE8TU75/Q3ddnlJrYbDd9ysl+F8MuZCv/b/bOrDdyJMvS/2XemeC+
ADP9QPoid+27FC9EKBTiThppNG6/fj5GZNWkFDEhVD830Ch0oirl7lzMrt17znfigHqfYmLmnxEI
eHp3yWpXOZ/oOD5eZnScuOto0uo2r5vx8Ykca/KQxiCxvtCT4OhIjDVdKp/hOivgf3aVTWQi/FrE
NHwazbEPI9OCwhAbb258UXXjFee9KNejeZZzUjsZUnOtGv/8gR9EVtjyEeYxpEfvs1qvPj5BfQ7S
3Cfm4ktH1AJPUGfF6zLHojhzX+MO+QwJTRnR3UHkFQ6Sqe2fv8APcfU/30BKLSAviAWQQ3j8dPN9
A5xTYloagnCuNkWlUm9R1y3Flq5HGuT7n2XL0KVraQyedV2//26Kaw5ODGtboVBhXxh/Xpwqd9YW
D63/mbe4IbWY0wLZQjVbApCtxpcb3+o1wNWZUfSs1t7orJvlMKtmaDZprPPioyFAI5Vvek/RPDLG
bgKtORS06AgrKtDaHTLErv6C5EVbaytJYCSLhdaZ3prDk7Xrdu6KjNrGk9a6xQvRCb6W97NBLynt
WTWLwlyLppxE4XV7NUEOiCjOK6CaIaTZkevvA9OiM2kO07A2WeqCtuyfL//H15p1byUxOlBvEAz8
8mgrThappi/zc5O2FjVrIvr1CBQs/VoB/N2y/vNHru/tuxvOUov1jhmNjzrZ+6gzY1A29630x+cg
cdceo8JSVJwjBjQL7UKXOt+AfNUAldZuMuK1KNRK2PCfDop+I0+gZEJxzXiKKfLHXdQy6TtASC++
r6ZaLwzIhnqhpzpzRmewzC/wXhep4oNbay/zkI816tFBVJ+88b8bq8OIRdwHGDdYvR7vn3/mEhJv
tFd+B6c3q82PsTEY0LQ8y0oXysMyBHctnN7d7KbxVgTx9Jz63SCYZpN5/+db82E7/DHjB5dJJYfA
gcnmR8XuUqlxaMDLfU883b1tXUPemKWmbTzKKAjvlbpQZQvuwq6rQzlZxnlP+gYFbdlPV5mX+giS
63E4yzRlvaGcb8kbASp/+8m3fP8Erd8Sr6hF+ri5cnR+eWiHKp6roLXVd2rMNrnndXVkxL49h0rq
w4UJJoYTnFxcf+N3TvOWkv5UhEtsinFveY18cIIyOdO9sbg3O1txHkGrssOjWXK5k9yL7Jbmys8b
/T8+i7tZfP8//+vrK56VTSaRUn7r37kmKE5Y0///Rotd2XTZ63unxc9/52+rBYHV/Ak05EzAOX6C
TfqX1ULzvb/clUSM9mtVWVor5PVvr4VFhiZBmCzx/DEdgRi7+t9eC9P+C6sxz98PVdIagv2fJGW+
fxqZ24JBZ/8FwkZQJv2SDxvYqlNefNGoE9PE2xCVRVBVkW2mwZmtiG4OPQdLPIdsLl+AHHTzj2t1
9XPd/Kdx4P0CvoLfkAGtdGIMqCypH6ukltCbYFgmgvKUOWy9mdhig0i2zexhHftvfBQloA4bZtVl
f1ipSKsYDAOl1J4ZEjkzpjGGlkzFlkK+/W/8Ki4lrkvOAtT3H+qgxZgKMdt2vwfOne0nekWkVfYE
IE2e+qS4e19m/ryArCW4ZDgFIN7/8KumoVdEpnAByTBDzDWb1yROu28cnjcJoyJyGC2N5Kw1x1i3
m0/KL57Bf+yF//rwlQjLU2wEH/fCfkqZAom+34NEc0MDv+w6zGk/ISj8+owwJGWx5PBGuPwvbDvJ
gFOC0lD7LrARBdk/JJLO1HrDNhfwWj75Ue9ryvVHgVrk3aKgwLf5CzTfaQfTSo1e7YFWM1cquu+e
Zb75SE1Do6xOmeiJTzbRXy/jekDAbwUnGbnJR/cqRpOc7muj9jlNQwZ8AeczPWi2f37+30tafv4u
ZLv4WZi/22xA73dqAiLJXWoLtbeYP4aWpp0lmrxEEmZGk179h67jH1fxn5/24RXA9JG0zC7UHpOz
gfAfuvtAsLXIC8HEPaDPUxQvf/6BHwl+Pz6TIhykBL42HsgPS9mcFq4/jrx2kCXtS6iz5QN9L0og
QlBPVJMUG9XeeMPsR21py1cXX8ZRONaJSrpmPzAt2ypMi2E3euLbNNEvn8HGhQQwtrcLyFKkWQSU
FUSL/vl7G7+5/+vZjEJuLRN/eeJ8mbgM6HmNslFB6LAZFHohsb/DVtMsnUwoo40ESoiNxdXbmuVk
f9EXb7pShi8uvH6xGPUSTkk3IvnkXXB++9VYn9c3HGfXR6FmHpRusThlv1/bcGZMmwZ/7sRUzYWT
1ybyfsosRlWjS+o9po76CLmxwyNRodSv6I7hmq9DCCR5CBxNDy1DxJuYXgz2iGQ+TZTZUe8s2gGe
DUqmoe839AOY7fVd8KDGTHvoBz9GbkDMZGdr3o7DGIcZTiVbMtSOfdEx+9FKFfWxQ7JpidnbLu7V
6MuLwp7xRXAY23WWyjaj1l82gUfEZkbM+WyXJLbhRj/T01l/1Lp22Od1oUWxM78Vs3XT+30RMrcr
TkAe95f85Xr357v+6zLj806uxd3q/PqlJTURxqGccb3pMr3QCtTsma8fSFK/IxdGbJWqjE+Wmd9+
osNi7eAOX9eb9wsAWSeDHyxFv+/i+GBIMsWM5FtQkzll1XZUBO7Tn3/hr+v2qoZGAUOVG1D6fNCG
odQaOM2qfs+4DAX6YI+HpBnJOoa7vPnzR/36mMJ4AACAjYyzOBL39z8tUQ4nHOR4+8AfnNNGa41D
M6rP+GC//RTMqZQpq2PvYxexQtBU9STz7DXsDl3YeoF2otrEv/rzj/lwplpXan6Nb9BGZKhOj+PD
jSK/bjFcZLD7iZiMTWPIfOdOFSlFkhGtjaiBkoIHnx5Mcuz8x85M9o1dZJ8tS9Yvu7vvUMKsLgiH
w/XHE2YLsnoBIyT39lR6W/hu5S4e835njz0YZ8te7INRT8G205vvZTN6NwCGxj3WgOGcRCTr6BTN
Z6de87ffCYYgLklUpfTWPtxom6lFnFpyXyeqPjDy2wa6GsH49u1FLIlcSj0lnslq0sjs0+ZLJbJ5
1RybG0K+mo1Xl99LYxouCh9ExzJ+UblmRm3Wi9u5Vlko+sw5QfQ/Huu5vND0/rPi4vc/AK8jNmnM
DfoP5/M/zPqxwRB09kcuajrfJJ0ndkwBkvuUVSwSrZdvYmnoUYVAgB2rq46YyL76mXcnOzc4KBHD
Suf4vAVEGVw3jGOxuy3fSS2tj5afBrtRJPNmLABhWnlf7rqs/SyX4oM94+fTyYHl37/gw9NJBBNf
uJnlftZyArKWoD72zoRMXEMjlXUs8sqdMVXqB6uZh0gKyGV/fkGs3z4FmDLowuDO8D6+7j4zQWb8
Sq5pf70IVek7L5RVV54NfgU72GtTDtMjAMP0G8OaXg1IORoz3RRWio4vkTtTl6jJYO+EY2YQ2OiZ
ilkzH7ifnDyPUFIa3+ca6l8Xe7eeVWwdxtyEwgWPwkeraAyOfkau9Ep4ab56g37rznxQYhsqEmMg
nU+24V9LN9/lNGhjiHdcRDgfLjkCbq+IcxYEkmMe63hPSnu50RZi1BpUVp/Uib9ZtumdcDD8IUqn
mfL+FZNl4dYEvsq9SOo3crlidu0hD+1p+UyEvv6l/9dK+/EkrfpzTBm2vTapPrzMbZwo4cUOT1KX
3BWYjx+R/+B5QKoMOHUuyjLUXc0/IvT4rFP9m73Q1fF20aZmY6Lwfv8jeyz7Zpzr8AC9+Tnu/avJ
a290O34rvf6FI6/7yQb1kZuxrunI7U0IlnSMHaTw7z8wIDUDdDaPLMfw+kZZ1D1zbG3mOoU6MCzf
9ZjUxKycNmh1KW6Q/EWDTLqNTrXy57fntw+Ts3J6iesC1fBhW85UPzjpwPs7+g0Jo8JzQzuFjqBl
TYKI5TNL+W82TXfNylkTPVCKf1yxXVwGhChP3OS5g/gkCKxflJ9+ckb87fVd8y14kri8mCreX99c
GhD5bWhgnJFJyEUgvRnqHKdM7GuHkT42KYC2wppJ3PMYJxUBmUa5nQbtdAGB+8n7+uuhnN4wp0IO
5VgIfhkKjLNyllRCm7SGXieg3kt2siPSd2CmmzCTiwSp0PvU682wKZT+yQv8EaP241lbyc/EfjCL
tz8+a0TXxaYFamWPqix9gWGhOeHYJf2lBDFVhaPbQP1sFH8g1OYAn+vgtqWz0XNRmGHVMgyPIB6M
50MKsSk0ET0akZM48vXPD+JvFhqI5S6QIKRsBkao97cs1Xys8AAA9qAPup0C9LO1JQJIavnsk0vy
m4/C+GWTJ4+px/c/9n6y3JCi7bx23y9x9WajXr5e6jWBXXP1/8bPWudB61iCd/mXVU3UYumFbxPo
Z2bdNURFd9fMXnyKKowu4r8bjb9pnv1mEeOTaItQIno0tT488yaMDIBifFJmkWEZE9F+WyWtuWV3
Q246VXaIFX7+ZPn47aXkfE0WkGtg8P9w11CS1D2K6XY/mwC2KoeQ1iyvzE2nm59FRATObzb6lQtB
/FXg+YA7P6yafmETf4FYhOEZKqQdppG+i7LUHhf0lHGNda6T5gajao8K3RpGbcfJUU1bqG9WdV35
Di9XZtFjPMTwnx9MQm+xzdWFj7iuLN0s7OM2/dqggj4vCECSO6Z5SR7K2kAGXfOTrMhzSS5F2OOM
xm60dAsrDTqYPYnB3oLMrAPzmBSpcecqczE2pT1hks+NanK3ViBS8ykYjQwrSU6zJAkFJ5j0dEqZ
U266rOjSe1k2BhhYbK0OIZtGZW81XRjHapkmbS9VMcgLWJnKP7d7NcfXrjTKesc/a+OuGjtZTKGy
g6LegNO0k3Pfqx1voxzssmgO2/KWhEk3Pna1BtS4A1MQzklndhC+s4dKgs4MJ4XP5uAlSF8iXzVN
sUPhNCfkhc91d5YPHCczxHJiLPdSjkGxmQZnJvh5AM51Cuku1uk7VISyi8pZi6sMnOdXD9zYHDJO
nKIFHEN3K5xM8/ZAawj2HGNvuK0zu+vRILV4W/Wm8pOtmodE4fVLp13rT0G2s+sEB7wtkmWJAPST
lNSxRW3LeHVIE+sZYEaRjn+fpy3sjLJqrEja6WAgqBLOSeWra/q8OzKwxWMszPKp1Hz9pq9d4tir
fDrR5pwwkDa4VMzM6lbuptSrb8itDwc7TbbFUmd70y7GTREU1S5Rw9FCbR2ZQn7NC9cOHWXG2Cwm
C1+49Qoed9wO9Sz5Dp23d+WobwM7c/d2sCCrHWFRolpOTqUtphePhOiNrQiar73h69Li7RysiTHu
NIdgwx8ID9i6mtteOUHVbQ29zq4Ka1wipWfGqV+V6bk1cj84LRCzm8UP02I5e+xi1xl0kzCdpxi8
u11EU14oigrpRSW7xEaSwXRdlNOh7W2m8pih+I/isqC7hM+zOxbTZG4WnUCnCSFTmKfxAFC2qE5H
sGJ4gfyr2LdvKi2dMIX76Q59+hLNGvGsMU7yPWoR/SZOSvEFxb9+Vqeev2FUik1d77s3l1znCJG6
2JDNXe69pnEOqKXQj9XxBN02Mw9y9vwtTYqjaUy7zBHGrnDmp0pXLbar+MRz7NtMzU/OFNdIRQIa
dSp+qlwtgdFUVP5hUF69GzQC1Bmg3xWBHx8lzoSNmzT+Vs9tjfsA0hul57JJOTfcZJ02XBHC5N9I
NbEvWvKsJ/05LFew7qzV32U7ihMm7tkJU87qpK784c2WZN/O2bjQ4SqGrF9mJI1tvZA/S6XZJQjE
s6BHZuqnS2jy8DxWiG+njddyjmAzZZHIEzU+C679RYvTmfZIjKi9MA46A/ut1hBI7hqLf8r/02wn
XogtekFnlmf+PCajfJ7TzpNtOJuxPRabBUXaM5CXnZ4nfhJqJt9572lm8w3ZWiFOrKI01abyO28I
58bw/DNNcyE2FLgX8O/Og6Mdac/qkiZtm510HVcqRKRYwiyphjuQTdOVCcTkLgbZmx3G3O22TpC1
uLRNf4fuelyQTNOMS3GyvLh6TD1Jf1dsvUUvTwWb7DfsF4m7LbGtRPnoZNbZNEkAjUMRvwU091VE
FVBx+MZohDzCn+6ZM1VvnehchtaVNL7Uk9dtOKI5l0FtiucsIHFJAtfd91Qsd/5s58+D5O/MWkli
aG+2x6XhPJ2hgzuYtiUf6cIxBslluuz6QfEkpFbQPqUERH5rhV3sUPm3T15rZid5F/flAWFfsctm
XT4CE5s5HzYj4emxU+GsWiQvR2lqTlToNikvrkuIGQXXAbV2sfFoIW85lQbdruDcBBJfNGvmYJYM
D9g4kmXrO5nhh4SdxQT26XYbRBWjwYPAeLQ+g9p4JGs9xUyRErHidcrcSS6n9lCThKEiD/tSeoq0
nK/qFsPDYE5qPE/iOLnM/BaOCfak86b3/TNyv/mrFqAAW8/c26E3nSWkEsGVQRTEZT5K8YXWnbml
ceaQv8iruiXbbdktkHCAlU/E3zHLTi4hiA5eJJzUueQlanmpuLs04dtjAX7rEsOyeOnw4l7bS2fc
yYzrnaEo2UM9mPd+ykXVOns+1Xg0r4XTiRdnPWFiAV3EgOE/RxpDxXfiTBV/VlPTldHZ7VHgXT1b
Bile+ll0T8AKzO3iee03KCTdyl5LuawtienHhG7EXgW9fA1G6VzaSLShtTZBcjllWNepd6tqfl0g
5vgTO/CIzj20RlDGZwSgmWKDcgIUbOq3RBbXaV6zQincWvgtjDthzM5l5jTxvXDTBI2qIoczcYGy
qHRJQ1MjYyIcfIpIR1nmNun99jjDv98kmhpOu4ofD2Rnuve1nHUxibMTS/BvC11LLlXQujhCfYcK
vIamCmO9LQ8d3Ik47AOaOJusGONjWvX8D+Ih8MMkGeE85ItoVLjwntPGqiUBZDStQebJV6z+ThTH
c3kwun59ylUqFDMX07nNgOc82E2vvAgdUXssHb248ftOfLWAC9xqKKDLEDVuejm7VW0gRK67JxIQ
pivflepBF1Nxk6232+xi/8zJjfimtQc+qNDmHXQ43cRN0aSXNprEOz8HHqAn2vymL0SxaZMNFZum
fXxjVrl9aPW0PnOtkb/YLMUNJft0D8NHvi7jYGvHpaMlvgVwML95gjZfBPIe+w39Fgm9DntXHbla
49Ws5EulRYS4xzdo7Hi6cWq186EaBgBNJK1MV4vWdiy9rs2TxpqVXpZF3hhRRXrMFUFqNHHJWOVe
69JPh4NrNX4dBbJ/a1CGku+q405tq7F905rceLATMW6GURrf3SHH3cKr116zWixvjZmLLnLNei6i
LnfUd9NX0IDjwePZF4LL4rKTy70+FgZgd0reuwVhyk3Q66xmnjt8n4TfXuOQofHfmuKiH2bxPOVx
e230fnIZu222JyfdR8HgWwfWsQABN1KYQ43D87FFzKtfd5ovWeObAgEhLlAuHhiMc87E8Y4g+I5F
DB0RfdPeUgyELf/LQmT8RVyJZD+Ua2IYJoZDy7Z5ZnV2oULAEdkVMJnVDGLL+04McQij4q2HOLIT
UgixiQdhvTgQB3e2KJdI2DPWZmuqI2ew3L3B9QqZaGKNQHaBjNmq5hucDtMVRQg2YTuPH8wysaNS
a277wD4fPJbESdczzjJdh081yC9a+j+6SodjXomOjy3cS32sjIvUq1g3rIXxup5p57j+xCUUmPjW
jc3mEEyZSlh0qwV3NsPG1nB0WPr9cZjnEhePGs71ZOzO6sSrj0lazyGlPiXgSsmghfo1wMxzwJI2
3RTNYL1iJz22mW6wpPn8hyXbbe0aOEp7+3Qi6/yRelsPZ31qXoJxnTM1/S6ls3xo48ZjWpZSkA6I
/x59ZNo3ep2OO28i1KEp200wahm2QQJV/HH5Sv+vei4qjDbsOVwkU7MTFnpOOJE3z3ZKXGYhD4Wm
W+EQa/plUYF/l0ox+DKU2FChjlc2zsi9lefyVrWay1IXJDdK8iHKib0rpQe4ETjHhBxK7a8B8rUH
V/ZkX2Tew5Tr1Z52aUodSCkXVtncwOIY0/MMFzP4D/MQW4vxkurxuBt8DVeXaSwbrIbWZhx4GSUa
/nAsaBUm8+yeUlzYj7nt7Gtnana8TizATc7pNHHbYB+UQfA2YPV6nASa+6CCgrhJKvtOpFOO7ziw
d1ivgQXHsnwwUGBezwN3yRnk1O486sKw67tkS8iI+L4wajLx8fTZRZvzGEDWSLIQJbxgWRNzGtpV
jr1W5F3EAIFY0d5Exe9S0NtJ/jWfp+KYEBTQF22Zh46tnTVzPl0vkPz7TKt2vIq7zFpyCjXHoSDz
1EVlO/E9yn/KDHvAv+jpeShI+brx9W7ZFJXln8qZiJEYXWrqwOcsrM65xJ/WNBCqA4OhRbkc5rkZ
zl3AlzU1mlbwwrn1USRTflnmVtqEbb7AzO7Qt+bYHHJeI2ZowzkMhBxjjw0LwKABT2sNF1y7CFoa
KtNgc8VWezbTzOZU5w2QUlSXAwTGO3ADxfPY5d50Eg9wFHxZrHaE5lTWo8eq35QMR8c+xJfRn9H3
xZMo8xNj0oKngJkp55yvHU75qEqdJWoBHUV4t1I/HIbeeJpmuztgXnwxFvc7CIH2CxVr+aWUVcOi
JbV7r3SIERlUskWdWl3PLhVLOXcGQ++gX/BlwmmgHJpOwIUM2VGzmtHeDJ4uvRMPBzF7jO02l9oI
qSqsZ6+5pH3TQMr086RhDEDaLc+ok3+pqry+NlvSrN2MPjKuXBZQEIT9aylN/aWWefraxrBlI1Pj
D7aoAI4Olsnb2Tb98amj4uG+ZRxySDko2SU01zqUwmdHCSbxzG5J72wpDVPR9Oe/auLMvKM+5mRa
VKl9TIpJvlZF079KrEocTGdVvRX2ijWSSx9/waRuvBTo8/EH2PN0Jdsp/mIWHYdwO87AJQsIFa+a
I4AUmUgove1SOPVtCbmCmwQ8otl5SQ8Ryg5GOhpqSnk8UmzG8HTqsrlNXVU41JhwhSBe8O8EYio7
jIdB4WzsGld1CBq9LzaD5Ftuc9yNPvgMk19lmxMfmmd2LU+zxek5N+r1YKTRKMYs2VG88pcXDRfH
wcZS7G9SO5i1vTavJUDPhDQOOUwFZ3mqww5yu4qiFasmd0lb2OqiclLxl6EboIwlaGenME6c6s1U
ik9VrTUbmxEB7pefF9MZtARwFePJLFqkjjLNMxZ8vpwnmj2R9FhwWkyVcPjXpgBIsfrWQT9W78sM
GNGqLMg4YBYTMXEGXaBLs3UmLIbOAuGv65tbZ0RRwS1k3hqNccvvw29HP4SYjSI/lagYhn21MnnO
g6Ef3gaX3mioTJxK565mpHfFPJj7WtX1Y2UE3nXhBW0cCeHrdyOc0Rnkt23El7biR5+Yg853pCrn
W2d1zM1z56nWmP+RRhpxT3h36f1De6Ivw1UcNETMLBKmfM04vWTEGVERz8i1v2e5zMt9oDAZUPhW
Wb4HymBOUQnlmHqX27mc1PT/jiPGUD3kOaSic1Kb4D8dInCzJTe8JOa4zRzgb7XNgZtNmP0rqkBz
wUv2FbIqc8H5e5kOlh61awlZerUJ1gxt4L2R6+a2LRv9yEwa4gZQuesq8acztEzZw7Kk4/1owlP+
0e/8Hw3qZxpUmsT/6Az/yvruCugPX+U73eqPf+dfEtTgL9em/YI6AgmdT7rpvyWogf0XjVza8CQn
OA4Df5rI/5Kgun/x3uPRIojEBD28qlP/lqBa1l86+gQn8BGtIkRFt/lf//tdUqT88M/vRKD+2sf9
xySQFi//tya2rWHAfNMPnWxQAaYtTGUfnNL3CWLScPTX/bBf4nQ6lknrkBLcYBHlGD6/Oo30zpzC
bsFYGMZ4Q0SyHioptK+lV+rnBaNNvKmxdefmOVWPK9x6k0jbu0jLQd7M+ZDdYZEu9wXG2UOFiv9L
I2IftreXHxmrbPtZti+YIvITUN5dRnsbqzC+NLF80wXCgoxoA8wlU2He4utgV63L+jT2rHKvLBnS
OqjPG3r/UVDGFcHXVXo0Bjke6qxi/arYSTZQ8b1j1Spqk7icLhvhl3tR+uvbnTBq9dzJvMY0G1wA
N9HPjTnTz2dr1lBTNVa7ww1Q7vEyJ08G1duFQdVgTK46j02OFToluOHGKqxbO9BCHafmG2C9NByr
2Y18A3JW1AFZvgoYDiHZ9CA+2M4kw67M1J6YJPE6jnyI1dGtarOuZHlrivvWzt0WgZWd70U15Scc
kpBq2WPFgHI24Kaa6rHxs/iSc/F43TfZ8g0P9fyEGNW6TshNO7HmvLtwLYoqdMBZpJtmtmtjR53q
k9u+sEtMDOwSb0eLfth7RsHPoLALbTpRJ0M9mmFb2OpVCywSIhz4O4E4NevkYK8eaJXBiCj0pt5I
Jz6vClEdNMZ+Jd3LTdI2y6MNi2nftoPzRm+FeJe8z0571x73rh7EB7NKqyu8YIu5C4iWO2IeirUt
1Z465UiTPyRzFjx7rVtt88wVx1i4460YxvYuiO3sfEF5cD5KHcaK6qzsMe5teZaT7XWLAlHsKwTQ
pMDRTaDDUXo03ghsuF4QOJ8nbDw7CAHMuTXhw/rMhAE2t6coyqQ1nLmUa1dBx7MCedONozU855ui
2r2IXbc8mSdlnbqYrPaVcLNn5XvZUytSAwu5cBh+lMvJRDP4AnevdWqOTnPSIYK87O1G3uWLFURT
JctDpSl6T/EYh+Ry+BdmK8znGrPVeZvYxSEDgXyS5yUajqqQZNjZdIFKMZ6a6WjzOLbdCSqZLaTB
/is2N51TxVQYW1PE3tfWGr877VQdGGkPDPXXcynQmh0sMzrDbCYPll18m0dL0H5JbPPZ8+s7jltA
Y6SgfaRzqG1SlyYgOmPt6Gh4FUN8l/oFXX7HYEbptl+ZNORX6PToXoC/D75lsZ/u64F/KVmy8t7P
9Aq4P0gpHQvUaU4oyXa0rOzgqtLdwL+okHfI/gXBEUGWPWnGoAYOiTm6x2Zs99hGMZ+7XlWHWZkX
18ikyhsnLk/ceeyPbrzUB5vM+Q3KI+oCFsvnvgmyg8dwajdnVrvBXkKFU0/5jZDEGSx0SiOrALW5
pDOxgcIpnuCITPceRNZrYVZNxA0FltilhbnBwCKutG7ajaXbnrYdBuAoCHZOn1f7mAnDOZ5XxgDl
9RDHw5O2Op8K1zKucz2xTmpoS5I4AhwltT5036x+5pvAMRr1iVGMMU5bgpDIQUxRWz31HlSfUOhL
mYWjNzeY2+fkcpFNQfemX9vhs+NF3TC5QcTsqQmTeN6qegHVuDSKxkQQDPfJQic2xEEgNmWXtCxz
kFIpPTv9NBGtOJ/rWN8ahvaUU+qu3azF2mZlgNbVBZUUwP6jCskeC3/UD6Uu9S0otDY086J5Kd0U
9kmTBtdO5bsHKekWhkui9ddZr9F19eg51IxmXA42q4zav9Il+TMrEUS/GPxGj3wCvkF2+KW7xcof
PATsGheLnaaPnW9nZ9UyfOFQ6J6wIzLVyOVwIRM741Ea8zOZu3XUz1pwVim7u+o5DZ7ngEQetDgr
L2RB4xLBTLIjNzTZLCamAke21iNIafPERZ+7pWfW7DjUmt8XL1Hno0MkPN2+dXNRi/2UAjm85yQ9
lKGbFSD78iDZKwhYwGaSMdKMOL0y1pHkiLAbAVM73eqKS19zCNswExVbOZn+qW8HTg4VmH4TqQEj
D5oxRoGGK5M7q4CRJJba19nUrxAkcV+qeJ/BsNvCq1muisGyt2IYdBHOvb7kUA5qplzJtHNbormM
ITGPARyLL2NrFpsRgiHYKLbbjFf8VGJOOsELQWletF3wXLhutqnqUX8q4y4+YWUCatmbmxkzzNWC
6O6bQA99FL2v7QCFyUvSKsoDx+54R4KsvC7n0b9PRoI0DL3Vb9Mh0/k4L9aiedbcnZV63UU3txzk
lvmbviiWf2zjC4ityU5QR47GZoECG5pSO3Vq3QTHW3fZhP2ZWW+lrcg+PWNFy/RrLNxrrkeeJ3dM
TIlbzFVbziRHBf11m7TlSZPySoeT8ApMWLLDSOfFfvsWdKI4ME42UUaN2llmVnTk6upqGGpEw456
djqyd1lrW7DgalQvRe8+A7X7SjjqG8SeZ7+ZbojqriJtGeGBW2116Gpv3gJOujPbRBxF6nl3AxOO
B/wB9TfsO9MjdIRnf6AJyqOeMQwv6BXwK9RRtBL59L50p3Zxzym1mJ6GiwlsZ5shLre3azTA2YTi
dKPGSflXbd/O4BTd+E1ls+WflMPIjSN5zoSANRC6FDf6Xs1UPfsqFc15BpiveRYsoNReKy5tiotd
CxqtOtK36DYSOv2GIq84Jf6rPqou856d2Wm/gPlN8qsYmvWplzpGd7d2zuN9uRToxaNJjguti6R3
8ldGXfQIHKgoztZIB6ZijZYVDZiIzNrUmj7jAGkY8bnyUTKxhkCRlBt95k72if04aeZ44mbCi+aq
Vxf8L6ddUHqUk2V6zDr7TJHTRfSt1jhhkbDLaN6gnVCL3NdLWm5TuqNHdhDtNqUhdzYRZBQB0Jwv
hjRpLzru5nHpx7BPs/GrXQTzsQtcjYaJpvaoYOcQGgPllrWYKkTn0J1m2QFXHryLeTM0cQ9qDHBp
AX5xLxFow+KzrytEQpu8/b/sncly3Mi6pF+lH6Ahi8CMLRI5MjklB5HcwChRwjxPATx9f2DV6avS
vV3VZ382MisriZnMBAIR/rt/rkXHxQQpNYQho3pGBqdeRGdb0i+HnaU+x6HdB3PkNG+DYcPkUda8
T5ox2cHO87ZaJMJtm+QVtiaGy35FYoVzeN1tLL7mwyBqjuW5XuwtEYqfpEDYRtdAZxXdoVguPmy3
tN2vnRiIQn4fTKfJrKewMVfWN1HgpMj/8I/85xD3D4c4lw/z7w5xwY/8fXpvf/x6iPvj3/x5iHOs
L8JkxsckCK+U81nM9Edlk8b/In1OeoTRAb4jnYPav85w3hfo9dzVuDktSLyrb+5fZziXnifOW4An
MZCi7Rj/zhmOcNtfz3AcEi0Cz64pJOZsjpi/+QqzdIzhWnnNYbbn+KVPsSMFdm1Mg68W9jWMcIt+
VzfzXV6BSdvkGB+J6nnknQT46TEpU3ili3wJk6HAfFNm9gb+9vRD9bYWuPxwHuGcSfKovysZzzD9
z99MraVWcIBPXUbYY2d8UDgIqN7z+RCTQ1hY1kPaTyUT5365yVOLO9gdUEccEKTmGldvT7YUBIOq
UEG9z4FFxUwXWWvbKwVEDaKcwe4cIXU/8eZ0plh2fXSWJDyC5uwveDpQU7vkLXUa7SXJC+0xakoc
lY0qkWb0aFtHtYEu3NW3i1pBiKq7H93ow6JJ1C/h4PmQ3O5Nfaa91MviYP4cVEdlv4da9rPmQMEM
xeuBaAnKCi1cAzu96YEsLrx6POr3tqGICDn9dQ9FEG1Kv2e8/BiOw7WEFefHqnzA9SDPCvAJe7Ny
ZA80rX+AW56Ls+nWL2A4QALKXp1Yzt8wDB3XR76/nlOyOXtrCFcwjage4MwurxQiiaCm7CKgBGTY
DQKPN/OnDZfgozJCpPHU9rPQXt9C49sWP9prlLFnpCFujUzTdv2YVQ9R5+XP1TyYz9BPy71R5qR+
IpoKCd0rzkD0eMSi+Nkt9Z2wzQVirXbqIcS8V8Q3H2uoRnAdmLpvjBpDp6vXd/kEMNNdXBT6vrmd
wRi9mJn7aHdJta8UkU/ZzSyrYYaYSjD7wPQVu0nuPuVLrTWcHqanyAyjk0mRlbNxoq6gBDwcvmuC
/PrGaYRx3+u5cVMwR0SkBOHrstg2yzaPywdDk2pL0U4bB3plXLq893adG5YBtSCQmrhzkFTHJIhh
JwAvVkw/2sZgBxHVUlLhwJglJYjh9+5oVzfoccMVZT09eMNWs54coD9XZmGLN2TyMejmntrSJNWT
ANZoVe2k24YtysMsrqBzWv2RcZTlW/B4559aaS3a3m2rKvw5e850nest4I8IRNA258HakmqM2Cen
8uE/at1nmd4/LPR0Pa0L8P81cv43ue7xBwAGKl/+stT/+a/+JdjJL0AtoDoww11ltz/XeU98gTiM
qZfINKcy/vyvhd7+YsPfxu4LRwc5bfVZ/2uhN7/wJEf7Q6mziM3gjf5NnPs7sY7mpt8WevQKigCo
KgFphjXz98gxTTqGFlMgfgQD0sl6z748Sse1GR6Vpi/gHfs8v/Tp3OvzvCkYyQeyW1eAKHQOTWFi
ZrDCrtjy1JI3XWPajyoTFMkkAp0usklPTC1klMhWL4VSTRPMDADePTZjR70W+WbwrImZKqWqTuh8
DGXdHxkLRnsrKclIuVlDTXXGCXshwzuPQvjrw7HymdwwO4ybAsKby0wonasX6qTd97LtiuMAEmyH
T2Y3dI4TiH4UmxH18FZydDuUc5I/6rExYpWGgBeBO7GrFyauzV4fteXUjbRqQIa27W+h69Sxj5Ul
B+/dRtF11c79U5b27lmli7gMU6sHZU77yiC9awGBPHCLKHrL424VN7LxACMaW0zShH6IQWHfOrQq
TQl7R/C19xVATY4JermztWzGBTPKW0g+p6jMAgv0xR3lg0BZQx3wK2eobR51DMayxnpohYFtrjHF
RlAjdob12x2HbtGADC/yZGaxdso7/AeZ3iwbCNtL0KWium5smsa21ChqqT9Nw6NManNLb55zjni6
7s1aFjyQDIuf2i339ah3106iQV8b9EdCawpc22BvORzAN3ey7n4hyOJPs53vbBKcgVar+WImqfNt
CNWmLuc3USTdXtZGemAOre+B74TPIwDkXQon9sOl+nW+HmY9vWZsxG7ArRU8M9UXW4yRY5DErnvo
7LbdNezsA5CIOoYrS/cjt899ULDeN7ctp58RnMsdChPs5AZj25b7xrw356nLz3NaU6Uk0ydOs/O7
xvYAZPNiiWuaJMcrZt6Y9gvBl5x4HPTraG220kPmYEtGVEXY5S2+r+o6n+RTrLS6pynDbA54a7N7
VTXaCcbpeAtD3bsym8RmII6oiqkZUpdzGDQOYztsvcvoe2SBM7ISajrZPPXTUh89f1GtsWOQ4250
2UQxJiW9OMwDwlC5MA7zdXMQ5QbHXxHgGB11jheRE3Sy4ASrL8UdtpaDZ9GPHg9lc93a+jseBCc8
NxTMxVe1zL/aSetA4LX2oeZK7dglgxnq+7wne+z4owfP7vvCczjZogAtt8uourtuYDdBkhT40tkE
iF+6/fBk1cq4aynobYctQuwjucV067WD3EZ56Z2mytEL32OyPwcUqtWXmrEjmkWCDfiAOJC1Tzq2
2UwFGJXKPg5K26mcU4njt9OCAl8AuwmHdEdQjPWyA9teYkysolC8LnEz9RtRw4xtZqpHviIH6U27
7axZ3hNYHMIPBBzOR8ni+axwfixNzdyKoXrgyrUy3/UAyfhea0o8tGPOsFT00HUcLZzhIpajqI5W
lU+aX+EUY4Y6tIyjOeAO5jUUPu+5mGvrPSPxwJUiZhkdaQ0XCLvNpO7K3jE/ZtPos70eKjg4CG9O
GYxagp+5l2EIptHKeMklj1rbp5xcPmJgr4oN8itDXjFh6GPt4xX7LCQspXsdVTBFlKRYQnBGVreO
O+sV5c9DExv9Vca+SARVNWp+5Cgn2mK+sm/hQ6idZU78p8jZ3rUWn/HGxhT3SFO3ftWiMLQMDluE
uaXwpj0ML/qrPRNbTIJVHZt7GFhZbvYbfTCc/UCzzB43s7uv4ja7W+s5lgi6Lz0zVnVWsRVfhXXt
7KppJVTlputwU41oCsFAe4Lfp7Z+cp0WFzPHAO7VlPUrspNtG8Gv2AknEQ9OjlRl690iN8Zkab6t
leWNEw/VxR0dGPJ2M75aGDFnXze8KyQNg3aaVgbZKgn1n+rQ8qkUwSuavzeoRzyj1pGEae+mVVpi
f4bKpK+CE5mDcKdE6j5ZqxxlrsKUWCWqfBWrsFdqu3VeehpLEX5fVlELLnDQOXZ0ZOkMD5gXxEvm
UOLVFZ77OsoGZaxfRbJ0lcvYCy/X5HbQQBuFG3Ca07dYN+TJWqU2E82tX8U39anD9dAoaj9d5Tmc
wsBBvTTdxkCCu7ysn4iA9nAKRlSItlz21lig9qVympiXs9WcVjGQAR+6YLtKhInBEg9Lywo4WpT+
tEqJahUV9VVehAob39Wr5Diu4iNO6Whv8wusviu0SYn6z9KIYGl8apfjKmOOrt5fS2eRP8ZBrxCn
kTszGcqDvUqgqwFnq6+yaL0KpPhX6i2TvfwmW+XTYRVSEe7aOwB23tl1ZIkwXqbnLIab0hgxQd0K
n4ml5/YhR6FtVqkWG1T8NVzl2zCUYALSzmYnsKq7wyr0Vqvk2ylskyuE172j5VPtwUW076QjNk2H
/RKzfX/ffmrI5ionFxDu77NVYpar2Dx1EYqpKgTKaCWOsYi+hqs4LctCsHlwiE1pM9L1p4ot0LPV
KmybuDeurSQRV8an7s3TvwmUZtSBKWN0cSX7J00fQH0OXYR4azpq661SevepqjeE5zaL51KnXUZ6
j++Q8ijbF5ktI1R0AaHQcLmpW6i02E2sd11h8lUmZQU+1iNWgraF3cNdxfHbeTDa1I145EVFEsWP
nT3Xyf1/9vf/P/t77kP7b5Wcmx/T/3qt2uxXJefPf/QvKUd+cS3oMpS1S4Qc95ctvuN9cQjFMqbH
O8Ms/Jf6bRMBiDMgsB+wQiBOnP/SckzxhaLiFYKIPERonx/4b2zxOWD8Oo2n3JtFj/CgASjCo2fy
NyVHEgdk2xxVNMlq8FmzMrJujRa7MbD7fwJArXGxXyb/n69FNBT804qPg7vD//8lD0/Xs7Y0riyP
DqL9zTLO8iYdDO955hM4N82/mzleX88k+AtM04GFw7Dwr6/Xaobu4M/h9WDbRv4kaqw2qVokPRer
n7anI2VrKFc+Tjaerl/Oef8c2FtfnLvYpiuJbw/Wz2+/bKOJDp9eWx4Rb/qPAi6g7cMyd88zrqaL
Ikv/HOrin2LW/8NHbPFp8RxDtvrv8FtcRGk7uQ7jhUKu3tu4/xjLIgGZnuDFjcT8b78gzAiIVOuT
c01C/h75TRlo1jr9YodYo8H1j3EviYht4RraG7029uvff6zytyAkuwUMq6AAAKnx4eq/h39nkAlL
xG4KZIJibzvYIfXtC+Wto+/SYFewbCbyxs2JgzhzJi8YAcrnkv3ItInh2zArdjrn0s864j206mHE
Mhp3Z6k89TLr7j9cBRzkf7/oHQuzIvc+h3W8Nb8HN0seqVHKkOJggfAwH7VCt8KrLsqJOEYV0/+i
ieR0koQ388jveks+cg/OF83L2wNVKbZ9+vSBf+4zI6Njn4hLkWuJMRyd0Ysrb1QS4zsZBfR/WOCj
vCGExOeAuE/+aNA7dpJam+icxPSFxzuuuButdRiTD46gaEOb1UX2troLE48ny9ISEfnmjkaNOa1d
1LjllK2nV61hqTubVcIOEnfMvEMqRo0Qf+yRDiBnyCUXpmtZoNPNGg5NfYml/LEOsvDlyCRJ1XVv
eqN5r8p5OtOYkpM1tFLSGxADdCZxLATtXHCfKjy/d9rU42xlwOhiDm7q14H0xuvCwfYIMpF2QjWO
9atbGCPD344ds9esNQts47xtKlvr3W2FupDGYV9ejGH9asS9umiNJh+tfvXWLzxVLc/Sy2M5e+rV
Jkk0bHDwMZ/qQktdmP3ym9aZOflF3vGCHrm0Z+bTjL8Gd7Le84HP0eVMdBdyeHgcPL60xW28ZxRY
651In7okCJ9bnBGWsZurpHc3ntLw7HVjqC5/XKtxyph2EyP8DtfJ6iPFqYf7j+1i/arPIxH3bqJB
YaO1cxafPDzzxTFrtAa6lg1/YNj2OPS+xiB/nylJxk/ZZwNbDaAKXCeMDs33qnPrVzjV3PwNTk2P
U/FznRcp48oy4cqAXqdt2IVWV62Y+fqNugI2Ncxr/MHW+Ui5u4knqBQ/U1QBFt/9cQTyYkkKKl5N
ylO9/q6T6eV4NSvavdbP31S9tTEG12T7isjiuVoM/L30xM3n3+nDsNwUs0hZN5aYgOZY35ORH4OJ
zrfd0HRcwPF6e1CtQi6PTGgYXsmOifVm7KaBKJFyvYvBzKylI4i57sDgyxXpDcmmroblSdWuesAN
RkqPsBu9Vrs8xbESYg/hNJInUhzh8zujYteklfGp6/B+72cxpFNAx8ccXuq6tHI/riwLA21M3dVZ
X7z5FRPd9DGSZmXDjbs9uZtmhpFfOz7+eN+V5bjv9LgEUyMycizuqBH8ynCnW6PF59w91kYYb+kO
QyMpPeI0BmnmuFFHjFjmDuKIcWO5FYGTcTqE9ABcEcFQj3YxYCSvw4SvXZtvTFJVm86J5Usn9IYz
9Wz7WD7krQbA6jLFTceJMRytt57pJRWKRjfBDfMSdTU6GukPt4ow4Aq9Yq9ZLTduO0QfDcCAG6J5
nLuT2L6hY8LD3cvx/yzLqYh8rl3kpSWN8EnUS//hJRy9g04bKCrl4vZOJhFguJHm2Hm+dJzw2cCn
WwZSM5/6OOLI1TY0+jrpTZoD6Tg0BKxH/qKx7mYx7ET+nIEdiCX/4bMuqwuPOa5liqfj5GBrIU9p
0kL7uevrVwsCMUfveGBYEbkF+vc4qsuCd+iZPnB5Q8Sgfp1JTOfQkKd3KPTRc2rZLJiVnj1Cr0m/
pu3CjeUxgzmGAmRzAj7k6Nbe6juitDLgMVo92hZI9QS/fsevgefDIGZ+suj/8b4uXS3filbTluNC
IZV7hElMq8BG1p3CUUcC+2TrhvFtiUbL5hyUnXKvDs+TVkd3LZ70Y+R6j+Tpmue8b9/nQq2rfyKf
OUQOQTrwOSmP045PNjY5eVWtvw1aOKyzNMxA1BM5D9gyMoew7nSkgEcbEYEaueG+dK7MsGrdHfnJ
8lYNhAZ3i6k/F7FbBwDfiSePRUwoedYbTjf0dGLYMsLypqTo4FsuDf5+zROrfbJiar+/ee6UAMBq
6rDaLS7cEl+PsgGNssu0M2aWgY+uCBExeit6IdZbHfCTu0QFDRGk/EoY/Oo22xBh7V4r5bIXWUvY
zwbEt00mR77WxiPilNA3wmJhIoXctG43H2cjdW80NfNYoKkFd2Vudx8ixxdthRbLW2ZT5+U3RL8u
1GJQqqC09VIayPUFEeXtN8iJrKVog6zpqcfPGekh3dOM5p27ia9mk+ekAf1ioEbFR0gBblBDAwID
iYnKV0bkne28TgrE3oz1vh3pSYlH1sHR4ky3B5Hpnr061zapu7b3pjxMio3hEByoDV7etqaG8PPM
c7xqeWEUM/N9mVMW/M8lEDmDag5Kt9ZLn5Kf+I7hpVv6Qz2Z52kYxJ4EBdogzVvdR2lkPDmk0XJF
wOK23p2VY9yRnJ4QyBL8/mshRhzkveWwY5g51+z/eFuytDB2NjHBolOore4NhwDJVZO37QGWuLrr
R/a+hTt5W7nk5XzS8fuUHaT6wlTXkiZeYyPwYrxO2AXjW90aeddJUfO7TuPakofZZnYuZlPnHU8L
G8th4ef4KJDdJ1eMjkPUw7RPQ9alDTYDa34IsWW82rFkYZ1bLT1PdYtDIcs53fPIkBRXO0uFAVjk
9tnkJNyxLjryIa80bERDrP3sW2Zq8TCRKOA9s8uBOOA962risnDzlid54/VoadhryNC0qgQM6FA1
yjtJ1k+0wbPq59bMY32oXTI+BPb68oHRnXumKJSvaSi44vKOr1GTDaeGXqfzSwQWzuNkC4IqFGuH
mmmZfE5sLR9sg6DZA0JbDmCGDFUUu5c8A4nCo6r2FoNyt6iZkxW4oEXyKXXZLWNemnrLdyTbjVxU
mHeECbs1zIsk6CeSQJNN1L7QPPYgjh6LUwaB4sYoeoawWkx6PJ4RHcB2nHJiotd8/c2lIo55zGjZ
eCHFQ6imB+pCpyePntktDkwtJKZNB0VrmCx+DxL7qFp0+zko1DhhUSKw8Los6UYbDTspIhm0iyyw
36jmWI2MQxAa5IViV1KabENaxCqcbTJjR9LbRfZTS0xr5+KCOQBDQInuG2D13IGovWb5s2zJV+bz
racABHJdszEYGnFL5lncWsU8BsQwN3Y3FweFQWvL3jh8wO4871Ieoujb8bRVJuFZ2PfXSh/Ke75t
nsulyk88+Yq9WWRMRDSjp+7a3kZefj1kJj5tPqpbMdfRU63Zw2tb6cZNNRYp/sxIsIFUzT73chIs
451RyAs7v3Kra5P4aZFWxig0mgkOMrruAFyWzmQyJmJo8sNqbL4Qc+AW3lmWMSHNYgWu2GhrYw0A
IRw7f8Z4zgpCiI6wVTywGvZpdUXwUyOCig/zustW0bmIWW0Su+WKXEZYlUjMTInu5mxKgUOx7Q7+
/hi1muz/chR3OUdR5YuwIJEgfj/2My1IPZ549aG2Pjf9o2LU0a4b379/nf92+nFXuCF8ZItjv8nB
7a9HcC+M+yGt+vqQ42NL/IE56GPTUTeGk05WV7a5Hl0+l8O/f93fcGOUv/ALClwqNidTmJvr7/+L
1MCRPDfSitylSnP7vdfoCyg6lWOvdWLWr6oo54ttx6zFzbjucv/+1X9jQn2+usds1uYG5038Tjua
O4J8k7Srw2SFHEAWt4VcsK66qdOx2vdRzZ+CpoVXY915w81mcf98C/+xXv3DRB7wk2SI/f+eyB8/
3uPqV7nuz3/xp1wnJTB2GOlQ0rFf0YCL/PfnRF5K5wvbAmkhJv2h4/1pvDI9+O0c7rmPPmW8Vdj6
cx5vyi8ezQ3cYmgjnoUr698R6zAu/fW+FetPQBMECE/ADaHnN0kLsb0ZLCe0b0h4accIt3lzhZF0
hkPhgi9wOD3rRWbA5qWXOX9YEu7vb/C2f8TQAx8YtTG9lZXxaNMS9zVztOQKC4Ii6YVZOoQJYLsM
6pbOo0jaWOb+QtAWfTyOKO97EmXDvJlJTm4UV5nH6HYcMdPe8GzyGlIPubsjzF8e6TwApYS1lgOe
jIKyyM1gDRjtYB7p+jb1hnueieujQ0zhOTfq+sxUsd8z2WhOOoWkH7SBvplF736YXideaWJz6LdM
6re2yMTGtAqbtbN7R/aW/L6k6DgF6G18tcyxOoi6Mnd8UdpNmWohQABn3MX4FNpw0+LRGluwGoMs
RqoWc+guejKlt1oc61/HWa0Y/DqAy0tPahKLywyE9dIPDTO7XnzNrcR7Upaab1WJxaHWva9KufZ2
FPTZGWNxb6ZaczCHVr9pi6I9Dq4RbkSaYDgfKzbpdpxc03D67vWNBamBYYkFH+KqKZjvsLcZv3WZ
Ex7nELkgK2X+g711u11SFxUFfbmhgbitDp6e/BgGvd2S71UvlqToDEsRu9amdikRK3L3DWULiKXD
FF651dciKb42Gi9dNjWksHgaYSBq1tYwymoLSdbZWPWaeXCmksdVXoyW9I3EIyuxsG3zSTTXx/WK
fGrGzt6RDGd2FA55doCj2SQ+vmWcyNXoYNodR2MvoAEw5SX0Ty1qJqOLmcnsbp675TacYrGJF7M5
xwZxAT8RyuJVjGoLU8Lc0wcLSKrQjORhspnNW2CpzpxsjWvwxlBx43C6m9qm3ZVdp7735DmodBQ8
6odMq396SASDH02m3Bf44c/tAn9D0bR57jGKVcQOpugjBsSwyWsS+rHsS7bdQ+1cydoje530jriZ
6FX07dZjvITvguE6pe4eI0qgGBiumBOTWdVhvWTNjNTkJIEexeOOtiP4MFqBa6Jik3DFEUGlfl+b
4CzGpmp33qTOScObIldUn5hIdk9R61BiN2Z6/LMalmrrurl3IAFmn1tL+7CxINCEHqcodwTQMCJq
2G3UAsrQgPJCBzAHUMjulDq2zlUdAo0qXALMeWSJbyNu4p2eSPt71oTLaVHFyLR3jO396i9jSNtP
L15lGndaFuJ+cTDeDyRZok2ZTfNVNWnMeV03rE6ujfQSFKEWb2eAZ3dAmart0nggOWxO+r0y4Dgx
F2Pzall7us6HZ7gxFWSqEhJdGq5bMS9KrrQaAIGFDlpsXOaZNBFT2eDruUcTijOBd2nHmbPHmAIe
J2mSMP16GlWj/JED7S62ONvF3sxX0pvhNbWx7Z1tN4EM3fYxyTT74hnDoS2N5XYaxLSplHOC14WV
Ms11dUzCYoK2YFd3gOu0rZywJ/mEkuYHZuz1ddGN+qNOE9lbIqiG0OwM0WNqpyOzuTg8lsJzsEI2
+Bop7DZULa4LR9uKspruI7NpVwNJigWDnBJghnJTWWW8QW+nvlo0XhAZkzgujfyQk4WkYjblkeCH
fiy6wabWqSs2jEyx7/Al71vmsUGY1I+aU8+w26gBfli8eP6B/6TeLJozH+a0MO/xELCtbvHM4zek
mFcmVraHRFQHSchCLvSlv0riQT2VuTB3TV1GGxuj4bUgf+xXFQuRB/M4CIF/vBqViA9IfflGU7m3
bU1yL5zZLfuVh+ByYAyl/ZCY1n01xcZmts3hZ8rhDf0pqS4dkSUwIIWPGVW8R0sRbRt87Gz2x5Em
gE5rNzXEvVd9ifpzW+SXrqqGU+wRrzHalkTf6u5dSqvaTXS63gmZeLcdhgKaC4dw2ZqR3RKoq5KN
zogm6DJ3DAYnNn+QOBi3k6O+4/UHWsaaSbIym+JNa1vamXruxq9qa/paA5aj5rteLjQFeEFvVDa5
uZh7w7BrsGEuQBs012u0PY0Fi4wBvCrzLctHwA9Ok9zIsCxJplXyHf3LDHAVP4UDS7qOkH6wRpuC
JYGH5CFJpAqIU7nMlvMLfdxHdg8CTwmH8G0mqGOEgG95gZOM9xM7PwblFkzSoeB0YJfxXZp3c+lr
TTQ9C1gZJ89onFPEltBlBQ29A+smsI1enDtONhd8DXdobnBOcphbWG6yjcW195jOerHCvXxuCSQ6
T4LdWaL4iPJ6yWaPS21qKyqojTDagNtzDwkHq91qldp2xlBshBueCchn+woGEJJY6uKEAs8y1aBi
uKHi3VDA94nYz/u6ygHHkbI6R1bL8k0X8XuciHqvjcK+WsbO+S5JOn5rOS7fWF173xmF9QAe8EnM
Jrh+L2zO02Tgbuu1Ze8OzrBtLGd8wt0ynCy7eE+XtD/GKSzVJsPSOw4zvZdL7ti+0qLulOjhsKX1
10T5Kas79JAMZ92IkJWm96Bo9FfAQdMZMMZIRZoMx68MILTVVWCdizpJT3pi7SoDPUJgLYLw96w0
Io4CW9k2wdqEqDjSbu5G9Z4ZfnML6kOSXqkBrzXhDzeLWAKjON67nYf8HXf5oaMQ4Ryb5nRFzC96
Gb0OGEHH0bde4L6YtrX8BNH4GBdludGz1HnIGOvveprdNrw/wBupcY16UG7JdL6FJE38ojIBd9XV
GfPRDPNGnbGdmE95k5WnBo1iix9+3NPQ4O0SlYVv7TArrDpJ+6Y0TOmRR2VcNerj0ZnSYYd29jZJ
1hWP0vRdhCk8MykRzYf4XRusOWix06OBpcvJ86A5ZlF+pforh0JLMk9VgVElhxgMNRsZWjj5U8oR
+YFNVXZVNi6PekvC0kumzE1vq6qXe+oU6ht4P7vCNtaOcdFew+ICXaksbR+nZrETsR6dHUCJ21ZP
h0MUpglxN5Bzdw12siNCoNwpd0DYSlNcoub0hv803UBJs+r9NMnltp5oTs+sVp6qpS13ljup98EN
6WXuGnhdYUb4BlUJj75vz42JZ3JR3ymmq99sfOyCbe57EXlhwBv5SVt2s0uL0qs2M03hx7kT7qZI
M+0QLS1iO1GZIvUlCeXrWukZcTvTBqZWNPEGYfgDhpEOa2Oh4LbgEO9bHtOnLEtv2fdu+kQQpgVQ
sRNhzRN0CuVpYR2g9I/dZuy64sBYQvxkbG4h4+dki3vinZXdR1t4oq3P1gNHW57dW1D+aAcUjAXC
sAPVUOpQHviq39ZI4kFXYbh1yqEmY4X4TVZh6DZRrHVBM+WDSYlB6Lw0MWreTg7OSoQU907NAwnF
IkqB/PXyO9m3nPSCYkEY9XxjhBnd8yXCoHxwVYiJJwhHN66+E9wYIWMWZe4Vj46imNY8hZabZFc9
k5nqcZpHPjWgKAr/DHFjdsp+2sI6NAARSmfclFNqBcAFkbDnOCoD5JK0J+84qx810LqPyeMdskew
Xvg31ZsGQ28362N9DOeQiD6TdBWIzk1Ow+g2103N3646u3o1uPOMbG53vCKkV8/DdhahoyV0jRBl
rVX50YZCXleJco82RCPuYA5zN85gPy4x5/CmtewPM6+70Me6VV/RNjJtrcVrL21B6iK1yZFoRV3c
i4lgBByxOSIbMA0HM+/ddTUgBIZVM6jIhfj61BWEX5PsYLc5Jubc0q9E2ZEjEWiVCaPurZvHGB/t
uTBQrng9kdUVVSuj+bUDv6KgftYFIBipEYsXeUZn9pReJgi2myTv51ckhtsopQ7GF7mHwQsCVDAy
pQk3/bDAEqgjfUN4rAtabJ+N3xEsGuCw1O6ty1M49dlpDce0g5Lmd4i6J1Wk6WPk5v1rz9aTMxPp
2LlcoofCWjqUPT5skizpXkNhjXyLPP2NFo5TC4yGWbE91OJIorZ5CMNC9EFS8VcH7KrHDC/EpY88
AJ6NbJ7pyZQvEhLaS1lFz2HhiLNJ6V0CBEVoB0OvgdkxLQT4P4orxyvqB6iAXRmEIXX110BwzPsy
bt6dpYW2VC8Kf6wWi2VDnpjHfrJEiKYCFs1tls/511TUeHzTKdxjeJcRHgGp7zkK4dZuB8Z5MDUZ
dJowW4uoDnhH5S5tU25ChdHOb+3emlGN4ar1K74ioBtn+raw62PHr1nwFCo13zWOS6an9PLk0kZw
yASxHbrU00Hfdq5GTt4BTTxlZnKMlyU9w2WHSGF4zg2cJA6wyuZiEtq33K2WJ0yfoeUD8+CXM2YW
DWFlM2Fpmqy48id8mqmz3GpztQQ5RRGQucb8Uq77JGPhumoXoK+yEVQ2fI5w2fmS2/GqQ5mGEqwY
/HTOn+tGVlrt2TLYXEOVW2lBS7T15gaRjMsuLZqXqp/c4lZmaWcA9URsu24kTwFoAF1M2jK2OzGB
0LKXD20uxXQngSoc7JgRQFKO2vy1L1WtHpdJS3m+aj0H3v5uEJ3h6LTeONhz8MG3arriI2ldEKNR
Q4TG6GRFxv5/F8wSY7PX1M0SKTzKTvOY54V6/kX++R+MOvI3rXBtkESko7+GXRnqzu8WlrpRU5ob
crqhI4tqak8np6WPfCMrWcINwuhNL4z9mOonI7N22v9h78yW40bObvsq5wXQgUwMCdwWauRQFIuD
RN4gJErCPAOJ4enPAtV93E37b/8+175whx1uslhVQOIb9l7bbnEWiJ2nwtt6WMhi73e81YO/pGyl
k8Pf/3Ef5Fm//jaXSDRCE3B1fMxkKoRuGNDL8VzX7VnV1IrhMdHn//xFCJwAX4/p0FQfPwCsQxNN
rx7PicRexn9cI9+Xqtq/v8x/R5L/biQpEUj96Rv5J5PQ4UfVRsnXvwwlf/3MHxYh87fVa+nbcLVQ
ktkWl/DvQ0nP+Q3ZOtoikkbfIwj5v/7wg3Ix/T6GtDATOQqJFtgf9kkwef4DyaBnfpxv4y4CI+Rj
J+WyIStsvWr/NF33ZVUyIPDyI7HXLyMC3k3fgRZzlfmF4O2HFq91CbLvi1eIL1AKxX5Q876D9tyv
2GdAnfJkwag5dSsUuqQ5PvkrKLqdzXqrVnh0r/3254x6bFvFoKUJQyaDZcVNM/E3L8Y7ghrH3NbK
QWXXXpLsQ6OEDROpC+5S79O4JFgW++K6HJOR3zasFNim2XWGBEywArBN4PKNLu7IjnZYSHNeptCy
2xWb7SAA2lZqVAG2muFRotYPKEvCU7wit23Y2+MK4e766LNr04vLFdCtVlR3v0K7U8wYgbmCvIXb
wU9e4d4oGehX8ucB8/iw4r/nBhB4ARG8wn1CyJket+2KC09WcHi2IsStFSaOswjqXwdgvLVBjTOf
6iiFAR/j1/zepwDJ7RVNztzIxnIzfJUabLnRQ9BcQea4F0cIsmCnF6ZdTNlg08SqvBQQ0Pv39GDj
LlzR6IPRTMfa8sfNpCpx8VeEeq+BqeMG3eMIuMcwWlwygqxI+kUtskkJqWFTOeS3bW1F4056eKia
ssm+MMxK7snesU9WZ9DcWCVky5qx60NjGeEDQjnn2s5mMHVG4RDijJQfkFidnFtcFl9CHwIai3X/
eSqsDCZANcBirgBZx9ovdh2Pz1NDBNC9GomeLnOLPUoutXPsLWROCm+RC6NQ589lVjrXDuK0A7I4
cebBtkL8RA7zPmLxwiROets6offaJr4cCA4fQAJ3si6pmkNsS0tl0mcZC77Whvz0BiZMhgtEsNM8
m8C6r2cm9HtJC/Kq8IVBPg9JBAcFFT6nEiofs99iNxVJ9QDeCC2Cy57HXqFugI7S17oO2YbhmYBC
l2SL2BcpaKMedvin2dHJeejpMTdDZE+7LkGcsowssKx+ZNThMPfbtojjvzamlT/PkKu/tYOyToZl
DWkQdT2fakv4eBujTeMDNAJY8+y72V+IR7R97AZ6fiXjWzKcTbSGnySi82dnCGmyHcRpa34fYjaV
m/yNRbV2Mvi3rrvKcWl8GCXsYFjxCwWZoM0ub5NyN+tiZkBSIDXj/jskaEXVZpoQ2oVTgmRBxX3+
XIsyOdOIwbhrFn0QzNp/OBOy1HCo6rv3vywlcNNDYSbW/TzC3vtoYfYBuc6hKghj796euAZtoy9+
5it7sXTK4bFLbcZ+LtUJGiPeeG/Bnp0Hp3/iEc6/mIepPDn6V6J6Ne9MStoD9Uj6+n6lYRTn1XCw
6AEfHQjShBp6B1+luhsZDUMXjlKw5TCTn21/lJ/Hco0m6Atb3UP9sE9VhpxPgGncti0GaBkNyj7W
mi91GOySVmGNOZLhWO/zsei/9ypOoPRU7p0n3Pm6YUF4Wactl7Exil3MFQl6xHfCV19SPkIwiTEJ
hBO/SHu8opoRM+Q0dQ/VQpDh4gKyBF3iHypsyLv3b6sYC9xNdIBe0GVh2QeCYMWgSvnkZmU7N6Lp
7HDj0ndoePn8+oH2L1A5Q+tl4R/EOrx4ULwDiU4iYJd57sr4rHHzD0b3qBuKR+1Ur2WCpYUg8MD3
bmU/gOqNPsXaxKfXx8cibX86o39Nqj1AdCCXpVSXqbP2TGQOvbs8RyhZsHtN3o0Lsx8evLPLOmMj
67kKPLmuXXiOsZ6xKtwuDLMvAA2fOpGiq9Gc4Znw8H+q2gqEItAwKeZzMvnbcUq3HaNrq1ThJ0Hl
eCcmdgfo3dgRjZ4bH9wqSzF9aXs31xmcZKJijqyx6qBH5hpvjVZ8L6OJub380ZQanUyc1NfpMnS7
UhbiZEnnjQn6sfSce2DfeZDpwQI1GYUvRiS/dIb3Ng9Uv0vZFftc5z0sLMaVRmHNDFYXynnZSh3U
rls9DGyuA1gHy3dGVxAYidRYo4T2dT89lOlQo/fMYPvi1XJoPw9V4jIRaQYk7OOcEdMsntyZfgAO
5Smb5uJketI6jhzCW9Mb6h2qlxCcALiYaAHzUlUvjckQYCor82bOTHXVcuETSOAia9HhiymKJjAK
sDli/knPcakTT/1IJGgFe2zMVwWHeyuy7LEno/AraB5rx73OFsdqvACiCJkCsOuvbDhpdD3Lwnlg
6fwYQR+DR0nlGSwIQfzwoSlQ+c19yBTdm89TjNlgZ0WkKwRlL5FolgsuQgQK5U0l3HPOmX/PZQXU
yw3FJ5aS9m5E+VGBr6TVyMoMzw3uJxpkWf/oHJntlkKe5qKic6rrrwMEim3DoG6bCv3FDIHdmBVP
e182zgExyBtpyy+Y5w7m3IRPo6iJy8WZu0HOkTGgISymtYGk0NwELrchzv4y+uKlPIfLztr2qB5u
Rg/GLUUC60rl6IsCm/qUYc2nhsCNTEiIO1+NfTgy3sI7OhFOlT6ligbH7uziRwdE4UfftvmV39Ln
l1EXbjHwQRmGWbfPOn42KqzdvPTmWYVpdc/umuSwuKGystjnIJ7yzrWux9fSnPPXUQrrvIqwAocK
i9Y1oUXkLuIk75NBBXHpNEFIhAZ2yCmNbvQECO2qk6GYNnG3uGfpN8MesRL2J3DkzwjDjTtXIMPO
LDmhTqmwXYVtZOx0lg43ymmRQIkyZAbC3I5h4TLyGJyG6lzha79iWQsmokFGGXZN+OwTv3gBGZ2k
u6VrynLT+6Vx7iPPOVEpZAdhVs0umfIQmJlTIQdsp59lIeWdKKL+aWyT8QgpqfnsNj1JK5yFW0iv
4GrV2G0NuwY1qJZTVlCFAYY3rsyKA6wWsjlWRM8FddunxDfMIVEWwuPPykk2svNvqsu9TdeGI6Ng
w7xtw7Ld51bVHhrJhmEYM9a4dXs7EbRDJuUhksxFcm95Sdu2qrdpqcmkGZsWrEYmNgnj4H2BQinA
NmQflmq5RaAPzoiUio0coF44eac/LRk1XkYbzZNLe3cz6/OHJu3YVVmZ8WL1sB5hnP0YFZSqxp37
vV+70X7IEVoaFjTMtk2S7cCWc0NGqlxjCS48QSsM4hO7ZX+YGROOzrNVT6jMpmjbWcsDu1SFW0Di
wfS89EDo4QHsIOA4gSJGV9GPZpoPVs8jjwFWvtNJOuwmc5quEi26AHVeeBqb8CaJmgvjCWcLGys9
zYvLNDIlkJK0AiMGCAip/eKzSSjEtRpYRqzR3XEOPCArxjS6t9y02XILd2NESsdoa7TFhhHxSIga
DPyZb0Yz7N8xn6cTewZ3uXEoVbIgjYrM2aGt0dvJqyXk7iFD3bPhuT1U2wKYmtyA1IzntxiqnLY3
rhVW8sjT8DN43HvD9PWeAe9KcR7Gh1Aty07MS3eOUlZQqXbsW1jBX5rFSnZL7V4Yl6DsXHrIKwhp
tzm2yrtG1c43bD1zkMpy+SY60d+OLAT3idA/WqaMu9GR+tZjEb5l2mBfgQsbVxpv9wl2s7wZldtc
IkoVVM1Q1GdDvbIKDRHSDenXsY9mhH2tjT4dOFRhJEzxU9MMMtTw6MGTKQhBBvOohAIJjT45mCiI
fQPoIIDU68Wi0Ib0+11Jpvt2U2B3xdOcV/ZbnMsOzH7iX83RgrQtFWvRH0FF/mbC//6uMgcR5lh2
1PGdfbTchLye1H8w9eCbCAv0YhB/02enZQlxwC+rKNwmUOceI8HyOW/N/LaLizcaUFYKlYR1uhn7
FbtchtWWZfBbUxQ89bEtfFfaXc+ssO/3Q5nofSvM9oXyxd1J1nyXPgTIRw10sZIUH1q6RB2zmNy6
YnABYHFeuNOGcnx2gaxdgzstb5Zce9Bk5j6/y8pGOcHiWfG3sulMdP9pMu0LEfMoMH0W7mtiVUUd
kPvedy8yOTh05IgL8QHe575V+Eusovy2xBVjRx1atsGRr1h3s1YuH8s1ocdZs3rCNbWn42DceWI5
JWuiT71m+yAqzc5JNIwvokeT6jZrCBAL4YScCGaJG8mL3+EtmO7S98Cgcs0OgtW05gixQ32PFaJ6
XlOGpl+ZQ1aHQgXws/4Zr5lEyuqTY0sWyJEVz49sTS7q1gwjiBg3zDEL+qzWu7iFqT9Fa+YRaEHg
9PhRkO2zUXLWbKQ2JCUpXfOS+MOeaPzCrUL/sIdd653y94Cl/059/jfWUeFy6/7d1Of6R9kPb9n8
l7HPrx/6Y+yDeAw6EbtheF/vpK8/hj7+bw7AGOxva1YeVHdklX8MffzfBPo0gSDNAvRMnt4/hkAu
xlG4pNCiCZdltOv+J1Ogj0n2oGxNAZwGByomLoRbH6RolmvFrUcs4ZUWITUqwjl1P0Je31sjRKuk
gVSizW+pMU6numEzuuGq93lI6f7YqkIfLNYAB5PlmPlv1JeO/DifIih4dV8yDQd1LYhj/et8aoL+
4GSEtJ4UQ4zqzvcz885bODQ2SMKAPogV//AOgkhatN2R5QPl1ezu3oERXlmK+44pGhyJ+h0qATQq
Os/vqAk77sRLQaQYBIp8pVEsnGgEGzgrpALU9EqssN3e8I6UDcvW/gW0EL/wFtU76yJesRfVLwSG
7+TNxXsnY9iKLfnGyABmMGIRHKRzupta/7H5BdbwR8/6BLx+eMINgra+bQrAITkyChq4FKzyXJg8
l4kn2WibzQ7ZiRApCBvD8LcnJTTOr9BA5GRdkYODXYH2455zkgMiGvdli3MmjIxDmyztVROl4jAM
VveWmHF755P8uHXTDtpjdVWjD3hUkEWZ9VMuqG7oWUYS2jIZ2tgmamla1nape26I3iR0Jd4bJEQR
VTeI6mLY/otppR0BtKhBtmAh4y+SlY7amIMz3uIbNO6XIfOnQAFm3o2Jnm4itTyYQ5TftTg7EUH5
JduwEaf83sswrAD0SeHOxt1mwmJNcB75cu7F9LL6AmfOIi7AKz45elFr+C7pE7fgxzrrKY1a9HHC
SFbv6M6eQ7kn9Hx8nE0TJFlslafJrZ0D+4ZyX6uemFTRukPQoRndLaUSR/hna+4ZIEhrMVFDoDs8
2UuPAaiJ3Hs+9eYaAVW7T5mjXEXC8iGqut5VLMyc/M7SzL/UdFKPlarSn80oeHJlg1E/YMNazlYp
pxtLm+p7pGJ3j7Nq1cLz7ukd+4Act3Ynk6pHnRdre086FIs9OI/x14zLHmBROwU9VBUQptF4MRWT
fTYL+toZO/gsduIf7AYKJtqLkuElYiUi1a1L3Bcks5oL/JwWtA5Y30KF+xHu0xwsje1+cfglq1DI
2ISeP+xYi4qvMoJvXKTz/GPtgW8bhjJbb5rao13bmslrmrovnZyXNgixq52kdtN2W43WDLOpV2SG
6UpSyimn68BxNIWSgeMTNkBV68/bPMqjZeNC6H50po6Rkm3kPYE/rbj2yVZx6HHN/KRZAnabQuTx
TUTaGJGb6O0s6JdLYOt0l3YaZRyDHSIYvdB+K9ASsHrNx5a9VF3e+CTT8PEtTXYLRS3cW5WPxsdL
1ruLoDB7E+V2qA/azS3ETT3TUEWAg3NQWeWeSDt68uNx+ab0QlTM2Nknn5HMJnGZk8HBQCzFSTi+
UJZ6LWhAOvZNES0lqJIEhEMQoVOZWVy36rUkj3LYOk3LCKZCN6CxetT2aRILtQPqOXDiQvdxcTNX
qpcbf9b6VJGNQWgHhwiCIpQPdwTOuESYJJG863J7vHdbSnemEcwCN3PZ5XcEBiGfkF5MHUTNbwAg
EgRm1S2tn8txcF3EbDA3Ay6UZ1JmG6ojqyeakB7yNmzG5sag9eq2ysK2kXhp9agqaeRbMST21gSj
feNyjaLpEDOW5MVB9iHj+FMix+ypLkT5CLAP1ioRKduiHpGp1hWHr9Nl2VsaAULZJHZSIoizWhd3
05wbX5gvQ5AEDeZfpDV6yU6ZqLFY5Lduu7fNwv+B7Y4gtkKML4im8gAbrMbQrJvjRHe2GK7Bynmo
4qMpU22ywY3t69hnsK1GptLEpy7pJhRufC8cKT9jC0kuap4KcezaLvrE2qymGiQ/JQ+kirvXajZR
btp0Zw4LC+rokPyVr3HjNxT6YtK3PUokhAZsNeLNbK30sWzu4zvQ2sCrHd3xcijf9E/Od//iQ1fb
Nwp1DoHzvETkm3CVOJv3Kf63U4uLddeMWGE4G6ZTSjT8F3JKBP/gouOc5ybPmFdsZoD4MFHWaSkK
H1kGsGfUjYgcP9qoWZJkYnYCadk0QrPUfTNc98Ag3r+2o+HF14XZGjGrCd6kFmrXxe5bapnjdvTs
mgZksp4T0dentFbqkw+khlct3mTT+VyITmbdAb+6AfDCkePkN9HshW9TRzSXoihFlcfMQxSAPU00
zzUeu/PsIOm2K6PmB5ZJ3pXc6PZmTLzxjNTMDJAwy20RzxLUM/9IPNN4TcesuW/pEq5tp7HzgPip
8gX3k37TVt5do2xXW5yC02GtS77lRla9cZU6FtYnlXB0sBfwdjPp5zcdCkX42h7kXstrpo5hT6yY
JHaLsnfDjK9ry7zdx7W9ptBup2Uwn92078td4zbZN7uHQb+bffbtm8iGo8Nkz5gXDMh9gbY0ViMJ
HhD5D3WWYP9FwNC+IIzPninh+LpQXNmpvjMIlLzMpvuQTaFzSNOC3sliybMwWIqt2y4ZXXb4FF53
YQbLgBKrep2BC+970nO2VW/yfTE3BiZJuF35ajlNwe9M9HcpymwdltnrQ7Qtbr2mEzcdxxl3UTfj
gWO2pslLM2UNUg2Rx0YpmX0l0+alMwRDWXAcNt5mv75KAcwpNmeeYSNDILAJvnLIfMeomgKbsdmf
qzSd74mPTh6mXJvWlsxilCgtkZnA9bpLhE91lZw4twiD4+1EVoYEnw1TYguhr1uXWVCKEAfbrKfW
eTTEYvU2plPzzfNpPFEyGP6VsjvknSBMkL1j2vJ3IDR6e9OO7XLyUlhhGwDv7g04wsXe1Ek+oJU2
FnY2Kk31TSMWjIYj50gatGRKOQHlSftZpmo27jXxO/Zh4KF/z127oBnhGgh3fpW7VzpteRJg/Sqb
I1Jqe9pOYxijq1E29VeVW97DNAl7WzUKNbvNJPXaazMO2thfNW+Vm6e3Lej/CeytKs5p6U3PLeO1
i7BG9dowPEFrSRbnJkPG/EZ4ELy4SjXloela9FdGVECji8XCI4Ocdmy2RS0+SRA/xZVXI5Zl0YDu
vTTthDCgyDxhHs/NoFzpXyg6GetOv6hg7i9G2H/buv9NWwcnR8Li+Z/9Rc8/OGTK/s9d3e8/83tX
p8RvNl5y38UVJ1miW/9wGCnrN4xHasXG/GrQeKXf+7pfQCApAUG9KwDUP5b7tvxN0fHB+mS7L/DO
q/+kr/vgDJRIBAT4UP5C21K2bX50zgk9LEnlOUfPI5KKTgfdXoTu7U+fyb8Q3XzQ3NieyyFCi4yP
yTf5JD50aOHAgsWC4HccUrqtjTZJPEVfyFapZ2tZuOwzcyoyasUFu//fv/b6ff3V/MiLoxNA18DH
hm7iw1uEn5JPFubcY8SSL9urtgN2McHLKeAPXlIhq68RijOfbHhg9Pg1kh+T0Zflzm0J9Mlbwf4e
0/iBtRoKSXAcmJtBr3VeWjIyzEOH/IiWnAZCL26HToWXws3H7f/Hm1ixRgItqcOF9OETNJELYAVe
/GPDAxRXbLXsCwOpdqLG+amxTKD+IiPxx8BWGwhzql9Gn32swyqMv48wtk8uXcYn+CDextRka/o+
icmaeuU0+TpD6TeKxyIZ+j3qPzKkjYIR19+/hw/ipveLAJS5LzwPpxsqp7+26Z1tDcOsRv+YWNjY
WwJJYL+09JS0RH//SsxD/ukbRxxnOWCZmFh8JE85FMEcnrySxvB7nFHxsYQkGbftrebedPDV/P3r
fbiJ3t8ZK24AvSujyLfWK/BPAhkpAIEUBpYeHSXtPScKNfiAw/fvX+VffH6ogmwKG89it2d/+Pz8
luMCdbh3bOnieOCkP9FwJMes+3cUo/eByV/swjyRmSVxMK3nwj8dCmkkJKtv1ztKNBSnRXVyF/tc
M/PKiUG5SjyzQAuIXqOnqNGOd1PnsPfsNToY+uhyDZyd4m1ePcCuRjEJ1MIE8yGs5YisJ7yqIA8c
Eq7NJx3RFgb01Ewso3Rc2s17Fi+poXInPDKWO0kmxOgSiv33n+Yv8+Rf3qWHBIKjAd0hdH3fWc2X
f/rWQhmih1/a6Tim7CwLwjdPcIy7E8HC2b7KOslKofpJuKKx4jBJ35xVeoSlM+y1qPt9VrftmZoP
EWtfWtsG+Mxngf7y7Piz/arGoviMY5zWaJQPwi9IMWpHgidaNwQ4bBIFEy8Jtip0rug/WTmUoMIP
GdSRVEevHGdoiHuH9O5BkjCbIEHh6cKmvQ4l+1OX9GF4MjiQElQETMUOHQnHj1i601PKcHdbioa4
Vpr0N8ALLqjmjECtetF3dS4wYTEgsW8KD2KFDl1nV2t6fdeuYSINRNcGaH2rY9ZW2XPPMiJvaDbK
YjbuoELO32fsfXAX4n4XZb11cEKbCU/qxoDms9rdGmqx7x1wII9kNhefVRQDu2cqPxHj5UON9tu4
BHZQUe1UZTx9IRqKlJ9CtkcYYPkpndPpBtuZe4ca1tv2HhqpjVUk491Af/qtTHPnq9l0OwNeShCH
2Q8jM7xbo8wZxEVJtDNUe1UUuI5yVzQgj/3TpI3yXIV1iJGlHHvmHa1BIECJyTTFHxKi3c4JU4Wu
TSVVjawgCuvFid1xY0+xeYqyApZ+WM9PRp7RiQvqzjPpSsg8INFLam/SPNJitA6y8r0TDB3raxu6
3SfGJF156s3BDxqGfY+ZvS/jmitCowsYGsv6WjVttc9iaWxZ3GHFrWTZPiH6GoIqm0a+GmYD7J+i
4zgP+zi27mVYDDvONn3q84pALrpMj0Ap+R1zbLFFb1/fz21+m4QORgVmOVsd5cN2COkbgWYOQWuC
1JDYR83ItqGkTBHSg+gW5fdrDGL+GPe9eQmpQXeI9z/TBX+VWFi2IwSbwEjRafVO6IG7acUNi8cR
QU7mbypmISS70ggMq3ms16y4FJ0uRxQAG1GUaWBjzr82vMg/ZB0Z0jMo6xcDjhF/zBTuY5lBLcqs
qgINhO90w8MIg+nSM7yMPCL+0nHdfkauPLTdGvvDVvqmN9hMtwSmfE1JaLsfkk5hYZoRQ2KKS4lk
qFYGg+hEcz3Pwj7FUCOOwkrMoyJn4OCipka84jdyyYYdEBSEPyrGndhT8sMVK99abUdfEFAP313V
zV8s3Y5X2C41vA3k3jqq7ZvWNOpDA6w3gBCiTwOuRlTaTD+HfCaRaWMCABCkA/qMSbeiIaCsMEEx
0a1MT7Y2yz28+fhkZlG9w3BjB+mM3AN/I4EGblPeJBAFiY+HteGwL7pJywH1A1xpGntCTBHKDTOa
BlZ0rL+yfZjq+afu27E6mzPpOWFNUbBo2gkAGJBoZQEHLeLJIVjrbaSJZsTUo9zxjtsr5fZsM8GO
bSGPzNeoD7rPiz/ad5Ib9TwnZgPZJOwJX2fwqXEJtuPWz0nbwK7TvsVqivakEKnnOOnLm5JtxqNh
Ul/kFQyZLBupTtaQe+yIqI3J6eOvw52wik8IG51MN7swEGi+AGPJtpm5jBBeqAsJyZ0PeQZ5bLSb
bF/jfHmueoLtCDclUR4DwDFP4X2kKEnZW1J+uXkVXi0+ZsZ5tuqzFS/hlepWjNRoKRG4Fs6xtFo5
ua3mnWdJfMf8ZNw6g0Xoab/IHYwXwtFUHXZYphZ+Rvp59zly6SOHFmTUmLEkPWgNlSUEIA7dwVJL
FPRZisfaJ0FPcDAE6IGSQw1F5mim5PowGAmvqFUcLJKuz/Y+b68InPUg/MTzT2pg/ZzolnOdbepV
iiUI/apjS/QRRXMIS8O57tETXGZeAM0S5q7NEirEns4cO68jeCSWnysKzFQ1/y2LhktrAgprV2SY
6TnXXSbSg2LLf+hSSddLvWhdOxMR3w2HgmgH66zfeWQrmQyUmhvg9I+xzMEuIxH6kV5VBmPfE1Sb
AZIB2fwJ1YSPqyyO9KF9Z6Hx8avsrbW9Jr5hSA8vLZ0dKDFTiTiBWbOJI0VCb/HDgv7cnsjDZEAr
7fg8jXIqltP74/2/6vN/oz4HQ+JRyPzPDevt13bOv5bf/9yx/v5Df3SswGhtMs1dFzEUg3eT8vr3
TSQIWywDDjtFYKceq8r/17BaPl2ppLL3GakgQYF88X/+UKOr36CzsA8k92Ltdv8zKMbH2h7dqkvh
RjdHQAX19oduDqF52hZxRs5PRPz1JtR2iciWSrJgGhtEETfZnz6ef9G7fizueUEFxst0AMtaHpCX
v5aJPfkPrE5cEp+nlOIe7EHgoqP5N83Rxx0mr+L5iqrehmL7z+vV3ulM3TgALd67Fe6I5h5EO+gn
pk870xjXRxlnrt2kxqXDDv30928SnPCHnslnvWsCkbTY9PId+x96GFozj02h6o/MwgDnYAHn+FYc
sdqmvp8kD4kpnVqSmJhuCWQpFkdkWycGmlE6sQdmCJyGVejNt4zvVhCXsCFELmOGjy/j36VgAaZm
5QZIrqkmdnFDVMjanHrz/LPp5wwBg5dtF9zhx9h2OF+Rz1wVrtOQG9XMh1CjkUHzIGYKpcbi6eHi
sTqazSQeXRxk53bMxKOceHD0Fuft6Hb1V68oEjNgAjyjqVgb3jLXz/lA99GlU3kTCiMP2jDxiByl
+CKPzaxe42SuX0Rk8oPjlECPa+i4heuGF1+rot/qriYmgI8KJlqEIlAEoWfblH+R5m2aa7dEipR8
nKvZ26qJUYHTLMgbbZ++KY9kvqkVbWKV052SfEigQdrzLOiAlN8i6yHban0kWWHSXhG10dx3Rc9D
DdDnwcVxf3p/TAmr18+pWejnJl3cB74dHmcdD1Os58SoUCO8zRWP3UgJriGMBE9xH1Yv7Pv4ZqAE
mEd39LmHxja8svoS9B270WPT8DgaB0pds+VHZrPtPruV592EE8rnJuoBn+ZL9zl9z92qKv+mKDw+
ET8lRHhjFyNB7y42RGy4OQORmichmBG5q8iVvNRu7PPAR0yXyqp9s0P+Z5TRoAURD6XoaExUMqU9
NOwSuJ09o58PbjLkp8rjy50Vrec0AKBF21a2JWU3hUC9jjPQHtFA2MZ0IE0zu0SjyPauFzdnG/MT
099I/8CWb67JU9m+yBGdhVpUr2RG6ufQR7DnN5pfxaP4ADGah/LEO/YhN57DbL3Zjca5I4pPB/Bs
5c4FnY+OMYYLmGVcijouqYcyerc5kfZdZPNNvBc7dglSF76JDVmuHvhcKfPg+PkO6sEwTQFqGPR/
VRyGF9cMmzcGP8ttOcbzkxwLLP0VN0PeUvegEei/U0eIR7Zl4zaO8mX/XmXghjeP6bB+1OslmuPI
/DGz894v2SxBxCx8E7ZbzQdbcP0zq65fCDkICYPJXkajg86QtMVd5P2kRaE9T4yC+q4L0dPGnfNq
yrlZt/XDcyS5NjcSYPhBmpW3tW14PaHSP3pb1ec6dbgoJ2TOU8wX5Sqj35MyWN/VhWXDehuduwEv
+2OZQJYdoHK+GmBsCerKlj0UjOrVKpwZG43hPEze7CF4TD2SaMuRsZynaD8TazbAK/jZ9v3NeTE3
QVd1xmWa67LfTkm63I7e3H2uO4NxBH50AkUjrj1B6MbVlKcw5kYzOfYVw1bwwuQPOBjn35hZEAoB
Qw6d7Mzq9wt8CP8GbCxjNFieDbkTMvLkZy/zRea+6Irm8S1pB/slIS4gi5guLaV9RMFllDvLNIH6
4qWEIDdG1mBfcCXPm4ZC50l4M/JQd0DxLXBAbGGfu3uuQ6gvvZQkuVXAJrBBlOeh8slZ4gq7son+
pgg37sEiXgxnONt4kPdsm5z7hUSPjaMmi+jKCIpheC6MxtqihY2OEbryUyGzp86xxY71zbAb7Plb
4tE32nr4TrOJzbGMkK3bMc5UlyJMDPUNnv9xlzt6Crow6r+LpGt2UdJBBWhCjAyY7qcl87diblWQ
KyfaRnWUnG2kgbeGT/0XIE29clPvysgI/kiYGMD9hPtwsqXJGt2Y7AB/qrMpEkSwIJbznxFUWfgU
TknCSIf7wLfLy1yqZCdBIF6nMYkLnZuOgIC4YZsUdSnSOzxfYBpORGxTmAttnkwwRBirkGjWeIJ2
4GxkUFu00rqk5IVdUAfSKMhOcxL/OETiwSpCnyBa1cG5Bca7k3z2b109jm7gNL6xbAr0FSEigF4f
ZZ0oQuuQWldhezN0GOTBBA2naPRBL+e+i94vhE0zh92bVY3DIcIggv+hSTC1xDzmYjn1O9JrmgsD
aqKz+qzbR3rAQBdnmIB9b3r11gS+0cqm63KKYJrnWfbiQ4tUgTu588EnuWQMlEustu94caC0bVEh
MsakOvOwg8HzOtWcryaBSOBXiFKvmT7W3Fe3dt7V1+MCXKWSpjzJqe62UIa4q7pdRKz2pqy4Aude
OFe1205Py2ixMksLHXgduVT51tJGdSVad/law/w5yblYHmsYFRG7U/84LY5/KrARfUoya9nqcGiu
iEtmjgSZnMsdVX0+sjll7mvfq87OKA5mAbSpHSGp4PtpDF3sAJ8v2F7wS9i+lX4hZiXZeOY8ooKZ
ISP42tgjXiHoKiruc2HwLE/M8ZQk1mRtbK23kRH5z7kXiUOecMUzsYtPnp7Y6ZGZeltBPgKRMhqX
Ak7BWTTLfIUyg/6KTXJss+Bt/y9757EluXFu3Ve565+DC4GAHfyTRPryvrsmWNUO3iPgnv7uSFIS
u6UrLs2lGUVWZVYmEPjMOfuU3+24vU2i1bsO5oHWx54m+imc+862tJP8piGW5tQkpQfONCE7slgj
+VmxTrTRsWAI21gT++hkiXM/zERmfm/Ksiy2tle5IAsy5gIraoawKY3uoEThfAbOwDiD5jO7JnCs
/1rKzDVvRG+PK+j0ii3+52A0zeOU5MAN2PT3jOOxd+y9xBm/1Jmow6GYdF3QtA/kYxVoT0foXj5a
hisEO0yXIkaVHpdfmZw6BhfXQdszXujYwaIkY2Z4nNHG9GGW1s4dpN70iBul+WI1vtGHXUNgJd+N
ubmUSJeevCjESr5Nj3zGYt/hE8xGXhcmJxQtFjsVk2lpjCzWp5stCqx2iwFRO/f0PZBTJniR2UTb
2GEjgR8KWH3SOHcrkJZHo24a/txUApxhMQrXl4Y1LCnyEoR1c/NlxnXd7BKHL+kyuFgUVeHvxVeL
tv0ZdXP/rcm8zN9aKK+pk0sN1Jw1JI8y1H2aWeYyIqFghPKJhGKbwQU7ETBVXRfdCvbIZB9U6snE
0GUg0svGQiWbOGBJN0FJ203+qHpNLRnfxSWVRuW4zS3Cav0ugvaTRHFC7F3b6kN5LZcfA86rDSMf
ypOgbcU9x2D1TTZuPW6N2B1DROsclTEH0abseDtLz5QjEYZieALwASO/4VehWbIZ0X6rK3PM+PsV
ltE45lleU2x9bnp2GP2iy98ACIY3zMXJwje6IXNAPPvlvPzwiYU5zGtE3nuWguhOp56BIXMqkqsa
WZyYjLYP/76JEP+qh9D5f/RLekehE2n/PFFn253XOtvyGBsMMqKAw5ByWEfzZG33UOiKBvGOvx35
Yt77hYDXCgNTtFWD81cNza82f1qY39+JJJCBtxPoPvJP031Vy7pssnY42lg0IKKtyrm7TLlifJXn
xaYgTAI+2SE253svrkuUY448rkP9DmeRC5PY7nMvxwVTcdN+wtxn34FOnl8mKu79X3xwNMc/Laz0
m/WFtCRESZzWv75ZUDA5idWyPxopYJ6xr9ynBY9caIoMKZHiquNRxAUGvIXAiIGwWZPn1Dmv5voD
C2W/8WyKoH//pi77uD/vR3TAhweMVL8pz/6nxjdWLdcIoQbHspStDAmpiba9r9pr+A5MfTqVbDma
190iJQ+eSFFBZQ2rNpCr/maxR3arzO3OsnDXo4qc+htaDe/Bd5l2BkNL7qvR1bhdBsfY/vt3TuLG
P32enoTHYbJpDrDJ/7pvdhTZTATNd8e55ZmGIIh8MfIQln29AM1o0orpZSK9HyOpC8cUmsreENaH
nzXYPWPinxzKJcOZ4q1qyvqG0Zz9eSQg4CZdCUE3zVK+W8QqzjckAFfjVcfW/BRhv9gizljhM3FD
E7mQHWHwO3emIEsQhQf1akEkAwXkugcouVzZCdV812J5rvUJY9nKeBxJhnsyHG/5UWJZILsL9DKS
054z1rVd6t6pLk5KcYAlhLjTSBNJQc5Azn+0YkerNl1cchJfavW5WtuHqmj1mRLosh2X2ifEvYhX
0Mw+2TInv2uOmttcCkDYqqUGFYwcMNWMr/FqwFghMaN476TK3fNQrB7qmmiK+ZBSQj6MuR/mnRPn
YB4VMQcFHBeJlK0j0wvWs73lD6qs1zqyBYQmHYjruSTfETJHWG4EIzuH7dPhyDZ7rLFhhN/Rx4hH
xX0VmLiGQfoC5rQnavrOTIDyIzvmL46BNiEEBa+5KWZKeW8W5saAlRdelr103xyxvt2/mRmtplUJ
J+wdo+7CMmjwZnU0bn5iN1+WTIEJT/FEqpHqyswnrkiM88OWED31OqTFu9dpg8ksSB6ZCnwU3QKL
4/LZBTnSxPO68uHz0DEeu8ySJ8GDAy88hmgySjn00D4Wp4F4h495MeoPexHUhhY+5w23bb6Xg9/d
04li0wX0g6ibpt8tqv6NTVsPapSxtzlzGg26t6uSoAhZ4aDqstdiHjcL/MW9ABEJxACbeVZ5ksl6
6j2wnVWvpgBDY1UoG8Cx4Ryy6bAaQfe8BXDDE2AAIIUkioFS2xbN7YBijjvY5jQZogqqjD/QGUU2
0jc2jCv3SI/lUyCg5l+SXNd+hf6j81hY4fd0h7jUGblXCc/EtmmZyrGgDjZzoB+hSclx6Syeho1a
7acJJMS1mBizIOjDHi+aDn69B70OT+ih4wF6qAjhDWu/Gl99BCWbYVrYdusJEKLY5rbMmQ95WOxe
/Klaf/jcpesu9dfmc+6W9+PsNV8GRTjyxJ7/TlSsB8oJyIwAbBFWeOkeLu96tgOGWGSPcmHUhf4O
5AQgUN+qsz7fTZYWwNx4TDktAQlzVxJ9DcAWjs2YMhnRzWs6kxu4TWYbTQFBPJjS8Yl+uzyLwTCy
42TWsyBUxIesi17mOpLJPYNV/jrMjFdr7EJ609vzy2VoaXk6l3drHmcFA+6yB5f90j5cJj6V5PIp
JzzIrmBy0iKAPoHpSo8ovMm99WHZK1a54WU8YMQGH4Pd0tkycOSj14O8NfUXttYMhCBZ/cDMsdys
3G5VOC8xxcg0MwvzY6ZXZjPnj21jzwhfExZ8CCzYftTefN+qkeFchXMO9ipa7HnlLzLJSGGIs3IL
1ojEny12EYz/cpN1hzLgBWZcghWDu2lXldwx8Vw6d1buOk8UPGbH4Gvs3wYWjhVnWN5+WtFFAj4Y
pvYr4cPglMxheakMbvPI6oqToTdJrEc41ujoo/NlUmP4PM99So2OtNSU31RaDHsICcJsLHj5y/zm
8pCcc2a3VQ2xwjCN7yYqFMplYlKI2igpli6rtN8vTfh2+8ZmNFTV6BpMUVTXjd6ktchOrv2hB5ck
mKGBYmOmpvQ4cSplcjfadFphbA4c7gZ8i7oI6vcZqxaSlzbAFMg5W08JH2GC+vurWUm+kDzHAtLT
Pu2g2DGqyLin9fXcdvoYxuPeXxV9wUQSjDs1b97x4zxEF1IfKfgSPfWmLtFPARq0d+FzSdir6r+p
Nqo/EhHFd57CvSI6ff0ApTrS6jCMJPJnG+np16W89bUkKMZj/ViyOyZFhMek6wnr+fJsEHpPqPyY
0EmOfOZODFFHw7HvvNhA+xxMAaluAWVIu+TWM7vEMQxAOoVuTSVs0w4TyJWJ58aVuMgVX2TAgPi0
FCauPqkqbJ8UsaX+DhLKw899P3XNvltrivOJqF9wXePrMlEmN4Cxrs26sJ4vIqWIc+wTuiZgFG4R
nZlfuOFlJEh8gX3yLeQmZIRARpkpP3tOkyakzQEM4s9cIfVMccLKmlwQzp9BSqagdcFNsZhj/Y6w
lQH1xMxYphGtwkDhLF02b4hS2NmmF4e/PmZnbW5gcrRcdbUdv9HVL6RdWKXuJ/qZKVQH66NjaPOC
pHo9GuvEyGLEqnDnmRxvych9lAeSp5Y7NvR4kmvNMKPHeWJeZhWQRU4VOujz1BQMEfVRqeWGuw44
8d3qgxwtcHEy9TL6nWwDng8JIxPuyY7pNLm0yw3GM/EMaVR99/C1H2BgIOmgwJNhGtCENGxqv/Rs
6RyWySsqjIqbLG3Yj1pe9T6ODp/aCo/0hJWAW2XM+QyGgiV0BbX3E1VJhi98XsiWINoioG5RTno7
GdAnN1NLOUFEPRXkAstkVHzhi5+vN+wZo8fLP15uzKXMeMQYQnVfHRCojw0PlRMigPl+JgRpD4QO
z+VUc0OnVJWx53DIjA5Xtt14q4MSPV1vGnelI5vAD819/kPZa+3ukp6l8mVQ7PXNu23RmU66Clhm
EllZi6/qwCCBvxj5T5FNR0KsSB6Lk+160Y0xUNkpx+PF8lr55yHCin4pV/+7qvyrVaUEp/ynyv6f
QFk6bfP4UTY9c+jvP+0rf//Jv+0rzd9cDDLIS80/uyY96zeH/oU2wPfZ313WmP9Q12LcQkoZsJbk
Aag1uX8sK1HXItLlP5cIAhCL/GfLyl93h0Qy8otcH28o74LF5c9NqE0sXNz63PDwiZC0ry4aJDd+
/dOHcv97R/Y/lSrv67Qa+v////5JF6hfhDBPlrL8nTxsf36RAQV4EwRURYqAd5BO/bpNvNELSbMb
dv/+pX7dUuq/x+Zjgf3NHtf5VehYlxHVUYyKb8a4jKkK/qdlAdAVNXTkIk6HYyk6g7GDY1M1LPVf
vPw/fZx65WyzJxVC8KX9Sq6zipVyz4XvwM36bBH/7af9X/SOv66XyS+xHKxtHt0vsZO/JqUgDVuU
GYn26IjpeXbkax8wb1MWedfUvVylf9+8/4tvTurVfPPnHpuXYwLuOzYjZ6pZUzeyf5pSyBinHXVy
D3SFcQNSM9FQRBnlOXei8lyM9osdTS11WNwOJsYVkrEgQQfIJMu8K7ttT14waQixIOqc7elJTcAz
Q1y3AZmJRQFqp++DDN9fKxqiDSkccfozC85K+cXKpkM89sOPyvapPLvBtF4XEMehsQQYtnImILdJ
qwKGxrncKjC0r0vGIDx1Y1gO0vI6RnQtPFjXKeI3iniMGWUnH6KYqaIzUEa4GnWJO5X0uXiIbxVD
eRhCMHhJV2+phB0dL7iC8PDjG5UBQZEAnGyveKxT+6u7+g/IXsidsv3y3JjzezxiKw6oxOnN+Z3M
TfG7N2t7yFsH1z0uO6fPpu8wktsTeQh3DQLULWCHbmdbNPRTPbm3M1LwMDDc6GzF8tVjY3jOEC2F
bQ+cMh3H7xJn1vOMfme7CNIu1qCNnwcXA5LygbEGY7z1ELKDSI9GKuoi2mXmnNwQXg8eEzoH++/p
yomRNCGnYoXJgHSJg9PgZ2rep7WHvxdjEhhghw2Gn3rXjZll5lXVkKvNWKDr3BcbVOdbko/dHYUn
vweDpfVci3y8Ar6ljkxtKKCAT5V8qzp8vWw70qBMh4aPbWE5BVwiZZvdt7UmV0yV2BH8Ze0J8jBf
7ZoR6zK2c0hGhKU+K5RdAFLNRVxjoYmfSflbd1VaCwRFpb1NWrfPN1MqgtNqIN6hBe8emhUmPxFa
1wQWys/t6g/PBGnkR2InxI2YpXssoUmyfnRTogaq+VChp0woWResL4qkcE/OR7tPgwfTjSHLSmAr
a2zU96jmtlavlhtSchoiONk67Du8zp9r14ljTJaom8Ts0CYGtrpi/Ezlvibufer1+wgndLmJBk9s
IL6+09wnJ37sbR7js11GJGc10wOT7ZeMen1jjJlBehSzm4HQcCAuY78ZVTw9GNEkDpZWCQqzKY5L
OUBDb3o0hBc5ISus+q68iAxVjEBao/zNBxm1y0ev9YgFN831GGcGOY6oFeUcJPT0hoOEsWSAn0et
t20vEsf4IneEhCLDWmsgI62GnLUu0s+HCkUBWsk4iqarOcsyyMooKV2tqey1urLMS9hZNswLO1Jo
L7UKU2I6OK9WIq7nQPqoAVFrwv/PwjKnS3W95ENG8i3Q2s5YqzxTrfe0RsmUI7o2/CJ+ymvT3giP
T1qm6xmmELGUWjm6AmDbRlpNSpqznqRmN0bfNg9ZGxXbql2/IdLEzpuYOfbzKB5PkRGrHbuaB0jW
+0HrVzMDjHwdNNNhpYoKY7ZmL50wvJLjaQLHr3WwyqrlR6+1sbVWyRKriKRPPjtOA05M5EQrV97Y
AyVr5Afntn9KteaW6RqQEK3DTQjYo21E5HwbXYS6OLaXl1r4OBQZYpzEDPCwsRzywND4ooQx8ARG
NQEhKIB7EzexXx0SrQ0uR3NEJqyb4gIT622vWRmj9ZKXCUEWEUn2sd+d7c43tutqgMjWCuQYKXKk
Nckr4mRPWfaHMhkzMRBDc20T87hxtJ6ZI8G9S7XGGcpCcXK17lnC0cYlvU6f6nnCA8ZWXqO80A8j
YuYG2gC7zH4EmVG8od02n4HZ2A9yzVyAmIEIBZp0tPhOIYkQRJXt6mQXAUL+W6k127lWb/fs0fPO
y3RkR3VcghSRd9sViP9sVrOZzelBPFwBuxldOLMuJOJSq8VLWMZHQWUTtq331cPth/SVCLFtq5Xm
PmDI56KfxaHSOnTGpAsbyiU9IujVkhn06kor1+tZOUdHq9ndVORkwMYxi89dqRXvxZLw8WsVPIaN
kqFh4O/5kIpnYKMidEyB+c4YcuvJRkzvalU9UiH7fR7d5BaDzvrWI76vLzL8TCvy1UWbr1X60Eez
o62V+4XLRcbD80elVf34VpmmaqU/z8fpNGr1f9DOtedeDaJcLPbVRa9+ryv+W+T/ZZEvdKb336ui
f1nkn793/ffl5wr/8mN/q/DlbwFwD2pPG9tnwErnH4pEhyqfA82ztLDwz4pEsriki9/Lt3Q556Gs
+3uRL/3fkA7qwLgA6aNg+fKfWOjoDH6p4pBEMrXz8eTh17O5HX6u4qy24xGn4Juyrk5lWHVy2C1k
I+dXCbG8V8QhtONTDGj2XJuEtZwgVQwPScP++5Czv8zDjpU0o1JStkIPVBTLlI69cjPHCBojO30I
xp580LySBD20HDHkV9yinUokiowoep6tyvnEbf9RCAoOftXzyP35NOT1+tCDFKkbzLBFRUOwwabK
NtQRzGM76qcbNdlsDbiRxSM4fcKVm8H8FKAXdjeGkVqPVTXl574bB0L0fCK8G35wQuODUNqbb0sU
6lthCPEYrcTtlL0R/OitrjY3GP0BVI3l2p0A4JFqYM958yFHMezWqQ/C1WarffmgCJlmNOYlX/j+
09AgdtjcTGLsTk7erf6Bep2UhqxUpzXP7NCTih/sYVtYWwuFFflCZVAGb2O2tmQaEQr9CY0eSvBm
DFhEMJ8rTUY8w9R3p9FQvLrwp2lDWBiI4nQIwimtpdokQ9A5G8y/jFKmngany3xqYKuJjc9KIW/0
ByKxEbdJcU1cLRLwyRHgWPMCXvEYK/GpK3URnc8mvw1Y6XznN4XxY02mIJxlG51ZFyXfDA7L2waw
7uHy/nr9rriyCcKCJ9OdrGLgy7gMSbFmVdPe7FQFmYVRWu0zvkuBL0CXX0CQr8hINt6QWjy2hGLC
DEM2n65dYoWSY1QIBLIubFhJoJKHbksSqlAT0rSS6GbU+Xm169NIABCrgGzkqIQg8YmBk+/uRbP4
Jl52BvoKi/WnwG/yc6ZIFODV05BexUl3rJpQfDL+f+0MWTwlTbd8Ii62v/YrGTxn6+jvE9Te7pZC
VOISUfEVkrDkLUO6Ai5mca5oWdPQd7OcZN+B6n2s+SOz1THIXrD66uBAwd5AVRmmjRuAPpmzZv28
Qs84sNsJALVY8sfkShQIUVeWNUp64qCJ7s3SfE9w55Dc5gUArzVAHoc1wcXhEdq/J3uOXe1l7H3z
/jFiJ8hSD/aj5BHCxMeMbkq3hL02xpN/EEMg9l2RSCSjfn4o/dmoNzk6xgL6bVr6h1yY/dNQ259Y
9ahr/KRvuL4XNo5jOyUwd1ZjBZxY3JQxq6WwR0S6Z1WBy9yzGjhjZLvEaEchHii/g0xT1Pe9u5YP
vSHd/bQskGwQtZzJOGaBD3FlV+JuPa6ssXcWJodzgi0C3oQ1yXAqHPkyI/HFXb/48ybqmChO86TA
TpI9QjZ0OobeFOV7bblF9jTo5XyUQdCZeuMAXK2/UTLI7maIhFeVMTn3BDxbO3aBw2WLT+R6XMLW
3fgk1F4XoB0V/FXT+zSuRnoTCYGmDPAZFKz61C189WuDYq+CYg6GSZALsSELGVuWyc984O/ipjcy
snqPrN7bpzbAjEXCikh2KhklAep5tb7g7jGJxGvB0dIknFezqV8N11kOVgs6fYcusB7YeDamsauW
VTAPLAb2jgloOybKDrNHDgqBG2cyibdHSzGRyPKQzGv/FvD3y5MdrXN2Ysfr9Vvik5hvRwBujAUR
K6ohKnEST4hb3pitUuGaQMsOvarpwq6wkmfXi0mgwB+Yhxb7oatxyHKGutB0MP5YLrkkboOcJhhn
hGhkCE1L+VFreBAJytapphe4rRdlPOeoZemQLYbvAURbwhSrYmDc6q/dfefn+dmr6BgZfa4Pljty
KvWuij5fTpY2H6IfwVySNl5zhxJvIszf7yLG7OgpsW++Irfyt4AuOVZHwro4NRaeMF3tVoeZAfGp
qQrL5naYrEfh6Bdizj9vK6vnnRQjc9rJnEaATpMRVLdSiOW273K4yzVe7V2P2/OGIbNzdakB/lsu
/UW5pGM+qR7+73LpqVZD8j/hB3z0tPr4c8n0x4/+rWTyf0PhiYMXFweDMusfFZMvCQcAl+aCHviD
M/c3mJzzm4W5nKknM0v2oR7jyj/GotLCE4IHgnNde4N1MfUfRApQZv1aMXlMd3CZ8DtdKRDH/lwx
KZ6zVYf8jEGix14wYMI0hRVOuUNCcOUer7qtwoqgm4cglajIrBSY+ARVfTsWCSkdaBJYg0WpfHP7
ZLnnfK+eCKwEo21j7G9WHgyI21fn2HRaaMXgDdC3QUAXRVQ9h9PMcm0LMJrGCR1IIK/9wuCRIWqD
VQoD47MCAN7uWvQvBMIsyyTgdbkk96xjVv3oS8XKz8Pnu89ROtwlIpvv8ySCl1XjNt2ZrSHPHRRh
iNOuU2VbQyYY/ca554iqF/fGYpgCg9qK5EmVUp6n1ZeArlKzAr3Ujp9RmHgBD89o+M6rCMAoNhFv
EPihEBNn2HLEeG6xEN7iyNMcVW4X5u5Q57uUg/uYaqvJDk91+YN4DzqvyNH2fzblO7Gm0bfVdXBP
5GLq35rVQEob8c7e7MZBezCBRICfB6UdjC0Ri1H1zO6kvhuoAZcrYhpjcmNg9iAXIKpBL/ULAS9X
tBwvKxl2DzMJPOgqGz5I7OARUk9WZzO8lNl7WNOV5WTs+/dRwXkG3a0zxTYKPKLCAnJf955PSp6z
eqe5KZu7XLTBvcN2ILnO7MA59nx++7Fmicq2qz0Q3zRdJyqw9nNCCGeYOhX4fdH6D4bN1ZLlLHmC
BbRFKVDLlVEnnqOaRIEUmPXZQC56mpVX3+UU58bTapcLiRaZOEOfmUJEM8repohA++NqYHGwlYBm
XqXtl2kt28+dqq23hng7tlrk0SEeprz/JowS5OYALXDjT0vwMDcsb5fFDp6sLo0fZmoUwDdzZ1Ca
MnmxIgSZSH4Nx9oOiTF9+Csa0rwXwXXTSNLw1EKmjz1nFdoBDxUAyp/FwjgfKePaivTOerI8OEJw
1Su2xDy+idFzcmdiO9+oR08AayJ9dQ7uUXYKuUHL675UYrFvkt4A4I4bxzbYm2cZccHoCkBrHWLm
QkGECD+bgGMbfBDdcSEA0v9MtPtIKx5MbciARkZ8P3iMN+h2VTvt0LD5+xhYhqWOUc3o8zy4jTJP
Rdsu6ZvVaFq4w/+6TcXl88mDPviEQqsPMQfdeGU5XqXj0L8lbXkbBTK+LlSZBl8zJsgEllmSfDzj
DCLHq7aeVZgvDty/fUoEMGP5Yd1FWFf3pss/DhJdQrvG02s6WOnWgHZ602ckF/TN8JgpkaBObywy
CjILn0DONfSKtSd2j9zexjPqr+gAt4kBO9Lqsgmx9+C5zXBTujkmV2Ow+vgbonWL4aCZAl8elaW2
yzBrf7OZnWpFsBKwqMd69a8HzVDONE058Ov5PKUQlr05LXa2pi6zez4Qv2p8c0AStkVEQkm0HmYf
4TpWErFZmsG77Zf5aQDst/Xi6UAT4ryKTrcLSqnNCnv+bgIFLTDkbUZNhzZ6Jo5YaTEWaXa030CR
jqoerL9TkUQGYjpbvFuof9FnpiDTEZB18VS5IKkzDadmsrJu0I2P90Kjq1sNsZ40zprIJ8h2PuMa
G9R1oqHXi8ZfUxD3ochpYZlIw19DnPO5jlC4LIV3tzbdzaBx2o0GazPw7A6thm1nVCM3nQZw4+Fh
zdzXX4AAtodKY7rTC7Bbo7srDfGuNc4bvzfQI434zjTsewGJuFFe/F6nkI5jAXI313BwK1Bgwoe6
e2NoPB0Bxw0vmeoGLowJjjdwcdW5xWFJsmU3dChVRmFF76Q8YVuCdmWf3MyGLmmwFTyBQZjyoyxt
h8jDtNkHAXAw3GdkYjYqt8+gspg7Gob3oNAxHdKVR1NW4vodHLvkqnBX73a5MM8poeCf+xqFHvwO
RQePLjUonWdvwoLBh2pQ51CL1znNPxHIV+6FGrtNlKLwL/shONQr1p1misy3QKPYB6wiYY366RYD
bX2F6aQ7lrL0HyT/AtcECPcelrsXt1DdhQa8xz28P8w2UN/VhQDvaBg8oTE+HiyNiC8utHjkAJDj
Ww2RtzVO3tFgeSSn8lYy+d+stLUd6FTIMB5Gv4PXePnZ6PCad02sNq2hjNehMfs3rrgKF4iaiLeT
3aOrOfYzzdWtzPJq6zNTd1XBZQDx3pytPpxFYh8t3MFIX8k57zQjX/bQ8lXZlVs3keUajhekfqfp
+hVbSom9GOY+YhnxUqOOBtsNkZ8EyXjX0FsgVLTejUD9AOcVf3ItlyHqAtS/t50XhBTGDfcUZbtG
/490vNxKxAHEnX2YZfYO4u+rbxEYsOroAAwUoETT5RPqBXJldcCA53UfZG+TxyzNE419DuWDOIIY
T9QmzwhOsHyZHcdLboGlIwxY/Ir7onc7Ui+m/KEi6aCKccozHlG7crAAt+IeZA01XfIRelGut7EO
TWhKNDxZgpdwSylFfYEClbZGRy14gvWX1nO3m0AfrjTLupghnmGwO/Col8iGKko/rDx/Niy33pKJ
ZL4nOuKh1mEPnege1Sh+sEDa+F3KwsXwPleFMFE4IYucc0IjgiVaWVEpvA6SPYyOlqClPk86bIJo
zWY36gAKPx7lMdOhFJLERpo2Cx6IeEl1cEXBNb+pEHciPqJxtzLgwey8Dky8mnNN9oWtQzCEjsMo
Rr1EIyBjoP4MMXHWTwQo4F+8JGlEOlSj0PEaeMgGjbcs9wQPlJvO8L9GzC8gsZJr0Tryjpi9Iix9
56Elu8OynK+lRZhHiiCKwFUCPhDt1leKzA+vnJgfiG/9JQ1E8ZZCUfVQ+Rsa3R6o6S5t6VxHHSVC
xeI9CmOJt0kxZXtTx41YOnikI4Gk40uvi+6QJuYtKFs7dDzCSjIdW0JKvbXtdJSJJNOEKZj7GM3w
3ZopJfHE0+EnKlGMuMhD8UaXv46tra2jUoyW0BQGAq8D0hddbLaiuoMGSqLvFFxZTf3DSeNja5XF
JjFMAtf7uxWYJzsA2s7e22RN+d4V+MvWfn4GBnvfiOEO6uYN1RquXRfyeDFEc7gsinQn9l8h+92E
9A6N5nNk6rDm1Akylc6ScUuCuvC/bKzFYwFp5OV6b3VV/t/Gj5FHOix/0fhZ0tVpf/9343dbUzj+
z/Yjr4ef2r4/fvCPti9wf6O3c+ni6O/hhQkUHH9494Vp08O5CGEsBBw/62GC3wCIk9JkYwHXs+x/
NH6A6AIpTNoNk0PLYsT+nzR+tvezgkRrN+DMuYgDLPpMG8vDz40f252GB5RnXa+Q7eL1kOL1HRAE
EEOI7PkGa2jAoeeRpDP6TsbBZMv1s2EB8wkJuT/2Y2NcRzw4dwv5Sft4aWuWo2t/Q4bnMaErPPst
7Bgbc95VrSrjqa16FBVVzEYWl/emsUv3iQiB+QWT6UDmVs0iWDQtnsSefGi3xyTD7yPqq23TirCJ
SB6yFi4k7xvXnhMfYYbcuJJQWCZwTEXaiHi49g786RatEX5bwGPHtmfMiSI3J2bJPQubFSGUa5y7
7TeFrmSrMgZD5dhht5PVckO+SrybBgiOo/k1MZgctUVv7DAJi/1iruvBqSnoqtg6GCRgvSGjy6hm
9bySjNli7u66nGeMAY3po7MGiW2/9MPGadgsli6vX8IE5pOyt0MFBQ+8EMjbOCFEQ+DqajB5YH4n
K3pqmvEYD9ldtwTEu/X5CoU6ZXxmBS4HUkMCEJKgbZzqSIdSzbSyRX/OU+8mEXQMQpaPGqayGyLv
EJTq2Nh6QV9Y1WZBg8H0NTa3VmQeAISz2EuWV2fAOMp4kT+iyYftQNo6BzzHUOcYLvtI9aUkyEeS
TnxuUDpfNQzOQgkit169vUEZv6dyrra4EwyydT1vQyN2DKKA3EF28X5uoehYI+N1kWm9kSDHqbhI
WZdqnvfISaHAk2N2sphNPnuMl089BgSe7VO7Z6Xp7C0wr9t+Nu1tRXIYx2J8mBXJey3Dk10gsvcG
StkVbq0TyRclRgBJ9jCQho0s4kMilcdWETNsURi7PGufiSt+9ef1OrOApMakKe+NKjV3wlwTKqny
Y3Wyd/xK9iHDbQqQFfAqO2Dj3FrBd3s1MIyPgbPlmtAb1407cUn4XfwQ1Bm785jJo6U9z3k8hKMv
YGH3hYnj1Dm1VibeF3tlgtFh6DXyL1Qk825O/GaXpdlydCra43WtUDMUXAtpRWALed72MVltXMPJ
Modmwf+Xi+6T0Q8og7w52rpVj9GiXtoDG3Z7V8vA3rssevaRzF46VG43lZmUe+l/iYPePM8x/kmn
cY3nwhYl8TIu6HCvSNPHcqTprXom13TsWPDToHs2K2w6wgvyxxXZ1Lbv1xuWGcXez/KJMBUg6VCb
yq3DUnBXzXAnBssw71O3W3fmmpc70eOVxTZlbZNBojzwMvckqC9DpAr4eq0YX8ZoXdEEq61hJc0L
zR6foh9JFtAZ3ltItltnojAyHf2odDLzZYlsLIIgc7lzkXAPSeOFgVoF0Nq8esoNudxHNLxnMfRk
PwWuS1uCeSXZuY0PumAoXXC6sHolWd173ippSiis+A+N66pOi0Odu7eGnX9J2WyH0GMhnbceTC0f
zr6HUfumWXvn6CUFkW3S/EHD4kOorTHvjkDcM3d4Mv30pKrRPfurl27sztGVd7ubTImmOgAav06F
i3t/HlAOBV/VUDymC5Meoe5BYhBhnKWC1tP4XtrrssccedUN3nU68d+jrD9MLob2yq6qPYpv/DRd
32B9RmuQeBJqgp1+tHXM6MFfn3o0LUdv1HGNuad1FopYOtNfNMeeYqhCf2TGbnezWN5eldZHgD8I
NwYT55FQhSfSC+Kw9IIddGaEEDTEs91+H/ti2njrEt06XYbyoxDiDAQ932dkQu7yhRx0iGXNFhmB
f0ykeYdE/N11++sstrNT78yv/kRV5KWuhupL96TwbzwHwfhG743bo/G+uwmznzHShXhcPFtCXXn2
AOXPt85pjeQM3npxU3guVK7uvkgiTEmSYGTcnz/ww5mIzYjac1ZVH2xb4XJyyHRop6G4xq7THey5
89HwRcGxQJLXy+Sd8VTwjBcR6Eolrkj3gy0IdmE/+IWOPeIVq3V9bkc7ve9z9zoTPIRmg3FajgU9
JNi52HfKcTZm6TyRwITYCM0yDWF/iv+XvTPbcttIl+6rnBdALwCJ8b/kXGSRNVMl3WDJJQnzPGQm
nv5slOzTluzfWn3ffdPdtkoskkAi84uIHV3LrHESUBUHAMnsCc1NUrbexyJXrzIax4Ov/S/1CBua
xAjhW3uQe1UpY0dyxV3T2BHeDcV0b1JJAMXAWX5xeW7aHiCyi3hVRo91NtdbiclLtSlSLx65Gysx
PowhNeOtob6ItKGdoBhHAtlzx1qTdlvUaiYt5LaOVBlgPzRY5eBNL3AtQvsBqh5HaeHuYl+KnV2w
h1ZOY+1jP/sgJ3qKZiN41kMP0aqFr2/E34TR+MeiKqKd4ZMkdxoOGtDGg63llCbgZI4iRMDZArOq
7mDI1zDO9Syq36BoVcOLkw4RDrc4MNqwYhpipADQgR4EtbwOEGd8bkU8cPROtVx9ZXAHbCuUzH5h
1i03GX5Mtxfswet0Qhtq0F9fxCgrgatM645j+Nbta1bvHD8cO35aTAlQPwIF8b3uYz2R0aOCVEy9
H64pTMF4izRdpEaCOx9If9d9D3X+V1f51fYaIeQft9ePSf3l6/9QQfwzGuv7D/6hqlj/smAlsLmm
ENn+vof+A41l/SvAn8JqRNaY7+n/yFg4yvkJKM4kfP+wqP+uqmBRsRwsTCFmZhSa/0BR+a6Y/Ogk
xuZuOjxm2WSzX/9pY9128diVIaXvBsyUVaaT+inM7SHdxgEVrqntvkpK8s6F0aRMD5vXInaNG1P6
F7sei3xdzsmSknBKvCZlxfPAvDJbAMZAJ3G2qx0ZbGZStTedxdHaocqMxgIMHkSuLg0qIWhN6z5T
svscivLsyeIsDLmPBlL/Q+eGiMyly/l+hMzSpd9Gc0wvrO+4yvyGTXhFDtg0gnmlXFuuUnM+1aF5
71mIHWEnP+OKW0rPWD0cneNTTr/1RZZvShHrrV8HF18wSE1BfTRx9S3MqzP2Ec7YhJKcdNw5dn4e
9XwPsf3EataAuDBWKkk/M1/l0N7Ob+6AfjpZbzjAXlvd7+qCjRSQMfEB08Ih7QJvJc0+3NZ9RH+1
AUdiEK/5VHz2TU4KZiwfzS4/L5/AUEI4wHL2LWtgQ/dspneiYHYjSrbC1FVTtSen51jIx6BS3hr/
eXzDCf0NXT7cL0OwOCYxiBPyZi4KzDCy54OhMclx06OdjPZa5erZS/SjbJzXROTHWBWfuzZDV3Yv
fiI6b+U5PePl/Ahq/1s96Hun4LvSYqDvpmlXbDDwfkCZVFSLsBaRT7JrPigAUtGKtW1pyjSTLSCc
YT2il52GJsUwugS8nKT8PFKRvTL1TPRuCTAtr9U4/AGjne9lb94PttzD1D0x94BoP5mnxqdWj/aK
b6Lgj7lWes5BnSB8AByvOVZkgGZYoPV1jgbcloNX8AwV9M/1vBD9bdkmwehw27nZsdbztXMYJiWu
ei6ZsitdoRkmHebUOv1MECncFrZ6C+r5NNFxvM6SLr3krf9KUPO3oBV3IUZmUEAcquzhMLtjd2jV
9Ix8c0jThvNHJw4xK/4KHwwb6QEP6DjOJ6/WyZa6PKo2UDJpaeVKYJgJXNcuxarpzWsVW2+hgCxb
qo6Oy7g4Wv703Hbjs6OKb6WZ6bXJyGozlupZRFaCDXqgHhhcLINBI1lbVoqxZvncrcq7hKHzCu4z
I/Dt4hVy/B09E8+0XAyrRLH1kMJ7Tf1OHzzF5WhYGIpso/mURahKuN5pgjaiidpFLrtCxdGagx/j
+BCeTevr6djW7nTTl16wcHFxhya62PJoKu8qo9E7MymmY5m0yDJGId6oLPqkp867tYK8WVzvdcox
smPyl21AGlN7mM/yc+Sj91DRwil9nzltdc2r6Foq6lY32LxCukgxDqkkopc7J02O0SdXBQcQyoSp
X9w04NO3LaxdC4Kt57G9VV1MNwIUcs9vLwiz91XtsNUwnGtt4Fbv2fJsp9H9rCrdvVWVPXJXZsm2
8JgX+FjCmjn0dmVajhubDg2agQFRxhWX/5zZbzVhFQLpJYf3iZZXZVs74dd8b5pbYJy5DClp5iwO
GeHOMf1xr+CBrHTuv/qGdxntVt5EU/fNkN3J8fLjn2Y6f5MI+Wv8BK8iWR4gfJ4PJnX593/Kg6TM
xEeaT+qDMyGgIqwNWMHVJXXb80xrzeqfX42H0k/pkwWJz1CHOA+2xZ/DLqEjx8ojfA2vA2kck/WR
8sUE7DUL+j+/0hJ0+vHpRA6KsRMvBmQQ5+WP70v64KoyzDcHYrmfw8W5vyzHmSU50PdQl2/4X+bu
n1/zx1ETOaElxIUh04NEEi7//eNrxqIKk6CPsDsPbsI2bHquFTc2RLaDNKDkLe+3KDjk9Kxu//zS
4megx/trh7gsfFJkFjaHH1+7yWM5ZzqoDj2JGJCzZXCviUUvy8Upq7Mcbot6k72i91dO0zGbeu5b
KmaAOVNoSkwshqI+xthx2A0fwrCkaWCkBiyQJ4n7h+ESe/Ccw0ZbZ2fk/13pTo+qjK+mm6CYKOcy
oiuvFYy+vevWzccYY8faCVge/vmd/s0lRMKYkSLdNCZ1Lj99sXaRwsixHYZvdr9zavPeDOd7ZI32
F5+o+3efKPPCZWvFzA+L5I+fKMHyQPEvuVbDwrnplbrXVupszYJFuPJCisCD/DxQPPRQTPreH8zy
gYNNSgw6/tZOrMvLVgWDFjAMW50IyuIKkeOzEXoX0U37JGC5dxty03GceHuYC+o1dhHby9iGCZDq
9DSaXf9Y5eqquqXt3U6dIzPFkiPQUJ9wHHyLUsZEVV7wLaqg3isj+xbV8zWIx9089Dy8G3FItHtI
kipdxxTF47FXJw7I1DCN872vW7GyQe7vyCZ86lxGOj5F87/4IP9mhcH4s2ToTEzTNHH/+DnOPm0+
jiGqw4ynZdlOKFY2qpzx+0px+OeLgx32X+56jEYO3xaSnLsMuP+8mnW2Tv3C0dXBzadHEj9Harp/
sWC+30k/rSw+tUgOZiacwHbw02sQWMoJIpvVoQ6nBkuvwucZzW/LSs9JUu8HCJe57RxCw77IKEy2
uOuOhoo+9Fn2W+BNZOOYxHL0zMRhyniIJyGrU6PLM5bGb7MnxdaP0vxQCG9eZRyCV0A0+9si9bbM
kV8C2u1XHue8G0cznSxc9i0wLQmUMfzb2R1ccQFkfD+qhgGLnX5zKy7BNs3Pk8rR7CgBxgXLBtWS
7H5J/1VLg+xkDo91ZSdbpt/fBZY39f/ir/XfPGGcv7lj+S5C5ELWYcKv9o9fSmU3RHJ0WR2sgoPC
lJTpOh2oJ4cZw3tO+ARStlsMYoNL6Xr4a/sOa49V3g0Z1zLtVFvDq8adjABJD55Vb8bEfJVZIzYB
CMJVPnmXaPQZdkXuJQntbON2rEQNfp+Nn+mracu3uTdXqZ8+KcHuMGx5wx30TqgCV81GDLZs0uxF
IfcEhh5j1xtXGQNFzvYsfMAiyABSqbUB84Wc6M7XsOmmX7CP/uYm4Zmx/IemRk5vP31GMm5RIOQE
BS+oNmxx1MqX/DoOJtioiX/xjRBe/et9gqdAsKxZUPv+ck+2jtBioeXQ7NFX5GYQE4IoO9JJfAgt
vh8gCLgDNAekyWaZomXxNY2Ls0flKApG5FGkQGyTzq92G+IfJphLl0+lg98Af98amDuKkJFrErLb
V1UtNqKBOpfNAIn0qfSXhzGXWSzyz5FcdqlYpbPZPLcjsTVV22u2q1vMrcFu4Ct9P17OjhK4o/iD
YZcfPWPgJxo57ZpoHFYFRPkbFaj790NQBOxmI4kiHKtRPqcDB8kAQvl6bjnqubN87iBwgYsCMyKm
Zzu37lsjPQrBbs3yxw31gJpJMGNaaHeAW5cLshmnnYXGvV1uo165l9qXz168HCDc3OB+aox10bJb
wt98Vi2pK7/hT3eG+9pmLrfYELW3oaveumHYSHxGtPik51RwZsGDxyOjcF6zZHqUwvEwhlO/UZVH
IoNHnF8tfmNu4GEojhyK97jKKDGE6AYsb756cjgXlvsp6WV1zC33AuFhgw9eY/VjujYDIpFE3U5U
O11wKr/iCvvV89j7m9ubvQ6ZGNPF4QkA68fbm8Fm1tqOWx56X78xo3+kSPPC/oIPj77LzbL/ej9q
14u3faD6hyoX7vkqoflH9rDhM36sLcWGGGK2DZGtgqkT/qYY4nZN2r7CwDbqQ2EhV09pzog8dtIt
GbP4raUC59x0OJDmmOfiMAP4qVjLIUeIi22wxmSDvk6C7ZbZiWbtmem4VvGA5TJgZx1zMOR5mOBB
of2dbbafjc/DxAqKqvXYodcxby/O9L8/Oi4dCYCq1ZZaTbpXJJUzicQQitW5tKB4urV+83rcCh2u
L5/TAbqdd5l4iHDIHJ+Fp+6X3fzg//F8/e+E7RcTNvTr5Vr7/wvYH772w/9c0y7GqvuDgv37T/4x
YvMByXPM4zD9bjQW/KW/j9gC2AxEdmCwW7BhvsMe/iA6wICAeIJyzdRIBDAI/21d9v/F9t+D4r4I
3GiV4X8yaPOCv9xgAOUs7lB29hbexp+PaLF2ZEFpSsIh2h9PcKpcNqD4G09Ck5guHPpSVzk5ocfe
Mla6jEkPpCrdFKYlD3nSGdkWprK/60gcPYUBfwYMbXhNg6HYJ6GxhG/HcIlMEo4fvXLI2aQl7g2j
J5++3mypuXWNpdI2DNyCyFLuepsppLjDbUp1oLfwWAX5iGNYxxShQpF7wdGCPDu5yF+U1b6GUl6t
vuCp4cBff5mHCbFQFpqiaMPcDE42PsSyto5DXWEzVthhUHSNgi4RI2ofXd2mt/wIrsiOquF9Q4Vz
GjVZDwgLeEon2vo8S12tVC/MDwywJ9DOpn4mi7sUbPbJvR32nNPDeXnn6GE9wF8v3aRWVuw4ErMf
SwhKPMWJiwIrICllPf/aN1tKgK30BaOcy7h+mM6Bo3cBgY+10Zr1JsacGq/61Bmecmig91FtQSJg
fVRE3jrH2hG14B0XgTFvwjEKGRRMztZuJmvl6bbY8DvnG9EPztqpCdDbBnJypMSHMc+bg4UD2Xc0
hRxjAi97ngYGC6ZTbHyCxwznpLNi/ZsdSmm65VFQeQMntHlYReVwCOWiM/QUpVBWOVtbY7IRwzMt
cC715PZC6Y63c2ADfTI/4jR1NyPvZUvbyjWqtAnfqnvRCPx4mc3qE3l4fQRT5mOXCBKKqZjOMd/Y
FFkcP/ZOJarN5CNSBVnJ6KRC8uFTLhN/RcjFo0yq9+5zQWbZABHyMeoi+wELRQbGz1O3em6+DnBO
Ufn07G2jNo3vZ5n1RxVSXpV5Ys1JW2G+xvxVWB7czsqIHtjsvsZ9Xa1dSqhvcAhF8UkOZjE9qDCu
28+YG/pPpmzx4mGFffDKxj0tFYNPOSj1Ddn48dbt+xZoE2nBARdC2Z1xCH+SyhkvBrOtrS3Nr05V
0qklcZuWbtUS2nWI2aGD3mE0tfoNtNTgI2yq8Xk2Fi/VFBVbj3w6+4xyHMuD6Yxutos8anMJQkr5
KYkpCCI9iZF/22O0QlLLOousO9hY1x+YmPPsNB8oCWUUaCbmbdMCk8GpqKOHqbHvif99nPvwo9mN
lBaJcNv5ZtkcQi8lru74SdvtOdPbexNMwAdKk57jqPlq2uCSV1SEA4Rkf35w8bQGd0mBkQTe0jKx
9GzOt6wd/A0UtYo+ufQIekBfJM3QFeb42nMStR7jXtrnPuzneB9EjMvQz5qPZWrg+u7IPfMr9TtC
99E9jlBalYAYnfUkJoLWntqNZrjHuZ7c5Pk8tQ/2bAclhE6rBLs+6gxknZkRJehJBq2UWbtnwKjR
1l/QykkZWdu2WVJ5vmFsrMYLPsD30C4U/lNl+gYGkj7Z5/AEIEhQC+suGOdwATpXTgbeThX5K1gV
yPhYdE8AMHZOBcmieUdDBwslOu8y9yGpy3zbLAxpTy7ExiknpU6Y8JgtrOl6HJv9xIFyPVllfJYT
0Yb1mC1SKRyMGxey4llh0LtC8EzGgpN7Hm9KcNgFe7U62CpDlLusOXlaQbhX3qbuehuYHahsd4Fm
F65Zn61CtBTe0CvQMWVpIWy7uAT8m9wj3ej5Xfsgwk48s52HiYDGv0lcdlJr3cx0VbwTvMMF5j1n
IRk85UMFcSzMxd30CQ5AxvBx4YC7ftjt7AUOrubpUsyx/sb8HE128n2imzEhPeClzCCjnsYEWOOA
HMJ8lXjATvBMjTdRqYs1dC2wLMX4aTl47dCbpwPsTzDmRVSzGRoaCd6cJozhza4W6Dk1Lf0tVIxw
N4FEj32a/sRCSU/NRR6paKotfDzRydwd+ibARsIDdgvTQ+OOhLeO7c+8AXZGcCQEs+FJ7CQeDSon
bwBBzBM72FGRYd+OBBBOamG6K7t4jBa/od/H/l42IbyIaBGCUizsK43HA+wyay/CTbEJhd3etBx8
OG/HebsxlbjvgPCQrbH12uUWPScLfT7FI7nOCzb7CBLhxsUfdqQ9hRL7sT2psmzxgqj+i1t3FFJT
P77NaKW4BfEWr+aFft/N4W9sKsub2O2+tCHMijGXv5UlphfT0tDzRx43VgdPvOvjwwgClDNncJmA
AdKKhyea4u1VME7uA1pLueuMHs9u9jgu1H6ZZPcM64MjSofN3VhcYr+cd8rLsWOqNAa8DvXQw8DU
dwhGYQw8esIk0S19AYBa9UqOfK6P7ZjG3nFm30y5QG/G9ZZIs4UJM1U4JgZTaBImDlqMCfYhmM1t
EoE5faL0JDReyUgrvUmJyM8c1hhAmVNecURXuVVg2fEHy9IHMGtPrt95GdGmma1MnxfOZcLrw2Xl
khmx4Y/UK9MClK5r6Csrk2jUnU0SOdk0WTd/EM2oPpS1qY7+kFnYaqt+32qDWhPkc0Qu8u3TER6O
ZOkvKj6DKRkAq5jz1ipZMYPc8D7rDKUH0TQ7Ug1LOpEunvIxmEcmRmYJtV5QOuWHEuEmiL+09mjs
Afm5970O2p0MWib4BAaAPlYsr3kL8ZES9lztiF3GV0dHDZMHWtS6JufQElJLgag3O9PGRASChz4y
e+HpxjyjpmX11DVjmWwHu2vwzdmaxoEVTy5z5+LfZvJKVUS27v0xXc15kRx1b1XxZg76abwxEz2e
iiQ36JBsvSVfa3Lo4eAf3llY2iiBGOY23eHURkwMoDhtsIl5mzxuzY94jBBAVGZmD0HStY9ZmMke
d5BOyUCE7r4nRbXriNMdZisB8NfmuAXR4jof+nOnhw8F04xNBK7qtsyCRW3ly4elmWLL6t29GODz
Y4cbaOOiW0Pw82mEf0tg+SM0RrAHJ+ZWKKO8ONqjIZAdUIuJGhX8xkkd8wMBgGwdNyat4PEoAtCY
2qkmLpfBJPsxDK8s3jO5hh7jZWj95vg5DgjfNQmAsd9qMQIBkELOxRAlhzHTK4wr9npgfAbk10vQ
n1o4wMApk3HLvP7cuJLUhSyHWzn67o2HXU2vK4Gpuy+6kVoBtyr2DqPvLT5McQzGvp02ReXoLyoK
cNaw536xteefIgeg7zrVk3/bm2zNNlFsxeEZBVGsbe2/DqXoP2ha01Ze7Dq7wqDOzVauecP4cu5I
zmTeRwEHVIIVxlKZCp91AKPcuQDQ8hWcIO1v2CQ/s56mx1QaFtZUx3udJjRMLHeljzWFwN47ONfG
jYNFTleDeBytWmD2ltR/gJPdAuUM90R5x62rpuk0+5MkQIK23PsweACeqXWGoW1V503ymcgHdi67
rp2dldbEzRqrQUNjOLQua0XyOBpaxnT45OzJ9L/YVP/eNn06XwKkvqdGWiR0WM8zFGKrfw4rs3iN
LbOINxiWQpTWODoyuTWPZhO1O5/r9WS2sQdzZiByRgr7xl5yzAZxfYY0FFTpyrfY+5u4192I9kp/
SHKW5rLaSa+h7r4wqhtlshdviPk9110hdobZbYemze7SuCMqT+3EJfN9+8QiMTGDSrhZ/Gkhw7Dy
ibxL14nRNtt8oX9pHIT1Op90u6rLnnu9c7JTk7JHKUqzZQM1FG8JfFk4wUUisfCP3rdpqOUXr8T1
uG6KUJ0n21ZiJzun/q46/ff8/6vzP8nlfzz/P70nl/9qYF9yy/zgvw3sGFgsz0W8c8HiLTrPnw3s
KKOCbg4ACdjc/+2xwaXuCEYDAhAiBnPO7H9YbOx/UayImOqJEPqBxQ/9BzYbWyzyyJ/kBlrnmEqY
poXchSLvLmybP0saISvIEEWtcXIca3oA7FduZ5yWN2Ux51u/GXseKpP9CPR+ov+UFdEiNXQTWJzV
4ryWz5rg8Un0drm22iFgKmVO7gqnd7UG9gboy6uSbT7EjzFakYMHAQo3T2LHqa5yzO+lTSApl3Gw
NnLmYpaXKebzy+y0XCBPTg4SrHUK+4mqXMTGxvZR2GOWdDn1z6A5CIn6EBI0+N0vpjGudCBekCO/
iWZoV5BnHnSoSUkCTtu30nWqFUD38pGCpfGIcxoKmp8wf1Ztme8pP0o3GZ1TtxoezE0J1XmbZfMA
F4t95dCPxF/gz3gwOUzz0nmGrVaSZ/FmUoR7Vz5kfrKxZqUPs9mZW7NxyAm6rXtrdsEBvMdjY8Jc
FEwpz2VunYDWlkyj2Utz+Le3eQJsrG2DaDeYTbnmgqH/pOK538Y5DiIiqgDWWLw5W1Bm6tCd4hr+
sWQtX0c1oeTR8ZudsmP4Ewqytrt2e6K5eTE/0ePRbqROruSu7RdsS96NcjgrV1Ztr5K+DTemFnV0
aTptm9uiTtKOfl/Qd+ZpqiIxP1WdgOa8TWUdGG95oSx2XHUxGjPjnD4jV1rV/bzGV+zw0HVo4FwN
bqYfW1EFlzAOYVmwoxGKAc7UMmC2++7AvFftfZp4mTVbjn+nymp4NNA4iUHR2pUwbZh7MWE9Sd1b
HhcwICyyhFsjn3ER4BsnIZSNTn4xNN3rBrN0BfphX393GNa/Gw7z7/5D/qLFjdh89yb6UTV4OBUX
12I3vzsYw75OF0NjR9Iykw/RkJf7qq0DP76jC3Wa5C6E1D/Oe2duuiX0SGbZe5Hm2JtPxqQ9PJEG
FbCcNu2YGIG9M9EPScVCVqGQSJ1lWumm3WE1reCTMTf7APxGPfDEQ9rQWdXaO7b6GU8AI1YMjlzi
GQaAmnDLQ964JrkLTs2efQKMAyv+GUgLNPsqbAnaxi2nx9aOHqsiMeh89l1sshmP1GvkVnl5MTJt
W+uy0ebdPElvYjsANGU9tgkOEWuoqqPOrOTAGMHYpoy14zXeZv3UEYZncmd06kOeFhzQ3NYTn9rE
sTdFXMZ39Oq1dx69UGQ3GwbfiVXJPb+AeZ7NfgGhtSadBsV8SHXV3Ht9V13xa5Mu9ltrSeTqbCm2
CS0QQVkW3SSBF90EjW+goPRMXdhVKHcDh2mY2alXPl85LvhFrRz0ynqH45n9QNjPr+7boIn3fuus
Emty70LKxp+jgrE7YGkb+LMRzx/fp7z/fSD+6oHokgP5p4H4387Cv//QH7NwgByOxz+yFzeLHSw6
5B+zcPEvz+ec7oRoPcFCQPu/hyFVrA6PTq5qU3iebZkYY35/GgriYYL5OLNwuGg2c/b/5GnoW38x
ZfDyAraax43ichf9JL4HkwdiUsfWIQh0hTt/qoN1Z1JxOFe6JTkguKqjT7piVE2QIU5eaJ0mvUgg
4ZQm8XgRNWEnupjFzvUjK2KI5gb3VGk1J9oAiue6IllDsiC4aaPhOaIPPVjrsf1sioYd4aZDbHjp
O6O62gOCTlNKAJATbI0vblQxQk/i8NbRyv1cmW0Bqcfu3c+i8fhD9MqG18Grja+5gslONL1UX0Mf
XnR2THtHXpLa33ZopkGsshPTsAZi1wQLA0kQU+cqNkYcNoNtWdCGauPZcFx0azKs07YJODz5hOtX
fbmY5XyG2BerU4Sk8yRg9lMEBE+GKeBjqW37gMMjvs0aa1yTY+KhbZLB3kYwytyd1QLkxJ7+m1PO
1SmWMEfcYHYQ1J38tcuQil0rcjYGjJF1EQl5tW0eJCXHdtwIpLxY4MvmPgpn02eARL7dxPL3kQJt
ytQx0LwkZp9sqCEryDQxCPSvHBE4QfgEyHEmduA8wG5FZruLwsVJA3VysO9aeCztzmBk9dy1AZTL
Brb/Cvho89GJKUbwFtA8GMvlUwYjF68SjoPPYe7ixNe2tJ6hRKOQFM3Cbx9EYSJVcAq59DAMxrU/
9MQ4BJPHcgtE37JXQRLSs2p0LfxUWY31ickE1Pr3/1kgGszowR6+V9Rq/pxOSn6G+WLu3zZLRwnj
EtAg7lBG18wJ8nTtjjRlDJNDmr9gCGxtYuWG16DOBcCZIQqv1mgM8aoLFtpFiHJADMTlbbz3A0hA
rCAahlDciGRwPzfQWvq9w7wRfrLq51NYsWtA9bHqE1DmfAatOfOG3un7YAI5pwz5zNSAvgp+AWm1
7Dr8mAcwoaKIek5JAcIqjqaccJMG0LcJFA6aTeDXnn2JpkJGu37Al30zNFNKCUedDV+YzxjrFMoA
DwpS3ymfOGjPfZFlQ7uuDWigTFEpuyASFFT89cpb3nww4+dYzTZ7nnVH9wfjjNaHiOWVcFFUwtcy
90Pz0YtHY+0YDW8iYip/T0kwOZTlFT1/ZMQyGR6l6IXFtdlONp9vJuPoKrt8CNZs5GOymNKeZuqi
LOezqXUfUFek6pNnMrBuAVYxyaATkyFE5joPcTaG25w6qfomFSmaPVF8IdatjUF3FYuCt6VLwshJ
VHgfnCHTxvX9twyKeYwPhSbpsWY3xy9L1IyrzLCFdaF2t0JizumNxT4i+Z7zJcH1BJqCGp66WL5S
9qjLZ5Jps78MxBVPISaMk4Zk2F9CnWKcCMK4xyNVz+k+rw0uCPyvcBDQAiNYIm13cEqmhru0bYpv
8+xyRWaesVxTlk19YewaQbmvaXGrT75VqhGESq7Wys+pCRlCiuIhNOAjl9gmJih5H7GksoM2mU0F
XKcVPQqhEzK9DDhdN24Am8E2WsYvNtuesQRbskZc8y+e6UenLNThlS/TS5ic+dYjpmA2BgV5rY+D
M/bRDvaJepq4iveZDModSIFlNhi7D2M69G+Zgc8ZSZ7boggL9RR4Rrn2bRAHK7uTHW+GD+CW8nCD
d1fmQCPn2oUxMkjO9Rs3rPp2zUdGU4yCtH+QVui/tWhyAntzHYgtRHOwInYPiieOM+cGqg6fr8Yg
fO2YVd56I8UMvGAp76TlOvSWxjZbxgHrFU5cSOfU5jU3FCULLABBkqzxTMYwFZrqsZjAmq0g7jGy
pKXEfqHel6io7PRXxy/FMSI8cMjIR34pXP/dmad8un5oYmw7L/0qWiWfMRdrkHBVudVZEa3Z676Q
GOiuie304I5z+h8KxJq9toCb25Tm3FqqkvwzVe3MAIpQBRbua/reB0mpUH+CWe/DEMh8GiMx/YmP
Os/6Ey10JCJxA1s340x8oHRR/tz37smIchYmVii+t0vtIaml8iuGD/oq5wBswkrpFgjGUmhZ0Gxp
lRytthxVOe/kwdRbt8W7rDMvCg/j1P2waD7zu/qz6EB4foEYLtpQNXWsJqhF1btwZFXVq4glBuvh
XViaxlTcNjl1TC9RI+qrTIruqZDOfeJO7SOl3vFKxj3oT1CuTxUjn1UxqiG4axdpi/ERveUx1rDY
lurkoIDNixQ2LqIY4jYsGFdW9YJ2Zud5mDq13PgAaRr49SMCW9+DQUAsTCATL/ob+LtiraN2MB/6
pKYCzPY5fi2aHaC6jmz2RCJzC+mvIugWJfJT1KiSDuB34c98FwHReREEDWpnthM69TpAI3q2qzz4
mNoc7HkUoieOi7JYmkZzM3mCq5pS1E+Kx/uJ2s7xMizCZBe0Z1pB9bCypGo8eH3RcAtOIdtMTmg/
aexpJ60y6yG3vOHbROzvk36XQtW7LEr2E4l0IDZ6Exd5tYZ+/cqoMXpIKOrZ5Iu6ylZQ3U4D3di0
/qwm34NM2AvjrusGb9u/S7TaL7/iUVO37YKXIWloP2TpMH0MUoTZuASLHjahe6dGGfur/F0IBu/W
XHwjys9UxdpUV42m8eAgqG98Z5RbPi5/NTmeOjZ9WX1KRwQZrMMv0diYx9zsrsOiSyeLQt0jVVuk
aDPU4VtDu86rlDRacs/pbm1FvbWNjCQ59bHDmTCox/Pod4dgxGeU+zYWSxO8EDn7Rjm3Mhkc3iGj
XztxREGxsD0OPPyMi7co7vByb0sZYBwvrA9R5hCdLjyUc5s+U/qYc7zORYEOiY7f2/A6EuWBtBFh
NC8YJOy47+I/wyOGj7bdiIcgdrz7IOyGp7pzRh70sEB4P8wb81kRIsRZALjXXTVj/OItroMK8M/G
WpwIcaXdHYJR+ZRmNUaFbPEs0DCXEhYoMqIwpjLgsEJXW+k+Se6Jg4gdYqp+NhcfhF4cEeh/LFAg
Ps6sQHQPqp4Ki6EMH8Rg4qaoxoT/azvNCeZN+5i4TEPXoE7kdny3YySLM2NcPBpp6pmbLvJugEIF
t3VOZbr57uqgu/CajMkrZqho7bpWwIYCCv7LBBdn5feKmVLbi6O32EUU8jQArwRBc/T4HmhAxVlS
lpi414E/4ivXi/lkevehNIslhUQVT8cCL+Gq9csCiokTXJuQNz41qnuC9OOTnm+jbMvjEJBKRpEC
hRU5ZHiY5qqzHpOI6Dh2AvLfs477E+kfR6zepRO1jGPl+2SWn1FgwZZ5rc968yVbhriASRjnvk92
k2XIS5dSewi7kMHv+wh4GQbj/ibn8T4hLpZhcbqMjbNqgjY7BuNZNpa9iTS2EcYrE1F2Rs75Mnye
me6LF55vuMgrUhAThYGqvM8GgM597gJpKVXsPRahIRYHTtitsESyLaik81tO7CHehV7F0Xsy2Qvm
lEHexTxkgTGrW0wu/RbGSsgIvw+ih55twJlwKyaOSosYYDH1vRj9gRFGTvi/3J3JcttIEoZfReE7
GcQOHNwRI3skSraWljlWaC4KiESTELERi7g8/XyFRSZAmZa7GNGMwck24UShkJVV+Wfmnw9TIgN3
m0dSak/D6exsMS/WZEgYxvUiIq0AUoFF73MRG8WlFgf5l5WygBM38le3ipFno9kyvFwsF18Se7P6
vHDUBRTucTY2sZbnL/kivcTrfzxPp/Z3DmrLM4vw44uV6n8+v6wD2PPpaU89NYUEwWU2I0P8zHc2
G4KRepo807UuiulnpZqbu0IbJE+reUiYH5MXvJwmERiTFhVMiAZl0LxIe+F4Da/gbc9Zb256xJIp
RUygvHmy82SUFOtoTpqCX+iP6nnYw7hdEIg/X8w06y5Wgnta1K5mX+heaT1+1aKBmy+d5GoFRnNK
UdiiuKCLG0ElaizojzF/nll3DkmPg3s/5E/p8jSlBOk2TrLFmaBvTcmwN5Ll/WYGn5WupfbUuiWt
f3HL7neRh+ygy+GWJ/9GlnU3gZgKTMMGcSY9TFfe6J1KacEadDEdWmmqXyw1PFHDn6mjzdrKJk6q
+Of7n2d0s9JIbdMUgG7A7wE53d2sbhh71lSjZPEwClPnKxSEyQP0FYY77+WUhVPjOZ4FZINfU1JS
UMWZwt+3hpC4Nwuvno3nAMvHwiZlJtLTmzB9UegpT2TuMlUV5zsBWwcaY6jYTvVN9MixLTSzyWA6
0Bwcej3ffFPN3iPxpxVcgT65GQ958my4FJot82+wGRoZ9Q8KdJOfIpOc1f/SUCKBcMhe4bBNHw2N
s/4UX2SOxRiFlpbQIZtGiqhM9Be5VtE3zZlyos8XGfeThZhAj6mvVhBfr6yesJ0DHCyFTKRNLysy
2J9xHM7taQxvITemN3qcKOZ5OlNIF80UO34ofeHQXCjX+z+CQDu2YgO077EMk+gF7RApDLO6RT9z
TsiPZjaIh8Za+MuG/4xvQMtv3LX9DwLb2X2QA0WrDfahqd22UnaKB0emSzwMZgGfOLFDsm2jBd+H
tae7mW/jW0/jFU7Ihl22AvR+WkGw+3R7oNk0Kbb1AY2nRBhmOwSS9NYKTetWMRzpiToyl2R0+wt/
fadEQTqMVz2eauYWTkBvGeK27X91pZsr7wzgOSPV1FEVS4PFX4xuq0Ju+WyQW/OYxsNMSZD+spwW
+pU1X6ij6JkGip91RXSffNHX1K5OqcMi1TgqcPyiqRUMp/pKGZUD+r+BN+sXEX0X/l0SUf1ZeOn6
zsuKIM+aUJj4tWwvNqIduGCr+t2b9gs6eRcFFrq8k0FcDqoczD4ZgcuYi4n38YM+oECfeCLQa1m+
4YB9BtA71T/3bIeKextuLLzX6tr+2vumYf8bVvO5/559b1BN0MXk4wfU2mbQrTzq354Fqz8gJwbH
WgcEFjhwexaAhPtUZSkq1vYfev8x7Fu50MOpH0fbNNZUcr3v7TsSfugA+LfB9iuIxt58ewe2M6Eh
UCVUKvBPzYE7CWm95MNc5I/z7TlQHFG1JaUCmt5XSZQTO0T1kgSqtxcCRUh9Ex2gRpXUeC7sLA/c
shY/swf7lfxwC4F1ahPvkJsFp+9Qx0UGAA0YxdVZCLbZZ4bA9WG2K69q2o9oFsB1ZK2BZvWJH5kA
7071knzqtipgDRQLpEmvat6qBx7RJJC8wSFDThNo+UNFBJzz9ZfuTsKARkLUxWIWjm8hOKJvpNTr
CxIai1CiBUNNeXUWgqNhM6GAVAb179V8H5EOgNQLskipWcAo6rAVo+iVzeuaA2Vg9imLpuTTPj5z
aCpqNajqoP56VvmN0xF9r3Sb1CnHqnfGziJw7D6xYfpXafXpqFK7Y9ICUs1lTYGu920i5w6YYrU1
4kJs20Pb6FuiwTDFv9Xvx7cWsNSya0E3++QdKxBG1VtjVxd0UTanDThDHJtBJOAq/fosBY1yMnxJ
kSfBxVtuK4FD3iCJDRCW1EpwdCcDjcRJ6VOi0tdJByHhsp6FrhI4fY24O/ZCfV0qWOBjMggqxU+S
2wI0bBQUsC9Y9bbQ1QWnb1Naqqqa2CO5js8gsE6ldYFvLeArOme8fuvtFUHKK+W3hiYaeZSzUO1G
x6QLOi6PpC5oHAPJMOaoVL5j6Rdtz4JjcVDCLILvVbN0dIdlcG6z+jR//6Cg03CTKmqAEvP1Lbdn
gXgGbTdZFByZj213gJRBlT0iACFoqrAHaq0GHYtQes9NBp04kx7RKgDb0qW/v9XXYakxRDl9eXXR
g/L7k4vfbJ9HZwvIfBTZiFLuAgdFQCLIOc3aIrLWt1cBYKLF5oiLjj0Q19G5jixf9QCuIypgsvvV
rmF3LQwwiQZBLpZKpSzvtwjvWDavGPWnmR9MSnTa97K38Omf3dAAVru/14hsCbtudbQrbxTZvdWz
f4DXf7QQu3LRb/3YGIHt/16/4O6j3xxU849D30vddDwjV0iA8fUwr90QhPtfgfvkhm4LLiw178dI
Pn5ojXNrFfxCcDbvyNUpf5GWm/qbuN2qsMI35QXP3Shzs2aI4jMSTMQUyUr+5AaQo6YdnpIKipOW
TUJh6k7iZpRi1BW+JS85irxx7kPc3hIOn2Tz9zdT1l9t5D7t+OwF7tJNvUaSGDaEwweY7AYAP4n/
OiGFoAif2vQwBNEPoIVnzLo/aas3bU2wZbLTfu7FcNq0JYMxsvnISh4y477fyCnVWyur3mQFX0zc
WUsBKRoSuf3SciElpldBe0VWUT1p0dEEDt/2LFcBAmnJ8bIjtoRbZcV+2bVNFYInLRgBxXi+bj5X
qRfiKNb8w99f5F/jws92ptmh8Y+87CvXj1rWA3TpENvLlZuud0jb6VXLsUd2pq/cLHPHsyLz8ryl
0xR+6oeYEn8886duO/xZAZzSQ/fZC7Juq6gKNpSXnZGUmPlJ0rJNoHICRDuE9LhIu6IF4CctOo7y
jg2po+2ykq+9p9TtnJ6IvQpkSl70i9vetyhKFmCPvODlydANk4wK1dbCRL5zgNVz7S1PLr0081qW
ijCOqJk+xOCvvJU/bm1jdYzoEMIfSPJthiksLKIFqiItuuzi9lb7bvq4iVynwzxgt8q+aRP38150
7zoG3sz89ozrZYm87Khv5gEnkrZXo1ZonrTo1Jt2M0xKgExW8K0XRdk6eHE7bgJsTeoBNodfNSSR
/JDfftlH/iAP2FXEhu5BUvyI2feyzGtZLk2DiFx+DY28VdurrEMtshrzn9ydNaMTNqVGKmXFfvfS
kJ2tJZmt+AAb5r4KZcnvd++y79Djtr00a+xSdkbuvV9QjcoO3s/GcZT5rZNbjThKj30dkxU2bX3N
CsXbL/ktpOkVl97Fn5o8rbf+WxtcE3eMA89N//gfAAAA//8=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a typeface="Calibri"/>
            <a:cs typeface="Calibri"/>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noFill/>
            <a:ln>
              <a:noFill/>
            </a:ln>
          </cx:spPr>
        </cx:plotSurface>
        <cx:series layoutId="waterfall" uniqueId="{641FB514-E414-4588-B3B2-069131CBB77A}">
          <cx:tx>
            <cx:txData>
              <cx:f>_xlchart.v1.8</cx:f>
              <cx:v>Profit</cx:v>
            </cx:txData>
          </cx:tx>
          <cx:spPr>
            <a:gradFill>
              <a:gsLst>
                <a:gs pos="0">
                  <a:schemeClr val="bg1"/>
                </a:gs>
                <a:gs pos="100000">
                  <a:srgbClr val="0070C0"/>
                </a:gs>
              </a:gsLst>
              <a:lin ang="5400000" scaled="1"/>
            </a:gradFill>
          </cx:spPr>
          <cx:dataLabels>
            <cx:txPr>
              <a:bodyPr spcFirstLastPara="1" vertOverflow="ellipsis" horzOverflow="overflow" wrap="square" lIns="0" tIns="0" rIns="0" bIns="0" anchor="ctr" anchorCtr="1"/>
              <a:lstStyle/>
              <a:p>
                <a:pPr algn="ctr" rtl="0">
                  <a:defRPr sz="1600">
                    <a:solidFill>
                      <a:schemeClr val="bg1"/>
                    </a:solidFill>
                  </a:defRPr>
                </a:pPr>
                <a:endParaRPr lang="en-US" sz="1600" b="0" i="0" u="none" strike="noStrike" baseline="0">
                  <a:solidFill>
                    <a:schemeClr val="bg1"/>
                  </a:solidFill>
                  <a:latin typeface="Calibri"/>
                  <a:ea typeface="Calibri"/>
                  <a:cs typeface="Calibri"/>
                </a:endParaRPr>
              </a:p>
            </cx:txPr>
            <cx:visibility seriesName="0" categoryName="0" value="1"/>
            <cx:dataLabel idx="1">
              <cx:txPr>
                <a:bodyPr spcFirstLastPara="1" vertOverflow="ellipsis" horzOverflow="overflow" wrap="square" lIns="0" tIns="0" rIns="0" bIns="0" anchor="ctr" anchorCtr="1"/>
                <a:lstStyle/>
                <a:p>
                  <a:pPr algn="ctr" rtl="0">
                    <a:defRPr>
                      <a:solidFill>
                        <a:schemeClr val="bg1"/>
                      </a:solidFill>
                    </a:defRPr>
                  </a:pPr>
                  <a:r>
                    <a:rPr lang="en-US" sz="1600" b="0" i="0" u="none" strike="noStrike" baseline="0">
                      <a:solidFill>
                        <a:schemeClr val="bg1"/>
                      </a:solidFill>
                      <a:latin typeface="Calibri"/>
                      <a:ea typeface="Calibri"/>
                      <a:cs typeface="Calibri"/>
                    </a:rPr>
                    <a:t>₹ 1.62K</a:t>
                  </a:r>
                </a:p>
              </cx:txPr>
            </cx:dataLabel>
            <cx:dataLabel idx="2">
              <cx:txPr>
                <a:bodyPr spcFirstLastPara="1" vertOverflow="ellipsis" horzOverflow="overflow" wrap="square" lIns="0" tIns="0" rIns="0" bIns="0" anchor="ctr" anchorCtr="1"/>
                <a:lstStyle/>
                <a:p>
                  <a:pPr algn="ctr" rtl="0">
                    <a:defRPr/>
                  </a:pPr>
                  <a:r>
                    <a:rPr lang="en-US" sz="1600" b="0" i="0" u="none" strike="noStrike" baseline="0">
                      <a:solidFill>
                        <a:schemeClr val="bg1"/>
                      </a:solidFill>
                      <a:latin typeface="Calibri"/>
                      <a:ea typeface="Calibri"/>
                      <a:cs typeface="Calibri"/>
                    </a:rPr>
                    <a:t>₹ 0.57K</a:t>
                  </a:r>
                </a:p>
              </cx:txPr>
            </cx:dataLabel>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800">
                <a:solidFill>
                  <a:schemeClr val="bg1"/>
                </a:solidFill>
              </a:defRPr>
            </a:pPr>
            <a:endParaRPr lang="en-US" sz="1800" b="0"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plotSurface>
          <cx:spPr>
            <a:noFill/>
            <a:ln>
              <a:noFill/>
            </a:ln>
          </cx:spPr>
        </cx:plotSurface>
        <cx:series layoutId="regionMap" uniqueId="{70D13932-E21F-4833-AD26-FBE612D0A932}">
          <cx:tx>
            <cx:txData>
              <cx:v>Sales</cx:v>
            </cx:txData>
          </cx:tx>
          <cx:dataId val="0"/>
          <cx:layoutPr>
            <cx:geography cultureLanguage="en-US" cultureRegion="IN" attribution="Powered by Bing">
              <cx:geoCache provider="{E9337A44-BEBE-4D9F-B70C-5C5E7DAFC167}">
                <cx:binary>1HxZb9xIsvVfafj5o5q5MwfTFxiyqrRZ8iLL0+0XQpbU3JlkMrn++nuokt1W2W17MP4u4HpwwUUm
MzL2OBHUP2+nf9yW9zf2l6kq6+4ft9Nvz1Lnmn/8+mt3m95XN91Rld1a05k/3dGtqX41f/6Z3d7/
emdvxqxOfqU+4b/epjfW3U/P/uefeFpyb56b2xuXmfpVf2/n1/ddX7ruK9e+eOmXm7sqqzdZ52x2
68hvz97cTzfds1/ua5e5+c3c3P/27Mktz3759fBBn236Swm6XH+HtYwccckCHhDiP3zIs19KUyeP
lz2tjxhjVCtF9cMn+LD35U2F9d8k54GYm7s7e991OMzD98dlTyjHr78/++XW9LVb2ZWAc789u64z
d3/3y5W7cfc4dtaZaH9DZFbyr68ezvvrU4b/zz8PfgAHDn75RCaH7PrWpc9EclqWWW2yHygV7h8R
yknAJN9zXT+VSqCPCA8kE4H4eH2vEXupfA9FXxbMXysPZHP6/KeUTXRTZn8aW2c3H/T2B9iMOqKC
S6mJ/qLNEKKPJFFUEU724vmw914630fTl+Xz6doDCUX/+ikl9C+bLab+keLhR1QzSgPyaDzqqfEQ
Qo6k5EJLIT+4vE+N5zsI+rJsPi48EMy/3v2UgrnIbtMsuak/KO9/bzicHwWKK62CR7tAMPk02ATi
SDFfKw3LevjID3vvDed7KPqyaP5aeSCbi9OfUjaRKY29uTMf+PPfy4YFR1oHQvicftmp+eJIcIWQ
xD5s+ujNvoOULwvlr0McCCV68VMK5bS+y25+qCfTR6sl8EAEe5mA9U/sRR7By8Fc2KPMxFPRfAdB
X5bMx4UHgjm9/DkFY8YfGF84PfIVl0Jx/kWpaHYkcEES//H6gRc7/QY1fyOSh1WH8vg5Q/75Td39
0CImOOIBR4Wi1Bd9lw6OWOCTwGeP6TIygk8j/rfp+bJMPqw7kMo5ipKfsIy5yLrO9Db7wJsfElOY
VHBe/LG4pE/9l6ZHXCmmCH2M9wf+63so+rJk/lp5IJuLnzO0XGR1fd8Z9yPdmDxiXBPO9GNwIQfC
4UdEB8xHJv1BIz5kYd9By9+J5ePSQ7n8nJHlwtTuh4Z8ro58xgTR6svBhfioLbkgVDJ+IJZvk/I3
Qvmw8FAkb35KN3Z5/97edMWPtBRyJFDMM6X29aJ/6Mb0UUB8RSlb4z4+BwH/eyj6smj+Wnkgm8vt
Tyqb4ebuB0qGAZ0UknOBqvHhc1BQEiKPpBAsUMHeycHHfRr4L++/Rc/fyWW/7lAqb39SqYy/XNxP
2e2PLCf5EacwGcIfbeagdCG+PCJ+wLQffCaT76Hm7+Ty19pD2Vz8lLJ5UZQ3qal+pM2gjg8YRwGz
d1Y++P9pUakVyhfEfV+hsHz4PLWZ76Hoy9L5a+WBbF6c/5yysfeJ+ZHwGDvSLJDA9eVHzn8qGUL9
IyEQaoDDHMjkm5T8jUQe1x3K4/VPKY9/zwa9suQDa/77+gWVPgQhEdgfk7GDwI+gD4EQxB//Mf58
2HufKX8HQV+Wy8eFB4L59x8/pWCu3U36gTP/vVTWoE/XZIw+erBDqaz4vgoopfIgEfsWHV8Wxn7V
gSSuf87k+N83XQoTcT/UbakjTggTKngMGIf9lge3JflHGOAg4H8fTV+WzadrDyT073/9lLby76y7
NXWX/ci4wo8k01ow+eilPu8mK7T4hdCI+uvnAOH/LpL+Rj5/neZQPD9n4+XY3tR3v7wBElN+y6P9
f5w48P8P9/46krmvpvZO/cmd/+kcikbWCR/C2SOEe1AvYA4FAC6aT/qxqXuAfhzMifw9WV/W04Pl
T07yfzSE8vfq8nF+Z3PjbrYPgz+fzKh8/erDcTGLdLD0yfzQk9N+0KzTu9+eUQ4ufxwnWh/xpHo+
YNqe5x/X3d907rdnnpRHWjGGdgmkB7hxBUfG+/USJiSOAGShAtRMYJ4iQPFeG+vS354pgrqeK4gb
/S0KVLgz/fo7QZOSUaBjmgCQ0Rix+Dhs9dKUM7Lxj9x4/P8vdV+9NFntOsw6Qaea/W0rleuOSKm1
JIwqicybgoDm9uY1AiTuJv+vJLmtyViI+4DErtdb2vDGKyO/GbLlrRB9U9xwz4puV7dzN/ONo5NI
p8gzsf8+qS2vvcjQqVBnOhVzvym0V7cno67K7qIUVePNoSkm0bwXhcsnswGvypxFiVKc3KvJzP3r
Mp1UeRMEoolvWcVaeZnIrG1YWJGsAym8EbZ6kRLfjfUmKYUtmtCMoqqeEzW3IDmpKjKf04rV+Z9e
Nxis+USkX2ASgvcTHmlfU64Bsuh14IX60IhPeaRIlfWpTIP7eDR13p64ipf8pORDZ9XJ0iUuG6Ml
azCFU/pxRuPd17cnSOae7r82CBjlDFgBWmp6vf6JjJacBZ30ZXaXk4IVWeQMEywNtaZem+/sNCbW
bWzqEp6GHveWpn45cjZ3NCJ8kSM7czKtuyI0pmWWXGoRtLj2dSKhwp/SqIDYMoxjaSYxcrKq5VMa
pzTzaGqZdyc9O/h0kywqUe2uDLhjflhbJ+W7QvixQ0z8aG7fls26L9foeyERpoDqD/dt+tko47Hg
LpmhczIc/Kbsfk95TOskHPOsz17UMcYcXZimBuly+PXtkTYcHFthbpAHVHOBdFutbPlENIkYMs+f
UnbnqVK1LBKjL8UNDMlzp2bJVHmZecSQC1a0c39VdL6/pCHy0xJM+U8pAcInAWkEvvYRIhAfP6Uk
VWlc5rNv77gcYXK7mciFFDthx77j2yyIuXxne7CgDTuJyuKd8efB6u2QGb8ZvyEVuKenbBEUyS4K
dcwXQTTsQBuczPx8Lur4NtZLLeyxaZsqnrdeXHV6Pp4DO0FFvn5+cuDJlC+0z2ElMFQGdxocMCDR
Sy5047z3aWZV5Z1MLl0NoppMionKfsz5wqOs6mbahJOmDIwQmZ/2V1Uj8zmqPWLrK12lla03rTCW
vq6GrO7ef53M1Z9+4m8VqgQfTXO0LxR8OIYbn4qpH+PA+u0yvZ+ss1ACvy98yMefRia8cLJs8K4a
WrSr0bjRrF9Zk/TfkM9nzAIqjP4986UOOONwbU/JCFraubmT5n1dCg8+PIf3WsZwmH03i3MWC/j9
LultcVPlooZHtU1liTgJvNwbirBN4W1Xzz+nWFVnSzmc86loTPUNt0IODQyDhOif0rWYhYSlPIhP
ExvrRtcLe9/FVHrVNnddU/Yv28VlTR2N7dyCOE9VA66Zua3MvAmKZfauxqaJTzttyzyJqmXx5/Mq
bWsXh7X2ZeyiXvhe+VpWOlmqiDI9wSVSL59JfeYvusRTiywe2/YbZkpQ6T1RACpJoKWWPspFKaCs
TzkPzazboR6ad0oYkYuo8QMBVYzjXmsbkUV5cO3xvPeeZc9xrX9wJw2JA1yaRsdku+tH9m0b4ode
HC01JCNCE0KBwn2mFsVUdFWcmuZdY2FF7ZZ1RcAvKEnZfM66fgY7dDyUy9sqneZZhX1qxzaN4PBH
+Tppl9g7sRXPl7fW6zt5GWRyTRAmPlSlPi56sYrHdExDheZBieF1Y/NiebuUshiL0C/LNWhl4D4E
ZGqd4kc2Y3jybVBNE2THRD7jq1v8xAWbRnSs20nVr7IrpiRDgtE+bK+DxJvHMDBTjkcYJA+gPPPq
NTdwjaiKm6mTddvs9GDJcMWZWdxza4vYhmVZWVpFXhJX00nCEVz/qIM65m8HfyBQMhUkyDOGtjZI
Ub7uGw69JrivADkjx+dKCkYOVIPFc50Q3ZTvFlJ1Ngkn6qumC0eTm/KU9e0IR/H1HQ+9EV0HeChB
3EaTQn+2Y2f9Lh0rNv7Bln5VxrHnq/ujnSoQvOXQCvkuztkCJRxp77rkQsGxQE+/Tsaazj4xCqak
pAqxQlCfcmTJT41iYUPfelpWbyteV46FzvTCuzdt2sIbpUVXk62NlcleDl2QwOM0qTDJNgkcHUwY
KDWWQ+ho0p6XcSCvJmbLYA67kcjhtQs8P4tasUzmHErkp2Hu8zhrQh5Lshp76kMPzZAiuziN88Kt
lj+g3fYC6Jpq5pAVlk3D8ddPfOjXAoYAtaJz9GGcEDXB0xMXMk7rse3U9dDXPpJYYS1FEjssq95y
JFn8JCXjBLWdCs3wlbiHzNaTzarSrM9HGl/Fk1xVmrbZUtmTrKFsdZHt0vlk15ZD02XHi5gLWF08
VmtOTeaggnUq0sKMvn4keuDZAmRAAcImvBokiHcpDlx1y+pqMXlNrwOXMtiWa5KVAOexfjXdBzvG
EN8M2uJ0Wk0cvnJ1KbZpEWi8lCCNJ5NYfzJtgf52qXPFT7KxXPnQzqORl3E74a4sZesR56SS3a7w
lGW7JrAD66IZ8QLH/cbRDioAHE0ThmYeTAWdB+R7T6XlpoKosjfzNUuG1VM520K1lnLJzK3zg4LW
4exMu7xVtF7jY+UZAoFMsiqTebtUkrhkp5nXj9fIUi3YMaqcQfvYsMCb1JmnoWJ8LJvVu/VwmycZ
bUa4NYeMBBtmLvbxP9RYBKyoEg5WOKdSz0Wi7HOYRKppjv/t+bO6wnU84GuZ9oGNBkgXkF0pKgKU
nf5nqS4ZFy5n2XpvhkoZeId9ekvTYBqKCJVlmtTfcgsH4WjdkmOggPoIS75E1vSU7X5ukLU2k3rT
9QQa4mbnoFCI/eAPzxtuxDYePTN1oSzZDIaXQ1wjZYHTA5dGO5XupZJdEOe72PEAzgAGOby26Dgh
AlQeDN9NNQLVo9iSdqzByqkMatgKrGgVR1JMqyC8PCP40nOuh9e+qQwoEUWB2FRIt9apX+c21wyH
+yRTxOHXIAAnQfAOxecVFdLBzkv8aX6TprMs49D1BWuiePTj/FLShdt526ZWNkGoKdV5GlrbZu2Z
X/ZsEmGDbMc7t0nl8Yu4ShWL2tFMya2flf7JGPdcbgpVm/KO5+ViX1dGVnjPayHl+IIPxJ+WTZDX
WjRRi/yx63fjKILh0rZpPJlQVn5FnjPfEr2pa6tJlE+ut3FopqBd8jCtB8unKJmKAcYwLHacy3Dy
RM7znaak51eydDNPIn8i/dgfN3pMSYz8LU7cqUsVMrNILeW4LChroYrN6VTMcR+2XZPL3aBVwjai
8qblzSgNzd72vEziDeOOkmhGfWrmUCau0xud0bGIElEmJ4oyt2mNPy7nsa59/5iMJKW7xOuC1N82
han49SyGpPCutfGn6c3kJuYuvM7V3mtEDNXfCSulvV7UkNQmbIwhafdKT0tZHMcZ0I3dYnhQmVAX
htE0Unbp2uA9qfKgvktpY4ZpA1WZ23vdu3H0o6IcO5KfuLhuRbBBHSBKeRxXXiEvNVFeURwPsqFd
md6nQc0cuDwRFlh+sTAzQKUXYrsmfQXI20l/W9e8adRpr+MsLZ/XYiraZJsPiRuH56OIkyzbxbwa
e/E6rilrT2XO0yTYQVckK8JmWHyE9bILslGHicdl6zZpbJd8Ph2Tzkuz4zGrEG2iQo8cDnZosl78
brxeiu4UyjF6cTQypC3ksm+QdenQzSyY5IuSKoUvt//Ry7IS13yNqt5Gi+l4+37pW02Hs1zaJqEn
ZPI8paI5F0Wvjqc6J1UZCj6scdEXXobjJEwgqNxM8Qy0P8pFqkXyYh6bsVEv89jLx3KnCubR5rTo
Zx0ML2TORKbDVusVk1DWibR4q5I49pZzzssOnPLmFi77Al67TcW5x2KryuckazNSvszzMQ/i7ZjD
ESRbkxEG2uGyVpLmwSt9uvWTdM7ajd8UuQ02tfM9Uf9OE1pjvyovtb7uk6BtI4vSG5ylQZ8hgkRE
putDQD9SlrBt9ZrT87TD6aMmJTWTuzwdV46x0hX4Ml3qvKu6UqvL54NLAhXp0RkowFIj3zh22la4
r9kfNXViAfvaXOGDWNLF2K1MCYrMmmSreEjDUyr+Tcpp5XPNdQ4syes9C1F4dRGk/L5tUdC0O5tl
yLSiMSCzaqMsSEXvQYK8b/u3Lq/7rAa/vHQxx2m/cDJdBLlaSc4g6Wa5ktAs7MBwqX0fe9OqYNJ6
q+TF7OG3Ulcra4aB4FaE2KAdQcOAPhHO+Hgeaxlr3wNwS/GbmBojrwrBY80iPmoAQGGjUgJePGpP
vHQaj1S5tx4udvMDM3pojY0ec1wtFrH+j3WiuGB+Zr2rR1Z7+9s/MHl/H5ACWlwo2lQggNReOrwv
Mtlk9jir2YxDt3TB67VhQlmS+VcowBOjQ7EXlFkGB1VD5d3b5LQmeo5FSIp0mOULXfUGXBpoVeIW
2gBjsxFgjnjQYeHPa9KbVILix1Ilfvte7zloGlgQ/Nr+TCnNUKNFjanlSE7mPlirc38v2r16yLgo
wR/JM6zYClWuh5/knEJPE2LXbVKeSvw4m9ZX6fXiZbx3ZzgpW9m7V6Sln3tQiUOuTyGZ7bAOnQ0G
7epcupK+Z6i3jAv+Y0pmuNp6vqiL/HShQk3NceIDRPK3Y9Yb2LTOkxX56EbINxsUbd8TmdRQn04g
Y8Xh7YBk90UHLHt9IB3WLz4kAb7K2l/NoVrESn/dyyQdr/syKZNsVycBnpu2jCTspOhmRdw52+tK
lnfaqeNHlut8sCBnyliBhyACGGyeN1mBOD+QdpH+NTK3PBg2Teu5Oov8LomxuchTvHu5cWUDbLME
YADIBmJK+1NlktWce8RX/FbMvcyDXYFkcZrPmO7KyZw4bvyqikrNy2oI4y4BbEg06XF/6toOX0ga
RXlZtT3+nasRuJ3wRwKoqAWWX14OhYsBCow2x+4kTczwVtbxhCognpdV90cNV57vJtZSeJjApmUf
bMsKIbbaTl4d6+5UaISq6Q9fTjn8TVIaUxQnj3By7srU5rs+LVHv3s6844ydNHkKdhyzB5tpTVCC
YV08FvHylqWBGd11y8Z0lCduf/RJJx1YxJppKXCiIhk7sZWLT+DlnOUr+8jUrFoDvGpV8T1+GnTF
CA6Qnq7ndVlG8WWh4Li/zYA+emFWLsCVNadFrUNAFrOsLlhDLO6QM1lr2EH0HfRqD7IsRJQ23vV1
a2N6msTtgmcse+gtRlkO1LAVvABEGZMCpW9VoXaqI1cCmBDnVSFXe3J8zADCJ0Xg4CqZjGfEvG6G
p8l3qGxX5vUZW6EC2gcFsPi8rBMst3OJU/4xIj2LvbMx7qzNLjXLV5DS9Ah3F6qImXSvOGCsOd5O
ce7N6U6OjSi7DaALInmoAALJdzxhBCU5gqGG8BePLziVrKs1bFQiXtXNUkugfHtO5s4AiWaZn7Hh
bFxEFatXxdKP3pVFMg1UYWlaLd/B30K/vLFZwIGc++sZ4qb24PxRXq4oVZkhX0VmrSszNu+kntOW
vOdTKctLKdtmjnecms55f44Zyad4i4jGShF2JfBvLwpKouxbIJJj4d74SZsnSRSLmaXT61Eht2nv
9JANLf2jiwNAE8e26IdKRx5duuLtwnvKTdgjOkwo9gkxyCmVEronPbS8yjWNBvzoqSFUIzpT0+bx
JHtZtk0OgDjCpOy8HuvB3ZTlsPo/PSerN0H2vxpv1lXrHfUDeh/ndP1NEN/DHXMyrzfGDOhEtUXl
vvY2sjJuYMoJssX4cnEzabY5DHW1Sl2tVx5VFjklPJEWaPagBfAAwa/u1EsiO82WqZBQ6wcv+1Ql
owlHvwZgz+cl1vR0bOvVyhNvWeHADn0ifHGkZe60XXzoN/fRf7gEbrlSXmToNL573EhYjZDWQlW8
q33FVmf5ooowr5uevyr2DqvYA40tBu+gDV7ZriBkZ6XlfFMlVWviMG1l7131mWhwZjeiizecZTRZ
07iUT9hDDeVKVv9gcJ4pEEfCWPSrkTd0bTNu6nFadVLFCy2yUKRdXVXbNC9hjbs9Q4ADr06vwHwg
nss74uXnKWWlCr4BfB0U9MBy4B+gwRTOTZLPYOXUoYcAvJpepcZIUK2SZII1jAZutvX4akHlAOAl
DYesXWn/RnX3tLZbt8fr1xg/xcQJwf4Hha3tJ+ONnQJUtXeNOTBgUIE6AJb09a0OAHRYk49xAuwF
yAr/yrWs/6RDNQZFG8RIJT/oiF9MxkRtE3P+Aq8pr9qtZboKtc9ySNhwyyGyR+f4dVqeQggYVYP+
BASz6BLtcOg5fUpLPDAK+DZPrvDqB9xYJsiaj3ddoNh2MUidv8XnzzfEn+wAcCADTQEu6gNcsUit
T8rKj1+3U41AkRSI+KdqLuDmHi376wckK2z3V9G+nhDYrS/wOldA8fLjIZA5lTlPalfK148eY0yX
FbSfJZuF2E28C4Zd3sSLfdWPbM43VV+v/pxZuAavWzji0TcoeqrpoAilVKARvJQWmNI8bIvN2vdG
NbP2dbk3qhF5HWx86osYfj0LhgwiSHk/wzI1Q3BAauGlKyF5w9p+iYYWlf1OVMwIP5zgWuYIrr7F
7bCPmFxmM0M9GY37flazd7NfP8ShGCE47jNfoGOCv1wQHHZZEXdbRydvuEy7YvVMy0Mi1HSi7l/N
XtBz/OGO74e6BBogeL/IhyDXj5TyAJxVE7IRGvj95WPYm5K0zUPfwLOa0Hb4iwH/2X6A/AnezoBh
YPqMf+YO2BgDiR6y/HIflpAkr9JQRQm7qLt2DRhf33D1L5+oKRQC7af1vUPMo3Agmgd45jgvU2YX
UZyo2rOFiFRVKfZOWhjMt0zw860gugAdvICj0leHrq6KaTX3iUxO9qnIIICOQI9oW+Hr66d6HMX4
5GDACrHVw8vgDC4Eg+RPPYzvoy+jsrQ7tgv1025LxbROI/R45b83f3ZLjR56ZLoE2KoOq3hBtRg6
kThSnSNaYwQniUzRAPl5TjmwB/9lFYskMSczcgNhLuMpK8g0RzFFy+mPrm0rlEE2p7xut1XZL9RF
vvFlV20CKwC1PWcTMUy+1Pt+XiFRjLAXcV2RdrooknTQGJnpB5kRYCI5RjVOUGiorNqUXt5AFI8J
ivKwLA2LfVqBDD1AsJAPbmxfahSjD9c9phWF60ZpuKYB40A9JLSGBqgTatrjBqRYsleXrCvXZM7b
5zYNmqOwdr8JyJKFRecqsoR1Z3WdbWSjyrwPP0AeLcJmGj4mMg8ZFDprI/i7tMEaxFU7AFlCbVFI
um0Cgy2rAlXFcOajW5ElUTlVHeop4PllXl4zpL2aXcrZad6c5tL3VjCgGyxw1nlfh+lx7li7SYu+
AuwKBEahyxDmqQtMHHm9SUa/CluG6SH6Ure6UeM2aWHc7Rsx62Exb9BvWDtayAF9Ki+N69BEeJM1
QJuTDYaQME6wS21LSB5VBEnnnzNKzy44E3Ia6TsiptkFl4DN4uZVrXVe0G1ed56PShiOY3IRRrnQ
S9/WZoZsN+NEFzuHvgdkYoiQmhERRDOf4/F5oTvXLSHa0WOGaloHFn3RLPW7Y+6Xbnwv/aqY003M
kXDXYaXqyv5eA3nx+jDYt9wefVGLfnginwcV/Ha+q9NS0h5Z9EOeBeB7zRPn2q1BZ68a5UM2WKuy
QMlmNSZimnCwvqwIPFliFMigRUHDsfAG/QZO3ARXTa29cldlIhFhmiTjlZgzkW/mbIyPMz6wk8xn
y2llp+EESIZ5rayk0aRFeqkyV/rAjAf7JoZSn/BEmC6E9aXvc9uUvyd+ZjaTJjFq0ZK5YxS7gJRo
Lc6Dxn9nCphjPTbyuRyzZqN4mkK6vmd3uZr4NjdZ/2LJS+dvkZW7bTD7rITGyuo2bforSnhzbrmX
nFdD57aiAwSN2ZfkZDC93qR6DF6pJm3R12+yu6xr402ZNkk487reiFi3Z8FCq90c1+gC143geHQw
1xHPa7Ub8cjTAPXYezuZ/hhzD/Fdq4vyuJhIuYSzzsUuzX1z1XBg82EJiKYLPWaS63FagpvSqwVK
+b56MwY02/rU+Wfc12kWGs9jzzlgup11Hd5/zlX8CuBhhnklx/QdQasH9QxpyOuB5mm2a+ba25Ku
cq+7gQNwgCvYdPPUn7HOzkUoqjGIYqXjNPg9G6ieTzGB0N92lOdka/rGoczJqnQOB/xhrfvACVVt
vNizZ5XGOMKGE5e/mgZWoE6qzLnoHGmjOEjNjZ93zfMJb+yed5KsGhqLtYeaDOPZhHT2wlfFcAr0
2zvLCpbSTQDvd0fGkdXhsgQkRdnceH+MTTvet543RTQjy03X5YZioqDB+OCydNDctGzKEBNTtt80
y1hMZ7JP2iT0SZNdzkTBEaOkioaRlewM0/Zlc2an1u5o09NzUVZTCKT3rRjnW7+P40tOYD5D17sN
oEU/C5OpGtRGzIZtuXL1ZZNy+8fcTMjJfLS3ky7sC8xAFJHKEtGEXs/4DTrTJmS0rI8NgIKQ+pV7
NZG6eNWlsyuiwrnkuk3n9nc7NRUN26mfopjYJg9z0IeOawDMDYY3pUvEp2B8qWmXllG9DPlNXjVL
iCZP9RZ/W60Nm2YgrzSaCKcNtUHUWz8+41nNb7pATs9z4P0D2g68x6axC+Pea1GR9slzGXgmC0tS
6BvrIanZBMjP8lDkXftSjrLYwdFLGelsUSeOmPQl5nQw2zGm9pqaujke+okc580gbyyLr0fUyddL
Wy3BcdvwOczbKrmfwZDj1Km+3yINnK+c1SIOLW/RsS0SF/rpMJxKXTTHLfJQEiaq09e6dvo9mxr2
JrexeT8sw3LfQ8E3gzL0gmOw4NhHpNi0U+uukF96oRjr4blnu+Ld4pv6mJUkxmQW4OTLdPY5YtkE
j+TnWQA8SBTyRKExEzVdnR8XorfXmO1ioH+gZ8Sv2S6XrPsDuFz7UtepPSFzqa+qyi7nSZe320nB
5aIMrrLLmvvuzPZ8fFl3sX1jg4DfsmKAc6DtPFzyuYLxANN6QZjrzyerxtNsnJgBbhPUx7Gs+Abl
MSYsAXvo08Wz8fM4Tu2rhQbpdQDo5I92CdwbBPzkBMamLhbiOcwwyWxX6lg8R4ebsMhVutwEy1wz
6Lutd0vimZcFIPiXyWSaNsJkiL+zY97+0bieJyiul+W51bw/x6BSAXSgMm8StugKPruatkwVwQlB
zy8amoW/CIaEAZm33p0XU8ygPZ8FXzIdzdWEXHejekDawfNCsEG5rW9sUbr/5exMd+TGtWz9RGpo
ogag0T8kxZgZOTrTwx/C6UGkJIoUJVKknv6ucFWfW7a7q3AaKBioKmdoCInce61v7ayGUtHbNVDt
A1SW4S5I/fg6LPozfqaF0Muj11mggulM3t25sgN+SVTEz6VU8ScTULPWA1vDC1Af88Jja6cDi4ck
rUsW5TcplbrYl6EYy7NghWrg46ZbZeF3N0W5ibzqtqW0lUjoeCcD+P03Pphy3OssXBd9O5UWRk/k
dLSexnQS94lLg8d8LLmqM6eZ3LFS6aeu5VbsYPl6diN4L3kT6JEAQqQ0Cg65neftyRejNuxwLT3C
ppwcxj31uGtybftzj55cD3WUo3KpiTDUXqCWdHOdmKh9t+ab9LUMh+wWuB6NmjVCiXizoBFfXglH
96exjmi1kAyFUzsCKzraJcvPJHbh2L3bEk9jW3k3haU5x1jswlORwhE4TIMfdcPsTMxzGbR9BwKn
HUpd6YC2Q18HaemeeQJqpopZOjxKHwXbYUWj2dVhPsXh7Vp2bqxjDR3/kg9YThsAclsjoWydu3jh
NQb49ecl8G7u7gcfZOWW4PaPoRMNdBrRXyktFRNxvyxpVyyNz7psiCGwzxLvQwF7szaRj8UujczA
bnsGd7YSI2TeelvcNFaJ8DB+ctP1x5GnRO5aGIWXnkMmbTrH3TFpMQGyyYqQ5ZDEOh2d+lYr2JGG
5L6KV7jf2RIvdwEpXV6LjqZzlad9AikOmt1rpAL91ZYoTRKtfHyQkkbJrrUsNnGNEo4FsoY3DxRt
rXKWPfkglTkKM1N4PtRYSRf8BRkGHMFwLEJTke2YGlRF2ily5a4XeZSznYqdJOQSBTYzLzBzBT12
U5F+bq39tG2sfWmZ+tSWinQV2gTxvILt2NGC6kOIzSPEIpFp2F/5djP4eLjTCTd7y3RZq0ltqsqB
aapKCCKe9ThkjdaZr0zBU6yvdhFflpZu+1wOsPFaRy9wGIuwjty8Ts2GzSZ9KGeWPOcAiHTDLbQe
PA94YCrwcOvXSKr+UU3jXOzmPG9vZznKZzPNS7szrrX0BNW4zatAuPIkZDc18TgN+36i5Hnsw2hX
Lkze9JQEl7h36U2sYFrKdoZ5XaItauKY2s+jyc1hc3E8VGGOTbgJSzvNOxVl8g784LqclF5pVc5r
6Oqpb7s6zWarqjISFAwpgEhzmjNc3M5D5H7eqOZfKXzv6dDBX2s0Xsq12nyv77DLY/PnWT80vEN9
gVOgT9h1+N7kZVabUbHXjrfRJyhvbg9opzzIsBT7XOXdQ9CFurYiYx/CUbwMHUiwFo3bPo9p91Gu
8SIrkkj5MQmpPps4oa6i2nVFzSGOnqmKcdFtCIWbO1uj2U3uO7QlZ7tG/EvPkvxTT9voQx8l662F
c9sQNclTAsn4FeJ73F/XNKeqpAunS0ZpgroVi+P1IUy/pP21GfajuO7aLp7fpC0CvhsyDiMUYrLM
TiMZuaxnzd0Cr2mTEAvztYvqZMA6UmUB78hlUHP8xhhb+ioecA5VN+SsqHt8bg35C88E84qcRGbi
vFkYQE6NWqtvz0LJ5b1C18bqXiVJ+Akb76qrMihWewyWPmsW1QVHPpH45coN7KPN9qbiPlD3hLju
zdhCYXtA57mXhoKGkpQkt7Du9I3ygEoq3aKkuXWzUW99vDhez5AZbcXt4L4si8e7gpcSfZpRUDG/
WrhWtoIjZ3djZ5MzROoWyBR3G4p5YKPfMNHH0r3I2XKTevRvVYByZGkGOgVkF0wCzG+4WfK6zMPw
MVfW1f2czM0QBlN4Z9Y8eoa7VpSgglDDVdmysuGwoqg6Y/Ub152bGOtQypUoPUFxBPIuYWsU1IZe
STwvQqJ2WlkkDECk4CGqUyZYl/Z239oMVoro665HkaZ31zbW1tRPPEZNnYx0+zDOZuzvYxmtc4Ou
gvZY0spMbqrWkWkHfwjCuBvT+8wktKj6aOLJ5wHYaDDWNihcR/cwzHoXXnomM1nW6LZdqiqzMTGb
OseGS3zD4F8VQ2VAc6e+Ga2nor/xBY2TsJ4NGjD1MFioQ0nlgHmXZq+NmviHtu1T2TYrXhXYKEjj
JKOurJtktuxb1GrjyTATiO/zNDtLdgz8kxh3ZILX9kzDGN7LQQGUWsZG+zQIu4fOqB7fQxoAlzId
SGZ4ABaYOy7/mwjKPMR9nLvRN6VijnwgcJnY8x9ibaCuhsMylFdpNI6oUzdIql+te/ACVx8E7+GW
f21TGrrsAK56w/s2RXPJPxq1soBVYwGhK0BnS7s1wxaB5Xh5NQyCQnG7oKB0d2FXhj6tTTubqT9s
cLfwbWHL62T3lhRmtKIhw2L8eJMYXN5WYWBzHM81oJdE0OdkIYpnuwygKk/OoTGTl+CQ+IIaB71D
O+2VKjqsx8Eimx4U0iUGzIXSXZVYMX3JUUQV6YEvufBeQYW1UFJ5DaTKDGu6a0eX8mGnVhA3JbSD
URa3G0q/YkeDIaNwwSwtlamidCrTXe63JD3A9xOvqjDDSwC6ZqliifBZlRq8OzvQJuJrOPaoskC/
M93vZDaXrLEanIqrtniC+bhlxv+g7M8lb+0DxFJ7hA7Mb2VIk7qPM3PpIu/FTiUCsJYtYQSrYHju
SrfmpwklXF4lo/Jp5ca1Hw96CUExukKtI8I5tv+qtpD2WFpTQasM+6hplmTzTzMPVocCIRh2qEDR
IdJOEXLQWbqIhorCvQUbdV5VUbtO0VPR8540GEw+ftEYp6qrubNoDcYtsOhGdBexHcoJPR8NI739
2gbuqrigoo7HeutZu0dOy9JgL0xUAM6Jp3KsaZhKuUt9OB+jWeYfBzuk0VznNG5lDUGRE3SouZ/v
RJGFpolDYpYPQB+ATVRagbKrwXRMFgVSFIMrgrh116LzFlU6oQ6/OBhurlqTPt/lfTacg3aWQNkN
QbgCbJ0SQDdib+amGEkJSypY2AG5BXwxuWuDKgFbd5zUMHW1gWD2tgFYwLNBy0cThBLXual9Fin3
4PFlN2lJi3LXga34FgBegnjYqfY2wDI8f0JzubLHvBP6WnUlMT+igsnOOs0Jf8MSmfhDYtPuSa4J
vQCTbL+2OsKdL9bNAVejBsrItnFXKR6uL4Uj5mHVA8MlIMYGdzgXEqtpLhBW6En5FEE+zJuyk+sp
gmjBmxVszPs1SZEjJP2cHse064AnavI80Vbul3gMP2R6jqoyB4fI9LCB0J83XyFy5O+QqYx5E5vZ
ItQ1jADkS25Le2ozDTptHjfgoC1dHU63HK5oBLrhWo25j/dwiOCzhgmChU1rE4ulN0DegVeLyoEX
Ju08oSgY/XxJjDK3bRzZoglJq/I9QAj1bnX5Aup4GXGVoAHyT6lmRVsJFOD3U3CteGeMmR8r1NSe
V1lPS+Ao/cRZgw29A3kFueRhE1AAqi1TKtv1FoBdk4SC77bJ4WdaApwO2IhQjU3U93Vm4y6ms6vX
hfiPOVYLe+OWUatmmGzxNBO9GByOkAkNAYcKJGJ5SQYa3xRs6HNgQtSLSke0vAkCFr/5gfdnF6j5
AaxeV4MBiz8jFWNG+Ax56WtO5k7X+Zpy35jVd3M16GKhO8N4MWD91clw00WxJ/slW8lrQJlyd1Cu
+gRigBS+GpSIPvISxEMlAGLcSRAm4S5fiUdTUMZINUw0JGInoo6964nTa419E1Ud6vOGJXoqrvct
u1+TFTJ0Ekt6Vwwi+TCBsmgra4aPySzkB71IWWHMA7RHEJUApVqLR37QH9tgDVvUVi6oA1QeF20Q
75mhu3waWxOcdIeXutG8z+8Xs8jzQiZkPXTe30IXyI8BDYtXKMY8x2PQZm8q3pKdS8P5yWofn3qM
J4zrzhbrtVoLBdCZERJPPs/FcU7YmDVbGaBwErx0h5HEdnhCWpY3GuJWo/Gop/WUELND+RLdjF4y
sIFr9IFR7z6UdIkqNZsQ0UnS70Qx0O/AisMmJenyUqDcP0Qpjd4kCPQPIX6EVIHDjQPy/wGZm+Li
YPIflF3w1hXmMwDl5UGZ0NOqWGQY4T3YHso26FHRRKk4YD/QI9qMOWmKHHAKfvp2nWL9voPY0RQO
jcqETPFWORbJ16AY0ueOJamoU6j6J6XGCFYYSMs+Sb54A/Vf73oFPUi/YYPqhW3ggSPF9AEdrRTq
SaezTMn90rEJq/xcFFc2SU/IPwMScL4TE7wGGI7yPvVAafxhjZHViJtEhm5hp9Aw0W0ngNx+eaHc
reQLGVPZHztZiCWtaarDJWgKS9JVY/HqQbPA0wIf0ZURz8IG4F20oWwsQs9r3Wc6dCfjHVTMKosd
2afpuBafsnFcsKhMqh/cgHWMsJA0qPPAKTSBz9oWQEsKxgo4Msp4UFUeWWi8NMDYUwIUlCn5LZwC
n88NDE2AertZrb5ncCx524MWUi29QuR4BifYIG3XbuH0aJNiQQvDE5dp/SqLldqugRFboO9DZIi7
7q7r5GxkM6+YnBTtQpWYeXoz/WYjX+FTFPf1KlOUZNWmGFaGI0VMsitrKNbXK0mzNiyHA2udzaf3
Jmi3mFScFj3+H1j4PHM3wTKjYb7p/EyHrHZhWeR2/w/23M8BEZh/CFBjkjNqTLjSGcCHn825MUTP
0TlVfgk7pEj+dL3jrCewn3QiWtCea2FHUYci1XFe5XpAEKka4KPM9ZKMLn/pfhhdf39eP7vLOC1M
XMgQV8V0EJiH8Ip+Pi1OPKJJLc+/9lJds03iD/BD9OWABzGQsMv+waj82ZO/HhExbtyNa3YYlu91
xMBfmQyIhsUSIi/xTfxxRPsHVZOQUcOan3OWGkBwNnQBIh+8g1n5x1fx5/yEhz8c0T/mAHyRCsma
lv35e1f+9a//9U4K/PPjl4L8///4n9dfAvPfP/FfGBmvf/y+l7/9W4dv8jrraf71L13P5l+fhZP5
8+yuMxR++pffxjn8LwMb/vj1Mf/L//xpmsNPc1b+Os0hKuMCOYt/sQC/zXO4lYbPf51gfp2S8OdP
/TnNoSgw6jKDyYzV4prTy+L/nuYQlOl/gBoowH/gNfwxt+Ff4xyS5D/gTcd47gtkvkAx4pmAnXyd
6BDjA/FaoEpFTiNEdjv6tyY6/GK4A5BAUilJI5JjLFdO4l8eLu6R+EbFpU9kpHnRdICfn0I2bReg
HmovJyh5kGnz8G0OcvouZ6U+eTHSc6A5Pc86tjWi7BHK/Ww8oFWwdWzB0FRF0QfvCiXmJmeK8J0M
l7KOWOfugUGbb52Oo1vH2uEVrdmyg5gMRJIJepEh6rxmjHMoOROEu6gN9XpY0K4d5SSyZzMa9w/I
03Ud+QsEgDuA0X4x9kXEdvFC/xqx7ZAvt9IqpEZ05B4yOpeH1puyjpflel047788In++TH8dovHz
AkJ+HK9MQizyAI3y34JvcRCFru17dVoDjYa6Hd7AIdsaCyz/hyP9vHD8OBKoqSjHsoFEWvwrXrSZ
LIJNlg2nlU5zE3edr0pPggP2Wv5s4yE9eNbRp3/78q5rVRhleJgwQ/R6+X8hyGCNzasY5+FkMgaL
MTC6q2akckhjHIHd/e8fDRE74CLRNQL162rclgWaOkQmTiALwMSOWmx7bIzRem+G8t3fH+tXXOv6
zZU53lYAZmH5e67P9e3ARB/y08TckNQJo/PQgOqQ4DdQfjLP3L3RJrpd594etyFf1I7P2fxvX/OV
HMM+FIK4w28H+WVjHKI598Ik3WkyvWCNA03cZIinvCszJf+Jkvn9GSJhFIEnxK9UKNI0/gVu0lMJ
411n3UlF2/YoCz03S4A3WDHVs5Ofr04/XJS++D9cJPY9OPpZBujy1zAfdN+VtyjyTsi9Qv21+DbX
xKzX8QFQhv7+i/3ljbzOgAgxJClCnYFV8LcNNoWWECHRy088mlr4ix5lhAq1v2n9mrz8/bF+WW9/
HIvAIkvTAnbjb1VNJxaMPEHG+LT5bY0aSXNxHgBaR83fH+dnkJP8cZwEJCNo1evjGv/8GpoM8YNM
On5C/4QC0a2I11Rw5OIKXCV5ZpyLBcraAit4g/1Md6FoGSbC/msz/B9Wul+enes5XAeip3g/QXQh
mPnzOVjofBCBF5yDndtGRYC1q3YL2gtF/PIs24I0EBT8P6znPwrDvyzo18MiqY4LByCHPbT4ZUuz
bWblRnN+YgVN3usuE2eU3P5OdSM76ESNM3pg6cZq9a7NkZE03p7WbHRfowx08RdlS3HuAXYcW+Qe
zpRT/LF1wePf353/6TyB9KI0wBTAtAx/5QZhntIVAxyCY4jA+5v3JoXjMA0lvqIBRvxxBNWVV75D
wG0XyLW/hDYGxQ5ZmJ5ML9ObcinpycEfuyuDbM6RwGeyayQrIaz+/bn+/tQWwPKSK46LiuQ3xDGE
Ny/nYeUnAQUUGEMLHLoeZ3Azf3+c399EzDzEV4Zfnlfgz19D4ZgKhJsSzBy/EURuj0AQAg5JRJKb
YU7J898f69flHM9JASEc5C3g7rLAUP+fH09fzFfop8NyDv+6aQtqGyAiph7wquxprNpaudXfRMbl
HwMxtgcYe8s/3FiMor2+iT8/roj3g7pGQ4Ev+veZWloBZJtieszNqv3p6v4U1VK6RJ1ao7bHAJHN
N8Iorzk3QsNkZTAs4PVoiB8wF25mOHPn0hj/AH01NtU8gQasJyjRvI57sV0GNtMz41OMDHpCv1tn
htfCD9tlGzAOqionnT3nk+vPsSjIjYXyrapZrPETMX32DNw7BAhSRLdsTDG0K1Q8eBfk6/boW2Qb
IKoxey/QUX8eqA/fNmhklzmAkVOVbqTfRREQdYapJMAJWkUxAitKZyBazLAqya8YEvD/FJNrpjj9
zEoafcGEsuRlTRKFcQbUigCKDE2/D3ZJ10aAtmSQBDp2aRO82SnB0gLUhb8ZhsUbsCb53sqgiGuM
hsCPjtBo2nrlZWv2IcvSw4q0NwIyuZu/FrkBjNdN+UekB3XxJKMOzxve/rbf97LE4ZXSwWMRX/vK
cDb5xy2lpMGIhfaSX392JhKn4WFC7Sa+zrCN+RC8K2XiL9hnhtcJUwjuf9xemq3LLh5Z+AhMmvVn
ueUDO9GozZIzICEGvBOZvt20sU7t8h+rFczyG71sWKEKpFw/jSBNgZsiAx3WwxBtiA0p3DtPCj7X
OgzZu9Tx9D0woCGo4zYcH5I+zsemS/E5K+PskmHEQgM+mL9BA4e+TrX27aHE+JqtQhyAPHdtkrwU
SGPHVRDj3gqIvW9DK+J9pGX6uSOYnoOE3QwjkHKxPSLGC6hx6bV7CO3k7rlPLQOHF/FPQ7ZgaYKX
9xoBxRl2yfU5hDVJzwVmUbS1Z8XC4UhHKGAiIbf9iDyIqXKxbJcW+W8KYInPvlpmuz0KEoRhvQnU
OfBjlK87XMBcQQ3baD3jAdthMIn6zNY2PCJTjqeX9Kl70JgbcVW60TFkRAbvMtbjhoVt6i9tMHTn
vhh25Rb0jUP85x6TMab90uXRsV03uZtmSmofSP3YLoyfQtiNN2u7XmdCDSBd4zm8RMm4nWHZZ8ck
J/Rdu+Q7+LP95ykb+4vH0WpKSX4vtvyA4D+y8YjaHULeJR+LAq+dgq4WSvg7QW+SBhToVsfo+ZDy
HfW+dBiOlMLh72vc1fgVovU9h9Z87iIgqAgo7lfD5LnES1KxAJAmaF9ElgUua+gLhGx6uN7eQu6N
Z6ABC0k/aoRlLq3g99otRWVt4hrrixRxwjjZk4m/ZECTdn5W8c1AMNPPgPRWy7ge+lLAzN5A5bEt
zOC9wRHiJXsC0vZWqvizMsG86wKRAPlIxyrebHwKwuIDGCcKFydRQ+1dgV3NAPQRSXrekiKqbMzv
WMbXpk+zd9bSGyhL7YcFGuqOpd6d2SCwAKfXGknE/i7jSXJZAJE8RnyYzwHI8Gbbsluk9nwBtFB0
YMj66yLSzt+msFdHH0nAyCN8G5iwbdKdI5nKqKJBm98iH4kTkkMKI936eHshW5rs3TpQs1sAQt4g
MTbdo1BKWbNmWC/6PBxeQI20MH/C9dlLgvpBzgp6PsLw/tLnkH6pyPJ92i/F105wfULQzZ0Y/F0c
FFX0RbfhU0HW9Slfvd8lG+i46/5DKvBaltVcTeJhXvKtzvGmDacUDnlcxT3QZe1Ri/SFw144ZvAT
w5xjKRqRc00pdoS8LXPELNH6GDx/jUCZty+3MD2Y1aYwilUsEIVdXvNhm5po5WDUQJh19RUN75ol
6zFogXSxuIHS3+/HricPIaYkXWclte+Xrl3hZ7pmATd27lYTwiaEWfIp6dxMKzLGMwf9pIPTiBzr
OZlQt4PFKebjZgUezA61A1qEIXgcvM53woNUlgXZg4y0H006Ft8XzALDCIYxit/FguTv3bqV2yEk
PKi9gTNDpUE9NrrpCPi8vHPBlD1C6/M1+AtVB8uUH9FBl8cSaNpSqcjobwoYO9yuzp+nJbmAAgsv
JdUrxkOW0S3Gt4woYcb8YPKhfAQGAMOLJjRB89+xFDKFjt4FPID6AD/5jC+1fIZrtTXYhIG5YWRL
+sUhSPcI4xGqAXCZppATINYMj0CGpFyFyRTksOagorNisbsVeM5L72f5gDETmFRJow6zg6b4gjvI
m0SAMbI0Oli4OeegHC+YvRTWFMbPQzsN5EgQ6bgFQDPDNtzIMyVT1IhilYchhIk3bHPx2Sy4JCw0
U23nlSc1RHwNOp+S4sDsCNRmXCP4XDNtXwFsJXcmLOR9uFGU/WUiMzgJQTfufB/ItOKdHQ5DP+Yf
wUxCxJFTe4NpHIVsKE2Hkw9K/21BO367JKt5XFJ4pVWiSjvXQT9iT0/LVdejtOQOHbs6AIvK0QBE
8jxEfsHbtajL2onhQWVkuS9mB65rmlmJQV7FUcBnOK3FGFQW0dUbOQFh6hB6OgAdFm/9OOVwwVQ5
vQcpjolTWdd/L4ngoDpzJU8BIpY71Q36NZ/VJ4GP3ulJpkON2H481DPd7OdQpbDWUGMGpxbjIHts
ruFST2wEztxt5gYIKcLastvhG+dguuIva1CqBhw8bGgYgvNubFt/yUsj33LEcM6b62AllNgDJ5Zs
B088bdKiXx6i0M7A2Hus2dOAXQOLgAb8Wts0n3rysoRmzOcvWYpeEcj76Nh3hrES9cJB+uDFXka0
ScjGTpjGeXFExXd8JeYFSKB9SzUvPramhCczXuH7xoVbAQSZYKhBLmooIuMxyFJ/juOubHcis+/9
EvG7sIdzEhR2iMDpdrLiaw8mKBPtnY89IJ8BMymRyqQnIgcHrjRd3DFFruWCEPPQDAhYuwZT/Dwy
6MaAEcbixAAUdJM7RnRdzpEWCgY9Ur1YzvzWPhdJF/vakdjA/HLYRiKoQ3guMaqpbucteMeHMtxj
BAq+N2wKB7Bty1lt3HxR6I3QYbChGZFL+T7pgn8CKoRHGYpSeGG5AjeUx9odszChr57EyWfM8Ai+
AzlYb2nh23dk3OBZSnysS135Eo3cVrEh+hNVKYavWkwDga/ygsKY7haaIUTfT09Z8tq2GwY0bVhe
6UDxUIlXTCLA7MUieMqtA2KVjxugyWKfbkEGzmLxMCURLHEoTpASgX8TjXAuC/TY1Ziksi4df+uH
mI0YPYiZooaB74A/dERILd6bbP22bEl5QC8Pw0/H5b5HqK3uRXaOZ0HgutqoEsTsi7Zsa8wVDZCJ
xeMcdg6MKxEHs0WfN4UPZgCMD7GfMFFK+OGQLtw9TxmGy8SmaC/daL8HKkyqaRNgwCy4Zw5hdwcX
25259sOxDCEPxM5iipnSmLPDlvCtXxA2Qo+PXQeF0Dk1EpZDyTGnZF3m23Bx3S0yToceUxSqBAVX
jaYaANjq7tcMPiJLXXYkmJICl8YWaE1gRWPQBDYISR9cNCMcPHRqXyzzt0UHcqcCuR2ijMtKTOUn
jWTSXnuV3SwK2sHWhqdunR9NEnzmWbqXlHnUKeXdKOazCKaPq9jukVQ8Y8LJi9L0giUXgtHAl5tM
b9+7qX3FoOQnjG86KFTT9dgNn8uQr4eth0iZAz+PSDjXm25NUwYReZED16Cb4zcgUCisghaLPItP
QwZzrozDfWfUjWP5WiGy9kXYUlWxgKpdkQAdQbsa835Lti/OcszPMfF+ygfM/vWlb9+Har5iILro
zynYsMp7D1qIJ4do21mgVfBqAaMs7JZML2FhzTtEpsodm/lznrTsmK9lX+vJmg8B8IydW+1ytOhh
bg2Q7SM4xOtr7sMzSXj+IZvT8cDFhMgR5vfpE2bJQB5dQXjUMi+ZO0jQajsMM+nTasMc2NvFEoRo
mHBPJM7Kr2GW++AcqAGCTtWXcxEeYhuvyc1SgHIG+casexhizOPBpI2p7z57iM6YddNhRvSpFQue
6HyF3VtB1Uw78DbdEO2juWUSkRmyHvPE5MEdDPacN6DnuiufB9E0w0S+W9aXcGBNTD8WbQ+Lm2Z4
AXFUWAyEFmhEkPAbGCbkSLRFLR5700gsL9CZrp6GB174EaN0AiBQE3oMGZObjm/ubsIe91pM1F+C
lKBL5nmwAxmQhXcd0jR2t5QebYcB2w43DROox+janURgyL51W7zed5mPbsOo3/ZRq/sz61f6EcOz
IHK3aR49RTNZdhnR6ETazYZvUq4ZuSzMXlvecgEDzoia30+jRekwBIhaqSjRJ9T2+OggQ2aHSTTo
yJ60gHmjHP3Vmi2fskHEDcfckbxKmXogeqv7yI6nUYGS3bDln2JElms+J/ScMAJRYEaTXxg49j+c
mh/HsyoNgM5m+kSzBJ5NP9gD3Efx4cdfKQsRP4UZ2n6Zd+UhJ2Q7xkmvPs9iQQ8GFA8qQYFsw7qh
7AnQbMLr2cbsuexxM7lmoKowi2T/QyhWg4ON4uR1XBV040EgSVdxzspDgCwwMP61P2fbMh4yQeb3
ki+4AN7hE7GObI8zhJcHwofogzAhvnUQxjjn1emTJqN76B3q3S1g4XHrzQZcyvsFTjSuC6gYfacI
2r7p6rEDAOwmzBVU6O2NGXLd2P6agOAbVBGIl1gMQGBVNNRlI1NLplNPMWYFz3+4BbelbNVniH8c
4ZMOimKx3ZQakcMqGkpA8dg7gFCM7QYQqQd5dztMS3hHopXcyG6DQ7YRiFd0688/nrsAjMTedvgG
km0ZXgfASo/wYjO0SRhkhfNjin4PRqhrVYA263Ew13syGLhsGM79iO/K3YFJx22DSFmnkdou8Rgh
bHSV4kCKbpcc8cF7DEMr/h97Z7Idt5Fu3SeCFxAIdMMLZM9kT7HRBIukJPQ9EGie/t9Iyy7b9det
67knGkgimcwEEBHn2+ecTVUly86WXAE9gQ+J76n1G+ap/RgJT9t6MbRSnVfo+U7tbqbS0V8LnS/J
StkenXL916rn3TJsgtcDmsvma8U32s4Lbp5NM2r6a2xYMt1kfebtk47rPtbYXhsOOuvmIjwZmgh/
LIZEVEq5msyFb5pOWvWOlAjzzHKuvmDVNs6eMYYnFYfVexjrMGlhzK1DxCMfpjkwm4S2hak2qvfM
6fojngvN9OdO5brCIxkaDxwO+A1LgbvRD8FS2QGHY7nHlCrOnFval95b395Cz7PTgKXhWnWVeCBY
JGWnxQsXXRZ/K5aifm/chB89wYudCJ0Ljz2SawH5onXvyxwFkY4i1zd8nQcWdMXD92OwOhXEBh68
uq8/S8L78U6F7h57SHjSez6dvg+52SdmpSEJYygWpbfvofW3UWXP1yYS+HVdqPCthXuygsVejKsc
muyWQK/wZOUmr7zn5GNtSh6He53OXkySLR+xtV4FI1bcs1VbSApY+lVA0gxnwtEbuEqchdx9Pa3f
GUViXmAWyz1dtVaIfSa3dwO+tzdP8k5hudaeFg4EP5yw5hf2+vUabAn9Dhyi9k9JJAAwXXNeDpoz
YAByHY59rh2r767NOTnggDG9dlUyfZ2UyxSqY0NO1hKLzDZmW8HKWKfNGaKvvInHfniCBXS/1UqG
P5Jq8k7KinPglJGVSSZjs5stZ458r+QKUF4TvqW2ZcHLtWYbbpwKgXuT10k1/yo//wM6/H87pP5Q
P2EwkvqDev5voMO/2oH/7Yt+4xyoG/GsNVt/ZRzQ9X+trICk/8VZAQamUPzlz7YKqf/CaI9oNUGe
rYCg5If/xBtM+xdCDYS+zv6Ix/CY3vzGcPycOP1vhRWW+ZcZFBM9RxhSJ1yeTAvSQf+C67SGnTak
j8WnBZMHkUQ506Hel2koZr+2pXrTo8LBMWRVD+ip5Q1CwpqWVehGUHpDujWcRH9Me0LCt62Yslt0
yxQPgFbyBHDa/eSBcvcgvD7x73WzsdzJNfEzeGucTTY6uzm24iuVj9VZj3Av+5XIzzUw9Z1Tme6+
wNW7D53Q2csslz07GC3cdKju0OVxe8xAka6HjhPl6nfVMJHNPbwgruAr2jDGr5wRZuRLJ4wYRg8K
B4xgH1hic6kaKUd/haSPA5v4bKneCYhwr5cMncNvJ7ff8h+i7ajsaZetWWljOLkR0LeHI5sHsX40
5lAeslZon2PVNj+cOvFuzbR0jxWa0/doEmETxFCbd0lcD/veNNsH2UkkIrQyns6kUhQBx7/v+Jx1
YhfTxccsBQqr4cW6QZ+Orrp60T5LO2p736grcQOTXx4JRnxV3tQ8pCMBhVnsqi9x3fePntdPhZ9r
S/tBvGb02hJ56ZHLjufUtiOUvqWEegeWOuZ65iRYb5HgYsvLnEAIo31v5mkcAiHHF5tlgje5zD84
GfQHb0n6nSGT5HPRh/yc6O2ttkTWCQIPv3C4LFd1mKugtJxu50xuJzatncz48+ZBtHyeUfbqJR4o
MO/SwHcrtG4nOshXHMhId1Vh84vid/Q7IxwIPbS0QwpPv5+aMH+qShm/ZCQUZgFRxKbA2wdUXthW
auC0trB6EWgEeJxw7R2bVg7Xg/SWLhgqnRzO2cDXEq9DMoKDObmMHStvvpBeh1QxjT+SVICG1ZNZ
sjjm3bIni628S2xrAjKfnXPUVqhay4xK3LrFdd1r6VlopjFz+hyl5lcSgN23qjp6Dp2FE6Y3RPKj
mUYcJFlt4aPIW/5XrReHpWZSgVWXoITKLQ2yUCzvPgrnOBjZftcxIlc8q43dWjec+dVn6ZjZUW8x
BY4prPEG3/W8l2U8XS1LT0xz6vUl0app+KoVrE2nsBFNuvVKx/jWjMxi/Fgfhwe1cI7cqjkz3nov
D8sgKpvh3iCyjbMjTgKvHo33jFVDBWrusQ2MTu4epJmNiGmuV5GbPEOEF+YkCXyMYbuH0DCfTaXH
V40ey4/BbjBMGZKLNiD3Lj/UUel+TR3duQZHnvXj5GXeE/6mCrESszL0frwywzW0/s6Ny+LdimLv
S5vID00fa7DV1rw2Bnv+btXtTDoXyWTlav8rX9No6Iwgb9Pe4cMq27feYQDgz05ag7JWuNI1NRRI
+ZZ3jgXGrrpv7w18SdJvEu7nVgfrBmaSWxf7ZlCQzuYvCoMAfp+EmFBv2C5j35yyysBQqndOsJhx
6vI+yHRf4bVJwSpnJ0Du0vd4GZIHoTRrXyVkQG00rw/lVjqt/iay2NsukoepEjrDGA9PdLqHdcmP
EclBN5lckX+GYP0Doo3kjXWK9CVL0mb2GwPRkIdZOBzDaCrdwNVIhlPOXLcHqaEZY2zFu4VnvLuV
Xat9VkQO4NYwUnU3N5xCyf+PyTXVUqytHrudnebGzVd7nAkKwCD3RjwD9SkdI/ttP3bEupvW3IaB
hxXrNp69EGOdqIuNHY/hMRbayLhFrx9Jeqo3Llm1V4SYJUGRZwDGpXOS9UzEaFnm914M6qOiJDym
GY/NChPNHu7+KSqtYd+thsUEyE6xQ0mwSWgZSRBer+xtQzbyt8VUEwFwht1sKlIdUBRiJfxcd9Pb
icQpNVzJnKFRz8BnrJMXCIm8PMyO5MTz6hIVQt4GZTlG378y5MV9GxIJ6BPiTB5rOoY7pmztA9nh
+gMW3QgPODi5Q63FUUXjs0VexUPjue7DYFCK4TN/Cp/H1i5fTa11mY845XiK5yh7dktb8JAaua1c
2jLWEUBxB+hF5BZZouiSmbzxoqILKrUQbGK1GPkNVrtgKubkZhDYwhqXlJENyH1xg1WKl2tnGid9
zB6E+mk1t7onpI/Pxj43Bi9/mXpxzcYuRApZ+vBRuq19TJNsfIK+dxs/VmH83STk/hYr9FBwiGuq
8wylfoNpvH5cuMYRGHL9s06a5TjOrbWf+mbYTWQ1fmWqMVXB0oAORkY+71I5C38yeqasPWOeDIuE
2gwES1yJfnGOTEiroBjTuyYfWt9qcGyGFdgBD9ksfGDSeKzsVFy3U4W9p1wkocPugKK/OIQd834+
tdV6kEkXogOk5uzTptVuMyKtza0Qo3Wfe0v8jVzx5JBM2gjC3ExIIpbez6d5ceZ7kQE6erPnHZUx
dM9EIBR3ysBOxf2ExbccqhZZzsGv342RgtqZZ31Dki6u0MH0mvtx9YXgazLhuD3H2MbU1RxQniWK
GBP5xfGmY8fCmPi1GG9Kz/3Uq8T7NDpcE77VWc1rgi37qz6G2bGrtHpfmrHm4rnkUcPlF7NIy5yN
Pri2s0tUmt2FHluQmjoFToCG/SaqxL0Vc8mdF68PTfw0gkKBcbSWbdsKUT2Ws/ea0LTEEzt24/qq
6ZrBCPSSNHistqP3lmhh9kgRTtfc4ehJOgarXkPmpg31jZ/baPSzsPuEdcwzSp2xHqPZOmDh552v
xDITUBmRF2O6886MmcXVnu0EcVnaYcAU634xRJVe9cyOCrQ1LX61apKe34XNLR6Q1Ktb23ZE/bP9
zJ7IW7g2DFIY+30VZYk+nLhkBWKPo0qb02ATLm9se6eXLNPKz1RNDGn7wXkCIatPTZM8NZiItjSU
FUen6erAGVQRONX0YOfLGw/AHzKJ39PefgP7GD7MajUTydYiKcEa3hxPSw/gjvldY+TbURbamQ9H
kMhaZ8cy65sf5mIprEN1k5Ej0Zhu4lNelR9aBsr3pjVmczAMMoZgaJkcPbn20G6LRaA2MFvjOFmN
JKL7lyPBP6en/3J6wnIPgvk7GPdvhycCi6v2/dvvXfErJP7r1/w8OxGPAAluupfG0QsJ/vvxydA5
V1lr+CM1Ep4APv3XIcqg4BFemZK3S0vgeuj61yFqLfzzSE4koRTG2Ps7h6hLu8gfCCVALJBX3LLA
SUy8vb/mv4Gn1Drh59oV3q4m9XaI6O48vLbKk2V7SvXCIY4mY42J2Qd01HlZZ9PLC8K1CorQHADy
apZ1dFpdhpl5XWp4Pnik4VhctQmindqk2w9Z2k/hPnMTK0nOVjQqboiFvw2HA49zftYXSMaxWSKf
pWCY4rOhCnxiXP6uo/kxO4mAzAUCF06EvZnE3phjnrDlCEPFpqVs15Igu2eG/0jlCVj81pXR6Ny7
MXMb7zZJ+u2IUZKoqYIRSxFYQ0kaEWsBy4+PAB6uzQBVA2vwz11zadz8L3eNwUf/v901/0NRU1US
jfgvxeHXL/n9puHO4GBP9L9jgvBbODV+ag5w2pgupP1rsiZkJfLCT+XBdFZ5Qb+oAcQaXpSK324a
KjTBAlAMmDTCy7t/554R4i8ALpYni9fFRS90Xs+/ZXsWDT6/KbNHTnzo4I2NwbQv8tJ3LbvSryA+
XHqjYM/6Zdhn5LgX+gs5bPi1shLbBCSE7JeWPCiTvgAOBS00Q8DS09TuY2LjY7UpJUvLxBiCepwI
ppB0nxWYwb35kGrjqGEvhuou1BF3eNEpPKT4Npm9l/mclhulEpeDj1uXZwuX1anSCsVwLUGPnCXy
eWo2QHua/ap1ldqPlXLW+g0qMqy0PqcFdrQinVA9LCsTT2A8Sxkk8cC2xitGTINYKrztSPzBuMnb
JaIDBBbmYcHczwBeMEmnflRd06dH6IGI+3HwWzUkEINmpOf7coJAmBS1TBvLqxieFVHj3CAAqDTo
Zp1OF03D0GmzO0dHzdTga2sDW1zI7FCDeezYhDkLluiSb4xdOJwC5FV1K6ywfOvH2XgYGaqrfdWn
1FZ0neKRQiDMFHQR1GKXFe0GAke99q2cn8OlcuygjZp6OjLKQBUNW8A3CqH0QbzSothQmGHk+07Y
7VYamdraUd0YnFna80jrxxpMR86gThZi7bO1tY5YTJxnL52ns+hHr9snqWz6XdwxTIGWMuSGCqRZ
v2/sbCt6rSz2Zp+HgQ1yRN7RejpMOmw6gaWIJ/MpeWyrjT7gKCRtpTgQvowlIFKDuxPjOPJMS9nW
RkJFu1nAHKzZGjVDZWhepN5Ef1+I1d1lFncjOtA67gTyfC94xIsd5RDWfqim+pGBdnyV2X3+WhE8
yaxEGWNQa1F/yBUP8Y1o4dxAezaDiMMtaUqQKFgLDS4aYzLUNoqA62ZFaEvstN7tZDVEf4XtEAw4
JE9AnxPKmFlkNL2YK8cQD/k3PdWqI/m/4tgX5M7Rlxt+5W4g1YyWD+8jLJSRMAToVbaP+kY8hXky
HMe2cHbEmTgUnpZh94gD+hNniLaibsuGNkX8zdwBAMYOiQQEok0o6JHtGufCzuUpiy33DY5H7BUz
TA6iHSvFxlKCbZkoNHPThc0TWX/tTePqy0feF+EGdXF+BsYsDuFCVmegaTpiT60BhKla625nUPOb
xqIWhG1XmqJMKYAVq8vcjYHQ9sWOmt4HMmGOR4bCS9+swXSstPlDJmsRdAsxaST77PuKMNLWCeWA
zp/p91bcDMEMDuvtUJEE/XVWaIRX9ZohMVh9fdsWobejCjb/XhrZfGw8ii2nNZpWTbMHGNd/pnoi
N9QwjGAFiTyszSNEzIh3sOcXsu9R9cFSp42nhAMhjRmZzxFwsUHws+/GjmgpfizR98Pc/rMq/rqO
/ZdVEZ+NzUrynzeTN98/2nfKzP64Lv78op8LI4r7uh5Kdmr4WkhY5vv9tjDqWA4tMv1sl32j+UdF
HsOhTvIyO0ZMRe7Fl/JzXWQ7+DcUeFyLf+bbmemT+mFgUkf2tZlA/cWOweBc48Qeq7NZLJ6KkaA5
DNqU0skmncuzchI518UxWc/6xMVw7CesY3yyVi2gW1WBvMDb7Je8/Ot2VQ3Eqh9MFymhX1UFwp8Q
GITZajvCyoZXueoP7UWKAOUcdsyykhuxKhU85hAtADbFtqaOicmwZd70q7oRrjqHrtwC+QR0msal
4cG7CCLJqo203CMneRFMplU70ZsxfB70WCPC0a08Wqnd4qEV/bO96i4dwPaesX10Z9Mk+IDE0z5M
kRnuzFWzWcJ+2mqj2Z8g2ZaAmEjS42xj2spYOii9WZM/Ea4+vTtO0RySrgojn5wV+LKGIAZqwOKX
psgGyJcqrTdUzPGgjh3j0bGa+MGa7HSrdKpOfE0vp3MbjeLsNt0XqOU+8g2DO9knk1UEulkvT2Q5
ZOsj+iObprbz14yLg66p5NwkYKBrrmn3lZH1GJOrOodf8iwtbtxRxTv27suJIAEG5/FsRptcgSyl
NAC5Pp1KyZ3wuvSg5dHtmKXpzkknaN3YYvm2Pe+gj9WI+7McztToQgEbhY3joRjnx3lVbzI01QAq
VdzS/NsdZtGU106jj2fZlfMBt635ntLBecKs3z/arshZ3jMt2zJlJJ6pjYV7LGqU8gW9YNfQjbUp
w7y813rdfOxn2b+Znsh/zCDcT4Jdx8bOpvK26CyNzgtnFyHJvPJeoWySLOTdkfxUvJptonYGuyXK
mgQtNGVGeB45yFvNbCcE6a67Nfq6OqfUgAWeSQuAn3LhMMHUPO/TNFNk+KY1ONGwLJR5MOVxtpV2
Gd+XndKZJxFwsCV1aWFEXamd28WLj7D7roRyr8pBJXvJungjSbUIaIBkkRHLEMRdRG6ZQRvgVmle
eq4XKQ95VLsHXdn597SM0ju99kquqWi5zdi6geNaofbpMnuCsog62K5mtHPWG8carsrEdnh+xTGp
rNS/kFmUblItt14Tg90pVNF0Jj5Nh8/uhuvEYeSM9t+o+5aIgLcmJwmJjVg9XWH4jZ48mVm3biPR
l+tor5TD4EHvekTlWGwzy+xnf1BLVnBNlg4nRMLjCbGdrI0NA50hcpUaAyziUI9mmoZH4TEKhuTA
Xe82sBDkQBCe6tttWDzzGKnv5jJfDmXU6DRtFNY2AXW7pt4Jfn1QNfILGjkbk7m5paEium1jKTZ2
Y5tfc8YROOO0dnrpQto01jyM+RHFyQQ/L3Ntu5AOdLBsTGDDglBEW6MzhoRrNZbakVyk36ahaRgB
FV5ZcaNlbvQMF9qsSX1VWAeyaUKeJEm9bJai+pZjQnT9wS6ma3Mhx4mPxkqyTUox2HNEuiQhPJxN
wgDWbCIaymDztqRA7bsJQarwa7ee7kWuGy8tbP0QENDT1vSmsznUp2vyo90p4YOLOB+LHfgRB/Ag
Gmebyd6kD53+GHaQnvaXyCnq/qFfh4arr5q7/QRB2GlL0LtpMdUbsqWy8bFNp8j9lJBXsIuxk7OT
+lKodGycrVtbWrbThqFPv81OXRvZ3uUjalm4WNz+0ZT+yz4AtWcdVf/nfcAxz8mrSbo/7gN+ftFv
E3nnF47GLOnrYZZMuNUb/dtQ3viFNZlNAK63i6hk/H5AloJ/sj1WbUybvAjJQP23A7L9C3opWhB9
1OJyeP47GwMiTP68MSDNQjimt3ZOEDyAkruO7v/gFE/shDZJo4tPEw/pxB/ryiKFeLav6sbROiah
HIXWWKzHOmua3O/JkA4D1mhr2kQd/amHlkjIMHCr3D4tiyPDbY7xk122rk8worKQeyNFubnPqKkD
tkNkw6hgwsrNGCzxFItOnfOxYMeRE4ku/AHii3EVCZzo+LZD3BYxOMfFWHrJmaNi6kXFQssgJ53i
wFzNTF0X1oqgKa354EDnfLrsRDY9+UJbslqQj8gH7WmZdS1hbUgik+LsiT7edF5hX2NEc6AGhocu
F9rO6QyTdHGoZLIgbSN5rLHr30+x3t9Qrlc8FKk2lVum/hzsU3cNNi4tPcIBmNYPORzQfg062xrk
y+Jfsr2TqNvkyojd/ZQIZrRxlVQ7q7Rgtrs4480cRWZsJitsdrJ3xAvPQMEIq80fDTHZwGHya6Rm
8hqrmdLOxTTvBpHC4iDkkRYo7mKbjCKrtHGmzontT2S63ZkYHm7Mcnyw9JG9VQ7d5teTE3/amCn3
EuCB40uZXRlFQSInCvuDak2Htz1Ooutu6OTNGJdEtPfDMpz1cduIig6Fui1+pMr2diqT866zEjeI
sDI9CNv7tMKw2hicegJbQ+u2O/6IreXFkxp59U5RBnVundSIl8ohZeoxbTvzwZy86YpJyniXdOTp
YGP/SIUZv1uVzWgymq5ynUhEa80tsEXI+mXX2r2qpuIxbzMUlizvbpjJx0HPOxKEXoYZJSV0dsqG
AIS3+5JNS+jLTkw3M+1Qmxr8fWtYvFKNevCNrsLoaUGyBGZwG9L407Ly+LZpytmb5+iVyfTkNOvD
t5z/fxvRVnqP7gPkOk8h8HJi1TgSCbykxSsN/TpalhupmX1AJLe2z/Sp2i8YIR6IKBesQUN/FpmU
VzNMLLNnuTO47K+ryVzeVEuC21brV6w7jY1NDYPS+CZhbhumCqybaRjttGa4sumfo/navlYK+yDj
mJJ0WaxDgQvMd2A/Q/RvxzWIDYHj9RBSLAzW+azhf4m7hWnirO9CIpzBOvyuKV/ncUjvYhPOAgbS
mOEuvVw+sFvLt6Vbf3bMlI5FWj3T9YUCSwRdQbbPLksEpH2REN1O9XFQrp/U/A0/RO1XbL7QivUX
OXiEgzHnPdSj0q5HJPcttrNok+ryjYdhd8v0d9ppHeFveRZZx5kIwmdpox1PGMg2RdjqBPELbivt
5ITQrGEi3pQTNtuBQfQ+dxpxTLvT0ifnvoD8bHri/EsywcMuITjJI71ZFptiSmnUYJa7yyihwB2Q
dg940fP72rWio6LDCn9BZh5pI5ruiylf9mWfiU1d1y0s+mRfy1adaPkajwRjMrPGvDPej5I4SmPW
Dho15zejNOKSG4xO1FF/LFNN5t6mMVqRQk+OZoH2ZN0U4IlVQ++xbS8emh6pkVKUGWJ5Et5RuJrc
WnH3ThWsPJJs1pA7ZbxDllrrwE/vv3Ytv/Kq/m8oYxBXTKWLnU7C86bWo5yJHb7OnAz+u5nHrh9D
mRAP1VIX5ZTz12XwsNKGPJ8Ve4RzMk/zV2+e8IYVid48Nu30WOo2ReUI9rdVEUvPV14+1HcRKsbR
JJKz29cUTNd+bilwwiWtjoSDhphWaEzaVJROPODW/EHixRhEMKS7MXZzpBGXGlZfs7E41qQVY56T
Cbsh0PTBAhIigJOJ9BIvO1f01DfEOIx4uNeUhg/PIIh4kw+zKi/RrvHA2qI1n5mWUhEcy3Sg8DGG
SrrFel0NforX9JANbrqcJ9na9xML9iOAIrcIKLDrHVtA+teOwstTvJpXgThN66Pn6k8CY2XSAkML
HemPdu08NDmeZYpH9PZUCd09NTNxk73HHp7pRw8VZUa3tDHmj66WkkrYKkbMcRZy4Xocz95qV3Zb
JWRxMEh3endXnZtBRktUYjT3khLcFrXMkfUKhYxDeFS1y/1hKkVw67Ro9zWP9h+EfepUcyImXfds
Ru9minf0jWPPU4szAMyc4wOFhL6cluGFgM/mvWn15I01OWLeWwzXnbkUt6GyvB/6RK/rJs5D84GK
c/WiZflyU+jO0SFk4XtRmPY3i8Zoxpax2QwIVirfRp5MsB4psqUnYvjYP8ybmURBcNSQd9FP09h9
HtRsnXO7y79pqZ5CkQ+CgERKVcf7sJH2M+uItyVUPNoN8yxIjHacOgyMjLrLI3nI02eWJJ7kYRSF
z15WqruJsyVX5Rxrd0lqd5CqZtG+pXOY3Zh5zRlOMbUHIvOK5egR/PpN9k32QEDpY46IKgK07/CY
GRkx6FnMzQo13dwujdngTb4gKBgkwVFm0pyu65VRoXBi/E5NRvOVlBDOEBeYRcPc4/nTyrggcqg7
cDPAF3NlYORKw8wtc3PfXBmZ4YLLOCs5410gGmr/BvJZVrQmvWA23krcQDID33DU6x/SC5KjTdA5
mMDzI/ccyM5wwXfmleThlXtb04HuCS+gT3mBfij+Rf9dSSCCY/U9SZ8O9QorKNSszBCPZ/AhizFc
sFrNz/NKFxmU5UE5SR33MexRvlJIa5x8QKIqLvmVUQKjoG8lLgGXjK6+h3boN91KNeUXwMlZWadp
pZ66CwDF0KR9w6CzCt8XRApravWazaIut730gKggi5fvNhuo63BlrExhf8iVunJW/or88QoaYIWy
eMQDaM0XWAsDDU/EC8KVrDSXB9HxVVltfiDZBthLRNbqAjNn88MZEb/7lQsj3xxEzL3gYk3LTAVH
CV2OVEx2ZJwONCikZjyTNhs2iqKc2HgnalRwjLSIfJdhf28R2VFSfy70t+GCrkUrxVZfgDZ3Zdu8
C+aGkRjkzV3pt2Tl4OYLEmeudNywcnLqgswtKz1XrBxdGmV3+jIkrzAHNxFYS7XydqSCYz0dGARR
mXQve48w65XPI2kAp42FdfvWXvk9l169fcPUFuG9VfLDu6B+cqX+mAUAAKYXGNC4gIFGl+h7L4+i
m67Hqj0KwBhBTOZ+kVa/WWozhyrX4Ry1eAt0UHyPLwxiMtjOdzvFIELDCpAis4T2S4Sk/2HLKtyp
C87IpwnaWK+UI4Bbdowu6CMmejDIpI1S6RM4nX6rdQ/0oV3/qLU459FijtdV2MQveTjlT8kKV+or
ZkmQ6XBu65W9NDLbvcra9TgMNxIXY0R/z0pqliu06V74zXJFOWkXNFo/DhG5SAy1CDOtsdZtoT2W
q0wz6tNoS6w/KykqVmY0XOnRYuVIC6SQXeSZ5bHJaZwX2fJSX5hTY8VPI7Nx7hiIad+NFUz955T8
f5khCyk8xr7/+ZR8m+XvcVX8WS3/9Yt+U8vlLxJ5huQ7hrUmqjjy9O9q+SqK2zAUjtCByEHR/zRG
tunE+wm7/3ZCNuHaLVhz8uQoH11pjb8hnVPu+ecTMtwGx2ICgkjnE4Zp/DXdrFWZW0620ZxkryEH
yXyHh6zfmUXvMv4p4wpXbaSBAaEXWtusJQL9S9xb6bfcsQVNWpOGYxxjeIEhZa8NiJVPFCLnVzhJ
k/SuJ2jiq2oT581iS3+KjSi/6seUYkctazc0ICXFSUxhtrMzj1OtSstzWjda9VbiqrpWM+E0+2I2
9uRlqCBaYlHvCjW23pui5NE9UNNBemzfzParGqfBvZvBWzBvJPE5FVUvt+aFu/LQK5N3teJYw4XM
YguZRTuybTP73HMv9xxCmI6Tka5nSTyBv5N4NN7kscRzsHObfKlv8D/x68ZT1zrr7pP17oCrCm12
W1BgSYhTack14Z6YHfQQSvScgqRgnl3DavLl/SQfnky1kfoqy9PHzYBeaRAEwH7scxzzbly2GU+D
kbLZsrOYyyMHAIQUv9Ih9gUVAWMDG5l+ZUhid2kkk8MUF1eQ2SoqyWFArYuRNl1ytpf02xKSXWuh
dBckyMCWVgmFzRzsoj3lGWF7QxaKdtTpJr7TieT2yQo2ffIc2AYR83yMNU3tqZ0Sj5lmDwk7BZ3p
MHLnvZGP1s726vndqdNsO7JpDOa1LS6BMdsx4sjOrYbTlJNDcayqHvygVIwg6UK0fZbJ4egSFOwM
cbYrirLamHYc3VqCdUvF+URUbZRtqCAz/ZS2+kO3eOF9W4zFS1hqnMIwX7p0TKv6FqfZl6wqonsz
arq7MVbOfc4O/i0mnZ01yAhPLSn+91wPFaPhKnnOifnBR1rNL3TDkGWKfxbHFIUbnH+Sdf6fhc8E
SJuHKba1W20KARPZH6EMOK15Du0w32sY9ZaNwbRyfq4b1/IdlJ4vjU2hLbVnGS6NkFhbWtgbcyLJ
pXWmoJqX5Vi2woZu77tiy/6mP1LD1u6JK46ezboyr7wF5xQeBWt8IkCCWBoXd3G6uhrzH8YobSRX
Z0ENj6qy3GaC09BMl/AdM3XniKnrCcxj06WDNH1pTs6ZdHS2lRgCwUEYgqvbIYrEFaxhdZDSI6E7
nfmsBxLc7uPcLp/bbir3KnTqj1HELwY7D0rGXffEJ82+sqY+gNQWvB2k996HiCCnkorlp8gwl9eB
DXmx86ga/EyrVr/S6LRk+9aYzokjj7eTaf19NVgdcD4323jKFj5BJ8XO6Q6vup3mL3O2JC/m2Ce0
YTdu9tJopbcZgVIPttZzPHQMsfWcsd8l2LTHKrUDwjzzfQpLflt6pXUap24NNscQgqWPtAKg5STz
F2tJY58BZnJXrgAKKeNTS1lMRqmQEaXIOC5xw0mvdRvJgXdbjQP8cMgkivelp8o7j8nn1wMmVOOJ
2hYK48kAeJYOjZm91n5JlvYxrTXn22RVSFtsGRizWCMz0UDUS/rktKm8Khhq4WHHzWCnHcayJDp6
snOu57FtuDWG7nHJXWy4rV592gPCfU000J0ZestHs5pifENjdgLyUl+Rqyyp9pFWYDc5kPNYNDOg
O0lRUhjDWw+CUFY5DeYZKQhLZhgL28D2BDcQvXdmnHznKDEEnWrOYgjHrWWPE3VOg/kKUJEcTIID
XH8ax/ksJtyaErCI82QvNO44Ges3BpbIXVux6/LRdqt7FAc2hzXm/W1OX9uN6pIyROZMdLXuftLp
AHYzkdkvOypfotF8VH3ofmRjQcTTkAwCB2U+Ip5gsf9/7J3ZdtzItW2/CB4I9Hi8ieyTTJLJRqJe
MChSQt8G+q8/MyjXMaUqq47vsx9crhoSCWQCCMTee625LpYWelfVUNov0BOqk++ErYP2VsUy9ro5
3UaipAmDrV+uDLqawDGEeCBgSp4h0/TY+noqE2GiKFjJJD5UBWzZVT2DENFQ5J4R+mbcojbpS/r0
2vDOu4jRmQ+RFsqAX4rrMg3lwWZcuusaa7rSOiMJ0C4xmsDL+L3SrDe8VwbOU5Icg7lRYHk/3TQt
Kpmk0LLrcYq9a9/MsqtYR8VNVNhrrJMJQsepopidHiu9vWfAogeeaNkvh3gd2bHG2wQ0JnvJxb+j
tVJtNGAKZmBR1u0jLT7nGaoawjLCdVu24hOsQ2uXMj/c8ry/pkvpXRpDjkHc5EStuYIVJG7ZQKYZ
CWNtaOfXdsU8z5blcF2VerTHrQXU3ymcbmfhC7njzi3WJayu22Su2rdmIksUH6XI2fZY3lPkhNaR
M5zXxliXQYUHlG5JZhfE0Gr2Njfm6iCYVwa61Kf1LPWEsDzim5yyrHZdP/V016fu2WhbTENehQfZ
zb50UnxNQZoHC6/Hq2EsIoZscoxvLa9BOiMr/GZFTOKqOcnvgoHxhp5Uf5/qjr0ZwKlvwDpmW8vD
9M1APrwHXiHPONa73egTzTrLpL0ZotQUm3TxoWRYMOdA6sfaYexP2GTiwC5HAGVW/gWfUb+NiCR/
K9iU4zvWua6e94U+z7c2S+QBB4MLiCNDmmLzb8C2fHhotrMfkk4/gBmw1kMiCHIge+5qIWrm1U89
nAx5rO06u0TDBb78jqwGE9JGSlpmlzaHng3JpgfDuAfdoRxf7Lw0mmmI9OLhlBQVbLJ8wurXCU1b
65RmwVRXA9WzLF87e4QeY1GE9JEI+jl29uNgNkFiXy/WWJNdQYggI1ljWwn7tdHrux7HGkzTkpir
dNmxRGsUndpngShiFSOs2yZYD5HP6YBv9Ors1u2dSwwsEnmk9UW/IpVwXOtxefFIXjqmFX0P8h68
VePrdDETgB7EomJDz6Mt9J5rs9C0iy+ncZc7PYGrcxqtF7O4A91zO7dJvO3wgK+WivggJ5/v/KEX
a+QYyNsYb6+7hQk4SHuq/rgXu3IwFxZh16SRO5H05mvuA/CXZL+kIdQTW3xrQkfbMLUtVjThipWR
1DYvsizmfWD2d6Mh/NeEIJONq3H7VVLbO9NQ3jkaqBC/W6gVbWUQ8Ov+MBWtv6cbpkF2WLxj0c13
ZNV+wQr4+N9a6v9SS9Fg+a3wKHjJk+9kRSU/FVM/fuoPSS66WwHmnAGiYVAF2R+URwZ1ls6sjzEg
80Nh/TRx1GFUO8walarwvcr5o55iGGkqbjrDUOy7DJD/k3pK/FJOqaB2am0Apq6p08RU+uOPA0fa
r8gVergQ5Wj6m2EkjgTVIbTPIHPHgdvOhtXEDZhtdD3rnjtoEI+ZJemPSb9sPn0oRP8Cjit+dSar
2HjwrypQQCfmwFFn+2H8aZVznfkM4M/oW8Q5ymgjrnq3IlUNz0lFO3y0MIIgIUxWbeF1TdAAkyLH
c6Etpiw+5ZvfdfoNvyMmXQgk5ONia8COZscOvzEnENOPGAC4+9G36i/O+J0F/9EHoM4YfREjYx8R
GcLmX844cWOu7dydzQkl4NqZlvxxsCAAbzsXIh4kvUmk68QliGyhaYw6M9PNXTG0s1jDWO/eKNCw
OCLNAPzbJRWRVEXMhsRt7YyJaZXGt1kPcI2UKUBKzI2fGOidMuqZCY625ii+yFDsfn8d/nwZcAPo
lNmUxEiH3j/0h8vAfDgis5SZXtmF/hNvLyRNFmt9vaphzd/CG2EAHYr88+8Pq+61j98l8i8XjBNS
I+5F/qFO68NhkWtEFgyg8lx6izjTf+3PpKgHCeFLT78/EmP+Px2JxR6GCzEDaPt+uc9qenhLgyT3
7NW69aL2rfku7DzMcFkdb/SmzxdMXbNXBSnGoeLvbppfpvzs/7lRDFjwpuUQc/Dr4V3XTMiuIDZX
Uc9eirS3XzLGRPnOXgq5IYWpWs0o2WLKrWZETpdV7jewe/Iw+rN1NVHE68zaUyJW4W4Vj2ZbG+Y6
9ub5W02VudY1sl8DZOJWu7dNZ+l/CFH/7U0v/nyhPFgEtF8cvIk8q6xpHy+U7vSMzRFN4doNi5ek
7SQyOi3rSmtlznMZHWGrZl8jzyfwemnirVPBYQ0MMbjfYTkuFahTEK5WlQ7fEsbdb4Ndx+7x95eY
XsWvF9m0UG+6qOdYW3k66Yp9PEsHp63exp15jZa8Dn1v3fnxghlSqYM7JnABkT363VDMNs7pOHaD
Fi6JRDy0y5XImMFvcWFWjvLYzcfoE4C+Crg76Ta13dSPhBV76xB+Kb5zpWAmsg41c5jK8jwqiTMe
S4JUI0Gjldg1NNCIvAo0U11+MdLoNiKkeMJK4zZnDEQP3buS2lGiapHMBmuD1S/LSh+99CpXAmyU
9dYxVqJsxvGKcIITu8BlhWxbe1dwj0rMLZSse0mn11o23X2va2i+x6Jzt6Fs+oMVGsZDE4sxg6+A
ynC1MC37ClgR/XhSNtqXXonK61qS00Sq9UEAun9LhhpdCMLw7D5516QPSp7eKqH6zPewE7QWbwht
RatJhbgVQmnbc9tlFz+MkQd9UcnfC2kihK/9mxjWqL5mJ9/tedUYY1Aq8bzXufnnqcBhbrR+fY8S
jiGLD7oBrXaxvHhO1W7YsKeAghCTbTWSjV6QuI7fZaSU+4uhVPzlu6J/UuJ+U8n852hA8d8q8X/e
mcW+5K+uWM7xBuAKwCeQvnsG3HAkKOfdSWApU4H57i9ocRpElvIcjMp+kLw7EdJ3V4L57lCYTBfp
HylueXhHk6wrmKIkKnH4LQ5jw1ieJSRgleAGGsnOqldjLtLObFd91/e1fu6yriCc3cekuxv8HjJw
0SYJWkQjr+51KvZDOps4tnquQUgqro5OYKFN5CHcDHkfdpAHm42D8VoP2py68waJBPqcfTa7o9JF
gGK6QjZockeNYcWwPOh5F24RhaQhFFfMOVGAcwtYqwCmUGxBwrX+iuQjHGmbiYjYQAt94RPKFGJ/
CCoZFkWAYR5z9Zi7ebGRIbsC9DNRsQTeYrNilqgq+qCIW+rlQc6RvJWJVhSUP4n3XetRNetryHHd
LrG83jvbaOXDY2m6nYsKtpxks8x7iSmkjTd1FLvFJoR03GC5kGWynXOnmPe6lEUd2ACIksCdbIh+
bdIAReWyGp+0uljEmkxOSkT+p2v023RUU31Xlp9SOr7FwWz9Lqdv2TmXpYfPscVQYYhTzGjdhZ0Y
0wHYhe1Q0xvroJgQL2Vk277mDDZVl0fLBhnzgps4nevxuvBmbm226XXLlFr0x9a07XwNARxYHrQo
LmfiSvYnQBfN5RtJX74DFrMj4BfYf9wcGHtYe3KTMoWNzBqTdiSF89KHGarRsa392zQcUyswkwZU
SFGn+A31MEewUkNT5XR9t96IOV4qrNoCD34GYwUzAn9vJQBwlNw+DFnQUyckbxIaq31pCU2bNSzM
mWecxVImOF+9AbHMw6y6LWen9udqXaK9vcbtxyspAvTND8CD4NsKE9Sjz4uAb840vsinrcTKjKiq
i7oHi0yqF3tSjQJPcPNue/KmzI10FlxMpESmxTo3m4z+xRhuEiQJz/k4srNIo3S4l3R3vtZtbO4H
d8QN7WU2xVqJQgQQc16lEyXcAEJjorV3JztbPIiOmFeEAhrdmk7MLoJfo0iTfUuOMnnmbiSNm0Rz
feiu9MOVmKiRwDlkLG+n2eq8QG+ULSseS06sQgMqTrzB/CcSzri7C1bJdu0JoNOHTvqhcZu2fZZd
DI8Z7WECmNpfd1OnNp/xPN3adJwnGnIFh66qZSGh1YDbDSDNVR9enfrI+sR5ke53tmwYmHd9Y/NV
xVmVLYGfDTw6dY6r+q5sXR75tmdXEPFnrKlGV8Y3KHwZeON3p19zgFk49deFFteo4/W+QfMMTt/c
zIOST/HfdLr4RCwgYBrVPrkriyeya/0jfabEA8RpZ9wXYGdexhJRM7EX6Xwxu0mXp4htbnpCTZKl
9x5vi50sdXFu/Kh5tnQDfUpsxYlxrJiY9KcwJk5vPbduQ8K0O5sIVPha6UA082tG4+UWbBjZmkjl
h+zTiGtN7unEFN9nEOusIQmEijV1gGduwI7Ecls7hf9J08MCmGYdNcgzWOYIZIovSdXJE8HAqb22
jdaIWPZsy10hnfaf6GoN0SY3Sh6TRQtN/2CVlWi+FSzI89ET3FKbUa3YMBog6mzJvaU7QWeiOQlI
ig6StbxD+BhDOWHr3aRfGKX6D9rMNv24+F0r3jqE9vDVGZsNh2Q0+FVTIeIlgBjkRIeay4LXltS8
7VINQ3dNYAqJrmjDkJHLvVWQLLdfRlhsAaHgijqTZ1V1XTqTRetOt6pN3JTFoNJV6jjwbFnED+xE
5BtdXJYRlk45rLKYLtvKHwev4S0wN/d51Ijks6gW00P7xg5sfqw7UwOKCaq9xVdGWOFRC+vxK4Y0
bQhyVzrZIfF1cUffLFx2bd/IZJMwJgdfbnSpeTuhSUEk5dQqLb0edHRXIrYmelvpKDcj4k1UXF6J
ZqlFq83aAXdyIyZzAiGYGx5aLQ9jMg3YCfTNTPiBDEKMmc0nOG7iIY0xYPE4JP4T93ohb+mGCxZY
o/bTrVfEzghm7tnw+hEaOqAI99EmTn1cj3bUWdcYkb3h0pBGRSx0xB29qROTq0nhgHEwMbusunIZ
oJi3xqTnziGcVOgv+hbiVbJWq8d1IclYXrEb67vrPA85/9ZnsCZjLwNqPuk64jeL535mAop2De37
j/iX/2q3/0a7TTygGhX/+6n0p0S+ViUd94/i7X/+1B/ibecfnnInk7xkY7/Hqfy/Y2nf+If3c6Tc
/46lLdzNHiWsp7owdBZMTuOfrRR03RbTZBht7A5gEHKG/8FomqN/qCkhEVBiEFdCUcdvo2pWf/6h
ejWEHme9HTsnP6rafVsQnGbjEd0DJWGB71ppv3z4gv6i9/BXB3QNR8Vu2TSQBB/s4wEzPnWNdNM+
mbaBb3IYIYv4lOcOGtp9hGzvb0KEfq76fnxAl2aHTkFFxuOvrQ7k34ukZWCd3Cp2XlKfA2BDEQ/S
xovz+4/2c+n2figuNdeazjTvrV/9cS37sajPhHWCuWW/JG5KIdstLISOEYlzxwzpyc1ScWZiMF1+
f+i/+JTcSTZ3g6fTGhC/XMaxyYZZR7F6kkZqHdDeskPBx+KtCwbWRfD7g4mf22/vH5Q7UDBg5x2H
HeGXazhB0yncKbGYElJwr2hl0/sZU53t7dC5KVtHM63jYzFN7HJmWj3ysyUq3plTzq5XN0r/6vdn
9OeP7+C2Ic2IlyJmB0NdmQ93Mb4eSFVRaJ280eLj+vhgdrqW8Y//v2MpmQkqEwvfw7sZ4sOxmHjo
eTzP1smUozj3libf3A7Ccp8a9fPvP5b6Hv/VWlLfM2Rt1Co2TToijmxlyPxwqKQjjMGpeuuEo/K7
NPAU9VTcf3M1/+q7E3TM3g/GKvXLxdSH1HI7IgRPCzHHp9SDtIsXvdYCsWR0LH//iX6JavrxkUyD
UTKaG77CX4Uw7IzFsGjCPKVGQsFjgm89CSD+CBZaWRPfQ2vJgsmMg8+fLjONkEM0hObhb07jz3ew
o9MsNMBJ8i/Ybn/+ZkNDGBSkmXWCn2gczawUsCLptlzRBOEOJeqj2GSZoaajS0/T8/3htWtoCawg
7f73Z/NXVwCuBNFh6krTDv35ZLIc8XiR1Ty8QzhddF0fVyOUqJMF8mfznx9KxanZ9OmFSTPv50Mx
cW4rdr3mKQErePH9iEeWyTdLvedwJX5/sJ+XepZvi7Y4DVnCBjncn25fqPNVjtUV5N+ss8XV0DA9
Ywupn5fRm24Hdqbe39zLoD0+PjHqkHBIlT0ZZxMX+NcI0DpbkHPhoTrqYYvVkvwJco5QXVwc+hqX
RLUDNqa9TLexlxoPScQjVUxddYIwwUbLS5xmvzS8/t5XkM7KKFTmxWCfGcYaVXoiqr/7kmhd/nzO
SM9cVlNuRF+nyufV+PM1gRGdWlNBmo7MdWT5StJeKXF7JGTWryq9mBG9g3umJxRgFJ4dPCi2c9fS
sEA0kuacI9UrFzJkv/nGDLB7m2CQoYKJF54rg6yneK23KVA7m/qQ1gny7Jcm9qZL7jTtXk/5sZYO
xsEFndWibzHMw2ikzXM3uBUSM8s8tilf4DsK9DZKcq3d0H/3nxjsaSntlbARe4ECCraCG7dsWP3Y
yQAgJhBKoz4xnV1eNhyDMJMTqpb5tgG6oK+swTJQgSS1OEvy7sCKwsF+nitIKjv2+b5zHEkGP0l8
3Wxu6XPGxyyPu7cM28WzW+MSPhb0HS8kmk23AFM1yok6i5IvYiZwbkWQj6OYWhTuTwzuufe6zHnB
fMLd/l71z/DJ3qSo1Rt6AGhSzJnxWi8hedSN21xaB1aDPQLAQE6CTYf1l6Dt0bd5w4gZYYRmNjyk
k+ddYe2A6TpZfKOEDD6R85Ts6AHIt1Z23lo1ax46ejK4iMfQvUgSA56MwZZvtY/dYFU4o/8ksG2/
ZfA9GPaaHQ41iU458ObWf+rrmb+lhTM+kxCQw6pIqUqWju/N6nVq5ve3XMmbGrEd3I0VbZo23UfW
1OVQJ13ubIvAtHlVlPPiHmO1MdFSF7lHU/hXhHJPl6ya6QTkuqY5a7vMKZzfa9zM1O0X1yH0ihCA
tCbyBJo98jE9dJ2j6k5faSSLy520iDvcGZPByZi2q2QR6H3enCrm+av0aCa6ZPHEOdaKnEtpI3sM
wsqjRnJnAPirLguRoIjS5F5GEs24SCfodud1AKohhE+3tfB4F3X4iSd6aryXVx1QHDPABEj4HXFI
Eekahf0yVI394sS9b6xk2foKvC/a+8hcjP2yjBR3RuRYX8phKB+8JZmv6RwS/Con4qTwRwtvK+i+
H5Mc60KUI/1ayXwiCaNcKuLyyCx4yPMlGVdgGTDf0ACczww89VNhxVW9IjkcZr8tASnaGlKucpkf
Mh8WXV/FdX3MyKBnZ+Rk0LB0Wd51tUQxABWr+FbZbffds+iI2YbbnwlR7+HYTYp300MRGoMlZ+Ea
dayAq06b689ODocfD93sEGDkCoZwZXlVSb2Ntjpp50QB9qBCMR0jN6v66uynA5yXcpHxl8jUaMJV
AIRINnN2TTmHJ/J83GbnydF5rokT3WLDXr440ViB1UfUiF7JWr6UeZNtbNtYAikGLqMX2jDKs7H8
ktap263LgWEfaH9C0tiMypU7NQqx2xYaAh64DgObly1Irk4tTCGKez289Jkkbipr6kPa0kdhqDF/
C6Nq3MTENt3NflV8TmgyBXREmGCUyM3oh2F/ydoXt7N4PpJFW4dGEQf90IptQXZQ2nra2cJvyfJv
hgylstbEE+e4uVl1QdZAjbJXLUi+qFJXvh6v2Ol6e1TFiDdJlhmpoEMOhA2L/J8+ig9eVcsA+2e8
xpSpbYyi6h/rzGnqYCjltrdB9JEH+Eqfovrs5wn2S5+RLa0Kcw3rD5F92BV3vJUgnC0s71eORdup
jnSuqBsZ6RXZHUA6u76+RRDHTU3gj9u9zGEnzpqR8khgTmVwWtX4FE/OFLLBNsyJ/hirbfcWtToL
UrX4KLV0wIgrvRvoLblYpTZeP9n6RoltkRajnx1WBTpK4ulsxL+hsEj7mBotcPHmILP1eR97vR0C
ITas6sRoT/02MdVylyUdSxCrMRuzumK1naijiAxRPethEQ9kUfDo97Hd7C3ajNPeFln9XNN34dTc
AUlvlpc5ZMkmYj8HX4r+PY4LnvlY1sUXGz9Q/X2uB2slBxepPonL5DOl1viNfKwGaVWm2Z+Qq2HF
in25z6s5IqxhihJSK0Uaf5VD95LWtrmxrSRCmzezfHzOsU9q9wT2VebeM2LvPLRpghomyTbxODbQ
tZxlO3tl/Yi6r3DBgFvjI86R4gL46buRL58nwxI3WQeLm3XVzbEOtf3G6mvjjQid6G1JkvE+6l2u
HE88OrUBys7KiojUpMOXkIXW5NI9OjbsD4J78xovlMM6HmS9jMY90aD6yWqq+bph5HFxFlrdKASy
XqyY/CcIiegnPGnlgF8Y3Gl+PbWtdUNfOldt1f5SJAyqkArKV2vQclr9i/m18p3h1Dn1YhCrYmDo
lZ6ZBBnYz9WIUQUrWZOzXPikX6aFZx3ncfga1tp4P3ZRdif6Xr9uk8j+ko1OppqVxHlZacnUrQEO
cvatOQGcapukm40+OUVDJF+MBNUk7hV/UyawJ4Sja7hmUeC2O8GSt9XYzOIoFYaBFg+Zz7SN89J8
cLK63g+ludzXSYx4c+7JY6BLvPKh3T73OQCRDYMTKzlONMNsHHw6IU2kQXjZ2ZmwB+3QXMg9Va52
lbpL9Ygbw/DpZvaEIhmaq2f7npvnPPKG/y6GRl73Ne7qiRfhqUwlzuXaJ/cbyynlRcziRuo95rSg
ZmehBdHgDneM5kYThXiIHI+MCsxLUwdzfc7tK8zYLKNM230yx+qhHNdG0fbgHjASXSOiWBhB+Y3w
QDi7FguiGL9VBFqFW1/l10R1ZB0sqzE2Zu4se9m7yUUWonnsxSyfvHy2NsO0IN1LJ8LfXMdaWXoc
i9W0pO4aS6WL7zCEQkv0Hu+hjjZ1EAJ7ydcWX9XtsFCnANFw28CuwuQGRcH0qLejdm0z741wh5M6
6eEhcPFLlva2ka49BpWRgDDruXe/h3k8fao9s3sd7dB9I7EG+ZpeO70MZC6IlEwr0ldWoWdW35du
aZJ1G8Me37td/d2Op+hWpoXJWy6R3dFEslmtqqps1vGUQI623LYNMt7ON1o+phtDd0IymCL27NEy
TxOpMxXzX7tn2HHKepSCmuUOn2OHCKDAjZb0Roeyr69CkB43pZ+rHD/it+5izeSq/fB9Fj9coCCy
lCf0vaj5by/0b3qh9CEUEOrf90IP5Vvy8gvm8cfP/NEJtf7h+jblGfMWJrWKWfVPf47n0e2kP+eY
Shr2g+X4R8CE+IdrA5zSXdcWlvNu3flDU+YSSIF2iB/7J/ziP2mEWoqH8aHbYqteq1AtF9/GV+j9
qSfQw1NIlnjSDqG54NFp8vzFTkOYTX2iE3sSk4ZKvJec2f/02jAitjbElcNs4HpBvzsF4G+yTagn
w5vbiwI61FR+8fV0rlYR7XqIzr1WrKcqxGVWLuWXwmbd0emf3bQJT9gqHQDKM6T0sJmkoG020s+d
XeJ495gg8guTs+FGH16KqsXVBvrhqRv09rnKkkELliEvF5AB9fQiQdlNgAW1mYrbjPBcTL4SbZid
G2Wb2mmyrzE+u2hltgXq/Nloww1JgMkhm5i/4aHxe4KQp5BBqB4uFpJ5iu4N+aIu0AewV2yUvdTc
Nezh4tWEauAK3d3gbbCUJvDSy9yBzqUhHahlXT9Xnb6ce1CPQW/mDOl8Ob56xVA+E2nHOoLdeD6R
XdjczXUavRhIEEitBGNdQI8aeobmTm8QVpWwjmPLqG5tc0ZQR/ugIT67GN1dPiXZ2TOL6Q6m9bKt
wbzPsjq47thHSJB6tmhAwFnzd6ORuLeioRm8Ss3idWIlW5lT4d1C7K0PIQTJewB6EtGElKhCZhMK
IAptUkKz8mh31A4pvaATgb+w44m+bo7DAvyJGGKsW6vEbtwrTy+MMmi1OX8yi7q/75nKrNJesB3o
eQV8ZmYefia/ajrUo91sQHxqV+MCq70D2LSqltkKxilcEMuI/lOezXWDHqpor8awbU4kVg3f/dZf
SDqaO8KOZW7FN4NV5pu68ct0XY5+Q8IBo75rgBOtQDWiMozpEGwipI/2LkLzjHSXkdiXNM3zHBcG
7ZkVI/zotvSYae2VMucS15n5ySBf+M5X3g5ecm57L2oj3fZNbJ2EkTJujKlp9sAqIhokVb02uqHZ
w+McLlFc5IEDU/RZK6P2CMvc/za2o9tuHb2IMAqbhKhuxqbxL6o3PwaU95VGZoLp3MZWwuts8EKc
cD64xFeLrZsPVsRA1qIvxdq3OxE0hSgfuI7Z4whz5tadUnkt0RMc3dYAViqqsbmKwxL6pjNHxZrb
tXrwzEa/IZ6EkCyt4c9FFVnXqEZ6RphVUZ/TEjubRHXEU/55KkVqpSRx+D6Gkmwi4b4++kOi839V
KSLEVJM/zKlzkRVbuPyq1PWJ+gTsUrfsi1FZ0YaF6obNlTkfyY1J983o3AovxVRukQtsmowiZwtB
4pTz9GwkQe7PYejPhJGFVKRub/kyyGoDQD08s3um6j1htIkgpNsiWjTG1n22AGDgq3PiHfw9e4Vv
Lqcco9T2Q8T8nkkJ2fK8XELJlB3txJA/TqECSoAS0dNbhrMLpAmrXnr93lrkWAChcJ3SPhui0fZj
3z5ZmNwRlHu+StaGYUH6xpF5gnNdKb5FoUgXuWJe1H0x38ERMQ69ImIQChwdvFnmd2NLlgxv+Xdy
RrJlxJ1v3JoLiUYPBxeVHCS1c0Hrp1cMDh0Yx5Ae6zHhN5law24EXoefGM+OInjYoDzSFMxMQywV
TR/Jr1G8D0X+iFEtHkJFAxGKC+IqQkgCKoQ6OFqPC5vTSnFE0kUQwKxW67nXP5WKNoKch4s806ph
47zwHYadTragAaJEwEjbkkj+OL3zSwCZeO4M0QS0ic0V27AJvOh0aNYh+BPADDfOmKa3HWAU0uWn
lTGfXEVMgQR3PyRmsSomt0MDB1pFH7OB1DTFW+lpyu7hm2XBrHAsPdN3yCyxc90kQiLOkadO4Vtm
3xt2hgnSRcg5a7BbuAAd/Cw+4gSxEj5evTwrWe61T7W+dUaxopVgnRwFjtGjlkruHSYzNdVO7Zl3
iEm5m+ZqOZOrAX9GVjQIPQWlaebZv5hLy3Q5Srr8LlP4Gsdv3xih6ccsicRpKfxmo8nRK/BtTaCL
4RnDwfG4/R5cuhBr5qGU1wqYwy6wWKM2mM+5wunMg2gflyzq4axZ8Hf85M5uNdpGCsTTwqU5FwrO
08JRvh/yMLyzFbrHUhAfu9Lntcll8kOcnZlC/eRT+BIr+I+hMECGAgIlCg3kKEhQr3BBnekcpQII
TQxoaPLon2wFF7IVZihOJxJFiJTH4+2+jtMgMV/4xKn0E7kDiD22PTEz31X6OXFSG6lwRiNthxyd
C5Aj1hhKjy6BfNTERXOxc0JuGwVGMhUiifqLGmWS8av1TlDy8bYGbtZfuAlzci/0/BaGn42LB/hS
wpgSgaF+61rSWlPot4dCwZpyz/TXWq8ATqP4Yg8tDnYkE/eFwjzZCviEuJ1gj3cKFMuhIkKhfwiE
5ZbbOTGgAtCR3gk6Ryeg6v4Rl928L71kOjgdr0ha/86Bzpcj1v/dJ/9f3BdC15Hs/vtt8v/LX76+
/Oxj//Ej/9olq5k+e13BEoaxgHHBv7bJRBgiDkaITbvofXj2Bw3dxuCOTd338EMg81AItj+2yfo/
DMb7DPodx7F10/+PrBc/jyTfSbRkBHMW7OENWom/DM5S9gGWNC1tTwwj78iEPdG+x2r58OE7+QuV
wM8jsR+HUVMRYHcmwq1f53OLkO2M2knDlWyJB8zHPPi97t0ULOLF38wkf52/8MX4pATgI4Fs6zCV
/Hn+wrVI6eyb4X4WlX+jO+1wzZbQPFoLAZYou5L4bw5o/ipFf9d1Y2Gx1XSXvE39FyX/lEm7wdsc
7hPWXsR4TdVdVW0PXh18e0Wvg+7KEwNv09jqfTSYaxhs6bxzqpHE48Zm8bQHPHq8O8qEKLCEgVU1
0SCf/Vb/Wk5JewUj2gfMHfk7clBgvDuzgRtyKoFRieIuZ+a4Y4zTPQrYAext2nqrISw6h3OXnK0o
tXHhRmW8Q8IL0DeS86ahoXNnaNbyzcfv/BRnFuHsdXSt9zPbOTdHtVnnRLhC+rhmIOh4QZziDDNk
X3xfzKW6WdD+P5LllgIADvMtjNtS9ewHlOjluNcrsGrN0hg7b6AH1DbzuBHxhA2y4w3oiq46t7UH
EhA96oueR9o+d8ZmvbTauG/mHNqnNfmhQwyVUb0CemWXs1AU+NUSY61rRhTDxGPxMjfa5ySje8WW
JoY+h1ZvHqNRPvvod2Z5FZc1lNuSjiy7Y+7zgHYE0BLdLMqvfevWzykpxJ9SVt+LH+k+oWi69N9S
T9agSXyoeKsCtyahr2kybdvBA0iE0Cf+msU5hsWktPIbHcQuhQ3uuyuVGHOa+3J88uaF3RvY9rVh
4GLEQsjO2kpS+yYxiWOdEj0IJ8SOceM7Gwlc6rlw4ctWk95tvQHD02qqnOKtLYp4B0/idW5BCkcM
gqm5PPaOYrFjSkq+nBiG7jVo8uUTRgTtjkS55UpfQkIE5CSyg1MOuoZTMA3hp1XavQVO5hBaurUf
xlJS5iUZI6Oof4sILviaCVVeLNHilPDnEv/IVyDXcei8Nh31hRjbc6myXScXDLxJsKmauYOVm9DJ
RY++JI23IaZ0p9VEiS9aAbl/GnHAGpYe+CFFkVt3pxRhi7maumgOUICkL0gloCho7hcz7HGQEL26
mVynuYRjblCQy1sSVNn+EIVicWvz9LANGa7NzCLsSgzfpsLVtuw5uuvMKJevnQrF5craX+spy27Y
OBjrbOm6S2N3WlB2eH8bP9n09vJZ61vzbMDH2BjzIs8arpANbdDxnkoOhKvwh+1cWHclDAWX0YOx
TzIYy9aqo+U9k4+Y8M4O8XAg5e+zKWU451FWrRaZDussKjLwbkY/sxEkRGy58sZ8ng65z/gMDTs8
XJpeGoDep0yOCgs9GT0BUnwRVbPu50GmD1abehEzP7CW3jA+uKQqbaAcuGzHZpIq0cZnCdtoJPeY
Mr2y3I3D4rifJ82KvK3L9NNmbztKfc2Id/a2MkXpCqqn6JxtlI1LdBkym79p1skQnRkdE4JdFW05
3kaOFpGWSXdBxuzONCAQKxmO9rNRx2rn9j/sndlyG0fWdZ+oHJVZ8y1mgOBMiZRuKmjJqnme8+m/
lZAVv0XZkv1fd3SEm+FuEkChKvPkOXuvbZYhFCHUv4F8nxIuQc9xRpj22YPCJlZxH/fGieNuNLSP
RFyVRbNnNJt9MJw6ewzGItkz42AZrgrPOYwmxbYXLgbIRkuGC31t1zo5M+ShFfwSgiKo7YK901vW
aSLa8gyOwTnIwuAQNGdLsmygl4sniQSYkLRG/2sP5MTjsgzTJ1eWeN4IYoavl1nWsaK/wIgaix+o
kdw+1p1ZnpIZP31fDBrIQigND7s/VVeNrUcgHriRnUBLQVxGUm6dmv5w2Zn+TFpmDO2ZQ97HueWn
BsPGo2LOSV1bGkNNkMdU3M+WXf+h22Bn3khCnIMexNQLxLLN4EZ5vIVfXh3Rege3uZO4rzlKJ5LI
81FglvFw/06ZNkH6Be/NAKVGI9Xoiy9IXGlJmD3znoxD9wZiUvUYFWRuMVuqmDfMVeYOPLf5/6rA
f0f/R/CCv+yfy0A4AP2bbqkWyfA7f9aBQhP+paU9mjQ5saxQlvxZBwpBtK4dUGgiD8MNKOnLfmuX
EqVDS9Q02WAdEgN0ffZNN2r/hsaTXip1G/oQF+Puf9CNglb6vl0KdZjmJDE2luX4tADfigBrBY0j
JBb01qvrgLhLozDS1RRLTRdxs+XgVZlV7oYsirXPzKqvI5kb6xyo4ecu9FW18qJC1mvgQs18jFXD
1KbqPPeTYoqzLcrE59RX1Mu5aoCzPCfKbhhwK/NzakVzsBIsoGzs6Jx4ng0W+X2CVO6dh0RAHruG
Zf80W0k7XbfAI7dxDxmeXifJ1NniZtc12r41NkACrRbjTAlTo6nGVbQWaankplnAKQ2SRBsZ50d7
nM2FTFBf/EF9PTDYsSJ7F+DvlFuyyZ14bbtxcg2yeDoOeOMORkvS+VgVYFJYA+b7sTH2Mh3kppLB
81TO1h5ZRF8Q5kKgyGpZVPo8OwTLWYNVs5LP5zgAknjgmNiSWTJlggHJUOUp7VnPamF6CgBnK6an
bbfGN5ApGpmuzVWGHCfuEpk4un7o7jqShiC5oGX8xBVZrrIuSMP2STEdPPat3RmIYttozrYpzcLa
nty53sN4j/MtSg5AbKmdJ3Z+8BBCCLPcuYrOrVhPYAh660B9E1cN+3VWj4N3xZEZvYVai45kghnJ
fTakzPyDqCUt/SiKjM3xCg4JwUR0z4Qb+FDhfANxyqaWjv1htKRAGIMpJW8CY/5MPmydfqHd3H3B
yiUn9l14TYV4hPckdkQHesyUayZBL8x6BoJTi2A8T1FGVHo5MDKnZx7GbKRDekxsGuDbNme8KXDk
mdCCkHNl020HpJkYzQS4CBK4aoONO4LHL8SJRl2FDdJUO0a82T6r4lvCn+aH3h3sZBMaudwkQUsB
mzc9/Dm/x8htU9/iiILwdDBLk0z4HI7NsZjNdkdSX/dayTr/JPtGWLsg61w0CA0d9N4PoVlFfdoy
aOwCceow6q1sK8pPKWhHcbDL4WOc2mO/VpXt3JEOwBZeEcL2MWptE1qNjaiC6fMed1y58Xi5a1rw
OByVmO/Lqhf7eMrIJ7VFCKS68dkfM2kSeC8iVAiT7EbyUt3yOE4mgb46pYdKK7fPLjTUE3me5kql
tF2ygYzD1sLvYBZih9j2hkJryDaD7Z6Z3XQvEIfCj4yZybAp1MihxLK3WUPrfBBe/S7t1I1Tes69
vrNvQ0GNgYqv3LqNuGamCSEjQV3kW7WzI7JUkmxh1eaXSgDlr9CVvUR1oq7axp6g12T5odPUb3DV
0T5NSQ0KEfZxiMJ4IqcM2qxLYzWyqYlRQhKakXnvlTRvESWzPxuhe87U6JxJGiW/Oe2mZ6epoBGl
2UyWRWLJD4Wj55DDoipciLlJN0naw1aUnfXF8Hz27p6rsctU2h+HPv+EhyBYo3XrUHoBZQtW2eja
j7UefK4l2odPtk9XzEntyFxVWQs4tqiYzwZdx9+ojSNgIkn7q0aBOoz5cTLd6sQwpsCvl6bbcMRF
ZpWRf5iJLljBhwGpMbhzuusdFIIrb+hxsjEKf+p1iYdyKXui23/PbV09+HI5BxN5404WBgd8tfBE
aIV7Jx9wWEDubu5/ngmvuAtyPznA5C0/Y3cMNrmJEnBVF1Agtktlmxi7xTF004ceEPFxscZ5k3F3
Pwqjqsl9mBZ5CAYrXE+9euebqcDJ6cCn8chquAEpyco+mNZHqEnTqogHAy2EsNPNDGrmg+NPwcYS
tXqoiGBH8tBOUMO6krZVWl1LQGNIwrz5E9D0Ea+c1X+hFDXWmdOoLZLybj9zrn+hkGfiJgg2H2df
ESHhVDuRR/2dbNuaA8dkPnqiZaLeNW3W7Kqqi7YdgphXvx7ajT0P1UNqG+iDlgkuUJwOIGWwB36B
PmseyrH0Plhky+JS5tbaKpacddwvI3KEKJ7AQbHy+xOtNo+j2LUk2VArwKydHQn5LmqC+sqfnPhU
BW191wgNlkeKw5UN4uUPOgD9ozNGTbqGaQdR3qT6X8WiKzjwETYnwHwfVUt1urYl3rAisXAuMQSz
HFldz0iv1ugQ27Mqq+k+94wtB4iA0YaEyOstKCuONMmz69gUzUaQvP0x70b5RPpGfe3V/vJoMkSh
OHXj4MEOZkLn/X4+VnMIw64K7QlUXGLe4i3Nnougap6hPLd35ZCH72tOq1cDQ0PMiL56J1p72SLf
gCbbjsuWRkKzMt0S0RSUXZO8KuJW+iOqhLFeRd7wDu0ws/2EJJiNkThAahzsZI0Zm+S0eJG19UjK
PpWTYfdrwDjLFVq7IlsnLZAyv7ItrmM/vdizx3lmRMa2zMUITx+650kkwv0k+fsgg8MyuUOqM4Gq
NYNnVBmk4tiKjd4vAX+uuqhLdhzL3LOX1PVT6I2AjAwHG/UqCqHubvxpPjNuaHddbTNP+V+L9F+1
SCGJ0J/85+L4WE2vf3VUAULQv/BnZRyYvwlk8rTOvhMRBO5vWJhcrAzo9XAYae33t6rY0lEYQDp0
NCuHJ+3M+VYVm1TFWpZgah+Lp3/rP1XFFOx/FRHA+SRYFRU3YZYmoRjWm2biUvQ9q0Xin8ymmK+M
lDjyKZPZw2w50K/KkXDrsAdC7eWAVyhGNZva0pTqVAOrQ68z7oD40jWK62W8s60+fJ8pJiBXDcqe
T3GfpNGxajSSmtQYFC/NhY8tQgBvc+69X5x+uh/a2uqQKRV5eALsnH8eR0jbYzP47+O5SiGAX1Dc
/QXLXWpCd89wL9bM7lHTu9PYAuTtXqDepeZ706cmeg7kd4T8lUDweXzu6Qw8QC0HDT6Mdfil17zw
yBivs3yIKWrLJCUbGa64HUbj8xyxncmli78YbHTIoCOnaVbt7NFfHQNUEYvVMQyJZrS8rUC9ymLy
xYNwdV+V6QRXZiyim9GQ4dG9gM+jzkeSNlWWfZZxmqVr/AUkIIEZi19VHZU0B8Nu62Cb+YCnG04k
KUn+HpmThcqPfMDHRcTxLUNVIOVDFR2SKY/2kQr8E/6YcW+SlGiR8lO4j0UcKRxqZZx7VOrAjNGL
SR1whGUk2pR2FXxehDnXRIO0nrmGTj1cMSrr12RjNic88ek27YSrKNcrl3JxDq5axdRPx6OUwAxr
/8ZG0sBsdPSGh1EHhUVLDBDBMDuEGqHfr4OkyKu1Tdn+2ORTf+IYycqmNU/VRf5kaCWUuIiifK2P
Si5SqchBNZVr/RQ1K1IqcZFVIdOitAm12sq6CK8iEILbXKuxSjo16+Qi0bJcqGg29UtFeYyGq7/I
uVyt7PKReMGoRexlXoRfhtaAUXfnQFQmRaZgYqv+U9my6RxCStv34TCnx9Eqm60KltQ61qU7vnL+
QncxtfCttQANICpatFTL0mjBo02ZEzHdKgAt6fvGzMJ5vFeGn1R4dhUpF3tPjMnDtHjxXSGDReSf
+XblZJMbSrpXtiJENTY6mprtUiU3pqsRsREnoE0hKrkSdj9+mJzJZUStt2ef1wi7ZpPm6tHuEM1i
LRew5dh4y0NYCjrjFbBxnPjueuSwfoLCn+26Iit4vK12DdBvXVOTrLwS3jQen2rbmSg9G/AWuzRG
BGrgr9omMzzQNrLACWTiSvaBuK6gadF5sR847B9y6m/Qdna4XsyWeAKThDSSVZDRDfNMkTXaS7gp
/ZY70C4b88Yg0MXddN1grUkqCHZJqvoTGsRiy0zGO5KNMp1hhiabqSkyZgbD0NM/Uw0GjGY4cRwt
HhZR2kSKVa6zd9OyfzCC7l7FPJhZlX5RvvVOGCwDOdg+XEP2JnVdWnBJ2j0Zg8xv8mn21l1JEloy
O+KxJcmSuNiCEXYAuJ+9n6l/mGHwSAGqrEdp9yjAsztOKe9xPeRwhnmwDaS5aR89uBShEH5FugZO
A1cduiUd7S73D61yYfFmrr7a1fSEhQYzC8EgR6+y1Vbm7rjH+C8f3FpD6nOVbdFVOEfPsYut6wSa
5Wp3w7XDKH/bzASfLQW5MlZu2y9e4aSbWAekzToqjUrae0KGNlzVlyS1IOpYU5jkEluQ6LA1U82o
/GMdwWZyZII+Qyyb0gFtWcQMv9KhbYOOb5suSW6RDnULpRrWfWkW66lz4F8SCnhT6Bg4DxQYHHP5
agLiWg0RsXRAKNTK0QFyxPwCObV0rNykA+bCS9YcDUCutrR0Bh1zaoh7l2Q639IpdQmIoDWcmvKc
EAVym3b+9Hk0CbaDdwLdmepra+rYu9T2hl3bEYWHYMO/A8pMPl7E1/8CUXEnncG4cXSMntCBekse
mU8yIGSvW+z+A3gc+9EjTO++aeJouwhi+XIKo+tR9f6RZJYuA1tJgB8dI7L8gKEOj4kO+PPjznq1
dOifZTWcsnQQoC/q7jAbjrjtOuDJ6NkHniqiA6NLimChAwX7ER6MiZ7l3Dk552odPDimXbapbJ8l
k1RC+sTpIdFBhQh/PZ+zF/GFEWv+xkp71GShjjc08zrewWAobhKZh+/iSw5iUROJyIRcI2x1UKIc
iUzsaBgTsEyOYqEDFZWOVrToTazrMEXxSpQX2Ys4Xt41EXGMCrr8Gfo/zfjcNVPut4bgRncQj1KH
OSod67hA2WFuQSv+ueaEemfpAMj4kgXJwtQc2NHn11hHRVqx7YF9cQmQnHSUJKZt0LLclSfcIff9
sHQpEiZL9D2plcT3ydWCyiMzXwCf5eWhmr02ebaRS5ToOip3YCfKGJfcqioegZJYA0hk4ULu5PgG
hMCc1We/5xgSZlh62jZhCY4tGxFI207hKoqXYT+ZxdM0z82eHM9oy00aHvkq881Qlvm9pcV2HOpP
Q2TUm8Ztk//Vx/+qeYzYQtJt/ef6+Oq17F677yrkr7/yrUK2f8MKzlJl+g6caSmoUr/1jk1JcCzg
ALoSJKtfpt3fqmSMh980AwTEQRcW/qUDjQrhP/WK0S78UBXD48KZiUWdjov71uLYQKnL02h2r+j4
+mINcV9MG5e+AZz2oTNqzoreV4Z7VlhVeFOVC1tw62BpDzaq5658zL/i37vO1TB4Q80t4Go/5I5G
WoqXjqcyhx+ffYXJw64p7Omm/wqaX6RHdUDD0wVB33d54Z5Hu+k+gUu+720wh2uBYWCNSc7b5XYQ
LLuuiehLquXR8JWCXtbTn1o3gYDKs2I9BPAqRduZ53IWubNOMV5x+G/hHx/yxh+au5S27GOLo/hD
lysLYRObruAhG9P6yiWCG83tErwYtG0rXmJx1XYOckyDNYpnaDkLlBCrSvzbrCndDw1q1o0RVNPH
ZLTZcZD97KphYZzcxq0WDkv46ZUVG2SvVka9z1SRH1OsRx9ddAYvsrNQ1IoqCT5Vgf8pn7VpDSfM
asyK5cg/wuuREdpt4iTmIQAusAWpEqxnpJv8f6yguSeeniO0uSzmpp8ikM8U4UFBU6diSbRDlxmc
cMZDCcHvbiAF5v0cF4SJMKvaE+cHfLaTC46RVIt2EwrXVciCfYjzNPnM/eDcpxkN/O1YSeM2LkqS
7hy3PXTVLFC+9uVTrDxKcH8Afak4Oo1zFFMP+728tp0RgBY4AnvlNtK6rWwYVkFNuVx4RI/BDFZX
ee+Qo5IMuoUny2Fr6NVwMkK6apOlDjluJdB+YaM+GktR037MjT3uR3W0Y6k+oej1jnEn6kcFYvxm
MJrqXBnRUOxtZSy386DcUQjQPHavo5C//TfSSJuEZMORdU2YnElOC5DqMbDL9oSjK5rKE/LHKa82
uJ2aNNgh1EJ7JvzJXI3TJabAvGQW/K/j8G86DpIeIKvbP6+ot3FS/XU9/fMXvmmyzN8wH+ipGhor
PYpjdf5zPfXt32BOCBoSPppVcZFrfVtPxW+B50g3sISHrfsywfu2vvq/6RRtQQfjm5LrP3QdfpAT
ebAifemAJ4TKCTRGi7b+wokIJwOBAWzLI5OqOtywPGUPcV6HJ3aHcU2jtnsOLDCEiADVTiAxP/l5
X38IgBO+AxJSf7Ch5j/Tj++eo9mUv2AOvPHk27w7thutn3GYZ7JRff/ugsFvQzHBH0tHu3p1YlyH
9PnKc+loyVIDfnBPKNW47uoq+9Ot84/QT9CZ3289eDyZT7IjaSSL79IA+v7VGdLlGJeS5ojO94Vx
vbVGc5ME11nQVjrfyvHOUHZKl8vkelezHSTvRNomH2dVKowcXTNuarVYpyiPui1D8nzf5+2Qbdum
cu/B6FI9z4OHRGYq+rOAqLWzzdpeKcxgq3QumIzaY1fcxnIxyS4WDNBMv8EGxVjO2wwDcXIrkp2M
BoOGO2N+duUHeqwZs1BSFVTnwyboOOi0VT48xGVX7gjuLDk49RZ0dnrLSJCCME6h7dnmswEUAAid
9zQQe5HTM2hwi3tuXd60oK1Y+gzOXG1ljYfFKEJ8GorwD0VpuVLeNJLhpyGNNfqhdSHn5aVM/QKm
H2OpszOl4cZtl/4ZOz1lamJyYMUcGs/Ezjm+e/CtbCG5D8sKIg+gEkTPdRwCZfMQDEZ6b3ZJIjYp
KpYPeWW6m6pEJrzx4znYTgOh3LvRmn36wTxKD3PoRzQpmoY4DmXH/ZPAbLAtezwdR5xAOX0XyXF1
Tgaf5D1rYviTuAKdtci0eCPsM4sALLcWxtaOlHVVzi1IjShK5ASNjGN42iqbr5WoxQMbiDTYxNx2
NTnOi5cu/jZ23PIuK1s8vFHDLAo+klrZbZ+Wq8icxc4k4XPX9pNztxD4ulfSjz43sRx3mZmQUT+O
G57U4EijsnhQchkttuUhPSmcCBufzfs1xih3UGTUboO87g9L0lZqh8s0AlqQkuq8bka8++uxKbUH
PhUMMHyom74I31uEcB38KZ5QxnlO/Ic9meOtqMTscBz1ij8A1mTVSqrGWjVOUhK4x5wPYeCoHGvl
eq2basb8YxzRu7gZsmRwoHeSUjY9irZI0NuhX65wE1ohrlvk0SU6KsLYP5cp6RXUF226l2Y1fQZz
VggqiJi2O8ZsmGvXdFha8n+SPK8PQQnbgYNdG57UoKwjU7R0fHFJjQzOC4OLV4V3ZABgN5AV4uE3
oGcUYh7YtEHfxGsXUXOy7Ye2NLZV6C9kFIlyWXekD4jtMBoqeVysalkOX8mBBpKhcFWVOJo2iJKi
+qMdTBzrM6N0cJIsTtkSnp2hTiSrka2gL8/AmhIOLaZVvXaVZx2FdnWujBlK4ZJ12QNDc70Yxnx+
YlPK21QN3o0cqgaHqQx4tVZ/NkiazmMbKkHGrdNhJo1Hu6M36pJwRiuKdz9Hnjo01awOCQr9Dxi5
qw/TKAOIeM5I0Go88SDTMBqoigZzHn4303Ywr5F0OuZNgF0DvqKsq9e2ywNnQziv2l2W8oBPjvAA
VQHVms86mhn9eIMhQZG+YxlJtc6obhiGzqHE8b1hJxDLK12gFhMLNEXtZcGsrA0ujPcjpLyVoCHz
QhhrjhHGwCLwOiw9FeDSqg4vuHJvGsqgcTNWY2XsJsaO6Yqw9XrfcNi/Xcp4nFdulRDh2KE/ux+S
SN7aND3bVUIf8LZ1IBOT9epWzsZfxvE4w/nAlDD2cXEuyH9APMI74N4tCDEtEUePN3ZDVP2KrM1w
2MDU9j4aGG1JsUvaLFjDNS3FpvLdxcQhRPt1FTfe9IHklOoGtyhdZd9NK0yqpk3+3ExU/dRVv3ei
f4cO0T2OQZA6e9EH9MthZuQbA/svvaRYJ90LH2EqLVvy2208gDtBYtV1bI0hgaTGUp7jfGqfZDbM
CBTjwfnkjCVhJKMl4l01oaeQFQHsOGXns52nFbjJMT4PnmpJemn8/Dg3hK5vfTxaVxZKkGMAeddb
cQMZTxn7DDRIK1g2dgC1BINM4UmmY13H2LeSyAVhNZTLHvL9wuo3umm7YR3HIh85Ni0kDWEprO75
f4XjvyochQg4zP5z4XidfCLU+vU7ACAKEf1L34pHeH1CBl5AUBT6csel/vmzeGSSRYgCBSWCcJdT
ucs5/Vvx6P+GGdWU2FFReVmOJrp9G1mJ36imTKyy9iUNHiPtfykeGaT9dWIlOZWjfbdQvvMk2GjK
vi+QiBui9ZZ34qqsUZlAvsb5Nx9ajccLY7N0OefFS1Gd00wY07tkLgHJ1ktcEwEU1NBhWOYgf0N4
oq3EWMNVC6FqNseqq0iCHiLxVSNr2Mrabv+XK/03JgH9zv4fHk3DnnjDPpfW1MUvteX379zvhikP
W9VeWWzLDyLGtk+ZwgYzeubNZJAN/yvhvnY8v3lJ2xTCs9HWEZDANfv+JY0kR6fBxAhbVXCueg/8
EdpL4e5T26a2wUtpNAfBGvshmJoAedRgj559wIk5hjsnikV1DL2E5VoR0QMnzw0HWglUfnfQScEO
VzqpQHfhnnIpwCDZYQmTrRNwUaOkBFFKiQOIo2kb+NV40GBZc5bkWhvuCHxINf5GIvV+7csafVTa
6J0BygGY2dYLIQbj54fp8RU/7PKNEDvad8OAeNRY4MEk8qkVFjfBZOXOa2uhvF1sA3DpBTZEVnIG
wDqi67ydkoCOIO6B+Q6mOzQYGsLySQhS2/7ER3ctBClDY4Yj2FHJapaJPwPfkvUHOU4wmNxKNvEt
rQLeEXu0dVwU5eS7tqHc4lyAEOtJkmbeXcnK9uSNyiZ02663uPWLxNwYn3pNp4SYDNDEkJ4zPqi2
lFCZcqnpBWI2PiLa4Mol3cy1Xvpqro6o/ECSjDiq1ZpIG146r6F2rOoh491hbYWlMitNSjEo8+K7
cBQwtEhTKRAy0JVN1mlGfBYzjfD9sLjB+3Fo+fVgonzaNIl7H3NEUGuza7hIyULwEObjvkcfNZVj
fcBTAsiH68i+7iTs06vEIC0BhXrfqEcUR3ytSDegOjONzOOT0l+Jpy9O0Ghe3lQDxAoaAyRdkvf0
rBSy4es4mtS9gZJy5sjBw4s+UfibBgNhv8VIw0OYB4J3CfVm8jbVKPMtHI5ok+NCSVeSsKonl/KT
mVLATKdIQ5seuDNUr1HaO9cLvOX3cJ6AQY91fodRD6f2ZCeHyiC8ap3I0nsto2x8ri0TrRJ47go0
Od6ZcRrhPMXpxBVnFp0tJzm7gGwcgDfvDbTi/T1oNU2cghQMMaX1uLxTUrjtLVJlx9oxMcFQTjhj
YwkIVLYfKwsXtm3IT6D7+e6QldrTlyUlwfIDPxbpl3qe4LwVJtRel249OXTcI50sQRjHlUbkSP3N
M6RAWmOEE98twnY4asoDEMaV4eHy0pKHMqsroPGdadTdi8bvPNBw5UEw6EXNh0TW0t1nuVldwUMC
YBUSWHmIRsItdmkoZwb3kHAGPW09WyUaWMZIA6/izhleV8HTFmxnouWLNSYoislBp7GVMcDBJ9j8
hvHeoFpozj1doZbsbqhhu5wwqemdYkASvOOoV2QPKMPaw0zpRNbliFZdjTYLhFoKrmXb91xLKCko
vL9S/mqzaA+giKGf26wq8aluPFhDlxs5mw2+uMoIeI7dUT8UyEP5K/NksYYy5AaVNxgaRyb82H2Z
c3+QtykB083ajwRef88ChRkjGWQCmBe8JghnIEBeGLVAqUU7RRzIBjBzFgPt7LlNvE6QjhMqpyUy
vixdIvEiyP1bD2cPsttM8JdMbqdT14Bx23DkFjcpfJv52R/CJvvD8UpJ7BteaKjrhckh7rZg/1F0
Z4c0AqJcSr+QYEfghh5jaakW9p0GMBlJZH5MZsUJNon8m9IygxdnBNxSKbSlYzRPa6H5Tpo3v800
84kbo0OaCwfK0kQo6wKHKjQnCp4EyKiYMeIBK6yLNtFOGyN5Jjxw6HZ2zTGSsrpewpJFhtD72jff
dw4hHVZhfgTrA8urzDNEIHjHk3ia/YPIZPR73oXeH3NkgcgSbXnb5+55mDBEbbO8ne/dyos+OtZY
bgs2Kc7RuF39Jiw/CjsudpL0uXDtKY7tZu+1d0GEncSrsfhzJszy66SO8ncy7ZBBmF2/Y5qO9msE
cVa2xASM0Mtvx1wVZ8ceh+2AreueZb3+mAZD/Dja+d3kkWexb5vO3jUL0i/zQhgjAOARO1D+birs
LuJoDIyMdrZg1N2oU24E2Q5TIc3kBgsR51Yo1cloVU9sOvVL6RR1vEGvXNJ7Navn2HX1pS3QJ/oX
DpoLyuqmdmdYgsmIlZj2wxeGVe0G3a99kCqNyHaQ8saJyFPaxKZTAixD4FFuulaOV01XVHs/xyS2
TkGAHb14lrvIEfdEm9V7nW6/afmML2nW1hO71OgeQaIRB7IUoNia3g4fgxqFmQGQYOcYARETqaH8
3QJu+8aI++aKBZuMh7JcjpPBuV/1GTEeHZSbHt3ouhmW9EDnxn0ak1F9Ns08vaKLgZz1Aqj7eUn0
QzFHsI3Ff1BAgTuGBvx9fdJUheVDhAxPc1+3hwyr19qcLDYhTmr+JjVHDiM85Yefv6quer4vxJg1
OQx1GRTRYAjedPhsUERePDnB6YJZTOyEhaHu5S/xnm9coRR8HrBMXoVmIi4G8031NcZMNbuA+A2b
IzprqtmyZpdz/YH8BhaMn3+ov3sxD+cFl5O2amC/uZQAtjpMTTimL/GZVRXbxy5287WRDL+isv5Y
yPomnt+AWpyesKeVa3/t3zYRiRi0HtyTpcm30LKSvTMF+brTwMzOI4Hx5x/tb15PcA6hbw1shwii
N8RRQR59VeaFc1IAXN5/3YIg2LFjOGVHNdIlC5f356+pL9f39wgfDhgimwrN+B+K9QX2R48uyj61
Lur4lWeYFD8sqOzAJakTEMNwu8K+K0Z+No2U7ePnb+DHm9R38GfgkPY8Qu3eUnar0m7MOc/c0zBg
rpgmwmpmgW/r/+NVPEHAGvZenDtv7po8lBPGrc49oTpt6ezhz/X8ZfrFxfy7z8KBEosPOVE8eG9e
xe0t2TgGnyVoUJ27iUbTgZH477cJKeoWLm9OOxw339wmWYO5rE4q5yQ1TJdhIzfFuEyESFzYhH09
j+oXR7of1y/WdP2U03my+OnNBwO/GC5T7tonNFfuixj86KTMkVJkyCv4cv5igkftFLfIz7+2Hx92
nYVnYQM3yXD74YkI5JSYqnbkKRt4ukNaXED0Rp9UKtf/Bav8bz4iN4cH/1oLUt23iyWpXC0vVcjT
xQa4oEm7Uh3TGGg+rNj6BDfru+a/f76vE398Wwzh5fcrzGgmpRXjSD9diL9lYeuWrB/vOej88km/
wOa/f9QhGSOwshn9eP6PT1rst77JenKi4RX4q1QUzrRyPDN/qEfV3lRpjkI0XCiT54m6bqLW6m7G
ZpzDHTR1m8NF5bzmkew+Q4e0qDpVmcd3uFQwCv/8svy4EAZQoj0m9szhaNDo5+wvgzN4hVOyGCF3
eIGUd52ECQbv2WC/hIrOrfYvYN+XgIO3VwchMkrhgEBF33uz2EfYIWTIHncyfINad8YdDgB3nntU
doItM65Dfb+nCRDeAdDxODqQpy84dHiqYHabaCA+hCop2feIH+P//NSj/HDoBvEw8N3JN0+9iYVX
jT5P/YXYm5pO+lFEhgWdGqv4amrMX7Vxfnj2XBKkeBp0dCbS7Lcv2CSdLvoXdRrt0H7tMJfT49QQ
bnZ2TuM//8b/7sXoGyFuxWLGdvDm0/lK4qfGDHeaI0iJaZkBQO58TjmOWXNc/PmL/bBM88l8ZOUC
VSI73lvaepEZoia7ZTm5IZ4Cylf4UwixYk6JP38hLQ/6fndlsunq4sHhwwENeXMj50jtZhcEDhVE
iwHe5AwHYMfv+uxdaFQ08Ot0pBNiRziLiamAEJfXeAnhk+ptEB/fA7hS+gQGBk5r3QkFpB1O4wHk
Jq0sul7Wzsx194OkCQ7Hk4yWu76s4PP+14UYtAblHQ3TgFiSH0qhpMQS7xVdd0J8428uGPyCXMZ9
ZC7/ueripbgHbAy0tPQIyPr+4e8jU/YjEIhTa8I+R0TK528Y8GwNOcP1Ludf9g/17vWXR99mW/N8
lAj8E/bHD98SHiVLNK1jn9xmtv8gSWQ8oWIK3l8aIq7X0dVpVO68q+ZZ/mKlk29vEVixkngXF+0y
oi4qIT0o/8taZ+dhn9hTkp6EoJOkNmbqu8yH0B4N6BsRBfi/uyLLSNquOpK+L3kwpdVGyQEUFom2
jB6WB3Mo6CKqSz5Y02oPpj0gKmB8zH3UFm6X7gf+/p3XL0bJX5oSB1JMlAHHIPmFIHSMgO9bfXvl
BpvBfiGkqj6N7YJlU7od4TMEXg3rLszo+5Fhz0afNCPsPR+9ZXaNIAxAvSmy4n6i23ADot3AAJa4
d9UiDFK3gS+t6GKXhFB6jTTPtKXNco3wfwgIAGvrc58Bt8F9UatpUy2N4gCtkhNIOj2nzx08QYOA
sVGuhiZxenrf5jhVr5ZK8Ulo1DDNowEqoPg8tT7BTamR8rwEUKRphi5RFt8RncvPHpTX6uhWtCj3
MPvC+OCOGaeislH8r6ph4ngpPscspPMS5LquaWqeNUC0zvKFbnkCYFJELQf3pZ2Di1l2fqhnVcR3
FtHl1TmLmrG/7yxYqxuJE5bAdlHU2UMFY5okzqEXZLCZLmx3U/rnyHWr7MGrRfd57kw+xWSljvoD
ifFgX7eN0K2oKedrns2EX+Sjk4o38XYftVc62GYytc8jV3OkozHQm0syPNU7tyYSHPveQueKNAAa
4X6xuGi5LB28OLhomH5Xk1UekV7DYp6rhJduMsCJm/9j70yW40ayLPorbb1HGuAYHFj0JhCIiQwO
IY65gZEUhRlwzMPX9wGzqlup6q602pdZppnSUhIjMLg/f+/ecz29xNC2iXOTyLtyHOzuYiTaihDn
cYnvOK8irCchb1S+piXWcRiaVmI47VbeJRNnBISCJdwGlqhOZTlwkEDml8hra0BucownjTy6jlzP
5OYPkjVWPyLMpi96vEg8uowRE9fmwShtEgMhn/GAleQiixstadgbvuoAevY8fUvk0GqInYq+meFI
c74CQTu5Nd22avpBwHl45y7DhBh8bcHZec+HMePJ+CNdMAljBH8ttA4G42vMUukwk+UJ5Z0ZpZm6
b6Wd0Hob7dl4MCYjTg50e+nNi85iGW8cm6eodh1OZjHJrjhpYAWLjZm2/fvMWBnleEIf/o/RDJqj
t9A210Iisqjt3Epab4WRrp3YhvY8OYscfyZDpwP/tf1Jp6fJGNO7kte2ZB6xQcaAvbRyM2L1Ci/i
NS2UxqQBLDEXlimpRQKlJ6LkHvk/H8TQ6Z3sVC7aS7kY9fR7P0mTMAYECmQPujAS0d9PufHgpCmh
nH0TJvOnqzHJCFK3Ftb9bCi6wDHhc+CWe2OUBfsxYwD8JzHtCp4Vi2lOxhvcmfKZwjxDhY0oulLm
JifqFfBAGC4FvXktt9MTvni69XNOU3JHB21xXxMrtcITdtYV00iHvFt1LUs/pOMfO/6/6cB/QQcW
667yU82yfeve/uMPsfPNW/H5X/95Bpu6/qNU8ied3R9/7u+jUoaeOoUgjDObkeefRqUMPVe1MkPU
/5mRmvzy74I6PIEcNtbYedoojiRW+V+YiRIk/8tOzaEaTR0Bjo5JLs8/RNckyDXtTLXZsUir5Qw5
d9lpouVlXAqO2Tac8kNX2wYUBlzCbG71jHQNASshDFY1Py5hj42G2QOcBsgqSFE8Y/UJZetsoEms
bEtaOSWWypqFjIk06ZerMJFzH5StAgrO6O/sSazHfMo1SBfNXHaDxG/4lClgT79OEPIRO4qMJKUw
vDAQIgiauIi9O44sQ5LPq8x43ktq6lP1JbRzyqm85mOiiIFaod5Mr1xw88P2LHsWopk2Jdz52CIJ
55D/weKBMd5rJ/cL0jNr9Ha+D5EZObvRk5p40ocwSoKij0jhRFel2a+xTgwrA8fR6+KrqjPZ8jdj
UavxrhYSWJCM3DG6WTwtdndVhuzkMka6Q2WZFYgukqjQ3R1Agk7fajEz8aNhrb8zMkiMfZmaTJV7
Z2UXRSR74e3/QhqBEmCQZeBANl3fyByDeJpN4YS6ZEpaRu/FMke3A6H2QaUvOVQiOYO8RRPlvoCs
6LSgRA+J5auW+x4wTsd/rXt+82Gn9XAj3VSHw6pHJo5C07hfElFtxzAcXpr8fpWi7TFc6WeObWwg
HvrKwcWgwhn7qinGXW3V+L2Z6vDAKKlvuh5ZjjZ74f3gzNNjpuzsRY9ngkRIpvVNBm5+l2T2p1ZO
6YXafdrU3kRopqd5O4RIybFzPfM1tXHZjKyN20Q2JbmYZXciY/JAkZuj+kyz+2GiAU+HjbTycqz3
mjGCwKzK4+TND5JA2maDeah9tyHfX4osltsJHu0xi5wi0MeuuOKk3gYYnqFOLUn+WA14nWrNiPfR
VHkfToRZZUOUdno3MMR7iwbDNnwkAeiVSPMGaZEa2qmkjY8NFBLGPble836s6+XJFPlDqinx6hCw
EPnCyj4S9LFPjstLxXTVwtITotbJEN9QIhfHxhw/Q8AKb8uUGYGnKuyMQxx1b2iSgnRhIzPi0dpk
arwarNi+zbM235kDGUgbJwqrQ8MWeGTs55zDShqvkyDA2ZAl9hYxIrtJs/xYWrPHlL5qH1rm+rfm
aGO+NAvzamR0fcO8DKJvpOx7pWLS3gaVvtRlnL5yR/P9NPXmVV8t+QFDDN6Dxco/VNQ5mHOBsp6S
xlzuoIgN1wWyny1zMWOAW+/Ky5x2bHGaBrGadJvkTMyPCW0Zz9xm5JU45FMTahvlJsmpdCLztnf7
9npozOSZ4m1VXM6jflbZkJw7rEMPfdaP35LEUSSZRYDYpsR7raw5fWoGp7vq7MpDiNbL9KQvchE7
o4iLOzql4VEt07jvFj3iNOC5u6Ye7B8wRus9R5n5eUpFto28NaBFFcfODs8MPMtt2MeQtjwGuUYZ
HQV0g9kGkBN6AMCI0v4Ozo7iJCvzg84Ze1PaqtoaRjvsgeHInYj1abtMTv2uQqx2ej0meC5mcjlK
a7xPK7u+iTN3PoBDNO9pBs4vfZUsH+gWhnsuSHiLB69/xlVg+IM1IvJqu25bFVN6GNGc7JWVkvVb
9FX2qBLKOm47b4s2EsgtM/XdxAKyh2MDSmcKSR6enGllxzTdHdLcUvgD1aufEnpPRKwtfiwi9jRU
rGHPo0zCNFabByhxwzkOizs1dN6NqET0Ilze/wXn3m4yZwofUi/0M1gB/ex1mXejVYW4n6ehZ6No
Z3QjlZHvvXy6zWuYiRuDF5WmdGRtF4vcOT8cITAkFP8nVaXllhlE4nMxynNfE50jTZaaMi9RfFDq
iBprjIOlUfh6p4XgLZz5g4n7hJxVc0kL6kmLP7RzW79nUGYnKrUTewktzroSv6dMGo451rp9bSXJ
g9Gk7SUi2PyGEx9zwZ7DKBiUrH5sy967mWy5nIdWaW8KnAc7mjFe8oRElw1vj7wux3H+PmtVSrxJ
VNuHsrTHkxYVwz4kL+hm6BrzJAg7ZspX10+IbVtCU/C0zhYFpglN6J6dTb06Xl+9u10pf0AahGXn
4AJeR9jfR4h5AVNpD0+f2o2VCzlxau2tNPTO1/DDZL5HeN/RNbKUhKY2x2ZcuAaQeYGaxXcWjcow
tmocyWUXVJKJrGsXSejbTpr9KC1OPWBA62cXwLUTWFVUvJtR5O5LQiTOvRG6V4NbIhVGWY1X3j14
fSYg+An2N/TDXX7TkYZ3i2K6PUNF7ILebatTXYEZDDuq29TK7Bsy6BGWDGX/TOgj5xXlDURqWNrk
blpz7O8VxvbrRfPmT90EJUWKE2iMjcc1hp3UaQ8x0uTXGiP0fsq0CkJHq6XlumgrZ7MsYRh0ulvd
yqw0bxI9LFmWBtA95IlA7Q9tdy+76uuZGBOTLBuoy4RBg+aopPuW0ZTe6Yn5xtyrOmtRaX9zo6il
uJ/M67HzLJbBWdxxZNb9KCzP6w1k3mca+wUh74Dhf4vBR5x7BMvoLStyUuISx04kzEeJzxBEo5bv
6rqy9xpuY2QJHBPpQIAQzxKo7JWpEADp7b20I+uD4QnBHkanwAuMg/fNsFO1K+l/7nROMQ92mMaW
X2jKusvCOsQUO0zefR6Vck+zqALKaV67YQOmxSks/VzrxrmzHCTUnXADTpn1Z9xD+IbJN3qHsKvl
ASWXItykJcopnNs7teTqbgXwH9JYiAP0htJfbMJLxxGY0z40GvlMLSAeJtNLse8CFvjhFlr/WgA/
34WZerHrXAZa6t2bomlTvp8Oa5w6pT0Ilrxok3ZpTL5do0HcFC2yKstpQjbtevlIVFPUmzYJx5Po
p61dsb3NmRvxaFrtrkjJJw+pTckqY7PuIWqmuxH6QLo164X6Y2IRvjGjvt4CuyFHviluUeJYygfm
ZO3Z78od4Ptsi35o3mko7g+gxNxbaZAIZ+syeaVAc1qm3C4FyBweepWGfhRnBCfA0AERaucRFH7U
P3djpaCu4C2APy/1ivJ1ABWLA3i8OM0aOQT09ejoMyqGrF4l67QneTg8+Z3CNw4sKxP7TGdZYWxI
MT1RqRJUJfTx2wDj9VHPqvzRIrkJkg4gYIjadX2rss4jq9ShWons8KhL1Rfo8lMT9V3FDrZxh/CY
9EOzbBFRpKe08zzs0YNBVhTy8+pQ1CJqP80ilWQIbDJ66K7amLV7HQ42VNjObU6QvOt7R2vNs2U1
841XN8bWA3zud1E9neJyXIKIwv9lcdyr1HIeIicZt71IbpgoGHxL61Rk0vg9ofUIh4OkhTp06CnJ
gpnWAs9n1gDFDqCGtnWvtYEyl7cmnt8Tqd27ylqQ7A3ONkcOt2lryK9VV4573SRTLiM0Y+KIcJXk
RhHgqXzkthDVMbuWD/G335o5xY2WJwRDJOa5haxmtBZdnaHrN9DR8m2WufAKipwLUxAHlRczca9A
OTb0CcpTFMNgKHt3F0drBH0y3MazJZ7MBqGK707w1GH6NDuDCSvouQkNXQaClVg0DIhWwagTxOuS
pObrTBN1DyhY+YXnkoBmy9vJiTMfGh9dFh6/N62VAaq98AEFonNQxGKdbNHqZ/Ijku0QYdhc3IZt
ro2TY6Ikgou2W3z66bY/W0QsqKqLbsj3ZGfP0vnW1vlyqZuTC09sI+FsMDjoiLd/0Z/+tYWLUFfY
6GVX9gzEmF81p3FozTm+k+SYFi3HOm2S4alZXFZpu8+cb5Ze1h+KWgpHNZrxvxjN/DK8WFXCwtHF
yt22IS+uIuOfW7j4EBpnXlRyBADVfCxpU0Ixy+NbN/Oyy0+n87s/mtL/UfbFXZWUXftf//nL6GL9
UaTh8O96+v1HSUJSJ6mDNJMfpTDrB7wjM0qwOao+//nP+XJ//dwTX38QLXiPQz9SaALX//ydCJ6E
15DJ6NircN4xOrSOTo9aPy+T7g5YFwOawYv1hJtevCny8mCyLbg4NJxdHK7DmE/3zz/SP95iBoLM
o0AMrXoFSV/j56vc650bd5wy6FmWyxnZ3Lw301XBSiIgHXo9ipsPwni4zwYWkK+f/e/+0V/0jwym
YzzN/7/O/vA2viV/ah397Y/8rXVk2Bgxdcnc+R9aR4aj/yZg5tJXoqritzA8+5vKXojfBO5MgZxe
WpYjVv7q3zpKhvubp69cKOY10uD//EsWePpPP49+4FetIoo/3l8Ggpa7vto/TV/wR+YLgCPxrW1x
BG/IQGk5yhp8zjXb07tWVtTcx3SBP5TMBIVepl2EV+PzoPWpwKZCD89bWH0b4Om4wR3D7zxNBXCP
cRXpOn8PDGbeiJW9fJc2k0LrqNANV4AZdz0M2UAZaOOFhjA39sirS9Js3pP8lF2WFB+0F7FWxhBf
PstFQy4ZW6N1y0kShXaZ01OJ225884CFvEkaS8k2irls9JgHXoyG3Xwnc70+gVNV7z1MprcuGmeY
HLwwwk3nV1xEje/ByZEYLZfuE9AaASUKpHIkdOM+ip17o9OSZIOZWzz2Jul3f7F4fmkc/nel+boF
LC+Su6qjAiJc4c+3oADPgi2/db4tjekdbbO3AyUm5rIe7HxoK6LuiMkRhXfH4UBwnhFrt9xhFO5z
lBv2S5zOAUK46ujROj4voR3jCLOq78zTtOeytttLPGvIm5M0Pfd2x+7NQpI/5Xno7lk01K5vzerW
dZvHLjftg71GjzLWehCx2MsYinzNqfinl+T/WMbX3IefRo58aUuX6wPsEqhM//RXQY1yHTcKdVV+
s6oifDXWux9x/nxBC0GKJwo6IntMskbSsQusuEQzWxBitGuxC5+nftLfFbYPWnrM5W6j0spOQLfs
b+HMr2pTiE+8aWjVNTHexpBLrk3qozvbDZ8IHxZ7L0nyp4zZju+glT4k5ViCvm20fTaYzpaGaBeg
h+eZNjt9uNIX83vpkLDSCOPQ9aF9wNTVdsSxmttkmrNgskcR6MqLd3bymisvPVlWNX4kMYcNYgLG
D9UQqfYVZtp0a6sljgcfOu2uSxCF81JmN3LQeJnaLKHHQ3piAgzNwVDB0Cld7CvXigpEIO7UbxPm
L5REqbcHIyV8wZ6/lWU5XaaSu7QGdqXnAk7a9Qy983nGb/GJxhSybDk2rbOhvVwf1mTeXRm37YEB
YQKIoNPP4WqIcEtjONsZAnhoPqsuvI6X9DA3cer5ixWJi5Z0023bGVxQAQU8WdzlMNrru6lly30x
jO2zFXOm96IsuqZE9fy11XLzz5+dX9YstBF4a/DNmugfPe6l98vEGIYN6XeD1C4xKW73ndeX9BLb
/IkJp7ttZE80qLc+O7hXP0ZBbl3b0erzrXGOv6ekxCLaFeGp7vT6WdaW2hKPozPHUi+TRwe87p3i
kZw3z88GzIFgLMxyn3Pvr6uQE52OGzbAAIDYrKjEBa4tHXZJ2BLJTXhVLOyoPsvVzFnGFuuCWmWn
xlb4Q8H2g9vSe7qU6TRMN01WLfdfj61KsW/SJ5uZeNoGbu0q/MHRR39xtQKLPLDhZxgW9U3SJrS0
kSUzRjJRvbyXOgitqtEYaYLxArje984aoJTJIMMxeOvqpLj+RRnypXv53/VqvfxMO1wkhAgB0PjJ
9dX+acsYawMB6tKEFwHDWqM1LQ1mwbX2LYWkdm6MlGQ8TBTaQzonNKzsSXmKiNgyZgoAtm3emLyD
/UbkNX7/bFBv2YCBe+NxEIv8tXZ5bayZL6OL3DjWCPz/SpSyCih++QJIPflYDhWrpGz+8xcosZ82
BuNTYuaXLphSY7qpVRTtaifMcY+VrDNhzbgChgJLTBkDqyJXW73poW5f0bQOf/DumSzMMxP4SRK2
OE7ZKRaKGNU6d8OHXNYIBOIyyt2/KvPX/fjXzy6RApBKK5kp/frZCUNLMImP9qXqbYr7kQjmHzzN
IUAy6v4ngxTeM0BuenhyKPddsRqtBEaGo0s4wqkqXKQynmiOuT02x0rW2kPnFN7eGwk+9Ju6L28X
t02uJeabu7FALL/p2rH9MbBNcIsS6534hP6oL4tLxna9THe9NWYl8xxCXRWTe4TqDctQ34fPIjbS
A2Iy90RcA0hyJGc7PMARE9l4ekVuu+ybcT0TMzAJllKWLsJ0MX0aUct6JQpLW9kLwgigXXk7s8re
DawibWyWQAkI6T3mTNRfS+RCR2oCvC3rqxei6vhOkzoeAhoQfLwyw+o9NeLCGHjutwV2QN/D4PVd
V+2yS6GZvPLkDZ9WXqwryHppUs5OPa62s6UvXD6SxsWFpi20YVFkDzr8HVqLtZO8yCL9MKuiOmLf
no7ZKFq/acQAZIDAj3gitNGW+XSTGsSQ/MWDQJH465PAWYCaYRXbfpWDv5QNrNVF32ZDzWzF6CR0
Pl6wzdfaDAGv3kOOiX0JeC0hITQmfl2v1JsDLPh+MViTgqhoj+AdJKP7ND9Bu2hHkiv1JPMHMmLo
XETlrquz9XU1pP5OYz9/ZPnv3rFYDZ89LQRtS0RZIbdt7K7caMqx81B2dlBIfeY5sEryyDAwk6mT
GyEhGN5SgAiItGnLWVEeJ6t4nMYK946MIZ5jlUv2Xu2Q/MKLhda71/vvDDtZIrMy3jZVXaEOWNq9
tSYTyzxZS871vpLK1z3jpDsgPKariJ0PfIE5PxsKqpxZMerj88QF00xeCC+yeFhT0Vo+p2j5QShs
sSXdLTvB+MOHj+JFg8691PulJonjLAjq9XxMePET+0DyRF8zB/6gRtMFOVikzy3y+QW4XO1Eh5i6
ZfILANvZpo1V/J3MNuNCJOta4DRTdSJug62qLZxtA2uTqNO474KO46zO14XdvcmrlgvVjmuCSdj1
vAZzDH/Kd53WstbGS/kQRV17DHWLXWcxUvM9NlEtkPHiqOwKBuVa/njzfdQllUb+Ta2/A+lkXe3q
wt3OrOy6ryGGuI7sMTvh68vcTTRW1ZVmQff0iZcyX4xqSVyep365T0uPEYMh0+nSUFseyAbx8HG3
y/JDOJl7dPtFC/K+yCBOOyGdMr0hj84aBs93WycBmNBAd4dAzVOY1FSZ2KmabecRm76xVUigi7nk
P8BIXUiBR+ZoU7bCEs8kBPsxK26kRFYkCgnkSRA4s2m9ebn/qib+fbL9i5OtYEWhg/D/n2zPSVl+
tlX39mddxNef+rsuwvtt5djgsaGgMpB3clT+u4VccoJdM5PdL5f4l2Tib4dby/vNpE1l41Ym2UxA
KPqfw61l/gbGzLQ99O6u7fE3/ytyiXVT/GWR9IDOwjumTcsH1IXxi5bSpDtcdFapX5W6VsV1T/4g
JctklEScdcakgswyu4rkjEE1u0mj4gwc1ZmfE9DidlPQ2cKBO7fnaWYdqDY1x4/naQHS+WR46E63
Y2u8R66IHgvmmH4SOfbzYFkdnf2ouyPWXgt3ScX5Gq+6Js8R7W7LH5zJU3sNBOthZbdc8XYxy53s
+7zpzHdttML5Cp8usxc6Ax3Bo9C5Hs0s7OV1u6xjjp6IMXrLVmH239MvW7toYZo66xrLOGKZ2xEp
ZEs0XaMDjZdm/zqm9sj20A+Fds7MhH26bgqpdhn39lsUQp7zTVGyLag8BDQUzzB3cAYv5AekGM/A
GLXfJWvwN8fqyTGRXbwXU/qdTIw5QJSSgEChM7cZMDzuU5E8zJmZ3TlspCTMerN5niUwl21H9Mmh
K82u2TSUNkFnaG9MBaYNbP5iPDatREJXemZQY4qYSGEGSY+Fq7aDBQH+xdBz+zx8DXi7XhrHngY6
fojFC5+WwpXf1Nq1bbpZuMcm7ExtC+Xazq+gsK0BSISJvgxjEweaKaTP1FFyDdSwqXvS5xyvyq8Q
Q3BO6ouRkolsTfr28zxedX0HJ1aLVBxI0jAvqDesRN+HEcVIZsBW6+DJbUQ3HuZ0XIi6gCICAQV6
2s6dw/DAAVe8qMWcC7BJ2vLg5RIoMW0ImRwsTXfzp6Rx+xLgrwSyF/SoDyctGLucIIY9rtFZZ6OO
bJA5RUq2kvHGyKEhgUmSE23buQeU1fJFrSySqMORUWpIfIVXGkdcfReXyLPAwwhPAm81pn5iN+tY
FOJJ7HgdcaEd+I4c6A0KFFuMQb6Eg99MDB5KTT5kk71lhHuM+uZszy7IExKjZVIBQFkAJNrZ3pqK
8MRcb1ei2X3UtJikKODBDT9mFy3g/4phfjX0kTaMTEJg0vM3fIbtsW7iOFicOr2uCcA6Kht0McA5
cfI0lHAZQt+g1WLOOtaUnCxMNkySquRKy+flqNe8msLJxaM3i98JQrP8Gjb5Jo3JRbO6lPS5UnbQ
SU0zPaJXfW/QWZ5QN0VXNZ7N7QLhKKCc3WMsZsip+p3FOCDDer1NCq30o1pjuE5XKma6FH/aS/0i
J/zoHr5M5B86YxA6w66vW+649fo5WolhJXOxGeZMunzrEo3xZJWAIRI2oJYmNe749OlVSheKiBcs
kEf22f5T5WreujFiC8nLdqiB2GQS6WAZLd2hqutjOdrfajO/ZG5yTUAwit1eRwWwPBBWs68I+DvR
p7m0XnJEwi22rj4HUcrVj6BluYP12Nb13p2ncyq0iVZJT/KfyrtgCJcWpJb1RKGDc4Ik561R5J+5
pVN2lyMz4TwGkKvBwq0Nw/c6p93UGO6nOXHPpDuTHV5MeGzpTW6Ei05SB60eFBzxsI2TFoZVpDVK
7oezF23BxA621YGkrw/UEQAUhO6dHJbLU9/gJSbRPb2JvS499DhOtrwVa9etvgenG2guX2qpypvJ
tdK3fF3Nsj6UDIbSVrtSRH5eElE7p0p14MHAo+0Uh81XWccvutYi9BTTj7grjAM9RMTbCSdvh4GB
b2PpPpEPaQYty/o9LRqyHxbHO2apvIROcw8gQN+xTLhXVaqN4KQzp3tmXem3YpDhsFFml95AvBqg
aWfdXudG7fSq7vH62vHFnCbv3Ez6hRTIbmulxWsbMZfCrHxLHATjYmjJBGSQply2l9bh3KPF1Hu9
nu5SMyOglxH6G5njN5kZszvA1Edl5O2TtHvIy8zZiWIJv43ZeFZa3fiT0aWPjIkf7cjDuagNb+3i
vTiROIqeWb4yerUr8pw4DDHuKC2PlZPuQYWGXMXaIlQ7qveMaT9Ke7YDGwETBHXxoEKZrRwtPJ4F
8Pgrux71m9gwL72nrvM2fmJCDjw+XwK9skAftSpwNG/lW2FKt2wywllLlebeua25b2EJXyZuXbFR
JIr4LKPu71kYGS85iLZtY0peNY1xILE0ZzmTp1JnJ3wD3c4eanEFHMzd1APBOBzvqtjP5tzd51O/
HOOqO3QqPQ1JmMG/YxqDLEgxVNV2bGa5v4Se3Lgj8hXGgL31YWncrxVG6t4w07fuYw6ZeASa+pz3
DNHJRa8CTrHxu5ocMu9FT/AOcNByzB8NC5BoWJ29YWFjTT0vEE33bcAhViey+Bim8uC580sqszwY
+D4gFaoMSpNMroZ55XgRT8QJ1RV+ZNsLohWLkCcGxyRroU+/shObLG3NnDdtH5mvYdWrC76arNxo
2NYV8DxWpqEwyzvCDBDaVU3s+B37mkrG8jBXEMMNAyY8IVP9tYjKEP6FQNbd68kmNLVHCHvr9jxG
24qIc81F86FL8QTGorzVI0VwDgNEKwKrtaT9pUw190jS4XKaBvPRgt74rjWDFh3CAmrEzpaj2ZLu
Z4yA5dGVDgf2WRGgO/og8+zOiGVCHvzYXVq7vBtLjTiITLsv5ri/zabkuW3MZgejChnK4jy7rZU/
TEl2EhpYECxdXwHk9e8sr9ZhNObwLSVwLBjtsDmaEy20tBrivZM7ycZ1VUYKC2z6pB1ePWQhQam7
2jmC4/JEwuG4Qcfi/nB6O9oClCOYOjbzt4qw9G9y1EBs9O6rmdnMgt1CPkkJlZ4YJt0XMk4fyqjU
IU1gK/NkXmxMc6q2E+zVcccNSzfmZGa7GjIA7zUfL2raIijS76rJ3mddkxcP1NwzoeCBTmPuJtcz
ezsPbNkyVQYRSkljxdgFGmuj9Ca/4kRVHdKewDB4A9HZEPmhy0KSMW2pAqyfRCYVAkWTcOP+XqtN
97BIp37WFu9QoYl6GFqi3wwvIanIW7Lkuuy673XmfrA6I24B5rRF3d4/EtwF5tf09spr5q3N8DAI
lcMGge1g25Hi7se2wJiCWkrAoDDhlAi7vqYByRm3a+dr4MXegUP7tJVx/ZFHhUHnMU+MO6UG4xsL
ZAtKpzfpezkd0MW9VUYQJworY/NqtRJksGdeRc5s73JqwSd9bMzZr9zcRdZlzSaxFqbxjtXEebeS
Mt7USxehqyISXcNQGOAIynbCY7Fc8B5TAA/A8Rdtk/T6tjTFbchBxeS9LYFcnmIv3xZUHn6MXCCC
HBkaOLauGugRO4Sc0TfSHXD5nCm0fAJQnkiJA404fsfg6+xrJZdtgZM46MNoxXZUYrNMNroES99z
107EZiF6Q+O/zasqpdvR/z50ZAKJhSlaqRgN2DlH2QZsu69l1SG2kBbNoepQTxr5wQTBsImbdDiV
+hiExLemxBIDUHGaPVxQ9yqJCwBLMOj8THoAeOJdPtTNpQHkt9eNdyDKFEyQIoK0CB/x4xSbvBYk
wFnm1omV2rZ2g+AkRQTgzGUAg/oAlQ7cTYPCEMux4Vfoqf0E3CTkFSYKDcpl0FIDwg6UKksW/45Y
+tqhwN/pLpe48NTjVJVVIHUPZkpSXI0OkaWp4YIXmigNUe1YBMZJxZ6YV8eK+AgP7MYemehHXvaP
8EbsW82hX19wThGdPe8mCFF+o7qtovmwMZXdnGmTDLtmQcWNHRkqXV7QJCLh2cflxVY3axa2XZjW
ZgU1g8ZsthFpheeoWGjZK1gxEGz8pAoThDzG1pgk7S6wVsGUOyglLeS3kxs+SiO/ruPegj5KDGpf
lz8oflu04m1gpEvlxxoQ+8kagEC18W6hwfHYkGO4za2eLrFVeiiEKHZE7RK6SEfoTM4C1Hs6FjtP
RyjquOG73jYR2pzJ2ZNzN93XM5Aor2U8OueSqsdQRHqr9Kac5v5GkENVVPXoL22zukn0+Uak3gns
su4vTkWHbBhAE3hyvMYP/73ivJEb2iujjbdIOcSOtD1SXrZhkWYwR5ZjSF89gNezz0m2cQnNIflV
vzbaVB1IrbyrkxU+GrM8xrXrI7bUd2RlVtSrjbk3u2EvKuRCZppeuQbJNIjNT3rmPtoypuudLG+T
7D/CPnqvqoznpzLv++4sqxBF9tJtOE5Fv2sabdDeyo9dsix+ZMrrxXNfXBS3jedV+4zNcSMiV92E
IeRArdQNxkXqPh2pzrQ21f2uX1rgkW6k32RhBSV10e56px5IUiimhS0hJWFXsBPUQBlIUZhdtz02
PMG/M676NLORZySEyRibokVzauXdsIntAshrWlQBzNfihi0LSdNUmTkFXtXIrYib8n7sBGFj2lST
3eNkSIW0iM62aPTYrzLs8GI0ABhhC+OQo+rHsYebOAzxcKSqzo6ejMs9uY7WTs1LdDXqvbNryv6B
MTOsOWLcCb1O78pEM37YSdtfLXHinJTpNgcyQLNTX6E1sUereSDZt9qSqvLGGT49Z6XFAT/Sb5cl
GvyhraJrBg8gg7GlnDHTWQGt+GlvVhMwlYHT0kB7dtfh99w2aPpCk0zloTStbQRRaVPUWEPIzwEl
39PuhDV0G1m9iywpNQMR5+GtA0Btzdd8dwsMioWQ4MxyrhhF7ZmQtfLQ/Dd7Z7Ykp5Jt21+pH2Ab
Dk5ndu0+RB+RfSqVal6wVJP04OD0X38GkdIpKbVLu/a55+Wa1Yt2qaRUAAHO8rXmHDOdjk7TA3Qa
+mvARJQVOgbRlQUfmXInm9r3IGIVJG0y7C8pg1C9DRn/vA6GNfjUdeSOlHvs+nfSQkzcjtYad2m6
I9U8P1I3Hr2ihGGXF/2O5crZspqTkVo45RZZ5j6N1Q2bKf++Sw25ZytMx8Ue0w99Bnd4RSp4dsWr
mrcQTGB1PengAkKxjww8lRsrJJuty8g8xgy4qoRVX3iTNhHm58lBZ3LB4ROanrXavEAd2GJRsJ/r
ubuaAqZDy97CmpNrweq+JeOqQNPA14iZBlN+Zm1Fng9rA97OwhxtNxmku4sBOD7zewsdYHEVud5j
5Qd6T31dr8clZ1uP464U5j4a6HeAhWcv48QTEbV4LQ2/AyeWtF/nSsFYaq8mnI1o90K8fza0tJp9
lmUT+GyQUzu0MadHMqxrawLiR1ZlxwwPMYms2zlTDkXLdBp4UtcdhoaV2bWskY5oNhSAn3ovRejn
HH1Z344w6Y6M6iykmnhGVPuowr7cyW7cstXiTsb/uG57RgY8Deb1LDprj8SONsrMSxc3HDw7gZsA
1XPabefezdZ1LUoYtfFcvqulQdtkGAZcNbjvWDvvrSmaOCPSSTN3YOflD+uoYTvYGuR8zgq5uGCT
GibDKfZx9jmy/FS2VXCXRsw+qWb39VDHG1hM81ug27feHLSbUQlrY2tz12rHg5PcEJREoWxs3Nyb
Vmxw0ocijL/6or7Ws3WR+e4Tg0+mU0+tKPZd6z8TGKjY5iYTbpw5Xesi2NRpuRaEG27mun9W7ZJs
aWQf45oY8XoxRSJDX2dWVdFU8emVzGkAFbqkFxALLCisWh/TKr1tYhbote4ad1wrU3o3RO9YJ4Oa
XtEhZ+g29GzKe/J++Uu8yRVpCJCxVI0PayybTYwiZKjdC1WIi8Z0SBEkLK0byTjb0cWBTZJ3Dnxg
4REfJaa6u8Rr3+ylpokOdls2x4Th663PqoY+UovGKSiN6xjaGRV5+2BIt0DQ68PB2jWIZps1BFla
bS57hInlw+qSXSoDUVsrbDuTExIoHDH9NoHJ+owIs9HL2suQDBw6Fi+Dr//tfv3+a7UY/PT/Wf7h
zxQXrHNx+39//q1++X30tVp8gT/9Bmx30k533ddmuv+qu5wffYG7L3/z3/3Db07Dv+rEw3ZhzPuv
O/HXX/unLz+34V9+5LvGTBDJbUtpA8iAFvJjG14s0/vvfXcSVhDdALFhbgxZYElf+W5TdPgjx0WL
40vL8heq6/fz/Sbm4VK9nP+33/+o0cQW+art7iJS5GNouoPQQCz7ShAat3Lsy0bZV16ovcdpkA7h
rMzAVs6cmxumcXXN41md0JLWgjW4Zps0s3sbXAwrnaXrSyc0O+s9xM3suvLyJr6o2YnS51Q1PckO
gcCj3cv+fZsVzJMi5o2xAtyyDnqf0CPVpjz+Lr7EfTdM4r6zdfWh7MP+ZsbzPhJSVQ7EDc+NRx8c
Of4uYYdy8JqUh6jJ+m7lESG0d1HHVCsVp2O2jiJ8yBtjshkzTxOD7HjEMnhAPTp3G+CJ5idyTZiV
8hLPvtSeUd8kkdMXLHLFeBOGxLquIAJy7oUqMNZBw8y8YzU1kiRn0ZFvzVrLn9oLhu8EXWjCn+fU
0xHOJDv7ophG/I4cIPyHcDboZtRFYd9ZFFR3gUwjpHJZf0MKHy5qXoYbSBpkiYa66vfp0HgHBvll
vU5lNZMpSCDXLR3njIBT2dCMvLIz622rVOvNhEKGZtXWh1A4SbcvQovSbY+KOIt2XgOKyNxAh2xK
c52V/nhtA/QrEfxNvXGUWlQd2bxRTWMiBeNSltk28XMjH99p9HTgAPsMCkKDgJgGnpOESGAygPIB
oMQ8aQKE02xjdgrPXbTqIAO7sKPpAYfEMk/GjhBgoYe1o2FMcTG73msvtWn08YYhp+tVB1MPIryw
GuqXTS11v9w4MM5nPAC42cZ0QFMPTz7vTy3yBGVei6lIW5tRhNb9MBcr5veMc95HCHit+cOY5FPZ
fGmHui1YHcFf5uF/Ro9f/x149TLd+916t6H2bJLP7T+q53+syY8oPiU/rX4vP/9t8fOIhDJpYPjU
9tQFZx/2txmk5/3BMgf/FKnY93Xx21poo6INGDViTEWCiGuQFer7Wugj2EVXxh+6Dn4B/ujV2vf7
tfDnpXBJZwGpYgNdY6KFa/vVBJJ8gIxx2mgeMuJ8iugZptAN08Rj6vsbdIeHIjFP2gy3DNrfC8bi
qa3/QmAa/KzxZTbLIUBYYabAOVsoRjjEHwRbFeQt5bOTwruIGTaU7yd6uDwg27LYRZlFidPWSzxR
VCIlD6+UitK9Z8lyO1gfZI+hIt6UyoiuUMOQyuizr+A598BAxQR/Swf4M/WQQY9lZarPTIT4S6RD
0r6hMkq1xUgrBpIrVzKZ3uq52icFLH5jOzkBwzFiFTCAuJcQv+BjzmZbdbQ8tW1vzKxbT3b5OPms
GtwTh9H1VwUpnIi7LiLaOCuyJe8k2j7grv4qofHnOHSK7dbWW51dSqO7g+jVbdmQriwjaO/c4IOw
ja2OvKdZcwRFKha711q6bF1qsiEZSnVVvumppshSuR+N8CGth2ab0dzrW/WxCyxzn+TdLUjPi1SU
n+aIFMWU6paFZe/Oy46jxRzIfutzMdIqylLCQyZz+FzKaBNBibws9eCscjJXlKv5sBlgiX0TFWn0
H+LDv7W4IOxbFNa/q6aGf1x9HZPPPwcrvfzY94rKtCmImGojMIXI9VNFZQZ/LI8TPIhv3Pz/LrBs
jx9CDhH41lL/UJH9c1ERf7CiCBeBDcsR2ou/xYFwXrlgTELwpHBQ7juUamD6Xy0qdSpzeD1letlQ
ik9PspIEzZXSa+XWxBlcksI+NEM6HRIYq4VxrKyY7to6AE98gH1k7vGQTV8azHjsnkzlrMeUJJaL
sXS9r3WTe5sEUGAz14eyjRjs0inPh0m+wfNE3BmwxY7Zgv6SY9oHFzMxuXa2vCDTmJ5WYrTeXV91
PVIK5bbMWd/YJeP4tbsM1T7k9pAnPOewsiHIsNsvixNP7rAefc/ALlk4qFfp9pD1GV+6fVkr/01s
efMyvEaYSgiUYH+JDwCrZoE3HieU2PrAJnLzXVJ77dztCX3xrQJFQoHuI0EEzw7UrD8TvdvsvFpN
6DrzEkL5NKT8qDsZ80dFiHRydb6r/rc3KgQ1NKi6ntuftybnV84/9y3/X21nXCF++wCin4//sX5q
qjwpf3qxW3xZ/Oj3N7vzBwoh1+PFfn4PL7uIf6ab2dYiODLR6zAHWtKzvr/ZXTImaUtCnDMRhy+v
7/9+s9t/8FeJr0B25JhLXtrfebN75istLhtc3jTkpSFu8pGje690xF42IqzPyXnFmwkrUQQLs2LW
ETwkq2+Ccdv2yqwQt3gxIwRaHOTHWGVAo23WHe3jgW37zp7HIttWThXVByOvlpGaAvZPhlVs6y9F
4viXUwjjF1uhuK4cjCmtpO2HFpUYA0YF9pImCLVpSCm1eU4xOhb0Wi9JV2DPowlRU+YM0Yh5Ovzz
oRT+pYgt+cTGXVwXwSJ4qEi/cZcQF1/trdxDjaszY/mRMywrS5PpFg9K8NjBKaU1oRZCLrqR8T5i
IvJYJAJ1IE2oY5gtXDRbjR4IK6vMKggvTeXTFfL0F+2bgvF1gezxnIgBowHBH53/kbSqEXZM1gWc
hkJbgQHdimD8CVs8LOvgk7cAtarK6A52H9tv58Efb0sbYJW2TVBvNCvEdWQtoR4Y8cLHF8I+MQPA
27wgRUajgll/SZuEK/BCjdc5YP6QmmM12g1/TY6iuigqx3maiKWi3xRxAI4YONqB4dStaUfWQxrG
GE072yV2i80hZy0XNqFPrNeHPDU59yB34Gx1g2lfu5IZSQl/+trOjPQS86+gWZowawuT/mhXoNNI
1uBnXojDtEPTaFWMBZZ87muu8MsXmpsRZLkogcZndcs33E8kcfCVav2ePHU4/gP+RMEelGbqBrpA
ltwZhcUpVLTf8An1Mb/6mgTqNfwvLvkAJZxe+BlDxqJuOGvPIDtjzz6HrEyVFbH5DucJLK28mA2G
AsP8HIdLVgAVWvA45Yg1Z+3sSFZiRo5cDPWVpdM7j62cBENQG0gxCuuhlNyADBmWu7bgRs+YkYW7
CatVtJpDi1+/qZOXm6g12VnH5zwOr+25G6xG880Gdkv4yDmEA5plJ69gtC8M70hz8xkWBK6w59W2
AsbWfsHMCcMOOzvIf7Auw8YLRr7gSqEQZOYVLa+xVGEfLunUJuuMkHqqOm5Rd0UAJ/gLFbjygFDN
PhppDz5vGmyOO5k7QIIFae8M5BmsowYouGNC0YGsGyUfiTGN765f7pOJnsGHbvmKfMrQY+FAjvCF
5h9raxN9s2ORJSDB6E5oZLdKCvWBZnP4eL6FE4P8CVK+qotqedjT5SYNXfJTBkaq3XpY4JZnPGgx
WzQCYjBpuwVK/kjpsTySYMfstSIXvdl0uN4v8nLxL5wfiS5XyZ6BHRePKTxftsnCwbuxfsFp1o7C
UuLilHqQQxU+GvD0kEAR9Vet0hrzUU5MC+IZwmG3xMolzJUcEvvIxOB0TCB4L1Emtblk29Bl4gYz
bGJv0KdzfcJGiofeajlrEIAW9buJHSqugsuhyoPLuWZiuWrPbO8KFQ+jZhAhzKU8tP636RmzyI5g
Yj0lfGRjQgg9gJ4z4TNhHHQICtrYA/YtRjkZ52uPTTTsZsT+8RaZC0+Y1RQcECCm8b6wqiG+n/So
rqIUonIy1cnenniWM6ThRwIOScAoRM6/Qw9UHomTY6LSAlQwzVA8tI7quIKo0u4VNzo6QTA3HzIz
rA+B0NGeVG9iUWzueYxlhGP4cdrMbzRMUXkYO5ZI5M7B5Zhl3FFGYPFFEdQnHkL8FOoUVR7sGrss
yFcpwpQphzkn+05aEPEQLjaHPFk4tAnU660AU2yvQ19yg0PK5GsliM15MqGzM50ipewBvD9ZIw6g
mk3WoBtZFTByYDPoNiDNh7t0QBvhgqSqxXWyJJAUxBQ2zGwUyRV9sNw5jEmr6STThn/eikL9JcoQ
+iexw90NZeXBXu49BscivUBF1xw6jAL17nzPS0vyQ2bLOTMmXe7/znPFdZf0UEVJvOA8zeU10g+i
bu96dP4jkA/N+oazzseRZS/3YzCBC1S1TyqLPfNFvixpqRZJsVHewK3khH7TsZfWtYFCSLJVU8IQ
t9Ll6crzLEjX3cDltUkXOT9xRe/Lx6FsR8hQtdPEu/PKCkQfQuRAxNqjSNi7PQ4R+RTvnGEhyxIk
zIGKHqwxmY/OU5APwTbt6uJOxJ1F0Ej5BedFcGwUKXgrvzaXlzMEMkgiCPavh9lhIcupH7q1X/lK
rMY4LkV8Y03xdGD5sYthIyLGDeyDGbAL8ofm4KIodQs+xAtH4nF0EuR3c5p/Tc0k9/w1s/bokVcp
xMbWKfiKSpOnJutG1lqeSeYDLDEV0FyLXHq7btwvVVk8VpFoTrQ/OxOnhz+M1CF282BJHxLV8iJC
iZY/kKGkECx1/q0gCTPk2e1t+EvoQ5ECttcOwYQXtMsjxLlR/DZBmwtrpgw/1q0Fn7aq6ckFJGRj
SDE9MFbDqitEYQyHtp2OOu4UeragKcIlnKlaB0GLP7Vj+KzrneF6wa2S/SotEOHRTTHfTW5O34GM
GsBpRyGqglWVfGhbuu5mtmkQb5SpoIy61oz0ULforN1apmtVWcVBCFw5q0Qq5HUys3dZafVMPwDU
mR2jKgf9Nfoab5gI1CsV87bJZTR/CLgtSWVk7DJy+ePgorXlfOOPrXfSacBrLhlreqgGSo5iEG+l
6KHSAJ+4SebMP3lWyN0ryClyccVsIz9VS1dkBNmded0F6gbzyiMWzKYB4oxPuazSt5NXvAVyWeeX
ea3lXZ0hpjRwXfnkpDbBzu/t/llPTfAp9mktaOxbtEmEta3RljEinhp0Y2lwMHsiYaexRYbkqxEF
skwz+qg6vfIxcE5XXC/3C7jNcjd3Q8h7PDHJ7hrekjeIDhxm294Lh4897XGMwt4nDLPTfexM5Uag
LNnZmUciU+s0dxrQAOVP6W6dsRg/p531YCD0hiGj9ZWfxPhAZzLAK68rdoTVyH0Y9N6lwju2jWr9
UAfErq4al8poq4u6ugJSyhKFgoOQtFhtI+qGE84XcbJ0YxycoNLHLOjkZWUjfeeilds+q503yMdw
k9S1vzVQPDF8dQ1Et0V2K+uUbBz/ZMyZuOElMFHyMbuMfMM95siN7iIEFXZplweLHeHeX94Q9oT2
doyQqUJXBG4CfJ1ITBh3qWqCKwzyxEYisAVfZ95nTepfVlPevrVGy7gkmztHnuR7/ByDe/dT2+cB
dQk95FOLKRcFQVu9x3YKGrToCsJ10sLKHqwGyx4yOuPaRFIMkVZ4AJHkjsjeaZdWWXFEn+c9GVnx
fjTqDBoXIrR13zR6Z6Afx7LgkXOLY73bm2EWrx0/q9cs/tFmBoODOj1uj33pfFHQVrcW+MC1UGa+
rFbiOKWN/RQ2jBM3TCbG9+QobamuGyrBxCw3U2Zm27YGHxPWrCis/E2xTSqRrIzE8uizj/YeTei0
0daElnZABngZdwYuUGV3iFxZSPyGa9c65j1CvFzAw8mbiVockUJ6n4RiRJCSFjI/eLPuoy8s/tEu
Tq16M/tCIWLqkSZFccguvyJuaN+6scHC1CTuwYco92hk2vJ57UGrR/olMIeplh1IXG9pWlQQP3ku
ErsdHhFS5ccZIOMKuVu2m+d23gKJ47epl+xcJi5vh2j0ucVBF0vjlDhL4cdCSsjPZ3wq0WVUF9dx
3+p3i4b5omj8KzcrUbhSDbwpOst8j97VJYmXvUt7yup6Qt3oqs48YokK2pNRi3nJxUUvuqPV1NXD
NiWtsF8h27EZbLSk8eEEr9iGOHRWP4R1zqIepumA29IYJjMIyYdqZhvPGsBPZ23lWAZWkTbMIUJI
anb2Bx/7WL1bjAIuskIff6U3hE5xUZsN/38GXhI2iFPA2e0bi6Qwp6MGjc+hGeWgKUTcXvJuSmqV
TydTzOP9hMblgVqUhLPFBktDifrshx3/n4wIf2lJC5SvgPXZQFse2+hXLekuDvNEkdR6CCtUFZui
qojQmuXc6ffYl4kRkEVANVKVDskoGMJ4+f7+ABav049G2mXzTjNu+Q8J6RzF0mL7oSk+xC4+N6KN
D84YMHAKSx0lmy4QoXUt6HNFFJuh2id2EkcYQ8K5pJulw+uobMWDb3biWlYZVeXvj+pPLktg+8Qb
ULYDgPeWg/7hoEq7C6s4ldEBuzdF+sjbfzvi5AuoyIhMahOLyqcrgG0v/Xb14fef/jogY7kYfDzJ
nv7ijGaQ/OrjJy+DzMaM0JnIOjmkop7gAOraL1K+kHhyEEvbg28/ZF5oHMVSfr8kavayVqTqulOf
QTiHghwf2mUHrWqalM/nmLqhXALl/uKAf/0SHWg4joeNzDQBgb26Xn0QJYZt+DnK7B5bQjCNncbZ
kimKJlyzcM1VgRtm1PUTE97pvsbzdX9OhEyqsbkvGIr+xRG9mnxzCQlvWIaTtvRwnJ1vux++QcOp
jbmjbkAhtZgeXQPQeUtL6lHT4kF6CXOeloJFhogUwNZVz/6iHDCo7AVALnxUWi17MK7s7w/M/rMD
c+WS/+MDnlkm/D/dWl5vqqZo6vig3IgKNarYewHyGxgPj1RFti7fKBRT8jhVlK2bkcZxdiIsu7/v
ZA/PN+6H4NE0J3bLEFGpiwWsif05dCqSM+V7Emlq7hD82qpZej1lYPJkE+dOtyTzmhEBFY3BLy+b
0qSAfNHNSxegnBQpD2GCJq1PMZQvddxTsgRglLP2s4yEFsUO6PeXw/qZP8JMDBw6kWDYPSQtxF9S
tCA01MnUe8bejh3WQKuaQaj73bLVKUeOnoU/uMTx0RtvSmumeTIWMYc1QUR+MwYuVyuyl1QUZzaW
/DbJ/+Ri8euIbC7CgMWW0rbU8mWjlRtJyutILKgiOmDrBJFstI3Q8x5eUhEhvNO8cbOp5w5hQ/Dl
fLL/6UT/lbDGRO79w33xK/z7Seunz3Gnv7at/snm+vKT3xrRbvBHYPm0pjFDEmFnBrwrvo+Y7T8c
WiWk/C7RNEx4aV//U26DgxwiGz+GV8Ff3nHfRsxSnM2xgcmr59tg+m+MmF+3oel2I7qGLwVrij50
8GoRxOvuGpky1MFP8ue4ioK94SM9T3z2eT9cnT95a//ZJ7HQEhLkMWs/z9l+fD3lpSzljHT54Fsz
bWZTMTghfmII4+4vns8/+yQ+g+kbEbq/YqkimLFzozJ1aAemwFijbnRfpOzu5se/fUogsCxgcnwc
jpdXZUCPizIgRF4dJp09Z3n2zGb/OeW//5OPIQSHRd1Fr/DqO6KCnTV9E3UIDboHgQ+F/Rzahx3m
f3DpuFdZ0TzGeYQlvVroIwJVZRVzRn1YNJejiSgnpLV/2fAm/v1JLf/SDywS7mlIfIi8GKcs7m//
1bXzeugiVLDqEA+Ia9xuup+i8RH2zeP5tfb7D3tdGp0/DBWDu+TF0DB7dVqGcCqezQpLU020nKdx
3xLSQE/ISJ5Mf+EjycZeYRdq//6t6LvY1Rn08L74JReNHUVHoxn4vAJw+6ajF7JyAiOjR8r/+v05
LhfslwvKrItVYUl49F7VX3OXYkqsCnUAcdwcik5NW2A64Zvff8qfPFvnidr3T2HJ+vEp9smU7A0a
wgcjGB0EU+Mj+arl6Tyk/X/7pFd3PX6IuOpLPinOuwl1bvo0Ux7wuvzLx+uXWRxHjQKI2pWAUSSM
r9PLqrBw/KJSxUH1oPAV7etsNSmUbrMsJsQ1JqzvoBF4oRznYALjwORqB1sbN8eJ9qPrroeKrqQ/
IuhoqnL47MUJ0TPLMICBvmBfnj1PTBeP0QwjS3kab4+aaaBaUJCZMfBXJuDbWxMVGbt5MGoe08E7
2jbWu8yzqiNo4PBjjx16gyTQOYRL6G81lcF+SLmfM29E7kbPGm1fVqLi72va0W1LK6jL8nLbWl75
pjVSeTKDefhch6zyaPQ5dlfwKSj7LkD49ilufz+utpPMUSSSfYAxjuMxrICslZCTzlCx7CpweQzo
5ootOrjnNXO+EAR4lweAde022IMeU7vaDMdtWsMXMxpEzYXJ2c0IN7Ghe+3aa6GShx6LS0wA/NZ1
eQWU2KR3bUyrY92j1znhz6KJ3czVhUDWs/GJbSSNoDCIOTIt0oh752KMRPox8qv80R3Q9deaUVrt
Fta7kHNf5joMSFQhifZyw57ZQuxh61vb9sSzPrqSChsNY/5IswxKGmSVO4ru9mPIpbmI01rduF36
bNJdXXepa72DfvQ86iF807qkIGHO4Og145Ypt4g+azDpEd8SEOxymxJcc49KUx5Z0VtyrEmc76Pc
pjwDa4KxuCtPScRWjpypKLmOIBTdpG5UPmOCFdeigs9G3rpTbixjwKl2vu1zPHqkRoYknblcsizh
IsCsT0GrxRNbbRU9EAPHKUVekn0MQOAjtR6qDTw/qkMMLNVMGnTj5vuktEx1JaD+B7i9SH2IQ8Ue
0RK4HdcYX5dNvVk2qL6T+R1iV+dhLLPimW0JDJosQs7esnIiBq4PMhXBY2Ux+LHLivuHuYoDCApV
V4Y7KO4rjJpUwnAb7RUhJ3wFbThmDpgnFdFhjjJj8cmwvakbHrsFmEQdzCtunsDrtrZCTOvkg4of
29KIkOP6ZfoUQDDcQSjor9BtAo1Jgj7fazqP90MT9O/nZs72DFrafDcYjYXUXNnOvJ1TWlz0wiOk
u5hryW8K0KBYjMKOEkgvoc6Do98iC1UfolQ6mDrIEy6YCeHUIUjkhKIHwxpJYwZ5HHwTThxlH2vm
1KcxJJwAY5y1prf3jMUyQLvu2sREzgT1RMWE8FcvIUeFG19HGYP9LsqDfWrwDXU2r77OZlUDEUsC
SxyEb9Ie8dgmpgn7tVQBxPkMX93kxu58yRDzvdJTv6fhtGxYwUxt58EvT+TWs09O6lVttOZaLyD+
JvradtiSYj2+KWvr0Fb9J9qZyakgpwlfonIveBV6d3HHQ4m5YtyaIu+v+rYJthFWpZ30W4ZfcDvf
0VabL8xg3BUzkazRPKp2XQyEFa+yZGmotzk3NasizZ6FSVDSxruxKSp3tcFTn3U0+/pe0SfVoCZh
nzmHYsAmJpb3rpKct1WkT4xvIM5BGnnKR+3f2f0iWIhoJZFxZJ8g0/JpLKgflzn/2szxN/Ulp+/o
mceo8Ovgpi274bM2Gnw20WKkiGXm3wkXoJg08yfHYaFsGtYP+oEevj4wS1aDjzX0asayjt35d2GV
NZdi6FjJzpVWFxAakZtFt0kZh68Lq6s27sBHNxXygYQg4zX5JMPn2CmPCi/0Kgq0yR2MzqhJ8htb
tdUuBvbEl1CoG10vdXXF8DUXipsJz0mXrAoB/9rj6jCkHzaF24ntedWF+P6hzXzxdXG5rvrlHnFo
xuFna5Pr1KHn2U8YiXEipzSQjda5TiNnp2XKuK+C7ehAZ2AqXwFCwQT4lrlDcDN7YbkZTWBrkmj3
NVB7Vu7cZDhIvEf50DO8AxZVlicScoo73bH2GBGrxwCnpcz6gmseVN3OTh0ALyS9X9uhZX4KRNde
9AYM76zqoDbr/KBdyKKMf4M9SVvGFXrdGzux+/cEIGsoBjHpAaBwEtMe3vkZiYg+ATt7OQsHhhYA
rjKuixtlNOFtnsFjaAoasvFzFYURhI7kLc/zY9Ob0cHywVTFUVGvUQCoGzlhUeG1GO1Z3D8ZDlpQ
y+Oldx7OGkmcP9YlK29TsuKYhCg8JCawRDySw6ReFllXagg4fAc79l7DKnNH0Gi+xDuPyqQ7FJYj
m30ZBytLxGpYtTpIiYPJcxazlE0eyQM4L4u1iEz0GUNtEvauiIUvmaE2GLhretK5shP84BEASeaP
Qw3UoLDe6sIqTkNtF6fKa5F3kgNRn+xcd5tOFIj7NzTTK8+9mAZrLGZePnnD+gfaKryvrQFMu0m6
nLGXRMnD308Du2f+VIS9f5J9V5GN5HYokNbU4k1HqELQeAyFUiw7Pt6gr8px0dUkEVg1JhFiPUxB
o6luHHNb65F1ffK9jDCTtmnbW1R+9MdS2QX4lfwo3bYqbkj5sDvRo5sT+iMRa1mLIS9/M6T2iKxG
uLRnKK7loieYcC2T57NJlPlJ+t1BpSkezolwG4lgH0kCzxcLR3+HHNe4EggB0k3rke1pSGva85xa
9qpKcUt0ud8erBoI2liHT1nsZFuPOMUtflh/A5xQvC9aa7zueEczNo0aXN54rAzmHPZ8zeMafY5y
T+DkgEi5yr0xoLQ0jGMyOgQ2eRDuCF10Wb5lRHXCbkkOjGjQ6GwUJ3xglECqiT85/d/tLcO9Mtn7
g/N1aC2/oPt+aAJi5sdPSZrhoeYFusFU3l+1ZPrhpG2oE1pKy+vJXpgfFuFw+yxoUHw0lsOosYDA
IIK/2qi9bnadj4cOgQC5tWx2X2/U4C/zDHA8TSEeO3O6aDLWVFArT2Xe3YcTr7nfF/6/7AwDE9ep
xSchd0Ws+qq9r2XvFNGg8kNfU4SVYcd4sOR1XJbxGTVXHX//eeKXPc3ygZ5Dqi3SffuXzNSyocCR
aC5YUGqsv6wSxFDpEnt+2hRPrUFIdwaS78Z1/OH2/NoZqpmZPzgHsYvRexAYgH6imut+P2re678/
PvvPjs9Z4uNczzPpJL3avaqlie+TLnCIi0Keul4Xz5W92HCHdkCouookxXae5zxIccqcvXepNUXG
EStBoZ1wEpQy5cnHc76ZLHaeqPloJeZT51xIUiMvyyZtLjOXHmzbLwq2M6iYrCnkLSMb161kxP/G
lqZ8QrbB4CLgl71vCO9uCgUv4HAa80czSdKP57cik06EisOcWfFfXAux7GJ/2uXyXaHrFCbK6gVd
+ermQLkfpry9skPrIptyDF2t2hH9+2DL97BUjINB2YjpPLZ2ToOYIGraF5r9vzSo/bLPJuPa9ZFv
05+3uU1fHUE7uYOrUD+BR5mSvWNE1YWSw18tA790LJYkbRRdLhBJizHFq++8I+sjdMsqObiS4tnF
IMk4wm3XtRWwz3Az6NBTyuYBRl3//vf3m/XrNaZEAbHnC4Q4jCJeffYkMtk3+RAfpB6i8MDAOLg0
wjD4WHSUxroi0vMmMBDeEbvymAVT/YxPe9ji5HJgRRInmizrbdMSxAyWaRthD9uRitIcqL+Dy7Qq
9Zc6FGF7XMDl/7Eu/JtGUDbbNGP+tXXhpvmKBOinRvXLj3y3LQj3D4YZQA+JqmEEtdzY3xrVwpJ/
kGhB6jezDx9rA+bP741q9w8UMlioaGRglTo7qP7ZqOYWZhDJRJAwDNcM/o5imuz6nx/9pavOCuhY
DDjtJcLgVYMr092cUZwTBJAFzMSxFZvARxr8PzdBqKS8k27d6H2Vs3vdcbui4V4NfeISUElmM5jm
s3nQy2oAq0QStvZ9/OIwdBjUZGCnKdOQvJbZIZoBq9y2eW1+oU890Ar3dAnWFPCzD36kExUqliq2
Mr/fV4GMtkVcp6ciLcWzHfGWWgWMPT8ZFoMubEcRjDtZr6oqYhDUevk9r5FwH83VvLGD3LxB0Ff1
69J2u25VIzfMVuQ0NUS52tJ465nGJx83Kig9lC8lfcZrNybgDDJGihZQJkevd7qPA0qarTQRoa6o
b+P7xvOzeKOrcbrtO0BWG2VBf97aijNeAV5t/a2uc0VecYw7Nsx2UX8OAhrcTwlWi7e6d+P02gEm
uOFd4d0AMKb+mQg0Q9MGgWdNHbJgx4IxgPpior984zltW274Jqb34UTNaZgB+/eJ/fEbT9phsNIV
cbdrtrL9MXHD+GIeRuQjSSKcvQsl6hiVdr8NcIyUaxOFB0U4nW8EXImt3k3NiK4qqlO99mkdnwxd
Io43HOKPYfPMbB2zweugSkluCTIUASN48FfmTepo3ZxN+x/abqrdW84ExLjFdmbc0KwZN0DVIUuY
jCYLsJrPXpNLNhVJdtCJ7HZDBNTfASS+6arYu6tniaaujLNoY01tdZe5RXOaKuhjZlGLOxbFYVv2
hXsKJWGoq6Zx3C+DChiJ8tBckwcFjiCeqiLGpkKTg5ZiaahLSdLTdGWWVHnqZGVy8BUVJ/p7cr2Q
uoCY6ukh38qsjqvjDBBArkwbsV25iv1kUZBAcbwcwow4TcDheBax2AlgRht27Il912lQhCtaj96b
QpXsFjwDiOgjewivXjFYXkzVAW48MCVI1AHQefq/2DuT5ciNbNv+yrM7h8zRA4M3CSBaBpsgmWxy
AiMzRfSAo3M0X38XKKmelFU39eqOy8qsTFVKZgQBuOP4OXuvTd0Zk/SW1VHrnx0ZJ9/LxiWyIyvc
3N0U3lxqZ2UztUVGOtU3HN7TM/zm5MqJqvHNKFcWQd6Nw3am0JiPUzwnNpwUoyKms3BEAu6Sthl6
OQuqVU+yHKeOJdZ6uqulu6viNCX5edbhLzWKY27dRiUrGwr4ahGYYWPgZh7GQEYMC87LkpILZoAv
CuqEuxlKWqV6ICqtXTbZSh2+cyoEokGLhsq9npZyvCEgUOyJ6BnChPTXmSfOghieuWR2FpqbEm9Y
FwrfcFQAoadcRWZSeOOLkXb1vvenJj5ZorsHUomLEFHaN2BaFWtKczhxe3Y22zd9bcIIx6FY9rt4
mOuXCY61tfFQlT1CQDfqvRXJtgLFiAd7s6Ir+wM70fxgEZBaHw3bYZycFoXh0IOg1Dx+9pPNWrYf
o2Z9sQfHOwNj7ZYHlRtKHsY80WvYpfMUelLTr8yO3KklyoyLhUaAM6DlZ+U2i9nN7EFU8EmbbL9M
pneC1zbnoTdq03T+DHB3GegTIg+ObO95Ubct9DiiG8y9qnexXLLQWCzzopGOqnbmkBSh42fGVe3A
NjK9jGailq6ScGsNC5eLlWJKKAzuc27F2XvbuNlbRrDjF7MtFDEvk2q3bW1ZrDVrUqGWLSYqakfr
j20cYxJAF9ZtnaSL2yv+gIX8S1vFstROcqYU8hC0nCwUkdi2Zsu1pdhk0OiQ5JHUHhj0IqgTnTYG
jamkOkA9NOtt1JdjDL7CpqS5ris5cBSuouKRuHvzCdPCM4oVp4dzM1Ft+ZUwDo43uhcHhGoY92gO
eyNpjq6PzBUFP/LVQrNpT9QTyoQq6qybgm6R2pStW+rXI/2ia+RjoBO9pjZfmn56IdkCQWnvpMgl
9DQqUAAo0XebQWXTcI3RX79ZZr27J6oZdlXN+yu+6JOKWsSgFiDT+VCahFoi0aV/GRNI0bFr3JAG
8vtp7D/z/7+Z/6MDXiuQ/7me+tK/JX+upn7/gT+qqU+nJwd5jxObbXzaOf+oplbihiMMn33js5zi
xP1HNQVlY4Vr4Hn8x7z/0xgqhInsxl1rcuPfwlp/zlX/dICC0cEZF5ERwgPs3M6PWW+Q8ImWmb35
mqRsVK6Bh1pw3sE2wIxVMqLKp2m1DMQouTvb6r7rM6eciYkGKZkVJTxDhSvycaY7gIO4HVb/VjLP
9l0p9Q5lcl1MZM0QPMSAREGmLh0rGu81d0bNGgwQNnzrSxJNPnPKgW4ZJ5tRYeIWRaTd+qXFq73m
LNr5a2e19j5MGkbpcBjRTU3qGLsDa+UYuYCoTvCpGvUgFRf5QatqlywoKzHQCWdju1xxLS2TqgBF
suBjkcfLNWS7NGJ6l9Yyo/ksyYIeMJTeRGWZ7BvXWEzof070WJUGWzT794FfqoacP2jvQDHSRy+z
WiSXZZJdppodfmqbIwGa6E/raHjzdXCZbYf7YpPmLdm/xDcGfk3v0A18YnMYFmSUWTb9MwpZ0uDG
Edn1Ff7UlYORrUwMpgrQMAg2WI0XuRbPD9qsD4AzMHJl8S6ypG24e4MybNir32AbuogjfY0HJ80h
n+4dOKbttaTcqLgL8JeNUv3WL/nPjvB3OwLNOJbl/7wjPP46vf1FCUTI0PoTv28J/ir3WfUOZBz+
4fD+Y0sQzi+cuAxXsL7pQ61nr9+3BJNTGRgcw0XVSYOFs9k/dgbD/gW5J7odrKweqAoI+v+GEogC
cB2p/2lvwIBpo6b1EbJQ0azbw1+H+7yTNdXUtTiOnEOelWa5m66Yv3mTUYDp0pptQlTSZirr/N4d
vWvkhurFUVnzIGvtAclwdxoo7zfw24g/qQftOEemE+1VnSVkqTTa2+C6HI5gzTM79CKX0sqmzryr
0K2bF8tKc6OE51fo7hFqq2fc0GcS9ZcODwEx06RE1eaepFQprz3ZYhEJBK9qYNL0QPrS2kQRiDaE
2rFwoSxjemq+FB4mFySK+KJ0oJ6TY3DEivx+6yaC2NmksAx56kHXgs3CEYf7jOHkjFEtLQHHntx6
Np6sOe44My61TmhaT6/N23uGO9vHIa0hpFFIpdDAolnTeOPrLuswTNBrvmVV5H2PaVPh6zU6ZKTb
1bKuEFqjMRcP09JmMuz5Ch1Iw9q4wpK8dIz//eQqIvVFBSPv926nRJbBYySCmkFJnZFYXMvXiSBJ
qJ3Q8A9MEr3tSCLCK/0X6ksT/SxZTw9xUUhu1pBdN8D5D5kxPmV1au6zfqQbz2DmkI8x8sqmjJPn
dErx2s0cLEk7va6t9ioZh+G5i8uKxIDuziwnjmKV8uVGxc63fopGBqPjK+6GDo8WcVcT6oYpf5pU
z0jE17MT5JT3OK05dBKn+oD1H8gA9KH9wCXF31ev0sxx37mJu/OMag9S5V4t6RNoduKr0v5qodG0
odl1syQNhI2hf63L7lSqujrkfSpDTjYhpbyx6WaGmVIiomib5Y55UL3JjfxJ4sUJh1artwBbf2Vo
7lyXzhLdjX7tcGSdNAaotJY7MwrzeYBGryzmBIu6NTKOfDAzJ4JRGDbS20vO0VC0115PVBvvFXF0
6zTdVdMCC1CDDrusx/10MNS+5FD07iXk6U7tPG9lY2v3sZytTZXFv0ZmVN/aWv9g9ylT2XIu9jiQ
mA+lMl3nvNioU15SZr1qpSubiDf6MUf2hWRHMpC/i0ubuOBE8/fKGX+tbXwefYI2ImLv2OQx4+Ag
mtL32sQdpWD+b1FRU70KaHBI5AmxqXosFwvsYluoYotSHXOvMT3qNrDitkCVVETHZamQDnSSk2Gv
PZNlLshLmrJT0tgQ+CSTZnOw26/D4gb0mnEmjRb9FNU4FqnqIj+XKh+uHKdnxQ+t14QYoLSPmvki
U0xkWjb5c56IOb+BwsYMOWkHIxfD/YxHzn0orFzeUTqBIwStld5I5FyEN6XeNnIjtwv0YsgeO6fs
mfjpSwzVvDZO1QD6CdhLz6fxYCEiJ2z+21A0ZiAipe6AN+lU1zwWMVoBfeNN0/y9QW6Ahcm15tPQ
p9XB6Md59PcA2dMp0GaHLJ6Gb4vMphv7Dx1HMNKKMZI74PND8jFnHX5lb/SbhfFyI8cbNJ7dKxXT
iAcksZJlp6tSXCWVX+7HlPN80mjGXhgcxJqcs9ycgV5NanaJCY1NLWJta5v0S0y54JWWjbmNwCHu
4X7hE/WWlwn1/ZObyummyLQ3ltQzIEmxIcG43pZwJnsNHHsmjDxsCyO7qrT0e9R5bZgaMn0q26yo
N46002ujnZWOl2gh4Fgv9Tuyxr40BZ0sBBrmmthZ1Cfd73eMC9VZDam8t0xfe8itzuVYbxORmftN
sJR+m+FzJwx9QyVDPheu0B18P3Ht0PzZ9lHfcU7qe87ZKIr4e6pdrYl5366rFua2g88Lb2DUYFrV
miLZu4W6I8g+xVTbHUadAy8ZRkAPG2/BrUMr/DKa8yuTGftAkeh/a43u4oLpHDddbqqD6fU42jPo
QUJoW1jURw6rKKMGuEb0F2T/EXHC3GZar10x9Uh2nhr0sBILPup6Alwee2t5pbMfePNNOnr57aIJ
dT2nPl23eQBqUuHDm7qMpeUaw7a3jHif+MSPiNHwAj/LiOvT2/0M8ZU9uL/2B3atxZwJPoN0Fwjs
XEcOwPbGGentxfp4PyDYAVJLbgop0znZIbV/aACxanODIVSoKACVLUAu+uW3WdZQ7mBOQ23VtJCg
dOxlZQ2HE55M9+inmR+azNKBlxV+2PXN0dcIW2o1+TE17pcydevt4o/DTnQSF//sL/garXqbQPLd
DUM5nbS8+Y4B47roo+FKn9agqhEPRIF27JZRnTgbEze2EjO57GkvqHtt5wBh3N80EjKbglOJQQyv
Gc0EhrN5VjCBztnvGufrsgiMdJ6rb5O8/4pcKr8iwImx3lwV8GUh7cIl1c88Ax24f9jmY55/DE7h
7ya5fI0lf2vO0Jp8eXCR17DcIgO5/8pE9eN3anQSnoq+vYtyIwoSpXc3o+UpXu7QqTj9v9a6/SH9
5lfEA8SJ2RQMarKeS3KyYM52zVPh8VctrQU8Y5j6jxbXdJB1zKgtNlFav2NyBzsju/hGLY8C+fJZ
5T2Xwc2/DiU5VGymNbt2qp4RMvDC6M0H8hhRDcR41bLJY1930uLdqHoDhcBcHwerdHaZcuegou+z
67KlPBs6CSr9TCC8Muf3LoFQrOCbbEaf7zBiN90Kv/GeOmEsdzlIQi7ogtAVURvMZC4YSpqN6vPs
lWWf99f9WHmPjQubczTF/ADT/OiA9wi0wo9pCBbjnY3649XNnAf0iyMktfjGMuruYAIQNIMpyYjh
7QAsb5I0sb4QugVlhzbKZqZ1bC2RYwRN58bcacVZZWnKeZM6CPeCuDa+2+S5QaznPqMg0utbpZNJ
IpbJRddoe1/HvBOvg8D+KaP+dhGmlm2VStQhk715a5eO2kJMJRWFhjbkZRuBm4/9lnazbfNEiPIe
V7d9j8MNuQ27pkaJYUg0L1ZXfJAP4FnrQo25p0zZV7Nj6+yl1G2WTOX0NWMosm4DhATEtcbmA2Kc
IUB2ceYsn710KLDfq7g5MQCL6B/XSRw0sfm9cDr7oXJS45seZ3BjF6YkpBGnw3SUWHAaznxJBs7R
nqdvovCKUNZD97CMHBEjNs9rUBrIsirnjji/qwiZhxsqXgfTQdeWjMfZUe73KHbJPzE699bv7fTZ
lq2FUC+1w7YcCyJ4TcBftYSSSw+t3Na9Wd+3psVRc+ZS3EDx8DhJR7W9Qcc2YOZsvb4M1dTNtxXy
/j0W7mwXuWO/owXBcZnvte9bR9tnNgFLnICL9JndLH/mFTe8EAQoHvKsjw4Cw+NR2CMVb0RgSlMR
8rchpyZCJQu67Ck20mxGAjSDmV0SbOLANepNIkYSodLCPxlNSzZAOek5XPRKho6KxXaBcX7paaA+
g4gfvttyVAevq31CU7L+FtFF+4VQXojmblcD5DQbJ4TgjKyT6mp58ltI8BnHh258jHV22IBz0uCH
yPpMPEbo0NSW8Kk+v0L5W5ZbLyqcL2PkLc4LqsN0CZU38Wb1BstnIQKyJITUwS9nIQS4ccw8eVXu
iCkYI/JDsVQIBLuk0q6LakpfUQtXOxy45dpfn4rjMFQizLwsJlQApou36cqxfEYAG10gUlWHqWR7
bUv/YSypjTs86+9VWdWhlrjZzukhfbcVJWlRqabf9KUqH/VkBGmP4WA/emXOxBSH+1zCZ4bzUwRS
W4puY7fS3o16NV4KANltaC8EpGQqzYH16BDdq2WAlZFVh8Gd4jtDmtF877lZW99O5E3aoR9PogGt
TLAmstHv5MKuwATMqIaBMpJyM11hXbnbjNYD9uNPkBddbM9tu0PmJ6UPY2bFfhWThaaug4ZVLBK6
sNkl7KMTwQCUTo556BPHfob6gYoO6hj0jTZnLb4zYo9CoWVRfE6VQrrII9xmW8OLR2YPiFODHHs9
u0/f1mfVY1AZOl+/nxrgAKXeaPvFZiim+lk7wdiTRwJGsnDozfRMBAtJnsbgfpDha30TaDsgjaek
pe2nUj52uR+lr7puMTiC+YKDnCxID9WNHToMXH6FshAfnIFx20bv0UA3aes+LdkotqnD7rz1oeTs
OqNb3gSF9RXaMYh8nI9rV4p9zV97WuAdXaRM5UsyWeX9OOr2aSFpJSCVVCLy1E1wT0nJYDwnK7kW
EdUBWZn7KWdo0TLYuLGspgzhJVlfOqrIbU8kENFmeraNeddRnDfzdjLImR4K96jJSoU1B/f7Pk79
XZsL482mTX6A8CA3Uc7ORIajxxitTvZpbCrUi2ChUKEh+kLWMr4Xvqb24OxvzYm8boant4pvsml7
YQTSMOZDg4mfUmqIzzlH2gmNkTVueW6ancQEsG1m4iTxnBYCY3aabMeoBJ5S8BqPiCD/2lHTb1ZI
xEFLSbbQ8OMG5ERBVPdIBYEgp5GunJnmro6sclP5rnbbm8tMNGdyWKnU12T/VIHNdBBh56gV22Im
WEtKx7qOIrK4Q3yiOIE11m7Hxj9I9GqEMgdLC6GnzXvFS2ecL8Q9+zdqivNtVuEFz53U3uLhZsPs
6vqUCv3O80pmmV0HanOQ8VvnVllY1TOZP1JvvBsivgiRKLG360VEkkThm68x03RanR1imjJNyldN
dq+N6aIMV97esiddoO5X38XEi5W0l+U4w/zi+g0oP5XdDxvokkVA3h3dBzd2QiCQbyQbJlu1UjCN
anqBP3SVxMh2luZ7lRUvXabW520Q9XbooWSBoCJ1cIUUFakfnbK0s9/yDjx+GQtsCeb8mdk5ZcUW
2l8wMEBpzmQ4VTwtnbvXBdH1Rmul5yKO8zv6D0KEgzUN3lZhg7jpeuptcD5G2Kztn8nr5NFvmgLZ
Mc3dOPPEr2PFES0jOO0AWm8IR60xLlnv0hGQ7bc+mfqTSyL5Rng5DIyacVsyS/KEHbrBhkZuj1uq
C4khJL6lzTvnNUqxuVq11ktWHgkkUvCTVTc/qz7qgEiN16ZZRk+UUo+p1qzJfL17lTjmGDTTQuFY
J8doXBosp4PWhpUavvp6cz3qs4k2yniqgMcHmWLYJB0oQSOKt2emVCgym5bhtSCY2CCk/REmvw1v
Ojeuqjk5p4TP9Ng28HklD63DlJ+ddDfOVEdVTAx9UhuvJkKwo6kq63sHsICGbcscUiufJqSkH1KW
2rKLK4+ZEl0Piu9JktK6OOW9N/cMqOo408Neerg8MBbg6FeKoBJ/Hu8hpywA4T1Smvc0IMad3Vlz
SvFf6pxxJnufD6Z/T/CgTTqMadfwkxXWCtSCCYl2M2vAEXl7MipKySWNJ4460UrZl+51ntnyVkF0
R/2ZA+syCP8hegDHKpgMryBGbxCJJOTL8Y78A/8qr7wPg0BjK6vZPOB1nHwpiIK1ebnqZNVHOYij
fa7lOM8d8ohcF/mwXUynJXXhpQj9qeWVFJA5DCXNWHuBsoqD2R9ceEHo3FkTVHmrIsCwqYTjzmBL
cKZWjQfmvQdXNfg9yJXigQ9gAIhjjrw48jtqncJuMJy4J6mrfofH2N26uVOcpE37r/FFF1SU+gGV
Kc4Tqzm3sbpAd/suQOiGQ0R6mT9VFwLdq5DGjHusLFJcXI2oSs4uNBCXUrsdDeuZ2Xt31UcasOvW
ITGsIN89ETKGcUFU3IRvO2ztoTvCviQEriYelPCm73KM/MugCdpw0UjEez1/zWOdzlk/mzuXYcEG
mPR7ZCv9ATNKjttphpufDfX4q9256oG9z9ggiGsDIEnDqW1oRqGRCHQye66L1iN90ExTZOcizw++
U11bfcFofjEtQufS0R+2bqyXpByKhIxf3o+6v9RwW2b5Bnm7fsV7aJZhri3LNzR7zEz0OdfeasQN
t64otAMg3q7dQIefgGggFUTQYhDXh8wunNL41GpoYMxynt+ps1hasSzfSIvybuvRjJh8JsM3LXU+
4lZHae3D0jw1tKEvy0T4lp26YxXIVIxfvMke7gwjsZabdvJqgINuWe/pgpZAN7CDEL7oO7s1HNHF
75xOoTTSqg3SZZa7VKI1tESk3ehpa6vA5mVwABP+OMf2FyoE+wHbE9PrZu4PrIN567SdzuHKexo9
8iRkUhkPMXSwAGzYrad3EZJJGGTwXbwAxZSx5veUOXEcDJTNc1HRWm16lVxRQ/TTLsboF7T4fgZw
Suw/GwcVd7aPo3Fam0RoCEZ6YdQ0paNv1jgIyruxBp3qOnX71EqruWoaz4OsV7skFQ+CHt8M2i2Y
2Rde0RT45s2Y2uIRaYnuhF4zLM9DDtCHZUzGskmDmglXNXfX5iCHs8vTA0BLjv1+bCriH6WU0MJo
8Gz6doipmOaxh1vXl6R4QoQM0K7or1BH3K9WmwC0yIesP0jMYJuGMBuKVuxz2Bu0QgWAMaYHe5Do
1yuRS/gas/C4E5r/REg6PJYkzkitQKw/hfTUsHXmCga+yULbLmCBIIN1HLwnomICStBShsqUHyPl
Najn5jKTHrbBGidOktjEECfPuAez1VymWBnPWUYFHtoWG/bS2vodngokL0WjvHsyq3ifspfVd0SS
qmfNSoeTiS5r+ERaXrez1j/jdBY3ohznvUGSls/htTMvne2594Ttcnxp9ci/IojUeAenkJ/6zlMP
hmHSDJ2MgVXKUK1NmKp5FVDALklC9BeM591xdQcNI13Bjdn6cXZDh38VQ/mtWYB6Nogs653R5k6X
GdqDNs5gLnZ3pBZYjEBnaaDMqqdHsbjxKbPYKqsimT8KVACvkY5GkjcFYDM6HS1plz6hPHGWNs+D
YxNtqvHWjWuLlxmPVMhhJ92KuMv2EvMYtJe2vGqjyT2qUfRb2Tn5GVFwRV4VXvVzDRr3CzHC/cQu
Cx0kIUA4cForYjvptYvMG3kDBc47lIkebzu1yD2KYyswJeFKkLbH/torSvOF7i2orXqUj4L67tzW
DUF3PdU/7UyXLo0GNi/JVABIEV0Gs4wgll15PfT+N03pMH70Mjo4id1jllp0YhJZGmZmJNu0MY/w
1by7anKm44jc/uRoLv5xJypC4lp1HhrfDeg3t6cOys611rr5GafnO+NUnbDSWeygaL/Fc4kWxEKQ
F3kZbUU9QtnftPOTlprRzkXYt5XMfwkNtbx9omQH72Y2juAU6dnUeTUbNNqWMDEnPXQQk296HMWh
Jpb2NS2sGZ5FshwQqTnEthCodee5NX1gHUpkWNmGKu4nO0mRWfGyyWyyHelnqfysEbEy2oxv6LHq
VBp1stNzkl/8erkhNID/X0SXjtyd2xFeBoDj/MnvjBczZrO2tWqbWuYS0il58yvka1ht0nAckzjs
NOIgKlerdwZa3sNolXuUN/eLB6gK2rMd+ANBtHG83JpJam6KrHmWXZPdITPGY26gkWn6vVos9VWb
GIMYpvZiIqHfiYUKeQJduJeKF/XkDW+lnzWXcWguEGCJd8F7watdXw+CSaHdesTJB5EwkmODhuaM
dfi7pbnD9acQrGX/36SMwWj0+NZLP9oDA/rprKScjm3RPH/OYv8ztv6bsbXLe/hnU2sIvdWv3/r0
29D/Wc7y24/9Prp29V/W+fKKPTFXZfBKpvl9dO2av7iGTSPNJJ1Hd1EC/2N0baFmYToN/cJaueaf
U+0/tMHiF+ITMEwwv6bXBPHx3xldW58mlD9NruEVmCvGx/gNmPFP2mDbmB3Gyqk6gCPWyWJLiy1h
UXSF+v5ldvJ3T6iMjJCl31YDh+k8I5WYMVB+8vRc0pz3Hj3l5Set6An/GoozpEeQY5pzQ++KBSK0
iuxN5QczhyO6RtWyo2ASYRMjzof86HMS1kjPdAafssi4EHhFWziJyNdCkrXVGzA5sc5narFAZaiD
KBOiYS/IuxeIb48DAC/66LUROHb27mhShKSqs0mvY+BauS2sn/ZFBxQdLLYyUbjaBBBE7pM2ivvM
1N85LSA4seVLUac45XoMzjU5qvR2AE16JF5XK1VQTv1WtM2Lo2drJeAS+qXx6xGzaXCypYulNPfY
th5S3L7fRh2XBnQUAv7SJH0q/zByoqAdJv6b2mu7UDT8pYXiElh5/IVfgcsgvGOZdl0I+hEkj+A7
KGnh0osMtG0Jkk8kNJjIixjRYEMBrXLrMnqYuNafxOtJFIPPrH8x6MrEM5dAFma/tXt9Ab1XXPy5
UNui4yOLeLGvbAszSzWaOFobvpApnTwkC+hL3q0eThf7uV9XH3PV1IeGEjqwI4SOYz4bjEUxgEUF
UWs4Xh99wcvRBDYA+D3DB8/wf2f1+B+Z1xsUdn73GHlRfiYMNaL/Viw7uYjlMHpcPZN3Kru4e/R0
7fHzIUkbRvWz1XShdHkOOHteQIdijBb+4+jpHDFz/qsU9kWlfKk4y62jqUFr1LOBUS174Mn10RQi
V+Qp6vmzEFxu0k7Pw6YmEsNFEhs4kTNxmXiwhqJEIWzbNzzPH5OfmxCw+erFmL5j7uDeL/yvLOIc
pHStCsfe6wJX1fxMyVXqdCSvhiuXa9Egu2q79uXzfpcxFZ+CZRv0hELu4oRHxl2nfvWaQD0Axzvh
jf9gkfNUO/xZL+Hp9FwelXpdCzgc5y8FbS4Umtk77jLuP7C0jZJ5ejNwuVzLfZwX7vzYsE5cvIwn
up3LdeKyOoB+v7g4mALH5Q57qCKhXzk3nxejkqs2QuOPwpt+L2uG8pFwadgbnU2oHQ9tkXfRCTyC
fl+SWhkYEsXDyOAzMFcrCpoBTkqw7cISBnfYCILjUEJ0V16nTfvYMfSz2UQp6dyLsc1dFiUs53M6
4vVkRsdTVvEviR/Nrz2DhUplK0JPJcU2n+NiK1gnolDpRSX2zefyMrNlOQgdgf5kFR46clpo9ZBx
Miy53Vbi56c4EdV+EibNW31dhkwFg897q5X8+lpUkWYQrVsIj0AlkVvALOY0sT7li5svO6S6/h5C
QL6dS6Zmjokml1aZDD4fgPUJZ4lfUmup4BWzjaGX6Zni+Aj01tvcDyNT0pbHiBkCEe+ZHr1JeIYH
G7RWsEDwCyrmjofIJ+SX9up7OvMPo55/xDnfDxAP+4rGai4BQARGpUcn0Q7VGZnLdGPTo8DY/a7F
RDfQ063OzOnyLSjaNEDaph1im3UKn1A/zyBTd2AYGbkCHT5rhNPT92T7oo3wVnVsDvpSUTJYez+h
BS60ib9MHzmUdKazjnDMEMU9JzNOq8eRdm7oViDSqGzFQQDL3WpFzKYYExUdjdw6zc39fTQYl8QE
OLDo1bxnArUKCRUnyIZfO1J8hXFA9cQSqQ8lsu1D6WKv+9ybDB8V3+eixWaiAi3WGEagfLBbHonW
ti7GnM3AJ5gJ2H29vnaY9c/NJHedk3L/sKqESSOq84QB4malhPgWNlayo/jk9VoT35Ez9ljFFDr3
1aqcfGtNzNZJLWQLtDBiu4UW3eErAAFWN8Xei5qPBlm/Ww7ZlkVPNn3KfmJpRbrT2/abJzR7W2k6
WuXGfQJciTxGS+60EXdC3ZNMPeJXweeBu1AruoJqF1XH1shHcnerSXPo4hfL19wmW3PjUBE48IhW
A+2CmumdON0pJM8H3x18ikebcXDYITDNrpFQDad0hF/BXAO98ob8dmvYZqLBs0jWJbIdy4lQc+tF
7O7a31zHeS+206cXGcgFvmSnabSTRGmp9XX9vfPVNysVuLxjc8o/vMbUFoddYkFExcKAGly19c4v
c7wOm1ZDDSIzTMBlRhUaxryKQkP3omsfL6e2o40zdjf0PjxaP77VlQdGsb32QuwCo6shVsU5SnyT
43Jb6E5Ay7tJb2zlGPMWCESk0YCjfEhc5/FPpdjdbxXM/6E5d1enVd/93/+iUvuzIm+ta8jb9EzI
RcIhb2pV7P3JDExrHql93dL6SmfUE0vyka6GeZPh7tDiAbRRkAdWypP+88/9wWv12+daRAQbtNJc
U/zgtfJny5h9hogHffzc7FiDZpp/r0bIOJP8WwLPv/otQXiTLajDt/J++DTmQpzWl2o4FDMPyFoJ
+HmkbWMNa8p/DgH/P6lpGOasn7oDn9+6JK1i3Jl/PgT8/mN/aNpxCILeQQ9g8ygyUEWK+oeAFYfg
b6bBTwfgH3J20o6oyckQ44d+B9z9cQCwfwEPpK/wL8PF6c23+ze0q391SFseZMrVrIqofXWOA2f9
6zLBStcMWjegKlLkTgRVOg0XwlV6ZzONTff152vjr2vy88NwSeJ3hOXn8Ov+sCZjm9e4m/TWJdFm
+foZCTL3yn/KU4bptM8FDBnhWm++ytrD/+KjWY0CWBXIuR85ZqmW61PPkPGyrFERld+ucNd5hD3l
rvELhBRA58TLBjK/I+ox3fz84/+6K6y/OdJgQxfgslCD6T9+vGGmceWDvroUpUYrxdMUFiU4/eQP
pOyi2H5Lz/sb9qixEsX+39Hu9w/lUeFwqTu6++MWWEkIALHkUGUblfFYsVkeDYSczQ4fq/8ke4aZ
Vmry4YM+YP9M+qH/7siOmAnN4To0HAv3xFhk0wE4DPEEy7JYbxi8mQbQcBf6FWwa5vvpilnaAFDF
uDQhrDX/hgTH2vinXwMzN6ooA98H/ou/PqIe5NthchPOYwOtUqg41nEqBtCnXodLilir+go0Uvf9
53dsVWz/ePEoEhCc40PBs77e0T+9PxwNlfRkt/ol0xVU1U8wsFslHyKb6LXq8Jpti8gTZFwogT/D
PX7++f+8MAFHeIzDcP/y3Py4VpTvV/htJ/3yybJN1wXDtGe6g1+q3/z8o/R/8aAQkMbK8gQf+E9o
gGgGKybEoF+s1J/uyXUnseK3eKPIJA0Js6z1poSzrk4Bu+O3DAjo81hZVtjZz7/Nv/rFTWGxW+I0
QSz5wyZhWFAjgKCJy9A3LBKLBJT6TMNdqM0nnvbnn/avFgkk7HVd8h880tZf7zM1F9lppjIubUej
mJkl0FkrnuqrYc1yQf/JCZPkd6YMKU/5Z7ZEqfyJ2VsGUpy5PZw1zSEtJkaRGW8REXjnPicHAxga
XKdEQbCq5oxVRu+bAAQfn2Wx+/kv8ck0+OFhdQ3uH17LFZj4YxmQFXE0eGjHLxDloI8vLmSiz+dm
6kv52q7wJjyY7HszfN+SuQoRBMuKPZ795iDnNR0qxWld7JdxYQSrR6L77rViuv/59/wXuyBV2eq6
sPiy9o+1kcYoQDloRS/24nJBPi+zLlv5qq8pL03R/t2Tbfz4MIFc5qnmnQv7AofIj59Y9rHx3+yd
15bcRpZFvwi9gAAC5jV9ZnnLKr5gVdHAu4AL4OtnIyn10Kip0Tz3C1stsQoJZCDMvefsk5rZ1N6N
tV1dSLKW3nBeL3/YWEd70yaT13bhCZKnRL4Lta6Y0g4qz4eEHPiaRMmp+2xXAyN9SYXhqFa/JsBn
KcgyJs6PCLMoi5eVgC9rBw+qHSFpl/Dw0J9THceL2FcXv3+M3MFPkxOLtcn3DHnTEVAmfkaAzn4W
eICUozu8tkj86mkmQsYz0pvGzmnTlUgCRyy5A/IvIbENr8EbhfEuwJ29cKtM21xPuubAmQrEsUXn
7cCP4yGO3ba31qUV0fQ3QomKD2cFalgzHo0nevJRtzE9EF6r8WxLdgIvppglTN6MdPEsswQs9uVF
M+34dXnXL8Zmvy3SS1H41fWQwgzDiqFMJL8iN14s0Oc3FqkOn8ysBSXHPgDxBiT6ms83xJ8nWU3u
qZvicpN0rN9gGCV1kcZO69vm7LlGeLOkoS5WbOlRT1wNnmfUzz2kpHFjh573EARNbK6aFNrBSomh
wVsqI+zN1GPJeXc74b8TYYakoSzaLiO4GFPqqul74toFwQLGMfQt51JEPQq6euB8DtHhYRoHC+mj
M0TqzhgxM4Gx6kqJslOQClHEUV3fQkLK0b0EThxu/BSXIDgkll3qIkDylmCvc65TU8T4R85UTM/q
IMSc49DQyLNNKH24ZWwBwf8NNWREAjL4sclrlwSuJejJb+kar7SFufwSmUhGSlJo0fSh2PnNEm+f
/fGuTUIMznVc89F0ttDXifaPmHfi6yELuk8+HgpE/iI292aSqk0AEelaCUftVEDvrsE3MxIv9QJ6
OzkJFIAbn33AOz7+ijZ00+4p3YY72kDVxyJo5UtlG3LVuHX8mYGiv0R9mHarOY7Kjdnz9azjsCv3
KqrlprA8jv9FVBD1RhqA1mjWDWNa+VX32WkQ4pDQENWPhvST7GKgopE5p7LMg+LRI5raDNDbgrTz
NoUHFTdbdfiYl660IwNiKjI6taOQ1AucxLBIpZnwJxQbrL5B/WLEg2vzcbOUlsvUTIW/M8xl8zNL
fY8AlyddGkN1YUY+myFmcOetwckM8QCw4oRKKMyftNHyjQG/ta7p4RPnMBB8R4W0Yq5IJkYlJW6S
iCk/NPwOJE/1K4AwvlnXmvlSMWHAcTQB+Y0BZamlnCzfCO9iyk4cxMaeP3freXKdt1COI/UIk/1q
twSepcUo33Q4B89nqH07x87RpbR4aVAVu/SIcdgWKkbM0/CG+tQrbX791Eg+HCcOuDtLYF/vUuLJ
pqK6ICFcPDbmIhJFhx1cdt3A/Mx0htQ8d4Ii2pBCxL+JZvRYqyFh4yOwCyRLDQ2Epy95OIrUJNrq
OQT7lYqt9JqmNFMMSmt/yfMILgOv0vd/mPMNZtTzHMkezr8MJYuolwLfDSsfxE2wPMpAOdZj2/b8
4/nTFsjoqLI0DpmEbDvFitL/dNt4I/+YkZugbs7RTFFEwGI/840MDjvDaQnVQEUdbIVIp/tzEpad
p0uqoGB57nQ9krzC7nESPHuQcdwUryRXyuKh/YxPDSDp8k90NVEuRDDnj2Y2yDd/yaPCMNx+rnNW
2yaImtc0K9j96qSd7s8bhTlryL1DQua+Cc3+/hwth9UqQITop59JT/UAFdCgOVbN0l5HKEsMVWhe
t3iKqkuGEd+dWD5tWTUsPC3wxHOqg5mabMKrqgm2kjbMKyYrVvMpE4bahgt11m2X4K6hggl3bFrF
J8cMxw4KOzxU/MZQ6O7OGxwkUzC65rT7/O3wYy9bn4nEJdCncnLQ5GNvAAlSI0q6GuUERRUv1Vvs
gSDYs+zwAWuhicGCdzqmW/ru4XtuxFy8PL9CVigJ8xu0WrZBrDzwJ8Y73xmJsQ1avqMaLisOovZz
gGVMbUtHMrdVy1Eli4G0WZPFxgDL5dHlm74uW9s7cjvVBdp19x75OY4JI875tDhl1IFYBesaixv7
cryQ1yZ6cwwQBCCqLaYBfev46dRf1VRNYhrzIWdAywVeQH8FGOYWSzofJlwCIzqkl/xpkSChh8R7
TDMf7V7XmHC9zql/6CTlW1yMPFONNIEjwDIJZLlNjksCf4RKOnQweC/2sQl4w2p3uXxBC2FNpAzb
Maw1rykKoosg4ltlu98cmtDmW00ENSksWMtzGNmCBiVRjwZZ5rd6itw3lOm8r2aONFskONI2EfDT
S6VaPsl5JDo6tVDXLhmB0mKPvrXwNRG2HTVRexvoEB6GXy1fUNo4TE2iIkWP3KfgOUFTTnOL42i7
RTXBpkj42JhWYoyKh8kEMGqnqfUoDJ8zAM1rlibtW4+jrXjItkDJsGKeDwgmS4L61Y1qdu+NNerb
8x2yErFHbhf2mKoUxvjlwDuPRv06L4GjQ8QRNWHqNlcjR9rHvuFfIunha6E4DU8a8k/+bcd4Xjan
2WRE1blBuJ8fc++zrKGxCZ8o914UG9X3nGSWp6bqQQebdLTyeaOWjxO73EW2hPrVyJ7tdRnD1srB
P9+b84Sn0bNne4fRw6L23EZMR0nGy0UDldkxbhXl45gh3zPAQefGSeja2xEezGFKqO1uZQCA+F6r
EX1VicMPxSJs3zdHLzMLfxv2lzY5tuY9MYdNhckyCPwxx57p8tM5nb7mwTLFyBBZgl3X8zKukvQ8
92mRGnvy5Jjk2YpEy5EcuRqol4IxcX4A3+ai5eA+pIJ5YZlYVeSx4pzHLtIiljXd1eqgqYu+K5ah
u/P4dBBv7lMKAXvCn53sig4gQ8Q3yReksD6c4mhS/h8DApG+/5UGXUYrTg3qYKTgS3Lk3G+RSy3l
PCpcnS3ZeCIkk3EJ3rSakmhNuVQbstZIqjW0VIv+iSyZiciehk7dCIoQSqZglJPlhoyxYPShScvX
yhn5bxMbIbVhvgf17HALDDnrUcZuRZJfHvFmecA+7wWdeCTRNYOGVhEpnXZi3UB/hzZDGoBL78NC
z9thckbgz/vlZF1WbKrQ42EjT1yW7y7lKdmI6CkGsQBhy43sCWYOFO8Wwakawl1j+IQ6Qezl06Z9
x2tmNxPXxbKq74vJUe6q5qj2HFCGf44kAhNMngOyopGIRmNDL1cjFGcvND8Mlp/oQ9cPZXxjtalZ
HYnPsa7xsfEppN9xBdzAjHbTIp3hsZM9m5DIyGCxjnWyL2u93K8XjLcOytCH3tfFDRwwkrdDY00W
Y3uQ8LhWHvT1C5J1068RJqiVJ2BR25h7M7C3Ni+wZnlMIVYRtJmgs+0oeQbsUCb3OUvJtJRJzRda
SWzje6NP7Z1Z+mT4RU3VodnWxTGp6VbYTmtZa1bN4sjJXh9KBC3TOq/rEvOZXX0NdM5+wRWayZBN
JuSkVmCL0rrtzFOzTP4njA0UIoFgs6fqnYoTTF7mR6MSS7YNBsJ1k4ej8RClyMvgEtX82QQWDwm6
rb6lAjjiIhzVwSYKKF81S9JPsWzpmtgnbjQiDvUcltsvOI7zQTnLGQWjHfCqBvGCND4TmcPZo9iE
b23cwOHgk9LY4feFMfP2TMc+w0YMURmJVk0u5bKGW3gynml2M4LOB8OI2Nr6BFxyiUXqmNMqV3vh
BfU0dTjHsCZL9ulYQy4/JzpbpA8C1qZJgY3GOXIG43uFOc36iUCS0VpEzFYzRqrHcyzVed4M0ozJ
kWgpe3umjIh82W/WYeBfEpuGMA3OE3O0durXbAmprjrmPdXwCnVLNm0SoiQ3KrlzF7s9vSgMM2vO
dvFBILv64gyu2eI4JHeL/R9SeZk1EA2/7TAaaiQGK3OBttk5et5sekcObLo7tJxvaD33al91bb8D
FYDR028JGDKz2XrEzEzJTi5pwNR5eCRearBsYJnjJFG4LCzuMLmPMRVr/HEecU34Aa7VvIR7ftsy
S7P46kZCY70ls3sXZYXnb92pEzuuHD/GqtdPegF/xyi+n3B0ZZuWN4TZmdPODHJeLLppt8CnMTm1
cavO9Cm205CobGXrg4ik8amvbfmZZL35Cxr/AW+9btlujzl6PXcSF1bdmpfWgrXKF8DVQoYgAfjM
vWqaMm22TaWbk7R1ck30kL+JUjf5UNRd9OCyx9frvoDvnS00rcmX03Vg1+EThO3sU9VM/Cas5YC3
ENAD4ZrPQC5CqUdradbS5oXY7r6eywr/lXn9jczLJlyEmvN/ppN84ExMh+eH9s63n/mzvWPCJZJE
6rmUihcMETXLP9s7lsV/WvYpNMIRc1Gg+rPFIyEWmeLfiEebIs+fLR40XmAhKfL4tCy8RTT2D1o8
SwXzf4uDlL1MSV3QBppEQ4lZdamRfVfJDvvRSmTYjNd98Tlqc+SF7989jdtvv+r7VuuPBfpfL/BT
qVxpGx2N5gJ+iqvWL1Z98JYM10nAxuRvqvLnsvcPNwODj7gnlnCH9OZfSoiTBaNf5o51lUo882kN
elDYpotX3BdZIz+2qY78T1CF/I5aRi1ag/QGTjJJeaLqRab2Z6oZvhfdRL0TIw7ahypaXsCy/0Jy
ExPmZa9AojkXlLvnY94GaaigFwFvdilMh49T0+1SkchTi4SWlOwKjv+Uhk0J0b5EHOXbCjuJGFxj
bFfjYAcosfOiibOHJhDRQMHJKakSIkfykZBjjBPAPXpxUpDtn2AB9xd52PT434EfjTuSPHK7uPA6
mW4kEtlrRHdy/GhUwC6AHBX4MDuh1iCaQTahDyVuIO2wCTyMHM6dcmsPURhQb8HdDHgEVIBK2v1/
Z43/S1+YQoWwv3tPfkk5u/2CGBxR3VuZvH0/dfzxg3/qQ51/MZX4FkXcb0JPejN/TB2++S9JaxYP
rkv00jLo/3fuELBj6dzSI6ZxY9uS7tUfc4cd/ItoRuGCQqNH7FJs/ydzh3CX7tp3Lxx6BsexKTTT
jfYAaP9cakajTimhNqeD9EooCRBcAfmRLWJfC5JtKIGI1LIpMCWq2I2d24D4b5U6On6F7Hlu1Igo
EBVoQGm0AwEfUw8yIE9E/UYFn9hRhzej604XBXa7DcYDdsVz4UtAG0bbkto6AcgHbFMTbN9axtbD
scLrFYe4sImenfds5qtnUuphiaZNfE3uoLn1ULI8hcIgPXvpN29VgKVkC6GzeYgykOUHswEIsAER
4b3NIGvKdWaR/8mqbrsjCJEg2xS9Djd9XB4Sb06+GJYVfRpp015pfuZFThV+dTARDsWQHGgZEj0q
2p6Nw5WqVESsrzHKW/JN8wtmgPQGS2J3NYytsbeIb0DWHTrELXQDwUewR3cYGFH4Sx7KWuuxxx2A
MpADPhq1oIYiM+TSfvIVj9lie8AlqNOeSiTn29IjL1SIJtqKgCfvJI51GueguO0M28U4MRd35pxX
EOd8dROTW49d3szKE8chiKT+HK6zEYoQWWNmt1Z+cVV6RDBsJ8/FRo3deE7XpTQ/WJ7XXfaV89LK
qHuw2rbEUafCIN8IzkvMwUh49qXq7WedZ2KX9ra/J9A+XSI0whCgVYaC3zazdVGV85WUQ3uPfcdP
t64bypONFPcr/M9y6xTWvTfcFkFebtrRadDemxxqeo6LEFDta7g7/StOqOhJFba+GdoUQX7hbo0l
UERiMlqhLij2dqnzE/m24WVQp+WdNDvnCtvVh2R0sMJXZraZ0GbtShAxDyBNmq1ryOIwmsXarKxu
nWVpeh/2jXmDMsLbhNoZj5Fb7bPU9reFM47Imsi1Cmd2DatgqEJc3aHc9W6BCm0cP+GEMXYwU0Kc
/F1u3TPIo1WrdXNsAceAKA7sreXLcYN51dm4pbyrGG14pXDwmyEmGR/HvhG3L6QUwDLWnrGLBe4n
im98SvLs1lGPDsyC6HfKgSO8AJKOjnUeN/eSk9bVRPH75Pkt0AYKIFsF/HKd4066toeGccOwHQlx
msS+Jjpr1QMd36Qm6s81NT65Bd1DCWvsJLiqxKkiCMPFFFlP+NN0smsDa8SELS0gDoS7YJmI/fvR
1blLx8YI/P5BCFaoB4kPCaSWbECrPnNYJ+3C5GR/4QIfu+v8OIw/aGdmBezpXXDKCciTW+Uu7jJU
vsl14E/iAxtipHN5asFAUKEdq61jVYZ80YFdpsexEtRj8gqD+UrTnHNoKBCmPTwMSeKMD12W9IuE
LzJS+zqzaey9Zlmn5nKDfaT05lUskW7DvwogGrQQWjYMsyh6LUjzICottoD94uwsGJ5jhY5P466J
cL8kmtv3x8mLNjngQX/boNzMogNwD+eVwBD4SUgjrcx95RkFYM3ynrYVliYbFXEZws7mf9wwO3LO
x4gC66Hv4CZmvQtJtwHtvRadEiEvlqW3/12p/y8rtcXGm1XtP+/vr8i1/fL9Ev3HT/yxRLtot2xX
oiZk6cZ28X0OKZt7VH5sRf/NHv1zd+/9y8H9JljV6fjbwmSv8Ofu3l5OBKSTEmAHpnnhEv6D3f2y
e/9xffbobvN7OGIECAF/0i9Mge3YsBzmQxVuoe/J6cpPb757Gn+xv//1EmQXS4lObMncQ0/00wFi
7HMjEkieh9DGfkW20YRo3eWR/vuZ/z+usnyK744pLCcaqxdX8cqPrfGx0l86+Y+kJRhqOEp9fyM/
HVQAOTikrXGJfr7zzDvM4M38N2chBEk/qhy4im+xzSBFfFFkQIb86XG1uVFDK6WZxfutPhE+ZI5b
TLq4D0YuLUk8uUf5TiM578OTzc5hp3Gqbd1UW3u63uM+qZV6FvFsU0mb23SDUf9OSAB5Gwpt42WA
fRrkA4pcu9MDtLQwfEA0jCt+kS4/ThkqeS/10osWMs4aN/DHwieQxffBUVfWcOjxXcpzU5zQPBZE
w4uvWDemVdb0sM4SVTFN9+kxNnPvAsSM+2oUXmkxY04xVgfDvcCDMq0RoLdgLeVw0UVsl1aZ7vLN
3Gf9ZR8U81PS8X/jOgYI5TWfXFF4pzAB3YHjeti0uML3jmgv8Yp3T7qcsLKEvUVh0cu3FZW7owMu
grnTcnYtrZeVp2sL43YGhtvGR6SFHu5tj7WeqLLu0pvJR6sgg0N+mloLuoXN+5AGEUylPr4L02H8
FHTFdDcQttRiACGdCnEE10tmMAxu+BLXvUo3bDzmJ0JKpL0ZZ+uLUnoJD2ud7iuMOI31Ns2750Ak
frzTLjJGwNP8ouUBY6y9Aj4oulWB4mZN38fdFDCaLnM3RPtMN7fYhrL0WCUxo9AUBcbSw6Mje8z5
0nHexAzc9Z/TWT85s/gSlIF81YJQEKc3kpcOjODRnBoeCU1da09f4QuUXRWs4rGZD2ljaqgaILgI
xpo7oob4fQXIlnWqvexUBLJ9RkDmrSl8eheF38dXdTGGWyBB1r4H0nU3Qr47pwhsAlWrHVw2iCwC
qsEKSWu0DsIp3Pqa8/Z6zlG50xgUB3J8uICY0XQ3KXbpws8O4JCGh6ya+4euDvnLKmgZGH4i73KE
BwurGN/YQpniLN1vaXo5Nz64HGB1tgVbQdViI5g7r7sxSNNjKtxiV+cNjBuydKxw3avQuqebF91N
9MIf0hIV4KrG3n1D2TPdxxFHectR4XuIsixglBjhtYBayTY39iA7OFYJViwMnZspVgKE1YS+gNCo
01Srhq6oZ91b0PWOblC7tyER9/u2ju1bzyqiS7pSz2HRzHfkNxABp+VgHvq4ccWxUdjJaTflep0l
cfjeYYNj4z5SGLeNnobNFPtfHTqIX42ImNyWBLkL5VnBe4xvcBv1DfTMJWGJbSwV97AKlucRmpm7
QWX4OW9anmQ7aHx5UW0eKIBAMPcDsYBHnEcT5vQ2nNg1cTFp7X2vVHs5OuOLL8LhY0mK5R0BC+Zh
SETubpxeJ3ScE5xwBSL2T1bWdqcGuP91b+vxTdl2eQUVMrjR1mw/5kE3gahsfYOkMEti4Y+mWxvW
HW0O5ZPWqco34gnGO4idtCfTuLvWbeNeWtqbrloyXy+yGsqD1YAVqKfOfagnMv26eZoPxEVBDCGw
hAs0NGSWcM+wu1MUkcsVaZ1kJZSoqTeJb1eECXBCcBK3K1ZxXsUPULHSz3J22wPu6RYbBhEHDA25
0ZyjdzWN+n1X0bXcgOxrAYvFDjwOSAH56M6La6IBUk3IG2bwIed3yjB2N2nghWuQfTOUhyF6FFY1
n6Zsai5kKuhgSEIi1ylhCKCzijQ4+uwYdgC33I3nRMFRtkHFeUtX2xog5V7FWQKRx7UZEz4uph27
BIw+EwdjuoE5t9H40y6kA72FQkB3Wph5sB7Cjuegq1njOkTkQXRX8z42Xcc0NmR3OVb1fUwpao1K
qvmYJMG8xeHoHTqRDl88E2uliAhkxUVU7scqyeEEGSmciqyy3juPYsUqD5Lwa0uH8nlq9XgTQLGB
b8JfF6UrH4oYzdOkQX3TTfXGmxGD9E0LZgWmSVZNW8Yw9j12uhuHeE61Ol8ymWsgRm6L2wM+bYDb
Ie/Md/ba7Qdv8dsMMuavOso2tqD9pquSs8Aa3IG4d0odvqZOXD0PSVHsu6Av9xIY1zaZof+kBuex
kSTAtan77ORW/Rsyv+6IYBY8d9SncoOv0DzAKM2YPNVwHXQmj6+MMXjSzk6u3EwPVzRVomA1WeDi
KiPAjO7Xln1E5j2ghPGBpqetpUGlVS4wAGfxm3V039TKpNp2CJLMfbB0a750OPhxgbV8dTVxtmtZ
++V+4ZwhganBmiKfxIWnZ9welupxnnqN8VgnLqodQ/PV+/ZsXVaIJo59bsefOUWFpyxP3YdCufIi
tAh8jFzMnxzlIa43+J7QGUh1tGsir8cgCfZl2bgPQeNCO3VUsPY7FFRRhseKo9F84FyGmXBR5I6u
B9XPwqpWBS2tasyOt7aaHLQtKBjQhM8nJJjZaWZEw0RxOo60ZvklZQ0/itZswXy58zMDKbol7zO6
6dI+eCjTAkuV0wb7RNUlZ3/bfenYkHJ+S0R4mY8lQSBtQayyCA1923XZfDdDAf0y4PB5KkjpXM8d
BdPNYkX89j1lFCS/TiYfVjv2uDPPYuokxwcWZkwydjadCDrpt4bUCfRSkk0DZJhItHr5we4n58MA
O+VDKuvpmpXK3cVNbGymJDE2oHbjA8olkiMiQ92jdSi3AsHL1shsjUSDp95JtOoV0LIbELp0MmHK
octKL6Qi8bCp4grX3gzakYG407IyL7wGygYK/u5YTJ29rZvCWmuSfXiJvQAQrpjyG3SC0REF5JSt
z2N59i16zoZD/5ETysVMl/faa8twW+RetLYcAuPA8JXZDVau4uhO2n0JwnDYd6EJ7NRPWAw51vL1
z818BU9hvrIafKbRSON0bU5ZzBRoWfexkbyrbNLXTArTUdRheeOped7QhAVDN7X19AxFS0qolwh0
5n5qd56FDDgPJkC0mZfeAO0zdr0tspMDDOkipcV7a3mjsSWPWt80XsvS7cVlt/fQK+CPngsvwwKm
FgygFeOj0PlwBDI6j0SltPXV2OVg+UuvrB77Spe7ngmHPVDptRfoWbubJsKGqlCfrSPU1lfTaNWn
JnTHnS1IsYfyWxqPLfxJtYYrxo7ZsRezNNMGdA5ezU7WC+gkoSbuD5goG5Kn9h1Bh8+LuHBb1DPb
6iCx3s3Ima6cAjcxRRvzndQgATcswfxlONhc45YXE2KSOJH5PN8RaeOd3NGhBNFN6kgFYkD/Ow0g
TIrAJRaUJOgF19ba850JyzimJJlXC6TB1Y+O0UTdKgjj4bInL3xNIK5zi70cvisOm/DQWqmzTxDT
HlM/dPcjkdzLHd14MVQlaKRULolegmGeFA9CZ2pLdYyI4ppoUngZHQQhOYmPUzn5KWtD82CDOqX3
nBgXUTjc9vXkrSqngeKVGl/8Bj2v5ZQvdg+zOU+n8JLbyDa0uZk5ZdSqne+rcYuVXOwBwQ3oDsPu
wgml6tcoBbwtO8T4VM8SQUQ83cJBrnDMusUnrzQ+tbO80aK1d0KPxbJva45+7EF8mpNHGGIzZUQj
InGy2fMghjUZE+UmCgu1CzL/xQDHtO5Su6oIiGmQxY4RyBxbISv2O+NYytrB3lpzv2UtqZH2ILyZ
scsrXYdXNUKddYZQaAsTtkKWag/9njCv+GPUD/KAVyJHhtXrAdraXD3UxJTMmN1NVJDEUhBM7ta3
ZZmh/Iwy8AJiKl5bo+4pQnvug2cpR29yv86O/TDNJ5EEgM3zuD8YcSb1Bn6kc+v4ar5NQRY91MRc
bYeiB0SrNTG77uy6W+2pcB2qON7nwZzuSJXgSG7myQkUEQ1xq2veAzUXF1Zg2IeZ4MsANUsV2WO9
8+H1ZRdt+c723nrVMP6uYN0RSa2ErO6GJoVpJshtug1nFH0IooM9xb121/lEXouCrDWECAageVy8
CpZqKN+d2GnG9RDP041jdeldiZF21yeTeqUIB4BUW7G4nvygQxgQeycksuUHnCBg+YnxtJ/NZYV0
raJG/O3HB12W/UWc+M5VjEz6Q9kRRq27ZjzlMhouRmPKPnVOSvWSKKUKk3YX3g5eXXwuWo9gZ9dy
3loI0LBgwto7WZlwLlUXg3Q2OGCvJuBvnHVbfK2whpwnuwTSmoVIG1cgLuPrypi+ZIPnv4jKK7dm
MPskmmGtl22eAm2DoMseb2YpjIu4ByyvIWFOipkszVPQuANJurhE+XpZbU8Tp4pNFdvzaoRzHbX1
TFBb8YjN90UT0A7qHK0yhRvMIAHqwsyqPyg7hb3twgVYmY7X9PQ/go78Ord4rLKiuuzmXByVCtlK
baNiCsEAox/0e+Ngt9jtDxyXXOPL1OU9ZC4ljxZK3We445T/6t7fc4oZV6BEw6fcNrpLFsX8lq1i
+qYtu3pKm6x5qftae/vakJNF3jWKNKIhZChXGUQGDlNdeefYFjSwtkr0x0y5Ai0erZfTIPov0egT
mE555xIFeHlhs7P9VJLpsp4Aw29cI7ueq4XD3BKVDcYdAdDIV3WJDJkmQNDUHXhjP7pO2QwB5ciJ
lKJF21ypCKJDq1Jxz/v/GQMRbAPWNNBQniDFBgb5Kaja/jYzKTI4UR4/a9UC7JyAWVtlAZ4HS8a7
bdQfHbwDH51JP8y9aB1s7DFZVuVo7dMG231XG/aaVy1/IH9j7NZx3Kh7aeZtsQ7ddudSjN/NAwB4
yYg/GH7l7OPY9S5F5k5MLqr3jjBXOZumInqXEyZ3dKhkKNhGtPMj7T1y1GE9iYLiY1h45qaOgg9Q
QMcLs7bEnt8CwhF46gPNlc9eTh9lqLrpPZpDQs6y0UcmbU/pVRDM435QHk+s8n3o86h8VgYhgTwJ
7wPcCecxIV6c3kjCC6tAMo8le6opdoOdNOS+s2NxyxnkmQk5u9H1DC24oQ3U0VPb1nkZvlWLQClX
IKVwZKfXLurvciWJsFoJxe5WtzDHo2Es78u5jdjhGndFUXTHjsS5uzAx3FuvIT3ATV1xbcWD/dWK
ynJdpWO9VVS+T2EZ9zel1PFlLjP54OBFXwCDc2j0r2lpIHwCtFow3W6HegHKddrEbdS7B9Tw/brq
smo/DXb+0DHjrnpd1ugaB4Li8v4xIkdxpbFpn+yomvZI7z7G5H8dUsL14G93+sREahwKOxgu2cp5
J7BL0XUbNRn7XygkPYxMKHJd/W43af3a+l1PqkhEU/29AjpiosTpwwtaaXBsDer2DsiGx14Yelob
Ada+6yRXETCqsmk0lDHocYQH6pmjWayC63JSOcFFQYkvZAr2cQITsaaE9eiK9ovWoNHMma2KAoNy
Mufxkyc5NciczDQ2VRySmmFazVaWQm8JrC3HiYOB1PzE+y9fvMJ9LiL2xjSDogO7wnxDueNTK0hF
rMwpXJNeeCumcTz02n3zOIIgpb6UyrxjDwWP0qNMZPS+9ckJ8vHCWUAMbmMvZERYs6QXoRs2wq9A
POWtNA1x1+rgawNW+Dni1XsSGJDijWyrhj6VoqHZ0ocmJUZWezPQPfrhpty4XUTqL0b7vzEV/loF
FQG6AzfAW2eR6vJTrZWWkIB27aPJdhZXDkz9dVJXjMlmz3m8+KZC+I/Rwr+UqP3lalisTd+lJPVL
1LaWmn2Spw5TFcmV2fJHUiDKzKM63/zDOjWXQn9Ct14KnNw/pxibrVtTfrS4MXh/jzp1WDLSwboy
uyFb/f5SPwlrqCQvl0Kvimwn4Io/PUO0HuaU21yqVGV/mYFYOoD4YMvJ4F01kS721cDg+v1F/+pR
Csu2bOpwEiPwTxeVCb11o0pAtmY8ReHwh6so2XEmdf7m/n702C6VcjrLcBLIdMKA7riLze27kn/G
5A9g0VCHYoptnCaob5nc/PSYCSqaOeWP23qyqCDmc3zV51r/zfWXSvwPvZPl+ogbiInylx7NT5V6
EBV1bGZRe/ALgwI8MsaV24xPv3+eP3r1vt2kjQbJR6xEr2jRhn1/k9piuegCoQ5dR+nWG+MlD8Wz
w+tcAEKaJ1SMQx/obaXYJP/+0n81fmgZSgEZ4mzy//HSCKi0FQlbLUUSInVsSSM6XQrBnmHmDfBL
dmBT3IXb3192GSE/P1Zs2uzN+WbpTNP6+v6O7RagGGklqFybND9ZxfCE1Q7oscuoDTzG7+8v91cD
1maOMR3ELohefnrAkWpMi+gMLofC9LERzZ7Dv942oWf+zSxj/SKGYcAgpBMYWCUTzc920mCe//gu
3bkfP7XnsTmF/WcNaHxlYBm4oqRs7knWNN/IQKCYNFKK//3t/tWgRUsIxcBBH4DP7senm3l2B/bD
RODsRc6dJFz3qo6YYn9/lb96qHyFS/sKd434OezQ0aHTI8dgQl1mAYybtCKCCYK5Axbq95f6qxty
FjKCY1OVDxaJ5PfDJdN9uYjdmFDHBkXJWH10/epvyBN/d42fJrVEdsJloVYH0K1Xs6v2jl/c/f42
/nJwMP5QXTEUpffL4AhSf1R07w81e9erqDfFidAiGmXDmLzEBjMM+Q/mTaTsYVNjhzn6IWKA33+I
X189BKOwAX3ev4DSxU8zmoNU217884cI1w9eng6SuZU1l7mRNsesDsrN76/363M9C1RRq0Lz+BUx
0XCs8qfaxkGEt/3Ccac7L7a8v9lK/DoWbXro0pKUdtHLLjq47wdIEOGLVf/D3nksx420a/peZo8T
sAlgMYspx6I3IimzQVCiBA8kgIS9+nmS0swvFjms0FnPortD3WwmkEjzmdfkRbNPVdyvO1mna7Th
L/yMXsbHr/POSLxEAGcc61EHZvXBSF2KJPIc1HuONjTcjO7cmf172WaPH4/zzmeyfBeoMN+Kk0vL
wfz9RkKWuRO2fr3HiWrbFk9GAOYkr9ZpE519PNKL8+DrwxiFuL+GOjguqFGJqBQM1Q8hhfvKjVfl
6Cu1wn+83zZDtTzMHvEYCiZRu2lcqvtm20RfwSQaW3Tc1Daj+3uC6EdHgw6kL42jJT/zggz7P2cy
TuMxWS4jSIp3boNVWR/TLSKvUtvCVhka9kMxXY11TwV7xphoTZkNSTnce4+8qBblObh1uMHp68Hw
QB3HO5QJKdAudkJk5vZLl6jPIaKMVxbqxrMQ6VO59P4ZHEn6p0X0tYUEhXb4TM1kEqdClFusReXa
amSOhv1DGZEYYaC+ruryTo4BVtAUlrBubLZdjtxbkzr+KmozrAfisR5W7WD7Z0Zm9OvJrV3ID8u4
USpA/RAO1IYSnn+Ru2AZMvwz1hPn9SaMxzWCxdPG5Q1DZss2yBuXzvzuR2N15NJ6Z63BxwC6CVw6
IOQ/WGtROYA8bmfmJTO6iwE46SlffdrHGYYZqwkTqf3HS+5twOMAhUe0yAU2iErBwXZtajTgRlni
UR4opFqQd982casuhCPVSRTE6iKh9HqP1kh8RBjhne1LNGcKhIyAerzJOdp4HoykFzi3oPn1Bas/
61tDv+fes0T2859fEoAHpxG1Dv46DB3pi5Jvzn21LwcEBNNBk1fpBKEvB538FIJHGqw7GuwzhC+K
9h8P/s57Elc5cA08MgNwJq+PDx/0LGWnqoIMDNOvGav7eIqBemRze+Q+eTsSmiLsJx+EkR8iwfN6
JGpAXVwD0duji/l5nqtxYwdQH9vCcf55mRJuAJgCGEX2Yb7gkP/KBSReIojF9QW4gn4E80vh1cmu
x9ETOwpPz/86gS5ofzDNaCPRRX4TMqaFrNyi4bWQk9gbctZufDM9na5w8u7IHL7dgAxGaENo4NHQ
Pry+GrAhCbY4vJnh3ieO8blZgudscu7jURyJQfRefn3YMxRpqdBwbVbHwdaD5Z/OlQEQw5HF1qFW
GmK/htDhsKyWajijTHksGn1/xJBQFL4Km+7wenGlH9R6xMYazuDCPdVwBZ02b+BUiwIvEfuIqtV7
K5LAGw8nlLQY8WBFeti4CRX5+d7o+zPg93uco65TYR4Z5m1g40KbITVEEIno47CgAFNzAkfq5vvB
sI17w6/cUzlxI368Dt8elYwCL8ziZEY35FC3ZzLsqYJTne9bh4oWlZ51kfW//ErcZo2ioR4sawcR
g48HPZA80hkpo3JwIKnlhZyWB8dHVC4qJO3D78KbqYIXcC3XlcTBEGStsX2RDUUYCF9fo3ZRM/GX
EGmKzvRP1NTEp7BZih0A2Ptl9pq7sM/zDWonBAc6LGhq2zsHFiceQnsU+1h13pGnf/fDoI3LioN9
D6Hp9YkEJCHB7ZKtS3W62mZzmJ0ZE3XOj+fo3VUGrpKSEuSwNyFn6TZcI8gm7yvlA9Wvh72ZQ1z0
1bGo5Z0Ni7YYsS3nkCCHff02HoKoqNJWHESTdACyRMnphIPq7uO3ee8EEoQA6IiTlDN3r0dZcDed
4t7IAQ91aEv7XFMYhqht1xXfh8z99yianNHDVpUPDUXlMEOFsSwGAFc5uWP0rOeuTcVt2UafP36r
9zaPltn0geSSGBwu46nL8QOp2TxF6gU3+WzRYou8Z5ot9a6NveDHWMjslGrhH8rT/7PY+N6ZB5AU
WT0u37dJD6VTM3HcId/HsX2tKgMSSbyT2SME6U8c1ycfv+Z7C560B6V3OHzIwh6csAXv6KPKl+8x
h8lPSuH5t6OdGZuPRzmQEPt9KDCJvs115ABzPjhXwx5JA4+S+z7oR/MxTcx6Z4A4XkWZMxT05vzx
AV8aDL7grVw3c5VfeYXvnED3c7aQcnBGjjHltpqo3xYYw+ySvs+OZbfWuzPvk2GzM9FwPAx82qjD
TLEsuW0mlzaBap4sFdY4GAfdaeoHn/uJ6oQvE5oYlZM+5uPQnUZh/S0B0bEIqc7kWLqnVJFCvEMM
7ajDe3w8ke/sNXrahKA+fB8dH77ea4XPM6QYvu7HanmWi6V2pgRMGaHAXs9PH4/1znRYLxhjzN4p
EB+GMbY1m6aLHsh+iaxnk4LDpvTMJ0hp1d4PK+g1nlBHIox3Np1l0bEjouHGehNiD20xTzjF8HqZ
9yVJY2Nte2lBHwNFLTRAmoemHZsNaIxh/+/vakGG0xUpAsTDk9I1QuCGQVfvydWuGqyAqUoXt1Tj
41WSx49QqON/j9sYUJcBbIvs91Aalb0yqs5FAN8wY0QRrAFUQuWo2xHBjH0pSKQ/fsN37hzGI4ZC
95F67csO/SsCLqPWTdKaqZ2wv93C2EHxoanxpwIR+98ZCr1gTT5G8vHwEpW+m6qyIkWzUPm/QR4C
n0dfifO0t6wjx9d7axRBPJany7Hypvw9AImrFioD+67s7/uk/ul5zX3R8f3SuLnFEEL9c3LEAQbp
ArFQm/bJ4Qa0sMaqMZms9ou9gPHzx7u2bzeSOsCRgd45mNHNhfftUHmGxqG/51/fSy4jCLCIFLCI
vc/xNJ0ES3N/ZEk4/I6DgP7VGIenspHlmesyBoB+C35fKs86r/Pu7B7Vu6iAY5zGCF54Yys3Wlvn
oR5bfBXx8DqB8pdT/OtBQ1b429fuBAIOa8ztGMzFPnXw/VlcN7m18TNdV/MQfY0kWvolimYoSQX4
3UMePk28gCaFiV6HZ7VgdTPa93cwDAFbVVaX7+qya0/MoYlwNQU6ep0VJtFhnabI46RwDhFuPbHg
Z54WHhDNwUnKywGWFmZo4T0iGt2aGc53JbWidpUAFNwDTizxQ1rkNuoTD7BwPl7UroOWPCI4u4+n
9721yS3uW6wThz7FQbokmg6rBcHaBCb81EzqKUjktesYO6est5Ex1v+NbUfMTbBH+f6tpit2zFXj
xHO1Vw0GTZxjo52fYlB0JHh921ZzqZXS2CI20dThg9dypzxx2ims9oDIb7FTbcEMBj+a/IEm9CWA
lHXv2d/itjqSMjnvj0uVlhkluT4MyEJZNqUcPWoi9bxg4WrCEmpd4xaii4kJcxGS4zReGW3RR202
BQJANLcrDvLGHk6REVx52WicOmZv7CzlVrgNOiMLTp7Q76SDHWbfPWsgUUeJZZ37S7wJlSWovfjL
BvGwT3budutg8ZoVHuMuWoAL5oIZz7NB6uQnnA/4+kGxnEiUrXcwuvj3CMOsE5j8UIZ9+7FxvGOf
4r0zXTisMUjcHBSWnrK/zojU7Lyyygcox+ppph26mkfzJLfw5v54Jb93Fv01zmFghN9JWdThWO0D
rzBRtBI40yXJ9uNB3gttEGImW7Xpt72hgpuNLevGbas9TadgPXu425n25xr3bnSx5iOks3cHo15J
zhLCbjsMe0XLYVTh5wD+TpRkosvJ4ModCFCw1OqYPPd7B4Gg7M9tAWXvTfBboN0oMlBU+zZrb+3O
F2srmj/XRftTpWAWEnFkJq331oXueZPAAiHwD/s0SycL5pc4LZuKBJaXbZ0FSzue4nfnIn+HPJ0r
G7VGo9W5SyEF7+cYUkOMF8JlEAf5Lqzd+cGHEgQ9I4qxaf74S7/7eByIlJGo374xTxinqDPyhDBn
bORPJ4wfE3v4VDjgSP4b4/gBmSLpr6bMvd4eHc7naKmJck8mKqnmqKdqNsZN3bdHLtL3wlaKU4A2
TP03/2AfOjhJehHYy72CM5J0QFzH6hY757MssK6LurnH/OVIoeK9BfzXkIcBa7a4BRg9E/PmEW+c
vv4ZugXgdnHW1sORnMN5b/2SkdIkI3wkFz4oI6gxcCVE8ZJjxp6/qQRbyDQU6wENuzXl23htSIyF
Sk7kbdporoFhaWRmC+gvHLrPLkWVz1ETdPvehrEAqw2eUaLaT/ES1pugKop1GXXBbvLH4DHwODVX
ouoATBndtFlyXdqs7V/maENnqXGNkeY3TGevgOLIrSLkS4MB8+3ZSbd9OdufJKBrLnvbO7Ka3puF
UDN1KXGwbg8bsEUhUSaAn7BfkG5Z1IJDlel+9qR3Ts30s0rn8ciA731izcwCKONTbD2cdpkhlIya
Z7lPm9AAF9dj0LWQ/W4cxGEjDKLApH+8YV6wEwcBIYgZmxdku5BmHnzp2JgLuqRFuRflgr7O2ItP
boLPVeXM3nlSF8WjRGoZfTmQky90gQANgseyx79NAek7McYR5PrHD/XOvBNsaAo0SiakEwcpbygQ
JlC2U+xzBM22STuLyyohbJyzuvucoTG4Bxf5/eMxDzTrX+oVoBKo+uhTG3k1+/XRgWLaglccO7pb
IqCsTuziJRs5uy5CKTDEAmLFSgE56RXbMG6T9UxPBuaFa20+fpAX+aTDLwIvHDiGlpF3D8v7JtAI
Uaq0hLecObRGNK8hdYrlFmx15Z0zM/6pykAjQ7FCQLagiGwZJX3UtE2GG6xHzd08R+YXzHvxN1OL
+YWwGGvkkSUFYyrfAerDB6pPfs6AsTmyh60rsmQLVtjdtEalVbsbfzslvb8J4nO7zp1PORIY12xb
SGiY8Syfk6APzwrT/2r2c34kMX/nruDKRKiKBgCx32HhiHJbVnTK4f2LfPqUAEvb4zia4vdsJLuP
5/q9oQBegzWAjc61oaOgv6Ipmk5NU+prKaydZCObQLP5MNVBVL+IP3881st3O/yuuvqL0hRVRmCM
rwfD77zoUaAkORg8vHUUDWPIXotrnUSyHjAJLaxzC8GOGzXZ45VtG/GtrdC5QdVXnsjKbE9fHuj/
y7MdkWejmsYh93+VBN7oLP2vAgYjhbOfL1oQp8//83/8/j/+jzabHf4XMUxAd4VGDnEk3/G3wBIy
bf/l6vamxq6EHKkEBX/UG3Dt5Kvz41R9PE423ff8o97g8Z88/GsQdKM7hP7SP+krORar6D+rTD8O
cqWUXHXtHxDU4e4J/GEuS8ipPxNzkdkvPHgix9yMXKWNAkUAS+URd4dU7boZ7AVypLPn/Zgi+pcX
Vu3Vjb2Thos6Zd4EBua4VYi4ULIKijyZHlqzNEDbta6EngJtACNoYz2gAgNX0yn6eXE25NSdfU2K
LP12FZvSGB8SpQmp9KFiTfScw9RuVksPkOXE6eK08WBQZTBX1sU4GUG0q4YMli20djw7j1mBHECq
XKFLVDaZBn/B8nqDQqs7AXoSxtFP2Y0DEpFl7CcaxIFiVX4Zxl7IkJOVVuWvRrTpfE8pD+fotZ30
Le9TWWM8Pfy1tm5+f5m/te5e7vS/P1iIvSvnHFgKD3sx0qDXx4Kf2VNZd238bBWml19KN40hU7p9
g3R8gpPfmK9KP0X/HAFxKCCYIXBAaf94WedP9dTNDWoGvWdknMdDZybbJYoX7Q038Sm2Si3J8pi0
ON8BSEU/XFwtS27xYyXeaqS2JEC9Hx65wF9nj65vMsmgNQiOERwjuDi4S4H2TxgkFdVPEyKP+ORV
qVHfoWxVLzcfz54Os/+aPAYiTtDhGRUQJu8wJp7pHYYLzIVnioUUebmeo9w1V7bJDp8cP3Ovxw6Q
e7KahVcYai2t2B/u8tSrsl8fP8nrq0S/Mg5doHLpvJLRvmmJWZRhwMBn4nnoglZceXLOwES1peH4
zhky1Ysnjkzy4YiOQ601pCxCCZue2GGwWFFnGlNbJV/z2jbKs7RsVfmAPaDdXtidOpIRHH5RwOKe
Tx1ZW+CBij0EAoAPwNuBcPjb0NCVevQyv8UdO8vkjGf0xzOptTL//qj8dh384JKE2gnTehh2x+Nk
FkU12A8VIr7BBh0POAW7OHNSQtI0G3vpoGqAiJyz8o1ZIakxgQN9zDLlISktJ5T0MdqxHb0z5Ahl
vkb4wHWHe5P2Ak0GH+1pFB2zhAXhTobJlwkUEtfJ6RCIPsTdoYz46cGwHF7OyAHt05kziBVW1oBl
iYKlCsWqOcWePp2LXVVDDL38eBIO5ps5oMADToA4gZobprevTwUPXTSEyFCd7css4Qig0mZAB6CE
WCyPHw+ldUFfz7dg7VJk48Yi16MN9nqssZZdIy03ug/c+mWs3pPiipJazqv2dM7wV/+9qguuP2ah
mqqpkcjwvvypHeAapmtE15hcnOoC5OYzq5D1DJEQP5Hx1Miz3lguukgmAmY7YMXxZHb6jg2bV1Hk
fUlRy1fDDgn1HM5vZc8J/zCAAIpsswTmwn8b6lJ/8MXLGAWWJeed34x64MEafe42w0v0l0TdK+Z/
9odGf3fVpjZnXTdmNs/dv6xdBF9wZUUdWDX8wtkqRxiQH09p8PrzafoBIQLQHOxjABC+wXU3vAGI
Dxn9KAbH/5K1OM/v7NT29iIPpLumRqN2sTuF53OQFtFGuhFFTjsvHtFIQ3u+oo1xEnYxhq7GjASA
SFTzALjX6W7QDB6SdRIM9j4Ns9uy8s0fg4QlTfsKdbY10m3imgCzPk+Q+7005xg7MYJc+LpGlzmf
Fz+Qw1kEl89D3p9CGcYvXv5oLAZURVVMybjuwvbGFUrbjCCHf+mjhbBRcm62VsgTJl3hIkJtp8kq
k8oLNnU+ltlaWcU3w6+9c4r2iBj0S2NauEC3/r1dB+OTTGpy9KgVySlaD113YmdVdY/7Sf+YOk5C
hIHGTLUxZg9d6T7EzcGQ7ScUArqf6Hj0lLX6bFdZ7oz/rerEtJ4QMTAgCJbDWVHVWwReKAkESZZ9
7gOBZ1AQQWSFGVbfL1lfbyipAomsDMNdU2e+ddVsfrdn1X2z/MV9SHqvXyeTKM9zv0u3bjqnR4o3
rw9rFoQu0gOlIq+kPPfGUKu2YniQXlw9870wMLCjKt+KQtu8Qp4VR2KK1xv692Cg3gh1qFq8beNG
aNf5YRtWz8L0S27fybzH59yGtlzml4Pr9CgPxXV5i+q6n/9TE+tlbF6TWxDmPYf4YfzZa+GS3G3L
56aqkNcmd8FYr3QsQsqP99jLb/rP3f8yEjrfGqwRajXiQ3zuZJe5PfhJ8mzhiItajc11sYL0YqUb
ID3+XYUiy13aRbTlTajRcuMMMi1OhhQppQm7jAwVfCWuW9GGiBg2/gP3bZfCnUGTqSwR87NVRYJs
K8u9Re6v+lUiQ3lRScO/HWwtJ5j1LcReZEnlOs7ja6cE94StciluxJiPxdYaQ29vtuH8nOEDv86a
vt1ZMQ11c1LorvP9joB/DsJbpkSHASi4Mi8Od/RhSICaZze5wbw80+Fj8pPUSU6cGrQl/K6nygqL
r44RTpse2R2U7BEp37sVZffNx1/G05fTqy8DWBeFaOQPEL7jGj+4UKw8KicvhsQLUbPI10XVwg6n
Wh5CjC4WtRncctr7JbpGq9SQ5V1Z1+UeonF4OUgxqBVyFsY18oju3llQhvOQcvtWInnoAfY2LkEk
+hezM59UTuncW4ssrmtDC0KIqIGhuagpvxypFEUAN0L/joR8qHejm/6aRZZeOT4q9bnZevs0ruV1
6alCYdbQ9d9nyPkPVOXyW6MKuCDEZGkFCTX2cDzT+F7j2tCebbCcGZLJCleDgjSOMlqTgWnjTvzk
ekZwkSZoiVij1v2Pc5j+R5a9nrvDuXU17JpLigz0sNDfm5HG7/oRLiKud6WZu48ydWaE3xsNUB8r
zuWPP+dBZYxVhf+7zmdNWIoEt4eFC2r6RVtydf7MZOaegYo3ylXUz8Z5iJ7rbjTZSxsHC7Rn6ZjF
YwpU/wItIfPWGEJn9/GzvJQjX78+oSbHJ20c7UF6iDxrx9LrAojGP2MAOwXKa3X0rcaMedg05YxF
mIlo96ovgcescEhI5k2WCG+fkGhusNkKQ+yQDKRa2lr4X1JVaCTSTGZUGV1ymQtIio2Dpovok/g0
9uBDrVD5t8cVzCw7WcXSLCnIadRSQM1anuAJL3dZroxLlBTR2YlH37gQHRoX8zRynWWYXOzgM2Bc
U1tpflHWDeYfhlMihQBauIISMqI0N7hZ8Uh3fN4Si3SfFCBOKOaF0wKigEHOSsysZS1o/t2gQwJ3
2s/qGuf6SUVoRBVFDE3fRyZFhh12IqkUZKzYo1unYFFHuuk4G3xWbZ1+6ZETRffKTunyQME6Ri99
HfWQA3kgMjj7Hdq1nMuHJzJW5kQAgLh+FH3TEv41s9RB64Au8D+WynW+xULEo1qjaYCNHXZ67LQq
cpl69jOMxC51fyKYw11wGr1EhnHd6KSvQJa3D7cfL8G3L0lWS5VYaAoRZaCDMh42VV2LSUb3YzJD
8LSrDA7/cIc6NAKFx3be66hBvyQ4AltTkG1y3DdZAF/ZAnJml8/EXF7pE/FF1QPQBqoma4XjWiyv
p3CJzPKiRjpNmFtvSPLlMet8SWhbFpRocB/JojK8RVnMd9x1MlR2gRRD3Abzvh9dtzxmjPz6gNKL
AEVfshZAwRrXdRgAECMG9mSb1Q+cLlueAmPkPPs1WDNxO+e8IJmAQoJtyLHJevthQr6Kdkl/QXQd
FlIilD8m2XrG98VDxBvvFd9LEWck3k1ac205hd0VexL33EdjrsCWbNO0bUu6B1fXHu7TchlJ9zB1
WdT3uLKycOdgljKfe7jvHHd1Dw6/LXgsLdnKNuGeDLBmeJ11efEo2xLn+O9JQGJA4oIu2nJDaKsT
62U24Z6QAshOXBlOlLKbusp1KU9VYp5JacLcJYtlAZbZL9GBKtIFuZf0abDcOvv1uyTkoo4y3HlT
H4svXRyGyAUOiC2xUhGqQy9jVbVIrKtNhcAXXwQXL1004jBMdPaGfUBwGyVSTV/BZlPUXDXTQt9u
Y2eZzoZxMBVNtrPdxmN/NxCRpxsp3Kz8KUbEpK2Vo6JuuWH7h94XMEMszXapM9IzS6tBAK+teusL
SlSoam97GP7L46Icn9S7bcRwh/VCwc8mVcYJskKDo+ab2QloCxSUYCbk8zpDz0zncuD4eBkt3pDE
O9w9EcFe/Un6hJVG/Egq/K4UJ94wJepWjX5JeW1uJpr06651M87eLA4ZGr2HkB9fUGlmNCMGiXqF
lU/afG2QnRz2VAaa9LJwMSs6Ga1uqs6Txpj7s37qJ9bSFET65EtxO57Pg6HT+bQZKV3Fa4LIZrdJ
5JQILlGOlTkiIr9fwMuUTnlJDkJSXtOMDCbUM8mEzzuQ1hxiBReBAfGpiwT/wP9lJunqZI6x+Z/f
0cgGtz4njbw0WbPk6hFxigT4ChcipROGnuCOZWezU/NO8e9ZdfN8ZOa8QPb8wDiqJD9DJrCnqIIS
lx7RMXzqyLPElgyTsBnJrnnDQa+XSx0q6mhOXiOnts0ikZV3lVZN8HcZ0BWWi0TrkD01VGHIqolt
XAjntTOhnv+Lq8mK/J2KVR44Z4Y7pfOPppwG5rCeBpyR1rDQA1A4QQHjgDKA31PXOY1ENZDzxwtu
UrrMMIGzQH2d+jUvkYVSTJeNEw1VjGS+1vhe+fbAKbBtFwz+ym1tR3r9wo5w+VMcOI0znIXdQANs
U88oXqkNSVHAn4xYYUi2au1a8Ugzb8+/HPtMP4sbAtcWa2BLbME5wFWbBBPBJnc/UF/h8bIyDXQl
OUIcP73qaPNR4+hd/rAOIYDyWJkb6jluhpIZ7KcRfaPVEvh6zRUUpd19psAd+rvY1DiStS72D/do
BPL3xgoKNrCfkQdfUcxeKKO4Y8o+n9t50YdHgofmU9Y4rd7Sbqh/aWu6Fl/C66hk45KGZuFw76f4
O5b4GPiym/fDZHYZYDo6mvzCpu1w4VsvcacLYpOTpmhqyTxcLGSagsKb8Ac278PES8NhQ9kQJS9Q
QkWCNKUwjR22SLF0dipHEsHcsLYxH4wHUy43HsqeLH+KRKSP27AcgeQQKIy1uBKeN+Sg9kyFaBih
HQW/69rC4g61tqzXX7hKh9m0diBpQXqcph1aWEg1tY2qO2oqXWeM53nU0VbcR0bHt2ncANW6p4rG
OS9TRdkc15/Csonc6qru6nAK1sJE3b3YchBz3GyVE2czsjeyr0OEh+gkTMMqgiCU7CMnA8+OIUvO
MSt+LKOnXfM4bGfeOcyQTSXybpMpSeKLvE56WMtqCju9eNJMHym+GmfCxXxGTThZmf3UsYYiJ23y
+LxeUHWTO3BrfYvFs+dwVHYN7rRo/eV8j2o1YTPXN1fdKGyO3Kxqer4SBRFd3qrncuR3hY2pT8Ge
yWflmilywcPOVHLkJ2mq6GqXQtWUcyk3h3K6xZZO16gTt485nqQLHWk8V4nB6TAwi+wFy1YdC2po
WlhDp3z9hgpsgGukuw+KbuHBk8noGdq1kAKWO45LrqNhlrpkWEaQx0FXuYW+ZBUaOyzHSWB1hjdf
0M6cD3OQGO71ZM4tlmYcURRaQSmh/LTF0xlX6KW0dYhlGshN/MDGgP7In84Ip76enJGAGvhJ3nKq
4kGeZKNjnPaobrZUgAIn3jTwX6Ota/ZR84n0kJdPay5/Yu6ZqqHc+SAEmSU8jH02dtYvFPj3Qdrr
GfyzrMt01P8N912Hhbukky7lk0bo476DaL08IjJoMseO34YtwlszikXsTyNOdYE5iAAcrEZY7PLK
Tjl2N12Yt4ogfrFm8Q1dqqL9ZJZTcU9iF2asoRaB4jNRyQFju3ro5Q9Zcsdgu1ga7mXEkzpID8kU
xVbO3GWXo4tYPJNCLC2ZtCjbJ7Smi/F6CY0Ce0CjwPoQqY5Rgp7EWBH34sbFVq/fwYUMhqu2SaIJ
me7SLK0LTELRocPraLDWDd+o5ZCfgka3xauhdac1fo+DDunBllFCcP25sMOVbCnDf4Xa0rufRKFm
N6bY4eaTgb29PWNbIXEjtiLWaRQjIJVwkxWwwIoRVcmQioDZ7iJ7oWg/sTn6lVAk8KZpyd0Q+rGz
8QjQlnv8+ZKai08o/6yb5z5YOa6yLXD0nHDzSkANCze4+vnIOgIMA6PqFfEeVKvaNLU5LudRWJnI
OY/I1O0iOVmVogdfoPKWUAE1bmRel+5D3zWwmE9M6c+yge0IUPkeMQ5HXSKmXBl3LkqPy6NC2aWg
LiFE+7D4KAjWq0IJv5UnAYUPVElMtOrEJpwof5xEqcJxb0Fst6xXYV47NuWCduma4LtVZkH1nACD
HCb04NTc/Awzz+n7de/L2l/ZTudhO6WiqqHQ2uemV4iTqDRyRE8t38hRbRPU9YrkZxLAJAitNYqM
vU2/w1PzIrbCUaiSYbzNy2Q3f6JvJIAiYd0hZ1xjTAu0Wl+osnRK6T2M1F+lu5HR2EaY+5omJYz9
PCBRdddFJuC9XYtqN+sf/7iMCKp1pkFfK0jc6c2N1I6+a7nA2Q6JK/QJB4NER5johUdWtMsQ5qBo
wotBhD9fmtggJPWSZuDqQdg345ahzhPby8mMRwz5be/VOvoDbKMzB59EmKedXeCp4UnflKn44oEc
41EsCnO5RqIpup+ybzyOSa/riOyD3GCWTlzkz8UXyhU6ig7nUXKWZUGqLw2g2dHIHV52nrkdrEos
zj50beT99hWUdM4UFK1NXpS4BFL02vNKCPCnANVs7ugxcFxCk3EO6SjsZOXrmzP43ZxoKYMxdu8v
fr18GlwPa/h1jTUBv8zM6oi91Hl1y/PjDKbPyZyyBj9iZ1bIE1WR7Kz2iWKujlfDaOC0sVXfiu9o
m1Q1xpeZX13EdTZwLSopdSxVSV+HLAkC9cyRqiuhrF+90c15uBkLi/qmBpLRyVwho4uy5SqkGsb0
c4bPOkR6aUCLrtS31J8bDJ8U5hGnG91DFSE8hWplOZHBRMrYzUKk2tKSpKPokUSmDM+9whP0HVKX
8L/+zMTSsIVWNO8WIlK/AgF6X5dKlO4mt9AhRZzTKPRSTE3igDuvRHPyS9FSOD/7/Rm5MC3rkfSv
V/dBE2F6u3OyyuIb9RiLW+1VFefDmNygSkuR7OuQ+16W7xMp4nKk6eCJ4X7RLHhMV0B6UfRpEVam
6QcuWAcVpsJ6dYRdP+tEPhANi4UmorCmdTqasFk2eAsQpcR2pKP5ocZUgfKujLshuFlUYtfphUAi
iOeZF1fvA8dpdbdsyAkyYai4eos0JSp8VwtujvxANOBk9ESvjNQ4bSy9wJyoTxv7pLF9pGA38e/b
NRmGmEuzr0cC1bXjSKJA4bQ63lRCr0fUMjIia5MZyH5hNIqxlibv658mKkFjdCwCn+vSSnguG8VD
X4eGueiRz9tYjtRP+3t75MrjuwBUqvmobcfBV17QdxribwPaqikeFJafA2dGAV4v03QmJsh2buvq
tVtUdlhdlqMVD2oTF6jD9Wf8gtIhqB3rmW/bGwgvdttqaXkFUw6pLlZApcg2+B6R8sV+mLZPAwKC
TompVy8Vh8s8us6FO1oKldXIs1ln+GzqJDCTHhmbaU36g3Qu5Ugq7z3fWc3eMp87o03+JNBTnoaT
yYYR/TQk0HmIun5HPl1sDro7WActb0v9OScw+JMRB0sVEhhMWACQfVVxoxuUMTlLi6Qo2js/EItt
lhvTGExz7eBLQToyJG3cGftASKe/F0vh9MbaGC3m30hCnXRTv9dRGFa9OsmnR6MD+VgiPHsfAbvm
q6kSiEm9mQIDNGbaDl5FjBJ69fLIrOsTd7EaUsbTxkcUqNP5A8tJeAwP2CBa9FGJUfEg9tJHwS7B
0Gti6e/xdktIVfKAOOr31quGQodWhYFQIaC+pi7wd1LD0OmFUY26fmREju7uI5ABuPnadKepapgQ
CsAJJz66qloLyNdbnGw5lpdC5C7B6zxm8UmUVFN/KyZ/6U7RorWKfdDZ5BRcbIZLfOBMauDoFNjS
82tCV7WcVVlT6UjUxveQc2b8nTWirYILwmmDJB6HFAF/L9YdlStb4zAHnQX+TiyKaNEPjdj9OMdr
dtlMB0QFCxmvOwQZC50kyWT1Q/Ou+KSp1etH79EZwksDtGOk1NaYKje/9CXFEX4QGupyM9u5PrAU
n9Ggb5Yj6VMhM5sCE91ViVPlT0496Qx9/n1yhBMkoGhVWrlelR/XHt+pGYGHhfoGxIyO4mGBNZho
peKSNn6fIqXzTMy6CjhNhjs3Rbjq6EfxST8e8rCqRpkqID3VHH8LOY3DOussqyowlVDfPTFqPNnv
pVEEhq7s/utQIG+JcbUikwVY7qCyamNHsQxUJ76nbqTPp1q4tG7OkWrGj23z8Vgv1cD/NBJcrAcR
QETWh0aKI97i5DrToh9Q5M73ySl7Epke/Dgr0VNuwjZMaCNyFy6i5tDoK9frKKIMRYOsklQ2eTdV
CI21AieqKzzd75P5DxqrAoGgQyQfpcz0wkcBkD99/PhvvopmyxLY0lImHbcP1WKmNioVzQbvSaW4
DiZbLiidFnK5kkJ9PNSbNedQGEabUoBNe0cejjAqtcGuyqcwCZx+3uMNko2P1uLrLSIimGDHltwh
qMviw/jCBpRLNwFNnIN10DadE8TU75/Q3ddnlJrYbDd9ysl+F8MuZCv/b/bOrDdyJMvS/2XemeC+
ADP9QPoid+27FC9EKBTiThppNG6/fj5GZNWkFDEhVD830Ch0oirl7lzMrt17znfigHqfYmLmnxEI
eHp3yWpXOZ/oOD5eZnScuOto0uo2r5vx8Ykca/KQxiCxvtCT4OhIjDVdKp/hOivgf3aVTWQi/FrE
NHwazbEPI9OCwhAbb258UXXjFee9KNejeZZzUjsZUnOtGv/8gR9EVtjyEeYxpEfvs1qvPj5BfQ7S
3Cfm4ktH1AJPUGfF6zLHojhzX+MO+QwJTRnR3UHkFQ6Sqe2fv8APcfU/30BKLSAviAWQQ3j8dPN9
A5xTYloagnCuNkWlUm9R1y3Flq5HGuT7n2XL0KVraQyedV2//26Kaw5ODGtboVBhXxh/Xpwqd9YW
D63/mbe4IbWY0wLZQjVbApCtxpcb3+o1wNWZUfSs1t7orJvlMKtmaDZprPPioyFAI5Vvek/RPDLG
bgKtORS06AgrKtDaHTLErv6C5EVbaytJYCSLhdaZ3prDk7Xrdu6KjNrGk9a6xQvRCb6W97NBLynt
WTWLwlyLppxE4XV7NUEOiCjOK6CaIaTZkevvA9OiM2kO07A2WeqCtuyfL//H15p1byUxOlBvEAz8
8mgrThappi/zc5O2FjVrIvr1CBQs/VoB/N2y/vNHru/tuxvOUov1jhmNjzrZ+6gzY1A29630x+cg
cdceo8JSVJwjBjQL7UKXOt+AfNUAldZuMuK1KNRK2PCfDop+I0+gZEJxzXiKKfLHXdQy6TtASC++
r6ZaLwzIhnqhpzpzRmewzC/wXhep4oNbay/zkI816tFBVJ+88b8bq8OIRdwHGDdYvR7vn3/mEhJv
tFd+B6c3q82PsTEY0LQ8y0oXysMyBHctnN7d7KbxVgTx9Jz63SCYZpN5/+db82E7/DHjB5dJJYfA
gcnmR8XuUqlxaMDLfU883b1tXUPemKWmbTzKKAjvlbpQZQvuwq6rQzlZxnlP+gYFbdlPV5mX+giS
63E4yzRlvaGcb8kbASp/+8m3fP8Erd8Sr6hF+ri5cnR+eWiHKp6roLXVd2rMNrnndXVkxL49h0rq
w4UJJoYTnFxcf+N3TvOWkv5UhEtsinFveY18cIIyOdO9sbg3O1txHkGrssOjWXK5k9yL7Jbmys8b
/T8+i7tZfP8//+vrK56VTSaRUn7r37kmKE5Y0///Rotd2XTZ63unxc9/52+rBYHV/Ak05EzAOX6C
TfqX1ULzvb/clUSM9mtVWVor5PVvr4VFhiZBmCzx/DEdgRi7+t9eC9P+C6sxz98PVdIagv2fJGW+
fxqZ24JBZ/8FwkZQJv2SDxvYqlNefNGoE9PE2xCVRVBVkW2mwZmtiG4OPQdLPIdsLl+AHHTzj2t1
9XPd/Kdx4P0CvoLfkAGtdGIMqCypH6ukltCbYFgmgvKUOWy9mdhig0i2zexhHftvfBQloA4bZtVl
f1ipSKsYDAOl1J4ZEjkzpjGGlkzFlkK+/W/8Ki4lrkvOAtT3H+qgxZgKMdt2vwfOne0nekWkVfYE
IE2e+qS4e19m/ryArCW4ZDgFIN7/8KumoVdEpnAByTBDzDWb1yROu28cnjcJoyJyGC2N5Kw1x1i3
m0/KL57Bf+yF//rwlQjLU2wEH/fCfkqZAom+34NEc0MDv+w6zGk/ISj8+owwJGWx5PBGuPwvbDvJ
gFOC0lD7LrARBdk/JJLO1HrDNhfwWj75Ue9ryvVHgVrk3aKgwLf5CzTfaQfTSo1e7YFWM1cquu+e
Zb75SE1Do6xOmeiJTzbRXy/jekDAbwUnGbnJR/cqRpOc7muj9jlNQwZ8AeczPWi2f37+30tafv4u
ZLv4WZi/22xA73dqAiLJXWoLtbeYP4aWpp0lmrxEEmZGk179h67jH1fxn5/24RXA9JG0zC7UHpOz
gfAfuvtAsLXIC8HEPaDPUxQvf/6BHwl+Pz6TIhykBL42HsgPS9mcFq4/jrx2kCXtS6iz5QN9L0og
QlBPVJMUG9XeeMPsR21py1cXX8ZRONaJSrpmPzAt2ypMi2E3euLbNNEvn8HGhQQwtrcLyFKkWQSU
FUSL/vl7G7+5/+vZjEJuLRN/eeJ8mbgM6HmNslFB6LAZFHohsb/DVtMsnUwoo40ESoiNxdXbmuVk
f9EXb7pShi8uvH6xGPUSTkk3IvnkXXB++9VYn9c3HGfXR6FmHpRusThlv1/bcGZMmwZ/7sRUzYWT
1ybyfsosRlWjS+o9po76CLmxwyNRodSv6I7hmq9DCCR5CBxNDy1DxJuYXgz2iGQ+TZTZUe8s2gGe
DUqmoe839AOY7fVd8KDGTHvoBz9GbkDMZGdr3o7DGIcZTiVbMtSOfdEx+9FKFfWxQ7JpidnbLu7V
6MuLwp7xRXAY23WWyjaj1l82gUfEZkbM+WyXJLbhRj/T01l/1Lp22Od1oUWxM78Vs3XT+30RMrcr
TkAe95f85Xr357v+6zLj806uxd3q/PqlJTURxqGccb3pMr3QCtTsma8fSFK/IxdGbJWqjE+Wmd9+
osNi7eAOX9eb9wsAWSeDHyxFv+/i+GBIMsWM5FtQkzll1XZUBO7Tn3/hr+v2qoZGAUOVG1D6fNCG
odQaOM2qfs+4DAX6YI+HpBnJOoa7vPnzR/36mMJ4AACAjYyzOBL39z8tUQ4nHOR4+8AfnNNGa41D
M6rP+GC//RTMqZQpq2PvYxexQtBU9STz7DXsDl3YeoF2otrEv/rzj/lwplpXan6Nb9BGZKhOj+PD
jSK/bjFcZLD7iZiMTWPIfOdOFSlFkhGtjaiBkoIHnx5Mcuz8x85M9o1dZJ8tS9Yvu7vvUMKsLgiH
w/XHE2YLsnoBIyT39lR6W/hu5S4e835njz0YZ8te7INRT8G205vvZTN6NwCGxj3WgOGcRCTr6BTN
Z6de87ffCYYgLklUpfTWPtxom6lFnFpyXyeqPjDy2wa6GsH49u1FLIlcSj0lnslq0sjs0+ZLJbJ5
1RybG0K+mo1Xl99LYxouCh9ExzJ+UblmRm3Wi9u5Vlko+sw5QfQ/Huu5vND0/rPi4vc/AK8jNmnM
DfoP5/M/zPqxwRB09kcuajrfJJ0ndkwBkvuUVSwSrZdvYmnoUYVAgB2rq46YyL76mXcnOzc4KBHD
Suf4vAVEGVw3jGOxuy3fSS2tj5afBrtRJPNmLABhWnlf7rqs/SyX4oM94+fTyYHl37/gw9NJBBNf
uJnlftZyArKWoD72zoRMXEMjlXUs8sqdMVXqB6uZh0gKyGV/fkGs3z4FmDLowuDO8D6+7j4zQWb8
Sq5pf70IVek7L5RVV54NfgU72GtTDtMjAMP0G8OaXg1IORoz3RRWio4vkTtTl6jJYO+EY2YQ2OiZ
ilkzH7ifnDyPUFIa3+ca6l8Xe7eeVWwdxtyEwgWPwkeraAyOfkau9Ep4ab56g37rznxQYhsqEmMg
nU+24V9LN9/lNGhjiHdcRDgfLjkCbq+IcxYEkmMe63hPSnu50RZi1BpUVp/Uib9ZtumdcDD8IUqn
mfL+FZNl4dYEvsq9SOo3crlidu0hD+1p+UyEvv6l/9dK+/EkrfpzTBm2vTapPrzMbZwo4cUOT1KX
3BWYjx+R/+B5QKoMOHUuyjLUXc0/IvT4rFP9m73Q1fF20aZmY6Lwfv8jeyz7Zpzr8AC9+Tnu/avJ
a290O34rvf6FI6/7yQb1kZuxrunI7U0IlnSMHaTw7z8wIDUDdDaPLMfw+kZZ1D1zbG3mOoU6MCzf
9ZjUxKycNmh1KW6Q/EWDTLqNTrXy57fntw+Ts3J6iesC1fBhW85UPzjpwPs7+g0Jo8JzQzuFjqBl
TYKI5TNL+W82TXfNylkTPVCKf1yxXVwGhChP3OS5g/gkCKxflJ9+ckb87fVd8y14kri8mCreX99c
GhD5bWhgnJFJyEUgvRnqHKdM7GuHkT42KYC2wppJ3PMYJxUBmUa5nQbtdAGB+8n7+uuhnN4wp0IO
5VgIfhkKjLNyllRCm7SGXieg3kt2siPSd2CmmzCTiwSp0PvU682wKZT+yQv8EaP241lbyc/EfjCL
tz8+a0TXxaYFamWPqix9gWGhOeHYJf2lBDFVhaPbQP1sFH8g1OYAn+vgtqWz0XNRmGHVMgyPIB6M
50MKsSk0ET0akZM48vXPD+JvFhqI5S6QIKRsBkao97cs1Xys8AAA9qAPup0C9LO1JQJIavnsk0vy
m4/C+GWTJ4+px/c/9n6y3JCi7bx23y9x9WajXr5e6jWBXXP1/8bPWudB61iCd/mXVU3UYumFbxPo
Z2bdNURFd9fMXnyKKowu4r8bjb9pnv1mEeOTaItQIno0tT488yaMDIBifFJmkWEZE9F+WyWtuWV3
Q246VXaIFX7+ZPn47aXkfE0WkGtg8P9w11CS1D2K6XY/mwC2KoeQ1iyvzE2nm59FRATObzb6lQtB
/FXg+YA7P6yafmETf4FYhOEZKqQdppG+i7LUHhf0lHGNda6T5gajao8K3RpGbcfJUU1bqG9WdV35
Di9XZtFjPMTwnx9MQm+xzdWFj7iuLN0s7OM2/dqggj4vCECSO6Z5SR7K2kAGXfOTrMhzSS5F2OOM
xm60dAsrDTqYPYnB3oLMrAPzmBSpcecqczE2pT1hks+NanK3ViBS8ykYjQwrSU6zJAkFJ5j0dEqZ
U266rOjSe1k2BhhYbK0OIZtGZW81XRjHapkmbS9VMcgLWJnKP7d7NcfXrjTKesc/a+OuGjtZTKGy
g6LegNO0k3Pfqx1voxzssmgO2/KWhEk3Pna1BtS4A1MQzklndhC+s4dKgs4MJ4XP5uAlSF8iXzVN
sUPhNCfkhc91d5YPHCczxHJiLPdSjkGxmQZnJvh5AM51Cuku1uk7VISyi8pZi6sMnOdXD9zYHDJO
nKIFHEN3K5xM8/ZAawj2HGNvuK0zu+vRILV4W/Wm8pOtmodE4fVLp13rT0G2s+sEB7wtkmWJAPST
lNSxRW3LeHVIE+sZYEaRjn+fpy3sjLJqrEja6WAgqBLOSeWra/q8OzKwxWMszPKp1Hz9pq9d4tir
fDrR5pwwkDa4VMzM6lbuptSrb8itDwc7TbbFUmd70y7GTREU1S5Rw9FCbR2ZQn7NC9cOHWXG2Cwm
C1+49Qoed9wO9Sz5Dp23d+WobwM7c/d2sCCrHWFRolpOTqUtphePhOiNrQiar73h69Li7RysiTHu
NIdgwx8ID9i6mtteOUHVbQ29zq4Ka1wipWfGqV+V6bk1cj84LRCzm8UP02I5e+xi1xl0kzCdpxi8
u11EU14oigrpRSW7xEaSwXRdlNOh7W2m8pih+I/isqC7hM+zOxbTZG4WnUCnCSFTmKfxAFC2qE5H
sGJ4gfyr2LdvKi2dMIX76Q59+hLNGvGsMU7yPWoR/SZOSvEFxb9+Vqeev2FUik1d77s3l1znCJG6
2JDNXe69pnEOqKXQj9XxBN02Mw9y9vwtTYqjaUy7zBHGrnDmp0pXLbar+MRz7NtMzU/OFNdIRQIa
dSp+qlwtgdFUVP5hUF69GzQC1Bmg3xWBHx8lzoSNmzT+Vs9tjfsA0hul57JJOTfcZJ02XBHC5N9I
NbEvWvKsJ/05LFew7qzV32U7ihMm7tkJU87qpK784c2WZN/O2bjQ4SqGrF9mJI1tvZA/S6XZJQjE
s6BHZuqnS2jy8DxWiG+njddyjmAzZZHIEzU+C679RYvTmfZIjKi9MA46A/ut1hBI7hqLf8r/02wn
XogtekFnlmf+PCajfJ7TzpNtOJuxPRabBUXaM5CXnZ4nfhJqJt9572lm8w3ZWiFOrKI01abyO28I
58bw/DNNcyE2FLgX8O/Og6Mdac/qkiZtm510HVcqRKRYwiyphjuQTdOVCcTkLgbZmx3G3O22TpC1
uLRNf4fuelyQTNOMS3GyvLh6TD1Jf1dsvUUvTwWb7DfsF4m7LbGtRPnoZNbZNEkAjUMRvwU091VE
FVBx+MZohDzCn+6ZM1VvnehchtaVNL7Uk9dtOKI5l0FtiucsIHFJAtfd91Qsd/5s58+D5O/MWkli
aG+2x6XhPJ2hgzuYtiUf6cIxBslluuz6QfEkpFbQPqUERH5rhV3sUPm3T15rZid5F/flAWFfsctm
XT4CE5s5HzYj4emxU+GsWiQvR2lqTlToNikvrkuIGQXXAbV2sfFoIW85lQbdruDcBBJfNGvmYJYM
D9g4kmXrO5nhh4SdxQT26XYbRBWjwYPAeLQ+g9p4JGs9xUyRErHidcrcSS6n9lCThKEiD/tSeoq0
nK/qFsPDYE5qPE/iOLnM/BaOCfak86b3/TNyv/mrFqAAW8/c26E3nSWkEsGVQRTEZT5K8YXWnbml
ceaQv8iruiXbbdktkHCAlU/E3zHLTi4hiA5eJJzUueQlanmpuLs04dtjAX7rEsOyeOnw4l7bS2fc
yYzrnaEo2UM9mPd+ykXVOns+1Xg0r4XTiRdnPWFiAV3EgOE/RxpDxXfiTBV/VlPTldHZ7VHgXT1b
Bile+ll0T8AKzO3iee03KCTdyl5LuawtienHhG7EXgW9fA1G6VzaSLShtTZBcjllWNepd6tqfl0g
5vgTO/CIzj20RlDGZwSgmWKDcgIUbOq3RBbXaV6zQincWvgtjDthzM5l5jTxvXDTBI2qIoczcYGy
qHRJQ1MjYyIcfIpIR1nmNun99jjDv98kmhpOu4ofD2Rnuve1nHUxibMTS/BvC11LLlXQujhCfYcK
vIamCmO9LQ8d3Ik47AOaOJusGONjWvX8D+Ih8MMkGeE85ItoVLjwntPGqiUBZDStQebJV6z+ThTH
c3kwun59ylUqFDMX07nNgOc82E2vvAgdUXssHb248ftOfLWAC9xqKKDLEDVuejm7VW0gRK67JxIQ
pivflepBF1Nxk6232+xi/8zJjfimtQc+qNDmHXQ43cRN0aSXNprEOz8HHqAn2vymL0SxaZMNFZum
fXxjVrl9aPW0PnOtkb/YLMUNJft0D8NHvi7jYGvHpaMlvgVwML95gjZfBPIe+w39Fgm9DntXHbla
49Ws5EulRYS4xzdo7Hi6cWq186EaBgBNJK1MV4vWdiy9rs2TxpqVXpZF3hhRRXrMFUFqNHHJWOVe
69JPh4NrNX4dBbJ/a1CGku+q405tq7F905rceLATMW6GURrf3SHH3cKr116zWixvjZmLLnLNei6i
LnfUd9NX0IDjwePZF4LL4rKTy70+FgZgd0reuwVhyk3Q66xmnjt8n4TfXuOQofHfmuKiH2bxPOVx
e230fnIZu222JyfdR8HgWwfWsQABN1KYQ43D87FFzKtfd5ovWeObAgEhLlAuHhiMc87E8Y4g+I5F
DB0RfdPeUgyELf/LQmT8RVyJZD+Ua2IYJoZDy7Z5ZnV2oULAEdkVMJnVDGLL+04McQij4q2HOLIT
UgixiQdhvTgQB3e2KJdI2DPWZmuqI2ew3L3B9QqZaGKNQHaBjNmq5hucDtMVRQg2YTuPH8wysaNS
a277wD4fPJbESdczzjJdh081yC9a+j+6SodjXomOjy3cS32sjIvUq1g3rIXxup5p57j+xCUUmPjW
jc3mEEyZSlh0qwV3NsPG1nB0WPr9cZjnEhePGs71ZOzO6sSrj0lazyGlPiXgSsmghfo1wMxzwJI2
3RTNYL1iJz22mW6wpPn8hyXbbe0aOEp7+3Qi6/yRelsPZ31qXoJxnTM1/S6ls3xo48ZjWpZSkA6I
/x59ZNo3ep2OO28i1KEp200wahm2QQJV/HH5Sv+vei4qjDbsOVwkU7MTFnpOOJE3z3ZKXGYhD4Wm
W+EQa/plUYF/l0ox+DKU2FChjlc2zsi9lefyVrWay1IXJDdK8iHKib0rpQe4ETjHhBxK7a8B8rUH
V/ZkX2Tew5Tr1Z52aUodSCkXVtncwOIY0/MMFzP4D/MQW4vxkurxuBt8DVeXaSwbrIbWZhx4GSUa
/nAsaBUm8+yeUlzYj7nt7Gtnana8TizATc7pNHHbYB+UQfA2YPV6nASa+6CCgrhJKvtOpFOO7ziw
d1ivgQXHsnwwUGBezwN3yRnk1O486sKw67tkS8iI+L4wajLx8fTZRZvzGEDWSLIQJbxgWRNzGtpV
jr1W5F3EAIFY0d5Exe9S0NtJ/jWfp+KYEBTQF22Zh46tnTVzPl0vkPz7TKt2vIq7zFpyCjXHoSDz
1EVlO/E9yn/KDHvAv+jpeShI+brx9W7ZFJXln8qZiJEYXWrqwOcsrM65xJ/WNBCqA4OhRbkc5rkZ
zl3AlzU1mlbwwrn1USRTflnmVtqEbb7AzO7Qt+bYHHJeI2ZowzkMhBxjjw0LwKABT2sNF1y7CFoa
KtNgc8VWezbTzOZU5w2QUlSXAwTGO3ADxfPY5d50Eg9wFHxZrHaE5lTWo8eq35QMR8c+xJfRn9H3
xZMo8xNj0oKngJkp55yvHU75qEqdJWoBHUV4t1I/HIbeeJpmuztgXnwxFvc7CIH2CxVr+aWUVcOi
JbV7r3SIERlUskWdWl3PLhVLOXcGQ++gX/BlwmmgHJpOwIUM2VGzmtHeDJ4uvRMPBzF7jO02l9oI
qSqsZ6+5pH3TQMr086RhDEDaLc+ok3+pqry+NlvSrN2MPjKuXBZQEIT9aylN/aWWefraxrBlI1Pj
D7aoAI4Olsnb2Tb98amj4uG+ZRxySDko2SU01zqUwmdHCSbxzG5J72wpDVPR9Oe/auLMvKM+5mRa
VKl9TIpJvlZF079KrEocTGdVvRX2ijWSSx9/waRuvBTo8/EH2PN0Jdsp/mIWHYdwO87AJQsIFa+a
I4AUmUgove1SOPVtCbmCmwQ8otl5SQ8Ryg5GOhpqSnk8UmzG8HTqsrlNXVU41JhwhSBe8O8EYio7
jIdB4WzsGld1CBq9LzaD5Ftuc9yNPvgMk19lmxMfmmd2LU+zxek5N+r1YKTRKMYs2VG88pcXDRfH
wcZS7G9SO5i1vTavJUDPhDQOOUwFZ3mqww5yu4qiFasmd0lb2OqiclLxl6EboIwlaGenME6c6s1U
ik9VrTUbmxEB7pefF9MZtARwFePJLFqkjjLNMxZ8vpwnmj2R9FhwWkyVcPjXpgBIsfrWQT9W78sM
GNGqLMg4YBYTMXEGXaBLs3UmLIbOAuGv65tbZ0RRwS1k3hqNccvvw29HP4SYjSI/lagYhn21MnnO
g6Ef3gaX3mioTJxK565mpHfFPJj7WtX1Y2UE3nXhBW0cCeHrdyOc0Rnkt23El7biR5+Yg853pCrn
W2d1zM1z56nWmP+RRhpxT3h36f1De6Ivw1UcNETMLBKmfM04vWTEGVERz8i1v2e5zMt9oDAZUPhW
Wb4HymBOUQnlmHqX27mc1PT/jiPGUD3kOaSic1Kb4D8dInCzJTe8JOa4zRzgb7XNgZtNmP0rqkBz
wUv2FbIqc8H5e5kOlh61awlZerUJ1gxt4L2R6+a2LRv9yEwa4gZQuesq8acztEzZw7Kk4/1owlP+
0e/8Hw3qZxpUmsT/6Az/yvruCugPX+U73eqPf+dfEtTgL9em/YI6AgmdT7rpvyWogf0XjVza8CQn
OA4Df5rI/5Kgun/x3uPRIojEBD28qlP/lqBa1l86+gQn8BGtIkRFt/lf//tdUqT88M/vRKD+2sf9
xySQFi//tya2rWHAfNMPnWxQAaYtTGUfnNL3CWLScPTX/bBf4nQ6lknrkBLcYBHlGD6/Oo30zpzC
bsFYGMZ4Q0SyHioptK+lV+rnBaNNvKmxdefmOVWPK9x6k0jbu0jLQd7M+ZDdYZEu9wXG2UOFiv9L
I2IftreXHxmrbPtZti+YIvITUN5dRnsbqzC+NLF80wXCgoxoA8wlU2He4utgV63L+jT2rHKvLBnS
OqjPG3r/UVDGFcHXVXo0Bjke6qxi/arYSTZQ8b1j1Spqk7icLhvhl3tR+uvbnTBq9dzJvMY0G1wA
N9HPjTnTz2dr1lBTNVa7ww1Q7vEyJ08G1duFQdVgTK46j02OFToluOHGKqxbO9BCHafmG2C9NByr
2Y18A3JW1AFZvgoYDiHZ9CA+2M4kw67M1J6YJPE6jnyI1dGtarOuZHlrivvWzt0WgZWd70U15Scc
kpBq2WPFgHI24Kaa6rHxs/iSc/F43TfZ8g0P9fyEGNW6TshNO7HmvLtwLYoqdMBZpJtmtmtjR53q
k9u+sEtMDOwSb0eLfth7RsHPoLALbTpRJ0M9mmFb2OpVCywSIhz4O4E4NevkYK8eaJXBiCj0pt5I
Jz6vClEdNMZ+Jd3LTdI2y6MNi2nftoPzRm+FeJe8z0571x73rh7EB7NKqyu8YIu5C4iWO2IeirUt
1Z465UiTPyRzFjx7rVtt88wVx1i4460YxvYuiO3sfEF5cD5KHcaK6qzsMe5teZaT7XWLAlHsKwTQ
pMDRTaDDUXo03ghsuF4QOJ8nbDw7CAHMuTXhw/rMhAE2t6coyqQ1nLmUa1dBx7MCedONozU855ui
2r2IXbc8mSdlnbqYrPaVcLNn5XvZUytSAwu5cBh+lMvJRDP4AnevdWqOTnPSIYK87O1G3uWLFURT
JctDpSl6T/EYh+Ry+BdmK8znGrPVeZvYxSEDgXyS5yUajqqQZNjZdIFKMZ6a6WjzOLbdCSqZLaTB
/is2N51TxVQYW1PE3tfWGr877VQdGGkPDPXXcynQmh0sMzrDbCYPll18m0dL0H5JbPPZ8+s7jltA
Y6SgfaRzqG1SlyYgOmPt6Gh4FUN8l/oFXX7HYEbptl+ZNORX6PToXoC/D75lsZ/u64F/KVmy8t7P
9Aq4P0gpHQvUaU4oyXa0rOzgqtLdwL+okHfI/gXBEUGWPWnGoAYOiTm6x2Zs99hGMZ+7XlWHWZkX
18ikyhsnLk/ceeyPbrzUB5vM+Q3KI+oCFsvnvgmyg8dwajdnVrvBXkKFU0/5jZDEGSx0SiOrALW5
pDOxgcIpnuCITPceRNZrYVZNxA0FltilhbnBwCKutG7ajaXbnrYdBuAoCHZOn1f7mAnDOZ5XxgDl
9RDHw5O2Op8K1zKucz2xTmpoS5I4AhwltT5036x+5pvAMRr1iVGMMU5bgpDIQUxRWz31HlSfUOhL
mYWjNzeY2+fkcpFNQfemX9vhs+NF3TC5QcTsqQmTeN6qegHVuDSKxkQQDPfJQic2xEEgNmWXtCxz
kFIpPTv9NBGtOJ/rWN8ahvaUU+qu3azF2mZlgNbVBZUUwP6jCskeC3/UD6Uu9S0otDY086J5Kd0U
9kmTBtdO5bsHKekWhkui9ddZr9F19eg51IxmXA42q4zav9Il+TMrEUS/GPxGj3wCvkF2+KW7xcof
PATsGheLnaaPnW9nZ9UyfOFQ6J6wIzLVyOVwIRM741Ea8zOZu3XUz1pwVim7u+o5DZ7ngEQetDgr
L2RB4xLBTLIjNzTZLCamAke21iNIafPERZ+7pWfW7DjUmt8XL1Hno0MkPN2+dXNRi/2UAjm85yQ9
lKGbFSD78iDZKwhYwGaSMdKMOL0y1pHkiLAbAVM73eqKS19zCNswExVbOZn+qW8HTg4VmH4TqQEj
D5oxRoGGK5M7q4CRJJba19nUrxAkcV+qeJ/BsNvCq1muisGyt2IYdBHOvb7kUA5qplzJtHNbormM
ITGPARyLL2NrFpsRgiHYKLbbjFf8VGJOOsELQWletF3wXLhutqnqUX8q4y4+YWUCatmbmxkzzNWC
6O6bQA99FL2v7QCFyUvSKsoDx+54R4KsvC7n0b9PRoI0DL3Vb9Mh0/k4L9aiedbcnZV63UU3txzk
lvmbviiWf2zjC4ityU5QR47GZoECG5pSO3Vq3QTHW3fZhP2ZWW+lrcg+PWNFy/RrLNxrrkeeJ3dM
TIlbzFVbziRHBf11m7TlSZPySoeT8ApMWLLDSOfFfvsWdKI4ME42UUaN2llmVnTk6upqGGpEw456
djqyd1lrW7DgalQvRe8+A7X7SjjqG8SeZ7+ZbojqriJtGeGBW2116Gpv3gJOujPbRBxF6nl3AxOO
B/wB9TfsO9MjdIRnf6AJyqOeMQwv6BXwK9RRtBL59L50p3Zxzym1mJ6GiwlsZ5shLre3azTA2YTi
dKPGSflXbd/O4BTd+E1ls+WflMPIjSN5zoSANRC6FDf6Xs1UPfsqFc15BpiveRYsoNReKy5tiotd
CxqtOtK36DYSOv2GIq84Jf6rPqou856d2Wm/gPlN8qsYmvWplzpGd7d2zuN9uRToxaNJjguti6R3
8ldGXfQIHKgoztZIB6ZijZYVDZiIzNrUmj7jAGkY8bnyUTKxhkCRlBt95k72if04aeZ44mbCi+aq
Vxf8L6ddUHqUk2V6zDr7TJHTRfSt1jhhkbDLaN6gnVCL3NdLWm5TuqNHdhDtNqUhdzYRZBQB0Jwv
hjRpLzru5nHpx7BPs/GrXQTzsQtcjYaJpvaoYOcQGgPllrWYKkTn0J1m2QFXHryLeTM0cQ9qDHBp
AX5xLxFow+KzrytEQpu8/b/sncly3Mi6pF+lH6Ahi8CMLRI5MjklB5HcwChRwjxPATx9f2DV6avS
vV3VZ382MisriZnMBAIR/rt/rkXHxQQpNYQho3pGBqdeRGdb0i+HnaU+x6HdB3PkNG+DYcPkUda8
T5ox2cHO87ZaJMJtm+QVtiaGy35FYoVzeN1tLL7mwyBqjuW5XuwtEYqfpEDYRtdAZxXdoVguPmy3
tN2vnRiIQn4fTKfJrKewMVfWN1HgpMj/8I/85xD3D4c4lw/z7w5xwY/8fXpvf/x6iPvj3/x5iHOs
L8JkxsckCK+U81nM9Edlk8b/In1OeoTRAb4jnYPav85w3hfo9dzVuDktSLyrb+5fZziXnifOW4An
MZCi7Rj/zhmOcNtfz3AcEi0Cz64pJOZsjpi/+QqzdIzhWnnNYbbn+KVPsSMFdm1Mg68W9jWMcIt+
VzfzXV6BSdvkGB+J6nnknQT46TEpU3ili3wJk6HAfFNm9gb+9vRD9bYWuPxwHuGcSfKovysZzzD9
z99MraVWcIBPXUbYY2d8UDgIqN7z+RCTQ1hY1kPaTyUT5365yVOLO9gdUEccEKTmGldvT7YUBIOq
UEG9z4FFxUwXWWvbKwVEDaKcwe4cIXU/8eZ0plh2fXSWJDyC5uwveDpQU7vkLXUa7SXJC+0xakoc
lY0qkWb0aFtHtYEu3NW3i1pBiKq7H93ow6JJ1C/h4PmQ3O5Nfaa91MviYP4cVEdlv4da9rPmQMEM
xeuBaAnKCi1cAzu96YEsLrx6POr3tqGICDn9dQ9FEG1Kv2e8/BiOw7WEFefHqnzA9SDPCvAJe7Ny
ZA80rX+AW56Ls+nWL2A4QALKXp1Yzt8wDB3XR76/nlOyOXtrCFcwjage4MwurxQiiaCm7CKgBGTY
DQKPN/OnDZfgozJCpPHU9rPQXt9C49sWP9prlLFnpCFujUzTdv2YVQ9R5+XP1TyYz9BPy71R5qR+
IpoKCd0rzkD0eMSi+Nkt9Z2wzQVirXbqIcS8V8Q3H2uoRnAdmLpvjBpDp6vXd/kEMNNdXBT6vrmd
wRi9mJn7aHdJta8UkU/ZzSyrYYaYSjD7wPQVu0nuPuVLrTWcHqanyAyjk0mRlbNxoq6gBDwcvmuC
/PrGaYRx3+u5cVMwR0SkBOHrstg2yzaPywdDk2pL0U4bB3plXLq893adG5YBtSCQmrhzkFTHJIhh
JwAvVkw/2sZgBxHVUlLhwJglJYjh9+5oVzfoccMVZT09eMNWs54coD9XZmGLN2TyMejmntrSJNWT
ANZoVe2k24YtysMsrqBzWv2RcZTlW/B4559aaS3a3m2rKvw5e850nest4I8IRNA258HakmqM2Cen
8uE/at1nmd4/LPR0Pa0L8P81cv43ue7xBwAGKl/+stT/+a/+JdjJL0AtoDoww11ltz/XeU98gTiM
qZfINKcy/vyvhd7+YsPfxu4LRwc5bfVZ/2uhN7/wJEf7Q6mziM3gjf5NnPs7sY7mpt8WevQKigCo
KgFphjXz98gxTTqGFlMgfgQD0sl6z748Sse1GR6Vpi/gHfs8v/Tp3OvzvCkYyQeyW1eAKHQOTWFi
ZrDCrtjy1JI3XWPajyoTFMkkAp0usklPTC1klMhWL4VSTRPMDADePTZjR70W+WbwrImZKqWqTuh8
DGXdHxkLRnsrKclIuVlDTXXGCXshwzuPQvjrw7HymdwwO4ybAsKby0wonasX6qTd97LtiuMAEmyH
T2Y3dI4TiH4UmxH18FZydDuUc5I/6rExYpWGgBeBO7GrFyauzV4fteXUjbRqQIa27W+h69Sxj5Ul
B+/dRtF11c79U5b27lmli7gMU6sHZU77yiC9awGBPHCLKHrL424VN7LxACMaW0zShH6IQWHfOrQq
TQl7R/C19xVATY4JermztWzGBTPKW0g+p6jMAgv0xR3lg0BZQx3wK2eobR51DMayxnpohYFtrjHF
RlAjdob12x2HbtGADC/yZGaxdso7/AeZ3iwbCNtL0KWium5smsa21ChqqT9Nw6NManNLb55zjni6
7s1aFjyQDIuf2i339ah3106iQV8b9EdCawpc22BvORzAN3ey7n4hyOJPs53vbBKcgVar+WImqfNt
CNWmLuc3USTdXtZGemAOre+B74TPIwDkXQon9sOl+nW+HmY9vWZsxG7ArRU8M9UXW4yRY5DErnvo
7LbdNezsA5CIOoYrS/cjt899ULDeN7ctp58RnMsdChPs5AZj25b7xrw356nLz3NaU6Uk0ydOs/O7
xvYAZPNiiWuaJMcrZt6Y9gvBl5x4HPTraG220kPmYEtGVEXY5S2+r+o6n+RTrLS6pynDbA54a7N7
VTXaCcbpeAtD3bsym8RmII6oiqkZUpdzGDQOYztsvcvoe2SBM7ISajrZPPXTUh89f1GtsWOQ4250
2UQxJiW9OMwDwlC5MA7zdXMQ5QbHXxHgGB11jheRE3Sy4ASrL8UdtpaDZ9GPHg9lc93a+jseBCc8
NxTMxVe1zL/aSetA4LX2oeZK7dglgxnq+7wne+z4owfP7vvCczjZogAtt8uourtuYDdBkhT40tkE
iF+6/fBk1cq4aynobYctQuwjucV067WD3EZ56Z2mytEL32OyPwcUqtWXmrEjmkWCDfiAOJC1Tzq2
2UwFGJXKPg5K26mcU4njt9OCAl8AuwmHdEdQjPWyA9teYkysolC8LnEz9RtRw4xtZqpHviIH6U27
7axZ3hNYHMIPBBzOR8ni+axwfixNzdyKoXrgyrUy3/UAyfhea0o8tGPOsFT00HUcLZzhIpajqI5W
lU+aX+EUY4Y6tIyjOeAO5jUUPu+5mGvrPSPxwJUiZhkdaQ0XCLvNpO7K3jE/ZtPos70eKjg4CG9O
GYxagp+5l2EIptHKeMklj1rbp5xcPmJgr4oN8itDXjFh6GPt4xX7LCQspXsdVTBFlKRYQnBGVreO
O+sV5c9DExv9Vca+SARVNWp+5Cgn2mK+sm/hQ6idZU78p8jZ3rUWn/HGxhT3SFO3ftWiMLQMDluE
uaXwpj0ML/qrPRNbTIJVHZt7GFhZbvYbfTCc/UCzzB43s7uv4ja7W+s5lgi6Lz0zVnVWsRVfhXXt
7KppJVTlputwU41oCsFAe4Lfp7Z+cp0WFzPHAO7VlPUrspNtG8Gv2AknEQ9OjlRl690iN8Zkab6t
leWNEw/VxR0dGPJ2M75aGDFnXze8KyQNg3aaVgbZKgn1n+rQ8qkUwSuavzeoRzyj1pGEae+mVVpi
f4bKpK+CE5mDcKdE6j5ZqxxlrsKUWCWqfBWrsFdqu3VeehpLEX5fVlELLnDQOXZ0ZOkMD5gXxEvm
UOLVFZ77OsoGZaxfRbJ0lcvYCy/X5HbQQBuFG3Ca07dYN+TJWqU2E82tX8U39anD9dAoaj9d5Tmc
wsBBvTTdxkCCu7ysn4iA9nAKRlSItlz21lig9qVympiXs9WcVjGQAR+6YLtKhInBEg9Lywo4WpT+
tEqJahUV9VVehAob39Wr5Diu4iNO6Whv8wusviu0SYn6z9KIYGl8apfjKmOOrt5fS2eRP8ZBrxCn
kTszGcqDvUqgqwFnq6+yaL0KpPhX6i2TvfwmW+XTYRVSEe7aOwB23tl1ZIkwXqbnLIab0hgxQd0K
n4ml5/YhR6FtVqkWG1T8NVzl2zCUYALSzmYnsKq7wyr0Vqvk2ylskyuE172j5VPtwUW076QjNk2H
/RKzfX/ffmrI5ionFxDu77NVYpar2Dx1EYqpKgTKaCWOsYi+hqs4LctCsHlwiE1pM9L1p4ot0LPV
KmybuDeurSQRV8an7s3TvwmUZtSBKWN0cSX7J00fQH0OXYR4azpq661SevepqjeE5zaL51KnXUZ6
j++Q8ijbF5ktI1R0AaHQcLmpW6i02E2sd11h8lUmZQU+1iNWgraF3cNdxfHbeTDa1I145EVFEsWP
nT3Xyf1/9vf/P/t77kP7b5Wcmx/T/3qt2uxXJefPf/QvKUd+cS3oMpS1S4Qc95ctvuN9cQjFMqbH
O8Ms/Jf6bRMBiDMgsB+wQiBOnP/SckzxhaLiFYKIPERonx/4b2zxOWD8Oo2n3JtFj/CgASjCo2fy
NyVHEgdk2xxVNMlq8FmzMrJujRa7MbD7fwJArXGxXyb/n69FNBT804qPg7vD//8lD0/Xs7Y0riyP
DqL9zTLO8iYdDO955hM4N82/mzleX88k+AtM04GFw7Dwr6/Xaobu4M/h9WDbRv4kaqw2qVokPRer
n7anI2VrKFc+Tjaerl/Oef8c2FtfnLvYpiuJbw/Wz2+/bKOJDp9eWx4Rb/qPAi6g7cMyd88zrqaL
Ikv/HOrin2LW/8NHbPFp8RxDtvrv8FtcRGk7uQ7jhUKu3tu4/xjLIgGZnuDFjcT8b78gzAiIVOuT
c01C/h75TRlo1jr9YodYo8H1j3EviYht4RraG7029uvff6zytyAkuwUMq6AAAKnx4eq/h39nkAlL
xG4KZIJibzvYIfXtC+Wto+/SYFewbCbyxs2JgzhzJi8YAcrnkv3ItInh2zArdjrn0s864j206mHE
Mhp3Z6k89TLr7j9cBRzkf7/oHQuzIvc+h3W8Nb8HN0seqVHKkOJggfAwH7VCt8KrLsqJOEYV0/+i
ieR0koQ388jveks+cg/OF83L2wNVKbZ9+vSBf+4zI6Njn4hLkWuJMRyd0Ysrb1QS4zsZBfR/WOCj
vCGExOeAuE/+aNA7dpJam+icxPSFxzuuuButdRiTD46gaEOb1UX2troLE48ny9ISEfnmjkaNOa1d
1LjllK2nV61hqTubVcIOEnfMvEMqRo0Qf+yRDiBnyCUXpmtZoNPNGg5NfYml/LEOsvDlyCRJ1XVv
eqN5r8p5OtOYkpM1tFLSGxADdCZxLATtXHCfKjy/d9rU42xlwOhiDm7q14H0xuvCwfYIMpF2QjWO
9atbGCPD344ds9esNQts47xtKlvr3W2FupDGYV9ejGH9asS9umiNJh+tfvXWLzxVLc/Sy2M5e+rV
Jkk0bHDwMZ/qQktdmP3ym9aZOflF3vGCHrm0Z+bTjL8Gd7Le84HP0eVMdBdyeHgcPL60xW28ZxRY
651In7okCJ9bnBGWsZurpHc3ntLw7HVjqC5/XKtxyph2EyP8DtfJ6iPFqYf7j+1i/arPIxH3bqJB
YaO1cxafPDzzxTFrtAa6lg1/YNj2OPS+xiB/nylJxk/ZZwNbDaAKXCeMDs33qnPrVzjV3PwNTk2P
U/FznRcp48oy4cqAXqdt2IVWV62Y+fqNugI2Ncxr/MHW+Ui5u4knqBQ/U1QBFt/9cQTyYkkKKl5N
ylO9/q6T6eV4NSvavdbP31S9tTEG12T7isjiuVoM/L30xM3n3+nDsNwUs0hZN5aYgOZY35ORH4OJ
zrfd0HRcwPF6e1CtQi6PTGgYXsmOifVm7KaBKJFyvYvBzKylI4i57sDgyxXpDcmmroblSdWuesAN
RkqPsBu9Vrs8xbESYg/hNJInUhzh8zujYteklfGp6/B+72cxpFNAx8ccXuq6tHI/riwLA21M3dVZ
X7z5FRPd9DGSZmXDjbs9uZtmhpFfOz7+eN+V5bjv9LgEUyMycizuqBH8ynCnW6PF59w91kYYb+kO
QyMpPeI0BmnmuFFHjFjmDuKIcWO5FYGTcTqE9ABcEcFQj3YxYCSvw4SvXZtvTFJVm86J5Usn9IYz
9Wz7WD7krQbA6jLFTceJMRytt57pJRWKRjfBDfMSdTU6GukPt4ow4Aq9Yq9ZLTduO0QfDcCAG6J5
nLuT2L6hY8LD3cvx/yzLqYh8rl3kpSWN8EnUS//hJRy9g04bKCrl4vZOJhFguJHm2Hm+dJzw2cCn
WwZSM5/6OOLI1TY0+jrpTZoD6Tg0BKxH/qKx7mYx7ET+nIEdiCX/4bMuqwuPOa5liqfj5GBrIU9p
0kL7uevrVwsCMUfveGBYEbkF+vc4qsuCd+iZPnB5Q8Sgfp1JTOfQkKd3KPTRc2rZLJiVnj1Cr0m/
pu3CjeUxgzmGAmRzAj7k6Nbe6juitDLgMVo92hZI9QS/fsevgefDIGZ+suj/8b4uXS3filbTluNC
IZV7hElMq8BG1p3CUUcC+2TrhvFtiUbL5hyUnXKvDs+TVkd3LZ70Y+R6j+Tpmue8b9/nQq2rfyKf
OUQOQTrwOSmP045PNjY5eVWtvw1aOKyzNMxA1BM5D9gyMoew7nSkgEcbEYEaueG+dK7MsGrdHfnJ
8lYNhAZ3i6k/F7FbBwDfiSePRUwoedYbTjf0dGLYMsLypqTo4FsuDf5+zROrfbJiar+/ee6UAMBq
6rDaLS7cEl+PsgGNssu0M2aWgY+uCBExeit6IdZbHfCTu0QFDRGk/EoY/Oo22xBh7V4r5bIXWUvY
zwbEt00mR77WxiPilNA3wmJhIoXctG43H2cjdW80NfNYoKkFd2Vudx8ixxdthRbLW2ZT5+U3RL8u
1GJQqqC09VIayPUFEeXtN8iJrKVog6zpqcfPGekh3dOM5p27ia9mk+ekAf1ioEbFR0gBblBDAwID
iYnKV0bkne28TgrE3oz1vh3pSYlH1sHR4ky3B5Hpnr061zapu7b3pjxMio3hEByoDV7etqaG8PPM
c7xqeWEUM/N9mVMW/M8lEDmDag5Kt9ZLn5Kf+I7hpVv6Qz2Z52kYxJ4EBdogzVvdR2lkPDmk0XJF
wOK23p2VY9yRnJ4QyBL8/mshRhzkveWwY5g51+z/eFuytDB2NjHBolOore4NhwDJVZO37QGWuLrr
R/a+hTt5W7nk5XzS8fuUHaT6wlTXkiZeYyPwYrxO2AXjW90aeddJUfO7TuPakofZZnYuZlPnHU8L
G8th4ef4KJDdJ1eMjkPUw7RPQ9alDTYDa34IsWW82rFkYZ1bLT1PdYtDIcs53fPIkBRXO0uFAVjk
9tnkJNyxLjryIa80bERDrP3sW2Zq8TCRKOA9s8uBOOA962risnDzlid54/VoadhryNC0qgQM6FA1
yjtJ1k+0wbPq59bMY32oXTI+BPb68oHRnXumKJSvaSi44vKOr1GTDaeGXqfzSwQWzuNkC4IqFGuH
mmmZfE5sLR9sg6DZA0JbDmCGDFUUu5c8A4nCo6r2FoNyt6iZkxW4oEXyKXXZLWNemnrLdyTbjVxU
mHeECbs1zIsk6CeSQJNN1L7QPPYgjh6LUwaB4sYoeoawWkx6PJ4RHcB2nHJiotd8/c2lIo55zGjZ
eCHFQ6imB+pCpyePntktDkwtJKZNB0VrmCx+DxL7qFp0+zko1DhhUSKw8Los6UYbDTspIhm0iyyw
36jmWI2MQxAa5IViV1KabENaxCqcbTJjR9LbRfZTS0xr5+KCOQBDQInuG2D13IGovWb5s2zJV+bz
racABHJdszEYGnFL5lncWsU8BsQwN3Y3FweFQWvL3jh8wO4871Ieoujb8bRVJuFZ2PfXSh/Ke75t
nsulyk88+Yq9WWRMRDSjp+7a3kZefj1kJj5tPqpbMdfRU63Zw2tb6cZNNRYp/sxIsIFUzT73chIs
451RyAs7v3Kra5P4aZFWxig0mgkOMrruAFyWzmQyJmJo8sNqbL4Qc+AW3lmWMSHNYgWu2GhrYw0A
IRw7f8Z4zgpCiI6wVTywGvZpdUXwUyOCig/zustW0bmIWW0Su+WKXEZYlUjMTInu5mxKgUOx7Q7+
/hi1muz/chR3OUdR5YuwIJEgfj/2My1IPZ549aG2Pjf9o2LU0a4b379/nf92+nFXuCF8ZItjv8nB
7a9HcC+M+yGt+vqQ42NL/IE56GPTUTeGk05WV7a5Hl0+l8O/f93fcGOUv/ALClwqNidTmJvr7/+L
1MCRPDfSitylSnP7vdfoCyg6lWOvdWLWr6oo54ttx6zFzbjucv/+1X9jQn2+usds1uYG5038Tjua
O4J8k7Srw2SFHEAWt4VcsK66qdOx2vdRzZ+CpoVXY915w81mcf98C/+xXv3DRB7wk2SI/f+eyB8/
3uPqV7nuz3/xp1wnJTB2GOlQ0rFf0YCL/PfnRF5K5wvbAmkhJv2h4/1pvDI9+O0c7rmPPmW8Vdj6
cx5vyi8ezQ3cYmgjnoUr698R6zAu/fW+FetPQBMECE/ADaHnN0kLsb0ZLCe0b0h4accIt3lzhZF0
hkPhgi9wOD3rRWbA5qWXOX9YEu7vb/C2f8TQAx8YtTG9lZXxaNMS9zVztOQKC4Ii6YVZOoQJYLsM
6pbOo0jaWOb+QtAWfTyOKO97EmXDvJlJTm4UV5nH6HYcMdPe8GzyGlIPubsjzF8e6TwApYS1lgOe
jIKyyM1gDRjtYB7p+jb1hnueieujQ0zhOTfq+sxUsd8z2WhOOoWkH7SBvplF736YXideaWJz6LdM
6re2yMTGtAqbtbN7R/aW/L6k6DgF6G18tcyxOoi6Mnd8UdpNmWohQABn3MX4FNpw0+LRGluwGoMs
RqoWc+guejKlt1oc61/HWa0Y/DqAy0tPahKLywyE9dIPDTO7XnzNrcR7Upaab1WJxaHWva9KufZ2
FPTZGWNxb6ZaczCHVr9pi6I9Dq4RbkSaYDgfKzbpdpxc03D67vWNBamBYYkFH+KqKZjvsLcZv3WZ
Ex7nELkgK2X+g711u11SFxUFfbmhgbitDp6e/BgGvd2S71UvlqToDEsRu9amdikRK3L3DWULiKXD
FF651dciKb42Gi9dNjWksHgaYSBq1tYwymoLSdbZWPWaeXCmksdVXoyW9I3EIyuxsG3zSTTXx/WK
fGrGzt6RDGd2FA55doCj2SQ+vmWcyNXoYNodR2MvoAEw5SX0Ty1qJqOLmcnsbp675TacYrGJF7M5
xwZxAT8RyuJVjGoLU8Lc0wcLSKrQjORhspnNW2CpzpxsjWvwxlBx43C6m9qm3ZVdp7735DmodBQ8
6odMq396SASDH02m3Bf44c/tAn9D0bR57jGKVcQOpugjBsSwyWsS+rHsS7bdQ+1cydoje530jriZ
6FX07dZjvITvguE6pe4eI0qgGBiumBOTWdVhvWTNjNTkJIEexeOOtiP4MFqBa6Jik3DFEUGlfl+b
4CzGpmp33qTOScObIldUn5hIdk9R61BiN2Z6/LMalmrrurl3IAFmn1tL+7CxINCEHqcodwTQMCJq
2G3UAsrQgPJCBzAHUMjulDq2zlUdAo0qXALMeWSJbyNu4p2eSPt71oTLaVHFyLR3jO396i9jSNtP
L15lGndaFuJ+cTDeDyRZok2ZTfNVNWnMeV03rE6ujfQSFKEWb2eAZ3dAmart0nggOWxO+r0y4Dgx
F2Pzall7us6HZ7gxFWSqEhJdGq5bMS9KrrQaAIGFDlpsXOaZNBFT2eDruUcTijOBd2nHmbPHmAIe
J2mSMP16GlWj/JED7S62ONvF3sxX0pvhNbWx7Z1tN4EM3fYxyTT74hnDoS2N5XYaxLSplHOC14WV
Ms11dUzCYoK2YFd3gOu0rZywJ/mEkuYHZuz1ddGN+qNOE9lbIqiG0OwM0WNqpyOzuTg8lsJzsEI2
+Bop7DZULa4LR9uKspruI7NpVwNJigWDnBJghnJTWWW8QW+nvlo0XhAZkzgujfyQk4WkYjblkeCH
fiy6wabWqSs2jEyx7/Al71vmsUGY1I+aU8+w26gBfli8eP6B/6TeLJozH+a0MO/xELCtbvHM4zek
mFcmVraHRFQHSchCLvSlv0riQT2VuTB3TV1GGxuj4bUgf+xXFQuRB/M4CIF/vBqViA9IfflGU7m3
bU1yL5zZLfuVh+ByYAyl/ZCY1n01xcZmts3hZ8rhDf0pqS4dkSUwIIWPGVW8R0sRbRt87Gz2x5Em
gE5rNzXEvVd9ifpzW+SXrqqGU+wRrzHalkTf6u5dSqvaTXS63gmZeLcdhgKaC4dw2ZqR3RKoq5KN
zogm6DJ3DAYnNn+QOBi3k6O+4/UHWsaaSbIym+JNa1vamXruxq9qa/paA5aj5rteLjQFeEFvVDa5
uZh7w7BrsGEuQBs012u0PY0Fi4wBvCrzLctHwA9Ok9zIsCxJplXyHf3LDHAVP4UDS7qOkH6wRpuC
JYGH5CFJpAqIU7nMlvMLfdxHdg8CTwmH8G0mqGOEgG95gZOM9xM7PwblFkzSoeB0YJfxXZp3c+lr
TTQ9C1gZJ89onFPEltBlBQ29A+smsI1enDtONhd8DXdobnBOcphbWG6yjcW195jOerHCvXxuCSQ6
T4LdWaL4iPJ6yWaPS21qKyqojTDagNtzDwkHq91qldp2xlBshBueCchn+woGEJJY6uKEAs8y1aBi
uKHi3VDA94nYz/u6ygHHkbI6R1bL8k0X8XuciHqvjcK+WsbO+S5JOn5rOS7fWF173xmF9QAe8EnM
Jrh+L2zO02Tgbuu1Ze8OzrBtLGd8wt0ynCy7eE+XtD/GKSzVJsPSOw4zvZdL7ti+0qLulOjhsKX1
10T5Kas79JAMZ92IkJWm96Bo9FfAQdMZMMZIRZoMx68MILTVVWCdizpJT3pi7SoDPUJgLYLw96w0
Io4CW9k2wdqEqDjSbu5G9Z4ZfnML6kOSXqkBrzXhDzeLWAKjON67nYf8HXf5oaMQ4Ryb5nRFzC96
Gb0OGEHH0bde4L6YtrX8BNH4GBdludGz1HnIGOvveprdNrw/wBupcY16UG7JdL6FJE38ojIBd9XV
GfPRDPNGnbGdmE95k5WnBo1iix9+3NPQ4O0SlYVv7TArrDpJ+6Y0TOmRR2VcNerj0ZnSYYd29jZJ
1hWP0vRdhCk8MykRzYf4XRusOWix06OBpcvJ86A5ZlF+pforh0JLMk9VgVElhxgMNRsZWjj5U8oR
+YFNVXZVNi6PekvC0kumzE1vq6qXe+oU6ht4P7vCNtaOcdFew+ICXaksbR+nZrETsR6dHUCJ21ZP
h0MUpglxN5Bzdw12siNCoNwpd0DYSlNcoub0hv803UBJs+r9NMnltp5oTs+sVp6qpS13ljup98EN
6WXuGnhdYUb4BlUJj75vz42JZ3JR3ymmq99sfOyCbe57EXlhwBv5SVt2s0uL0qs2M03hx7kT7qZI
M+0QLS1iO1GZIvUlCeXrWukZcTvTBqZWNPEGYfgDhpEOa2Oh4LbgEO9bHtOnLEtv2fdu+kQQpgVQ
sRNhzRN0CuVpYR2g9I/dZuy64sBYQvxkbG4h4+dki3vinZXdR1t4oq3P1gNHW57dW1D+aAcUjAXC
sAPVUOpQHviq39ZI4kFXYbh1yqEmY4X4TVZh6DZRrHVBM+WDSYlB6Lw0MWreTg7OSoQU907NAwnF
IkqB/PXyO9m3nPSCYkEY9XxjhBnd8yXCoHxwVYiJJwhHN66+E9wYIWMWZe4Vj46imNY8hZabZFc9
k5nqcZpHPjWgKAr/DHFjdsp+2sI6NAARSmfclFNqBcAFkbDnOCoD5JK0J+84qx810LqPyeMdskew
Xvg31ZsGQ28362N9DOeQiD6TdBWIzk1Ow+g2103N3646u3o1uPOMbG53vCKkV8/DdhahoyV0jRBl
rVX50YZCXleJco82RCPuYA5zN85gPy4x5/CmtewPM6+70Me6VV/RNjJtrcVrL21B6iK1yZFoRV3c
i4lgBByxOSIbMA0HM+/ddTUgBIZVM6jIhfj61BWEX5PsYLc5Jubc0q9E2ZEjEWiVCaPurZvHGB/t
uTBQrng9kdUVVSuj+bUDv6KgftYFIBipEYsXeUZn9pReJgi2myTv51ckhtsopQ7GF7mHwQsCVDAy
pQk3/bDAEqgjfUN4rAtabJ+N3xEsGuCw1O6ty1M49dlpDce0g5Lmd4i6J1Wk6WPk5v1rz9aTMxPp
2LlcoofCWjqUPT5skizpXkNhjXyLPP2NFo5TC4yGWbE91OJIorZ5CMNC9EFS8VcH7KrHDC/EpY88
AJ6NbJ7pyZQvEhLaS1lFz2HhiLNJ6V0CBEVoB0OvgdkxLQT4P4orxyvqB6iAXRmEIXX110BwzPsy
bt6dpYW2VC8Kf6wWi2VDnpjHfrJEiKYCFs1tls/511TUeHzTKdxjeJcRHgGp7zkK4dZuB8Z5MDUZ
dJowW4uoDnhH5S5tU25ChdHOb+3emlGN4ar1K74ioBtn+raw62PHr1nwFCo13zWOS6an9PLk0kZw
yASxHbrU00Hfdq5GTt4BTTxlZnKMlyU9w2WHSGF4zg2cJA6wyuZiEtq33K2WJ0yfoeUD8+CXM2YW
DWFlM2Fpmqy48id8mqmz3GpztQQ5RRGQucb8Uq77JGPhumoXoK+yEVQ2fI5w2fmS2/GqQ5mGEqwY
/HTOn+tGVlrt2TLYXEOVW2lBS7T15gaRjMsuLZqXqp/c4lZmaWcA9URsu24kTwFoAF1M2jK2OzGB
0LKXD20uxXQngSoc7JgRQFKO2vy1L1WtHpdJS3m+aj0H3v5uEJ3h6LTeONhz8MG3arriI2ldEKNR
Q4TG6GRFxv5/F8wSY7PX1M0SKTzKTvOY54V6/kX++R+MOvI3rXBtkESko7+GXRnqzu8WlrpRU5ob
crqhI4tqak8np6WPfCMrWcINwuhNL4z9mOonI7N22v9h78yW40bObvsq5wXQgUwMCdwWauRQFIuD
RN4gJErCPAOJ4enPAtV93E37b/8+175whx1uslhVQOIb9l7bbnEWiJ2nwtt6WMhi73e81YO/pGyl
k8Pf/3Ef5Fm//jaXSDRCE3B1fMxkKoRuGNDL8VzX7VnV1IrhMdHn//xFCJwAX4/p0FQfPwCsQxNN
rx7PicRexn9cI9+Xqtq/v8x/R5L/biQpEUj96Rv5J5PQ4UfVRsnXvwwlf/3MHxYh87fVa+nbcLVQ
ktkWl/DvQ0nP+Q3ZOtoikkbfIwj5v/7wg3Ix/T6GtDATOQqJFtgf9kkwef4DyaBnfpxv4y4CI+Rj
J+WyIStsvWr/NF33ZVUyIPDyI7HXLyMC3k3fgRZzlfmF4O2HFq91CbLvi1eIL1AKxX5Q876D9tyv
2GdAnfJkwag5dSsUuqQ5PvkrKLqdzXqrVnh0r/3254x6bFvFoKUJQyaDZcVNM/E3L8Y7ghrH3NbK
QWXXXpLsQ6OEDROpC+5S79O4JFgW++K6HJOR3zasFNim2XWGBEywArBN4PKNLu7IjnZYSHNeptCy
2xWb7SAA2lZqVAG2muFRotYPKEvCU7wit23Y2+MK4e766LNr04vLFdCtVlR3v0K7U8wYgbmCvIXb
wU9e4d4oGehX8ucB8/iw4r/nBhB4ARG8wn1CyJket+2KC09WcHi2IsStFSaOswjqXwdgvLVBjTOf
6iiFAR/j1/zepwDJ7RVNztzIxnIzfJUabLnRQ9BcQea4F0cIsmCnF6ZdTNlg08SqvBQQ0Pv39GDj
LlzR6IPRTMfa8sfNpCpx8VeEeq+BqeMG3eMIuMcwWlwygqxI+kUtskkJqWFTOeS3bW1F4056eKia
ssm+MMxK7snesU9WZ9DcWCVky5qx60NjGeEDQjnn2s5mMHVG4RDijJQfkFidnFtcFl9CHwIai3X/
eSqsDCZANcBirgBZx9ovdh2Pz1NDBNC9GomeLnOLPUoutXPsLWROCm+RC6NQ589lVjrXDuK0A7I4
cebBtkL8RA7zPmLxwiROets6offaJr4cCA4fQAJ3si6pmkNsS0tl0mcZC77Whvz0BiZMhgtEsNM8
m8C6r2cm9HtJC/Kq8IVBPg9JBAcFFT6nEiofs99iNxVJ9QDeCC2Cy57HXqFugI7S17oO2YbhmYBC
l2SL2BcpaKMedvin2dHJeejpMTdDZE+7LkGcsowssKx+ZNThMPfbtojjvzamlT/PkKu/tYOyToZl
DWkQdT2fakv4eBujTeMDNAJY8+y72V+IR7R97AZ6fiXjWzKcTbSGnySi82dnCGmyHcRpa34fYjaV
m/yNRbV2Mvi3rrvKcWl8GCXsYFjxCwWZoM0ub5NyN+tiZkBSIDXj/jskaEXVZpoQ2oVTgmRBxX3+
XIsyOdOIwbhrFn0QzNp/OBOy1HCo6rv3vywlcNNDYSbW/TzC3vtoYfYBuc6hKghj796euAZtoy9+
5it7sXTK4bFLbcZ+LtUJGiPeeG/Bnp0Hp3/iEc6/mIepPDn6V6J6Ne9MStoD9Uj6+n6lYRTn1XCw
6AEfHQjShBp6B1+luhsZDUMXjlKw5TCTn21/lJ/Hco0m6Atb3UP9sE9VhpxPgGncti0GaBkNyj7W
mi91GOySVmGNOZLhWO/zsei/9ypOoPRU7p0n3Pm6YUF4Wactl7Exil3MFQl6xHfCV19SPkIwiTEJ
hBO/SHu8opoRM+Q0dQ/VQpDh4gKyBF3iHypsyLv3b6sYC9xNdIBe0GVh2QeCYMWgSvnkZmU7N6Lp
7HDj0ndoePn8+oH2L1A5Q+tl4R/EOrx4ULwDiU4iYJd57sr4rHHzD0b3qBuKR+1Ur2WCpYUg8MD3
bmU/gOqNPsXaxKfXx8cibX86o39Nqj1AdCCXpVSXqbP2TGQOvbs8RyhZsHtN3o0Lsx8evLPLOmMj
67kKPLmuXXiOsZ6xKtwuDLMvAA2fOpGiq9Gc4Znw8H+q2gqEItAwKeZzMvnbcUq3HaNrq1ThJ0Hl
eCcmdgfo3dgRjZ4bH9wqSzF9aXs31xmcZKJijqyx6qBH5hpvjVZ8L6OJub380ZQanUyc1NfpMnS7
UhbiZEnnjQn6sfSce2DfeZDpwQI1GYUvRiS/dIb3Ng9Uv0vZFftc5z0sLMaVRmHNDFYXynnZSh3U
rls9DGyuA1gHy3dGVxAYidRYo4T2dT89lOlQo/fMYPvi1XJoPw9V4jIRaQYk7OOcEdMsntyZfgAO
5Smb5uJketI6jhzCW9Mb6h2qlxCcALiYaAHzUlUvjckQYCor82bOTHXVcuETSOAia9HhiymKJjAK
sDli/knPcakTT/1IJGgFe2zMVwWHeyuy7LEno/AraB5rx73OFsdqvACiCJkCsOuvbDhpdD3Lwnlg
6fwYQR+DR0nlGSwIQfzwoSlQ+c19yBTdm89TjNlgZ0WkKwRlL5FolgsuQgQK5U0l3HPOmX/PZQXU
yw3FJ5aS9m5E+VGBr6TVyMoMzw3uJxpkWf/oHJntlkKe5qKic6rrrwMEim3DoG6bCv3FDIHdmBVP
e182zgExyBtpyy+Y5w7m3IRPo6iJy8WZu0HOkTGgISymtYGk0NwELrchzv4y+uKlPIfLztr2qB5u
Rg/GLUUC60rl6IsCm/qUYc2nhsCNTEiIO1+NfTgy3sI7OhFOlT6ligbH7uziRwdE4UfftvmV39Ln
l1EXbjHwQRmGWbfPOn42KqzdvPTmWYVpdc/umuSwuKGystjnIJ7yzrWux9fSnPPXUQrrvIqwAocK
i9Y1oUXkLuIk75NBBXHpNEFIhAZ2yCmNbvQECO2qk6GYNnG3uGfpN8MesRL2J3DkzwjDjTtXIMPO
LDmhTqmwXYVtZOx0lg43ymmRQIkyZAbC3I5h4TLyGJyG6lzha79iWQsmokFGGXZN+OwTv3gBGZ2k
u6VrynLT+6Vx7iPPOVEpZAdhVs0umfIQmJlTIQdsp59lIeWdKKL+aWyT8QgpqfnsNj1JK5yFW0iv
4GrV2G0NuwY1qJZTVlCFAYY3rsyKA6wWsjlWRM8FddunxDfMIVEWwuPPykk2svNvqsu9TdeGI6Ng
w7xtw7Ld51bVHhrJhmEYM9a4dXs7EbRDJuUhksxFcm95Sdu2qrdpqcmkGZsWrEYmNgnj4H2BQinA
NmQflmq5RaAPzoiUio0coF44eac/LRk1XkYbzZNLe3cz6/OHJu3YVVmZ8WL1sB5hnP0YFZSqxp37
vV+70X7IEVoaFjTMtk2S7cCWc0NGqlxjCS48QSsM4hO7ZX+YGROOzrNVT6jMpmjbWcsDu1SFW0Di
wfS89EDo4QHsIOA4gSJGV9GPZpoPVs8jjwFWvtNJOuwmc5quEi26AHVeeBqb8CaJmgvjCWcLGys9
zYvLNDIlkJK0AiMGCAip/eKzSSjEtRpYRqzR3XEOPCArxjS6t9y02XILd2NESsdoa7TFhhHxSIga
DPyZb0Yz7N8xn6cTewZ3uXEoVbIgjYrM2aGt0dvJqyXk7iFD3bPhuT1U2wKYmtyA1IzntxiqnLY3
rhVW8sjT8DN43HvD9PWeAe9KcR7Gh1Aty07MS3eOUlZQqXbsW1jBX5rFSnZL7V4Yl6DsXHrIKwhp
tzm2yrtG1c43bD1zkMpy+SY60d+OLAT3idA/WqaMu9GR+tZjEb5l2mBfgQsbVxpv9wl2s7wZldtc
IkoVVM1Q1GdDvbIKDRHSDenXsY9mhH2tjT4dOFRhJEzxU9MMMtTw6MGTKQhBBvOohAIJjT45mCiI
fQPoIIDU68Wi0Ib0+11Jpvt2U2B3xdOcV/ZbnMsOzH7iX83RgrQtFWvRH0FF/mbC//6uMgcR5lh2
1PGdfbTchLye1H8w9eCbCAv0YhB/02enZQlxwC+rKNwmUOceI8HyOW/N/LaLizcaUFYKlYR1uhn7
FbtchtWWZfBbUxQ89bEtfFfaXc+ssO/3Q5nofSvM9oXyxd1J1nyXPgTIRw10sZIUH1q6RB2zmNy6
YnABYHFeuNOGcnx2gaxdgzstb5Zce9Bk5j6/y8pGOcHiWfG3sulMdP9pMu0LEfMoMH0W7mtiVUUd
kPvedy8yOTh05IgL8QHe575V+Eusovy2xBVjRx1atsGRr1h3s1YuH8s1ocdZs3rCNbWn42DceWI5
JWuiT71m+yAqzc5JNIwvokeT6jZrCBAL4YScCGaJG8mL3+EtmO7S98Cgcs0OgtW05gixQ32PFaJ6
XlOGpl+ZQ1aHQgXws/4Zr5lEyuqTY0sWyJEVz49sTS7q1gwjiBg3zDEL+qzWu7iFqT9Fa+YRaEHg
9PhRkO2zUXLWbKQ2JCUpXfOS+MOeaPzCrUL/sIdd653y94Cl/059/jfWUeFy6/7d1Of6R9kPb9n8
l7HPrx/6Y+yDeAw6EbtheF/vpK8/hj7+bw7AGOxva1YeVHdklX8MffzfBPo0gSDNAvRMnt4/hkAu
xlG4pNCiCZdltOv+J1Ogj0n2oGxNAZwGByomLoRbH6RolmvFrUcs4ZUWITUqwjl1P0Je31sjRKuk
gVSizW+pMU6numEzuuGq93lI6f7YqkIfLNYAB5PlmPlv1JeO/DifIih4dV8yDQd1LYhj/et8aoL+
4GSEtJ4UQ4zqzvcz885bODQ2SMKAPogV//AOgkhatN2R5QPl1ezu3oERXlmK+44pGhyJ+h0qATQq
Os/vqAk77sRLQaQYBIp8pVEsnGgEGzgrpALU9EqssN3e8I6UDcvW/gW0EL/wFtU76yJesRfVLwSG
7+TNxXsnY9iKLfnGyABmMGIRHKRzupta/7H5BdbwR8/6BLx+eMINgra+bQrAITkyChq4FKzyXJg8
l4kn2WibzQ7ZiRApCBvD8LcnJTTOr9BA5GRdkYODXYH2455zkgMiGvdli3MmjIxDmyztVROl4jAM
VveWmHF755P8uHXTDtpjdVWjD3hUkEWZ9VMuqG7oWUYS2jIZ2tgmamla1nape26I3iR0Jd4bJEQR
VTeI6mLY/otppR0BtKhBtmAh4y+SlY7amIMz3uIbNO6XIfOnQAFm3o2Jnm4itTyYQ5TftTg7EUH5
JduwEaf83sswrAD0SeHOxt1mwmJNcB75cu7F9LL6AmfOIi7AKz45elFr+C7pE7fgxzrrKY1a9HHC
SFbv6M6eQ7kn9Hx8nE0TJFlslafJrZ0D+4ZyX6uemFTRukPQoRndLaUSR/hna+4ZIEhrMVFDoDs8
2UuPAaiJ3Hs+9eYaAVW7T5mjXEXC8iGqut5VLMyc/M7SzL/UdFKPlarSn80oeHJlg1E/YMNazlYp
pxtLm+p7pGJ3j7Nq1cLz7ukd+4Act3Ynk6pHnRdre086FIs9OI/x14zLHmBROwU9VBUQptF4MRWT
fTYL+toZO/gsduIf7AYKJtqLkuElYiUi1a1L3Bcks5oL/JwWtA5Y30KF+xHu0xwsje1+cfglq1DI
2ISeP+xYi4qvMoJvXKTz/GPtgW8bhjJbb5rao13bmslrmrovnZyXNgixq52kdtN2W43WDLOpV2SG
6UpSyimn68BxNIWSgeMTNkBV68/bPMqjZeNC6H50po6Rkm3kPYE/rbj2yVZx6HHN/KRZAnabQuTx
TUTaGJGb6O0s6JdLYOt0l3YaZRyDHSIYvdB+K9ASsHrNx5a9VF3e+CTT8PEtTXYLRS3cW5WPxsdL
1ruLoDB7E+V2qA/azS3ETT3TUEWAg3NQWeWeSDt68uNx+ab0QlTM2Nknn5HMJnGZk8HBQCzFSTi+
UJZ6LWhAOvZNES0lqJIEhEMQoVOZWVy36rUkj3LYOk3LCKZCN6CxetT2aRILtQPqOXDiQvdxcTNX
qpcbf9b6VJGNQWgHhwiCIpQPdwTOuESYJJG863J7vHdbSnemEcwCN3PZ5XcEBiGfkF5MHUTNbwAg
EgRm1S2tn8txcF3EbDA3Ay6UZ1JmG6ojqyeakB7yNmzG5sag9eq2ysK2kXhp9agqaeRbMST21gSj
feNyjaLpEDOW5MVB9iHj+FMix+ypLkT5CLAP1ioRKduiHpGp1hWHr9Nl2VsaAULZJHZSIoizWhd3
05wbX5gvQ5AEDeZfpDV6yU6ZqLFY5Lduu7fNwv+B7Y4gtkKML4im8gAbrMbQrJvjRHe2GK7Bynmo
4qMpU22ywY3t69hnsK1GptLEpy7pJhRufC8cKT9jC0kuap4KcezaLvrE2qymGiQ/JQ+kirvXajZR
btp0Zw4LC+rokPyVr3HjNxT6YtK3PUokhAZsNeLNbK30sWzu4zvQ2sCrHd3xcijf9E/Od//iQ1fb
Nwp1DoHzvETkm3CVOJv3Kf63U4uLddeMWGE4G6ZTSjT8F3JKBP/gouOc5ybPmFdsZoD4MFHWaSkK
H1kGsGfUjYgcP9qoWZJkYnYCadk0QrPUfTNc98Ag3r+2o+HF14XZGjGrCd6kFmrXxe5bapnjdvTs
mgZksp4T0dentFbqkw+khlct3mTT+VyITmbdAb+6AfDCkePkN9HshW9TRzSXoihFlcfMQxSAPU00
zzUeu/PsIOm2K6PmB5ZJ3pXc6PZmTLzxjNTMDJAwy20RzxLUM/9IPNN4TcesuW/pEq5tp7HzgPip
8gX3k37TVt5do2xXW5yC02GtS77lRla9cZU6FtYnlXB0sBfwdjPp5zcdCkX42h7kXstrpo5hT6yY
JHaLsnfDjK9ry7zdx7W9ptBup2Uwn92078td4zbZN7uHQb+bffbtm8iGo8Nkz5gXDMh9gbY0ViMJ
HhD5D3WWYP9FwNC+IIzPninh+LpQXNmpvjMIlLzMpvuQTaFzSNOC3sliybMwWIqt2y4ZXXb4FF53
YQbLgBKrep2BC+970nO2VW/yfTE3BiZJuF35ajlNwe9M9HcpymwdltnrQ7Qtbr2mEzcdxxl3UTfj
gWO2pslLM2UNUg2Rx0YpmX0l0+alMwRDWXAcNt5mv75KAcwpNmeeYSNDILAJvnLIfMeomgKbsdmf
qzSd74mPTh6mXJvWlsxilCgtkZnA9bpLhE91lZw4twiD4+1EVoYEnw1TYguhr1uXWVCKEAfbrKfW
eTTEYvU2plPzzfNpPFEyGP6VsjvknSBMkL1j2vJ3IDR6e9OO7XLyUlhhGwDv7g04wsXe1Ek+oJU2
FnY2Kk31TSMWjIYj50gatGRKOQHlSftZpmo27jXxO/Zh4KF/z127oBnhGgh3fpW7VzpteRJg/Sqb
I1Jqe9pOYxijq1E29VeVW97DNAl7WzUKNbvNJPXaazMO2thfNW+Vm6e3Lej/CeytKs5p6U3PLeO1
i7BG9dowPEFrSRbnJkPG/EZ4ELy4SjXloela9FdGVECji8XCI4Ocdmy2RS0+SRA/xZVXI5Zl0YDu
vTTthDCgyDxhHs/NoFzpXyg6GetOv6hg7i9G2H/buv9NWwcnR8Li+Z/9Rc8/OGTK/s9d3e8/83tX
p8RvNl5y38UVJ1miW/9wGCnrN4xHasXG/GrQeKXf+7pfQCApAUG9KwDUP5b7tvxN0fHB+mS7L/DO
q/+kr/vgDJRIBAT4UP5C21K2bX50zgk9LEnlOUfPI5KKTgfdXoTu7U+fyb8Q3XzQ3NieyyFCi4yP
yTf5JD50aOHAgsWC4HccUrqtjTZJPEVfyFapZ2tZuOwzcyoyasUFu//fv/b6ff3V/MiLoxNA18DH
hm7iw1uEn5JPFubcY8SSL9urtgN2McHLKeAPXlIhq68RijOfbHhg9Pg1kh+T0Zflzm0J9Mlbwf4e
0/iBtRoKSXAcmJtBr3VeWjIyzEOH/IiWnAZCL26HToWXws3H7f/Hm1ixRgItqcOF9OETNJELYAVe
/GPDAxRXbLXsCwOpdqLG+amxTKD+IiPxx8BWGwhzql9Gn32swyqMv48wtk8uXcYn+CDextRka/o+
icmaeuU0+TpD6TeKxyIZ+j3qPzKkjYIR19+/hw/ipveLAJS5LzwPpxsqp7+26Z1tDcOsRv+YWNjY
WwJJYL+09JS0RH//SsxD/ukbRxxnOWCZmFh8JE85FMEcnrySxvB7nFHxsYQkGbftrebedPDV/P3r
fbiJ3t8ZK24AvSujyLfWK/BPAhkpAIEUBpYeHSXtPScKNfiAw/fvX+VffH6ogmwKG89it2d/+Pz8
luMCdbh3bOnieOCkP9FwJMes+3cUo/eByV/swjyRmSVxMK3nwj8dCmkkJKtv1ztKNBSnRXVyF/tc
M/PKiUG5SjyzQAuIXqOnqNGOd1PnsPfsNToY+uhyDZyd4m1ePcCuRjEJ1MIE8yGs5YisJ7yqIA8c
Eq7NJx3RFgb01Ewso3Rc2s17Fi+poXInPDKWO0kmxOgSiv33n+Yv8+Rf3qWHBIKjAd0hdH3fWc2X
f/rWQhmih1/a6Tim7CwLwjdPcIy7E8HC2b7KOslKofpJuKKx4jBJ35xVeoSlM+y1qPt9VrftmZoP
EWtfWtsG+Mxngf7y7Piz/arGoviMY5zWaJQPwi9IMWpHgidaNwQ4bBIFEy8Jtip0rug/WTmUoMIP
GdSRVEevHGdoiHuH9O5BkjCbIEHh6cKmvQ4l+1OX9GF4MjiQElQETMUOHQnHj1i601PKcHdbioa4
Vpr0N8ALLqjmjECtetF3dS4wYTEgsW8KD2KFDl1nV2t6fdeuYSINRNcGaH2rY9ZW2XPPMiJvaDbK
YjbuoELO32fsfXAX4n4XZb11cEKbCU/qxoDms9rdGmqx7x1wII9kNhefVRQDu2cqPxHj5UON9tu4
BHZQUe1UZTx9IRqKlJ9CtkcYYPkpndPpBtuZe4ca1tv2HhqpjVUk491Af/qtTHPnq9l0OwNeShCH
2Q8jM7xbo8wZxEVJtDNUe1UUuI5yVzQgj/3TpI3yXIV1iJGlHHvmHa1BIECJyTTFHxKi3c4JU4Wu
TSVVjawgCuvFid1xY0+xeYqyApZ+WM9PRp7RiQvqzjPpSsg8INFLam/SPNJitA6y8r0TDB3raxu6
3SfGJF156s3BDxqGfY+ZvS/jmitCowsYGsv6WjVttc9iaWxZ3GHFrWTZPiH6GoIqm0a+GmYD7J+i
4zgP+zi27mVYDDvONn3q84pALrpMj0Ap+R1zbLFFb1/fz21+m4QORgVmOVsd5cN2COkbgWYOQWuC
1JDYR83ItqGkTBHSg+gW5fdrDGL+GPe9eQmpQXeI9z/TBX+VWFi2IwSbwEjRafVO6IG7acUNi8cR
QU7mbypmISS70ggMq3ms16y4FJ0uRxQAG1GUaWBjzr82vMg/ZB0Z0jMo6xcDjhF/zBTuY5lBLcqs
qgINhO90w8MIg+nSM7yMPCL+0nHdfkauPLTdGvvDVvqmN9hMtwSmfE1JaLsfkk5hYZoRQ2KKS4lk
qFYGg+hEcz3Pwj7FUCOOwkrMoyJn4OCipka84jdyyYYdEBSEPyrGndhT8sMVK99abUdfEFAP313V
zV8s3Y5X2C41vA3k3jqq7ZvWNOpDA6w3gBCiTwOuRlTaTD+HfCaRaWMCABCkA/qMSbeiIaCsMEEx
0a1MT7Y2yz28+fhkZlG9w3BjB+mM3AN/I4EGblPeJBAFiY+HteGwL7pJywH1A1xpGntCTBHKDTOa
BlZ0rL+yfZjq+afu27E6mzPpOWFNUbBo2gkAGJBoZQEHLeLJIVjrbaSJZsTUo9zxjtsr5fZsM8GO
bSGPzNeoD7rPiz/ad5Ib9TwnZgPZJOwJX2fwqXEJtuPWz0nbwK7TvsVqivakEKnnOOnLm5JtxqNh
Ul/kFQyZLBupTtaQe+yIqI3J6eOvw52wik8IG51MN7swEGi+AGPJtpm5jBBeqAsJyZ0PeQZ5bLSb
bF/jfHmueoLtCDclUR4DwDFP4X2kKEnZW1J+uXkVXi0+ZsZ5tuqzFS/hlepWjNRoKRG4Fs6xtFo5
ua3mnWdJfMf8ZNw6g0Xoab/IHYwXwtFUHXZYphZ+Rvp59zly6SOHFmTUmLEkPWgNlSUEIA7dwVJL
FPRZisfaJ0FPcDAE6IGSQw1F5mim5PowGAmvqFUcLJKuz/Y+b68InPUg/MTzT2pg/ZzolnOdbepV
iiUI/apjS/QRRXMIS8O57tETXGZeAM0S5q7NEirEns4cO68jeCSWnysKzFQ1/y2LhktrAgprV2SY
6TnXXSbSg2LLf+hSSddLvWhdOxMR3w2HgmgH66zfeWQrmQyUmhvg9I+xzMEuIxH6kV5VBmPfE1Sb
AZIB2fwJ1YSPqyyO9KF9Z6Hx8avsrbW9Jr5hSA8vLZ0dKDFTiTiBWbOJI0VCb/HDgv7cnsjDZEAr
7fg8jXIqltP74/2/6vN/oz4HQ+JRyPzPDevt13bOv5bf/9yx/v5Df3SswGhtMs1dFzEUg3eT8vr3
TSQIWywDDjtFYKceq8r/17BaPl2ppLL3GakgQYF88X/+UKOr36CzsA8k92Ltdv8zKMbH2h7dqkvh
RjdHQAX19oduDqF52hZxRs5PRPz1JtR2iciWSrJgGhtEETfZnz6ef9G7fizueUEFxst0AMtaHpCX
v5aJPfkPrE5cEp+nlOIe7EHgoqP5N83Rxx0mr+L5iqrehmL7z+vV3ulM3TgALd67Fe6I5h5EO+gn
pk870xjXRxlnrt2kxqXDDv30928SnPCHnslnvWsCkbTY9PId+x96GFozj02h6o/MwgDnYAHn+FYc
sdqmvp8kD4kpnVqSmJhuCWQpFkdkWycGmlE6sQdmCJyGVejNt4zvVhCXsCFELmOGjy/j36VgAaZm
5QZIrqkmdnFDVMjanHrz/LPp5wwBg5dtF9zhx9h2OF+Rz1wVrtOQG9XMh1CjkUHzIGYKpcbi6eHi
sTqazSQeXRxk53bMxKOceHD0Fuft6Hb1V68oEjNgAjyjqVgb3jLXz/lA99GlU3kTCiMP2jDxiByl
+CKPzaxe42SuX0Rk8oPjlECPa+i4heuGF1+rot/qriYmgI8KJlqEIlAEoWfblH+R5m2aa7dEipR8
nKvZ26qJUYHTLMgbbZ++KY9kvqkVbWKV052SfEigQdrzLOiAlN8i6yHban0kWWHSXhG10dx3Rc9D
DdDnwcVxf3p/TAmr18+pWejnJl3cB74dHmcdD1Os58SoUCO8zRWP3UgJriGMBE9xH1Yv7Pv4ZqAE
mEd39LmHxja8svoS9B270WPT8DgaB0pds+VHZrPtPruV592EE8rnJuoBn+ZL9zl9z92qKv+mKDw+
ET8lRHhjFyNB7y42RGy4OQORmichmBG5q8iVvNRu7PPAR0yXyqp9s0P+Z5TRoAURD6XoaExUMqU9
NOwSuJ09o58PbjLkp8rjy50Vrec0AKBF21a2JWU3hUC9jjPQHtFA2MZ0IE0zu0SjyPauFzdnG/MT
099I/8CWb67JU9m+yBGdhVpUr2RG6ufQR7DnN5pfxaP4ADGah/LEO/YhN57DbL3Zjca5I4pPB/Bs
5c4FnY+OMYYLmGVcijouqYcyerc5kfZdZPNNvBc7dglSF76JDVmuHvhcKfPg+PkO6sEwTQFqGPR/
VRyGF9cMmzcGP8ttOcbzkxwLLP0VN0PeUvegEei/U0eIR7Zl4zaO8mX/XmXghjeP6bB+1OslmuPI
/DGz894v2SxBxCx8E7ZbzQdbcP0zq65fCDkICYPJXkajg86QtMVd5P2kRaE9T4yC+q4L0dPGnfNq
yrlZt/XDcyS5NjcSYPhBmpW3tW14PaHSP3pb1ec6dbgoJ2TOU8wX5Sqj35MyWN/VhWXDehuduwEv
+2OZQJYdoHK+GmBsCerKlj0UjOrVKpwZG43hPEze7CF4TD2SaMuRsZynaD8TazbAK/jZ9v3NeTE3
QVd1xmWa67LfTkm63I7e3H2uO4NxBH50AkUjrj1B6MbVlKcw5kYzOfYVw1bwwuQPOBjn35hZEAoB
Qw6d7Mzq9wt8CP8GbCxjNFieDbkTMvLkZy/zRea+6Irm8S1pB/slIS4gi5guLaV9RMFllDvLNIH6
4qWEIDdG1mBfcCXPm4ZC50l4M/JQd0DxLXBAbGGfu3uuQ6gvvZQkuVXAJrBBlOeh8slZ4gq7son+
pgg37sEiXgxnONt4kPdsm5z7hUSPjaMmi+jKCIpheC6MxtqihY2OEbryUyGzp86xxY71zbAb7Plb
4tE32nr4TrOJzbGMkK3bMc5UlyJMDPUNnv9xlzt6Crow6r+LpGt2UdJBBWhCjAyY7qcl87diblWQ
KyfaRnWUnG2kgbeGT/0XIE29clPvysgI/kiYGMD9hPtwsqXJGt2Y7AB/qrMpEkSwIJbznxFUWfgU
TknCSIf7wLfLy1yqZCdBIF6nMYkLnZuOgIC4YZsUdSnSOzxfYBpORGxTmAttnkwwRBirkGjWeIJ2
4GxkUFu00rqk5IVdUAfSKMhOcxL/OETiwSpCnyBa1cG5Bca7k3z2b109jm7gNL6xbAr0FSEigF4f
ZZ0oQuuQWldhezN0GOTBBA2naPRBL+e+i94vhE0zh92bVY3DIcIggv+hSTC1xDzmYjn1O9JrmgsD
aqKz+qzbR3rAQBdnmIB9b3r11gS+0cqm63KKYJrnWfbiQ4tUgTu588EnuWQMlEustu94caC0bVEh
MsakOvOwg8HzOtWcryaBSOBXiFKvmT7W3Fe3dt7V1+MCXKWSpjzJqe62UIa4q7pdRKz2pqy4Aude
OFe1205Py2ixMksLHXgduVT51tJGdSVad/law/w5yblYHmsYFRG7U/84LY5/KrARfUoya9nqcGiu
iEtmjgSZnMsdVX0+sjll7mvfq87OKA5mAbSpHSGp4PtpDF3sAJ8v2F7wS9i+lX4hZiXZeOY8ooKZ
ISP42tgjXiHoKiruc2HwLE/M8ZQk1mRtbK23kRH5z7kXiUOecMUzsYtPnp7Y6ZGZeltBPgKRMhqX
Ak7BWTTLfIUyg/6KTXJss+Bt/y9757EluXFu3Ve565+DC4GAHfyTRPryvrsmWNUO3iPgnv7uSFIS
u6UrLs2lGUVWZVYmEPjMOfuU3+24vU2i1bsO5oHWx54m+imc+862tJP8piGW5tQkpQfONCE7slgj
+VmxTrTRsWAI21gT++hkiXM/zERmfm/Ksiy2tle5IAsy5gIraoawKY3uoEThfAbOwDiD5jO7JnCs
/1rKzDVvRG+PK+j0ii3+52A0zeOU5MAN2PT3jOOxd+y9xBm/1Jmow6GYdF3QtA/kYxVoT0foXj5a
hisEO0yXIkaVHpdfmZw6BhfXQdszXujYwaIkY2Z4nNHG9GGW1s4dpN70iBul+WI1vtGHXUNgJd+N
ubmUSJeevCjESr5Nj3zGYt/hE8xGXhcmJxQtFjsVk2lpjCzWp5stCqx2iwFRO/f0PZBTJniR2UTb
2GEjgR8KWH3SOHcrkJZHo24a/txUApxhMQrXl4Y1LCnyEoR1c/NlxnXd7BKHL+kyuFgUVeHvxVeL
tv0ZdXP/rcm8zN9aKK+pk0sN1Jw1JI8y1H2aWeYyIqFghPKJhGKbwQU7ETBVXRfdCvbIZB9U6snE
0GUg0svGQiWbOGBJN0FJ203+qHpNLRnfxSWVRuW4zS3Cav0ugvaTRHFC7F3b6kN5LZcfA86rDSMf
ypOgbcU9x2D1TTZuPW6N2B1DROsclTEH0abseDtLz5QjEYZieALwASO/4VehWbIZ0X6rK3PM+PsV
ltE45lleU2x9bnp2GP2iy98ACIY3zMXJwje6IXNAPPvlvPzwiYU5zGtE3nuWguhOp56BIXMqkqsa
WZyYjLYP/76JEP+qh9D5f/RLekehE2n/PFFn253XOtvyGBsMMqKAw5ByWEfzZG33UOiKBvGOvx35
Yt77hYDXCgNTtFWD81cNza82f1qY39+JJJCBtxPoPvJP031Vy7pssnY42lg0IKKtyrm7TLlifJXn
xaYgTAI+2SE253svrkuUY448rkP9DmeRC5PY7nMvxwVTcdN+wtxn34FOnl8mKu79X3xwNMc/Laz0
m/WFtCRESZzWv75ZUDA5idWyPxopYJ6xr9ynBY9caIoMKZHiquNRxAUGvIXAiIGwWZPn1Dmv5voD
C2W/8WyKoH//pi77uD/vR3TAhweMVL8pz/6nxjdWLdcIoQbHspStDAmpiba9r9pr+A5MfTqVbDma
190iJQ+eSFFBZQ2rNpCr/maxR3arzO3OsnDXo4qc+htaDe/Bd5l2BkNL7qvR1bhdBsfY/vt3TuLG
P32enoTHYbJpDrDJ/7pvdhTZTATNd8e55ZmGIIh8MfIQln29AM1o0orpZSK9HyOpC8cUmsreENaH
nzXYPWPinxzKJcOZ4q1qyvqG0Zz9eSQg4CZdCUE3zVK+W8QqzjckAFfjVcfW/BRhv9gizljhM3FD
E7mQHWHwO3emIEsQhQf1akEkAwXkugcouVzZCdV812J5rvUJY9nKeBxJhnsyHG/5UWJZILsL9DKS
054z1rVd6t6pLk5KcYAlhLjTSBNJQc5Azn+0YkerNl1cchJfavW5WtuHqmj1mRLosh2X2ifEvYhX
0Mw+2TInv2uOmttcCkDYqqUGFYwcMNWMr/FqwFghMaN476TK3fNQrB7qmmiK+ZBSQj6MuR/mnRPn
YB4VMQcFHBeJlK0j0wvWs73lD6qs1zqyBYQmHYjruSTfETJHWG4EIzuH7dPhyDZ7rLFhhN/Rx4hH
xX0VmLiGQfoC5rQnavrOTIDyIzvmL46BNiEEBa+5KWZKeW8W5saAlRdelr103xyxvt2/mRmtplUJ
J+wdo+7CMmjwZnU0bn5iN1+WTIEJT/FEqpHqyswnrkiM88OWED31OqTFu9dpg8ksSB6ZCnwU3QKL
4/LZBTnSxPO68uHz0DEeu8ySJ8GDAy88hmgySjn00D4Wp4F4h495MeoPexHUhhY+5w23bb6Xg9/d
04li0wX0g6ibpt8tqv6NTVsPapSxtzlzGg26t6uSoAhZ4aDqstdiHjcL/MW9ABEJxACbeVZ5ksl6
6j2wnVWvpgBDY1UoG8Cx4Ryy6bAaQfe8BXDDE2AAIIUkioFS2xbN7YBijjvY5jQZogqqjD/QGUU2
0jc2jCv3SI/lUyCg5l+SXNd+hf6j81hY4fd0h7jUGblXCc/EtmmZyrGgDjZzoB+hSclx6Syeho1a
7acJJMS1mBizIOjDHi+aDn69B70OT+ih4wF6qAjhDWu/Gl99BCWbYVrYdusJEKLY5rbMmQ95WOxe
/Klaf/jcpesu9dfmc+6W9+PsNV8GRTjyxJ7/TlSsB8oJyIwAbBFWeOkeLu96tgOGWGSPcmHUhf4O
5AQgUN+qsz7fTZYWwNx4TDktAQlzVxJ9DcAWjs2YMhnRzWs6kxu4TWYbTQFBPJjS8Yl+uzyLwTCy
42TWsyBUxIesi17mOpLJPYNV/jrMjFdr7EJ609vzy2VoaXk6l3drHmcFA+6yB5f90j5cJj6V5PIp
JzzIrmBy0iKAPoHpSo8ovMm99WHZK1a54WU8YMQGH4Pd0tkycOSj14O8NfUXttYMhCBZ/cDMsdys
3G5VOC8xxcg0MwvzY6ZXZjPnj21jzwhfExZ8CCzYftTefN+qkeFchXMO9ipa7HnlLzLJSGGIs3IL
1ojEny12EYz/cpN1hzLgBWZcghWDu2lXldwx8Vw6d1buOk8UPGbH4Gvs3wYWjhVnWN5+WtFFAj4Y
pvYr4cPglMxheakMbvPI6oqToTdJrEc41ujoo/NlUmP4PM99So2OtNSU31RaDHsICcJsLHj5y/zm
8pCcc2a3VQ2xwjCN7yYqFMplYlKI2igpli6rtN8vTfh2+8ZmNFTV6BpMUVTXjd6ktchOrv2hB5ck
mKGBYmOmpvQ4cSplcjfadFphbA4c7gZ8i7oI6vcZqxaSlzbAFMg5W08JH2GC+vurWUm+kDzHAtLT
Pu2g2DGqyLin9fXcdvoYxuPeXxV9wUQSjDs1b97x4zxEF1IfKfgSPfWmLtFPARq0d+FzSdir6r+p
Nqo/EhHFd57CvSI6ff0ApTrS6jCMJPJnG+np16W89bUkKMZj/ViyOyZFhMek6wnr+fJsEHpPqPyY
0EmOfOZODFFHw7HvvNhA+xxMAaluAWVIu+TWM7vEMQxAOoVuTSVs0w4TyJWJ58aVuMgVX2TAgPi0
FCauPqkqbJ8UsaX+DhLKw899P3XNvltrivOJqF9wXePrMlEmN4Cxrs26sJ4vIqWIc+wTuiZgFG4R
nZlfuOFlJEh8gX3yLeQmZIRARpkpP3tOkyakzQEM4s9cIfVMccLKmlwQzp9BSqagdcFNsZhj/Y6w
lQH1xMxYphGtwkDhLF02b4hS2NmmF4e/PmZnbW5gcrRcdbUdv9HVL6RdWKXuJ/qZKVQH66NjaPOC
pHo9GuvEyGLEqnDnmRxvych9lAeSp5Y7NvR4kmvNMKPHeWJeZhWQRU4VOujz1BQMEfVRqeWGuw44
8d3qgxwtcHEy9TL6nWwDng8JIxPuyY7pNLm0yw3GM/EMaVR99/C1H2BgIOmgwJNhGtCENGxqv/Rs
6RyWySsqjIqbLG3Yj1pe9T6ODp/aCo/0hJWAW2XM+QyGgiV0BbX3E1VJhi98XsiWINoioG5RTno7
GdAnN1NLOUFEPRXkAstkVHzhi5+vN+wZo8fLP15uzKXMeMQYQnVfHRCojw0PlRMigPl+JgRpD4QO
z+VUc0OnVJWx53DIjA5Xtt14q4MSPV1vGnelI5vAD819/kPZa+3ukp6l8mVQ7PXNu23RmU66Clhm
EllZi6/qwCCBvxj5T5FNR0KsSB6Lk+160Y0xUNkpx+PF8lr55yHCin4pV/+7qvyrVaUEp/ynyv6f
QFk6bfP4UTY9c+jvP+0rf//Jv+0rzd9cDDLIS80/uyY96zeH/oU2wPfZ313WmP9Q12LcQkoZsJbk
Aag1uX8sK1HXItLlP5cIAhCL/GfLyl93h0Qy8otcH28o74LF5c9NqE0sXNz63PDwiZC0ry4aJDd+
/dOHcv97R/Y/lSrv67Qa+v////5JF6hfhDBPlrL8nTxsf36RAQV4EwRURYqAd5BO/bpNvNELSbMb
dv/+pX7dUuq/x+Zjgf3NHtf5VehYlxHVUYyKb8a4jKkK/qdlAdAVNXTkIk6HYyk6g7GDY1M1LPVf
vPw/fZx65WyzJxVC8KX9Sq6zipVyz4XvwM36bBH/7af9X/SOv66XyS+xHKxtHt0vsZO/JqUgDVuU
GYn26IjpeXbkax8wb1MWedfUvVylf9+8/4tvTurVfPPnHpuXYwLuOzYjZ6pZUzeyf5pSyBinHXVy
D3SFcQNSM9FQRBnlOXei8lyM9osdTS11WNwOJsYVkrEgQQfIJMu8K7ttT14waQixIOqc7elJTcAz
Q1y3AZmJRQFqp++DDN9fKxqiDSkccfozC85K+cXKpkM89sOPyvapPLvBtF4XEMehsQQYtnImILdJ
qwKGxrncKjC0r0vGIDx1Y1gO0vI6RnQtPFjXKeI3iniMGWUnH6KYqaIzUEa4GnWJO5X0uXiIbxVD
eRhCMHhJV2+phB0dL7iC8PDjG5UBQZEAnGyveKxT+6u7+g/IXsidsv3y3JjzezxiKw6oxOnN+Z3M
TfG7N2t7yFsH1z0uO6fPpu8wktsTeQh3DQLULWCHbmdbNPRTPbm3M1LwMDDc6GzF8tVjY3jOEC2F
bQ+cMh3H7xJn1vOMfme7CNIu1qCNnwcXA5LygbEGY7z1ELKDSI9GKuoi2mXmnNwQXg8eEzoH++/p
yomRNCGnYoXJgHSJg9PgZ2rep7WHvxdjEhhghw2Gn3rXjZll5lXVkKvNWKDr3BcbVOdbko/dHYUn
vweDpfVci3y8Ar6ljkxtKKCAT5V8qzp8vWw70qBMh4aPbWE5BVwiZZvdt7UmV0yV2BH8Ze0J8jBf
7ZoR6zK2c0hGhKU+K5RdAFLNRVxjoYmfSflbd1VaCwRFpb1NWrfPN1MqgtNqIN6hBe8emhUmPxFa
1wQWys/t6g/PBGnkR2InxI2YpXssoUmyfnRTogaq+VChp0woWResL4qkcE/OR7tPgwfTjSHLSmAr
a2zU96jmtlavlhtSchoiONk67Du8zp9r14ljTJaom8Ts0CYGtrpi/Ezlvibufer1+wgndLmJBk9s
IL6+09wnJ37sbR7js11GJGc10wOT7ZeMen1jjJlBehSzm4HQcCAuY78ZVTw9GNEkDpZWCQqzKY5L
OUBDb3o0hBc5ISus+q68iAxVjEBao/zNBxm1y0ev9YgFN831GGcGOY6oFeUcJPT0hoOEsWSAn0et
t20vEsf4IneEhCLDWmsgI62GnLUu0s+HCkUBWsk4iqarOcsyyMooKV2tqey1urLMS9hZNswLO1Jo
L7UKU2I6OK9WIq7nQPqoAVFrwv/PwjKnS3W95ENG8i3Q2s5YqzxTrfe0RsmUI7o2/CJ+ymvT3giP
T1qm6xmmELGUWjm6AmDbRlpNSpqznqRmN0bfNg9ZGxXbql2/IdLEzpuYOfbzKB5PkRGrHbuaB0jW
+0HrVzMDjHwdNNNhpYoKY7ZmL50wvJLjaQLHr3WwyqrlR6+1sbVWyRKriKRPPjtOA05M5EQrV97Y
AyVr5Afntn9KteaW6RqQEK3DTQjYo21E5HwbXYS6OLaXl1r4OBQZYpzEDPCwsRzywND4ooQx8ARG
NQEhKIB7EzexXx0SrQ0uR3NEJqyb4gIT622vWRmj9ZKXCUEWEUn2sd+d7c43tutqgMjWCuQYKXKk
Nckr4mRPWfaHMhkzMRBDc20T87hxtJ6ZI8G9S7XGGcpCcXK17lnC0cYlvU6f6nnCA8ZWXqO80A8j
YuYG2gC7zH4EmVG8od02n4HZ2A9yzVyAmIEIBZp0tPhOIYkQRJXt6mQXAUL+W6k127lWb/fs0fPO
y3RkR3VcghSRd9sViP9sVrOZzelBPFwBuxldOLMuJOJSq8VLWMZHQWUTtq331cPth/SVCLFtq5Xm
PmDI56KfxaHSOnTGpAsbyiU9IujVkhn06kor1+tZOUdHq9ndVORkwMYxi89dqRXvxZLw8WsVPIaN
kqFh4O/5kIpnYKMidEyB+c4YcuvJRkzvalU9UiH7fR7d5BaDzvrWI76vLzL8TCvy1UWbr1X60Eez
o62V+4XLRcbD80elVf34VpmmaqU/z8fpNGr1f9DOtedeDaJcLPbVRa9+ryv+W+T/ZZEvdKb336ui
f1nkn793/ffl5wr/8mN/q/DlbwFwD2pPG9tnwErnH4pEhyqfA82ztLDwz4pEsriki9/Lt3Q556Gs
+3uRL/3fkA7qwLgA6aNg+fKfWOjoDH6p4pBEMrXz8eTh17O5HX6u4qy24xGn4Juyrk5lWHVy2C1k
I+dXCbG8V8QhtONTDGj2XJuEtZwgVQwPScP++5Czv8zDjpU0o1JStkIPVBTLlI69cjPHCBojO30I
xp580LySBD20HDHkV9yinUokiowoep6tyvnEbf9RCAoOftXzyP35NOT1+tCDFKkbzLBFRUOwwabK
NtQRzGM76qcbNdlsDbiRxSM4fcKVm8H8FKAXdjeGkVqPVTXl574bB0L0fCK8G35wQuODUNqbb0sU
6lthCPEYrcTtlL0R/OitrjY3GP0BVI3l2p0A4JFqYM958yFHMezWqQ/C1WarffmgCJlmNOYlX/j+
09AgdtjcTGLsTk7erf6Bep2UhqxUpzXP7NCTih/sYVtYWwuFFflCZVAGb2O2tmQaEQr9CY0eSvBm
DFhEMJ8rTUY8w9R3p9FQvLrwp2lDWBiI4nQIwimtpdokQ9A5G8y/jFKmngany3xqYKuJjc9KIW/0
ByKxEbdJcU1cLRLwyRHgWPMCXvEYK/GpK3URnc8mvw1Y6XznN4XxY02mIJxlG51ZFyXfDA7L2waw
7uHy/nr9rriyCcKCJ9OdrGLgy7gMSbFmVdPe7FQFmYVRWu0zvkuBL0CXX0CQr8hINt6QWjy2hGLC
DEM2n65dYoWSY1QIBLIubFhJoJKHbksSqlAT0rSS6GbU+Xm169NIABCrgGzkqIQg8YmBk+/uRbP4
Jl52BvoKi/WnwG/yc6ZIFODV05BexUl3rJpQfDL+f+0MWTwlTbd8Ii62v/YrGTxn6+jvE9Te7pZC
VOISUfEVkrDkLUO6Ai5mca5oWdPQd7OcZN+B6n2s+SOz1THIXrD66uBAwd5AVRmmjRuAPpmzZv28
Qs84sNsJALVY8sfkShQIUVeWNUp64qCJ7s3SfE9w55Dc5gUArzVAHoc1wcXhEdq/J3uOXe1l7H3z
/jFiJ8hSD/aj5BHCxMeMbkq3hL02xpN/EEMg9l2RSCSjfn4o/dmoNzk6xgL6bVr6h1yY/dNQ259Y
9ahr/KRvuL4XNo5jOyUwd1ZjBZxY3JQxq6WwR0S6Z1WBy9yzGjhjZLvEaEchHii/g0xT1Pe9u5YP
vSHd/bQskGwQtZzJOGaBD3FlV+JuPa6ssXcWJodzgi0C3oQ1yXAqHPkyI/HFXb/48ybqmChO86TA
TpI9QjZ0OobeFOV7bblF9jTo5XyUQdCZeuMAXK2/UTLI7maIhFeVMTn3BDxbO3aBw2WLT+R6XMLW
3fgk1F4XoB0V/FXT+zSuRnoTCYGmDPAZFKz61C189WuDYq+CYg6GSZALsSELGVuWyc984O/ipjcy
snqPrN7bpzbAjEXCikh2KhklAep5tb7g7jGJxGvB0dIknFezqV8N11kOVgs6fYcusB7YeDamsauW
VTAPLAb2jgloOybKDrNHDgqBG2cyibdHSzGRyPKQzGv/FvD3y5MdrXN2Ysfr9Vvik5hvRwBujAUR
K6ohKnEST4hb3pitUuGaQMsOvarpwq6wkmfXi0mgwB+Yhxb7oatxyHKGutB0MP5YLrkkboOcJhhn
hGhkCE1L+VFreBAJytapphe4rRdlPOeoZemQLYbvAURbwhSrYmDc6q/dfefn+dmr6BgZfa4Pljty
KvWuij5fTpY2H6IfwVySNl5zhxJvIszf7yLG7OgpsW++Irfyt4AuOVZHwro4NRaeMF3tVoeZAfGp
qQrL5naYrEfh6Bdizj9vK6vnnRQjc9rJnEaATpMRVLdSiOW273K4yzVe7V2P2/OGIbNzdakB/lsu
/UW5pGM+qR7+73LpqVZD8j/hB3z0tPr4c8n0x4/+rWTyf0PhiYMXFweDMusfFZMvCQcAl+aCHviD
M/c3mJzzm4W5nKknM0v2oR7jyj/GotLCE4IHgnNde4N1MfUfRApQZv1aMXlMd3CZ8DtdKRDH/lwx
KZ6zVYf8jEGix14wYMI0hRVOuUNCcOUer7qtwoqgm4cglajIrBSY+ARVfTsWCSkdaBJYg0WpfHP7
ZLnnfK+eCKwEo21j7G9WHgyI21fn2HRaaMXgDdC3QUAXRVQ9h9PMcm0LMJrGCR1IIK/9wuCRIWqD
VQoD47MCAN7uWvQvBMIsyyTgdbkk96xjVv3oS8XKz8Pnu89ROtwlIpvv8ySCl1XjNt2ZrSHPHRRh
iNOuU2VbQyYY/ca554iqF/fGYpgCg9qK5EmVUp6n1ZeArlKzAr3Ujp9RmHgBD89o+M6rCMAoNhFv
EPihEBNn2HLEeG6xEN7iyNMcVW4X5u5Q57uUg/uYaqvJDk91+YN4DzqvyNH2fzblO7Gm0bfVdXBP
5GLq35rVQEob8c7e7MZBezCBRICfB6UdjC0Ri1H1zO6kvhuoAZcrYhpjcmNg9iAXIKpBL/ULAS9X
tBwvKxl2DzMJPOgqGz5I7OARUk9WZzO8lNl7WNOV5WTs+/dRwXkG3a0zxTYKPKLCAnJf955PSp6z
eqe5KZu7XLTBvcN2ILnO7MA59nx++7Fmicq2qz0Q3zRdJyqw9nNCCGeYOhX4fdH6D4bN1ZLlLHmC
BbRFKVDLlVEnnqOaRIEUmPXZQC56mpVX3+UU58bTapcLiRaZOEOfmUJEM8repohA++NqYHGwlYBm
XqXtl2kt28+dqq23hng7tlrk0SEeprz/JowS5OYALXDjT0vwMDcsb5fFDp6sLo0fZmoUwDdzZ1Ca
MnmxIgSZSH4Nx9oOiTF9+Csa0rwXwXXTSNLw1EKmjz1nFdoBDxUAyp/FwjgfKePaivTOerI8OEJw
1Su2xDy+idFzcmdiO9+oR08AayJ9dQ7uUXYKuUHL675UYrFvkt4A4I4bxzbYm2cZccHoCkBrHWLm
QkGECD+bgGMbfBDdcSEA0v9MtPtIKx5MbciARkZ8P3iMN+h2VTvt0LD5+xhYhqWOUc3o8zy4jTJP
Rdsu6ZvVaFq4w/+6TcXl88mDPviEQqsPMQfdeGU5XqXj0L8lbXkbBTK+LlSZBl8zJsgEllmSfDzj
DCLHq7aeVZgvDty/fUoEMGP5Yd1FWFf3pss/DhJdQrvG02s6WOnWgHZ602ckF/TN8JgpkaBObywy
CjILn0DONfSKtSd2j9zexjPqr+gAt4kBO9Lqsgmx9+C5zXBTujkmV2Ow+vgbonWL4aCZAl8elaW2
yzBrf7OZnWpFsBKwqMd69a8HzVDONE058Ov5PKUQlr05LXa2pi6zez4Qv2p8c0AStkVEQkm0HmYf
4TpWErFZmsG77Zf5aQDst/Xi6UAT4ryKTrcLSqnNCnv+bgIFLTDkbUZNhzZ6Jo5YaTEWaXa030CR
jqoerL9TkUQGYjpbvFuof9FnpiDTEZB18VS5IKkzDadmsrJu0I2P90Kjq1sNsZ40zprIJ8h2PuMa
G9R1oqHXi8ZfUxD3ochpYZlIw19DnPO5jlC4LIV3tzbdzaBx2o0GazPw7A6thm1nVCM3nQZw4+Fh
zdzXX4AAtodKY7rTC7Bbo7srDfGuNc4bvzfQI434zjTsewGJuFFe/F6nkI5jAXI313BwK1Bgwoe6
e2NoPB0Bxw0vmeoGLowJjjdwcdW5xWFJsmU3dChVRmFF76Q8YVuCdmWf3MyGLmmwFTyBQZjyoyxt
h8jDtNkHAXAw3GdkYjYqt8+gspg7Gob3oNAxHdKVR1NW4vodHLvkqnBX73a5MM8poeCf+xqFHvwO
RQePLjUonWdvwoLBh2pQ51CL1znNPxHIV+6FGrtNlKLwL/shONQr1p1misy3QKPYB6wiYY366RYD
bX2F6aQ7lrL0HyT/AtcECPcelrsXt1DdhQa8xz28P8w2UN/VhQDvaBg8oTE+HiyNiC8utHjkAJDj
Ww2RtzVO3tFgeSSn8lYy+d+stLUd6FTIMB5Gv4PXePnZ6PCad02sNq2hjNehMfs3rrgKF4iaiLeT
3aOrOfYzzdWtzPJq6zNTd1XBZQDx3pytPpxFYh8t3MFIX8k57zQjX/bQ8lXZlVs3keUajhekfqfp
+hVbSom9GOY+YhnxUqOOBtsNkZ8EyXjX0FsgVLTejUD9AOcVf3ItlyHqAtS/t50XhBTGDfcUZbtG
/490vNxKxAHEnX2YZfYO4u+rbxEYsOroAAwUoETT5RPqBXJldcCA53UfZG+TxyzNE419DuWDOIIY
T9QmzwhOsHyZHcdLboGlIwxY/Ir7onc7Ui+m/KEi6aCKccozHlG7crAAt+IeZA01XfIRelGut7EO
TWhKNDxZgpdwSylFfYEClbZGRy14gvWX1nO3m0AfrjTLupghnmGwO/Col8iGKko/rDx/Niy33pKJ
ZL4nOuKh1mEPnege1Sh+sEDa+F3KwsXwPleFMFE4IYucc0IjgiVaWVEpvA6SPYyOlqClPk86bIJo
zWY36gAKPx7lMdOhFJLERpo2Cx6IeEl1cEXBNb+pEHciPqJxtzLgwey8Dky8mnNN9oWtQzCEjsMo
Rr1EIyBjoP4MMXHWTwQo4F+8JGlEOlSj0PEaeMgGjbcs9wQPlJvO8L9GzC8gsZJr0Tryjpi9Iix9
56Elu8OynK+lRZhHiiCKwFUCPhDt1leKzA+vnJgfiG/9JQ1E8ZZCUfVQ+Rsa3R6o6S5t6VxHHSVC
xeI9CmOJt0kxZXtTx41YOnikI4Gk40uvi+6QJuYtKFs7dDzCSjIdW0JKvbXtdJSJJNOEKZj7GM3w
3ZopJfHE0+EnKlGMuMhD8UaXv46tra2jUoyW0BQGAq8D0hddbLaiuoMGSqLvFFxZTf3DSeNja5XF
JjFMAtf7uxWYJzsA2s7e22RN+d4V+MvWfn4GBnvfiOEO6uYN1RquXRfyeDFEc7gsinQn9l8h+92E
9A6N5nNk6rDm1Akylc6ScUuCuvC/bKzFYwFp5OV6b3VV/t/Gj5FHOix/0fhZ0tVpf/9343dbUzj+
z/Yjr4ef2r4/fvCPti9wf6O3c+ni6O/hhQkUHH9494Vp08O5CGEsBBw/62GC3wCIk9JkYwHXs+x/
NH6A6AIpTNoNk0PLYsT+nzR+tvezgkRrN+DMuYgDLPpMG8vDz40f252GB5RnXa+Q7eL1kOL1HRAE
EEOI7PkGa2jAoeeRpDP6TsbBZMv1s2EB8wkJuT/2Y2NcRzw4dwv5Sft4aWuWo2t/Q4bnMaErPPst
7Bgbc95VrSrjqa16FBVVzEYWl/emsUv3iQiB+QWT6UDmVs0iWDQtnsSefGi3xyTD7yPqq23TirCJ
SB6yFi4k7xvXnhMfYYbcuJJQWCZwTEXaiHi49g786RatEX5bwGPHtmfMiSI3J2bJPQubFSGUa5y7
7TeFrmSrMgZD5dhht5PVckO+SrybBgiOo/k1MZgctUVv7DAJi/1iruvBqSnoqtg6GCRgvSGjy6hm
9bySjNli7u66nGeMAY3po7MGiW2/9MPGadgsli6vX8IE5pOyt0MFBQ+8EMjbOCFEQ+DqajB5YH4n
K3pqmvEYD9ldtwTEu/X5CoU6ZXxmBS4HUkMCEJKgbZzqSIdSzbSyRX/OU+8mEXQMQpaPGqayGyLv
EJTq2Nh6QV9Y1WZBg8H0NTa3VmQeAISz2EuWV2fAOMp4kT+iyYftQNo6BzzHUOcYLvtI9aUkyEeS
TnxuUDpfNQzOQgkit169vUEZv6dyrra4EwyydT1vQyN2DKKA3EF28X5uoehYI+N1kWm9kSDHqbhI
WZdqnvfISaHAk2N2sphNPnuMl089BgSe7VO7Z6Xp7C0wr9t+Nu1tRXIYx2J8mBXJey3Dk10gsvcG
StkVbq0TyRclRgBJ9jCQho0s4kMilcdWETNsURi7PGufiSt+9ef1OrOApMakKe+NKjV3wlwTKqny
Y3Wyd/xK9iHDbQqQFfAqO2Dj3FrBd3s1MIyPgbPlmtAb1407cUn4XfwQ1Bm785jJo6U9z3k8hKMv
YGH3hYnj1Dm1VibeF3tlgtFh6DXyL1Qk825O/GaXpdlydCra43WtUDMUXAtpRWALed72MVltXMPJ
Modmwf+Xi+6T0Q8og7w52rpVj9GiXtoDG3Z7V8vA3rssevaRzF46VG43lZmUe+l/iYPePM8x/kmn
cY3nwhYl8TIu6HCvSNPHcqTprXom13TsWPDToHs2K2w6wgvyxxXZ1Lbv1xuWGcXez/KJMBUg6VCb
yq3DUnBXzXAnBssw71O3W3fmmpc70eOVxTZlbZNBojzwMvckqC9DpAr4eq0YX8ZoXdEEq61hJc0L
zR6foh9JFtAZ3ltItltnojAyHf2odDLzZYlsLIIgc7lzkXAPSeOFgVoF0Nq8esoNudxHNLxnMfRk
PwWuS1uCeSXZuY0PumAoXXC6sHolWd173ippSiis+A+N66pOi0Odu7eGnX9J2WyH0GMhnbceTC0f
zr6HUfumWXvn6CUFkW3S/EHD4kOorTHvjkDcM3d4Mv30pKrRPfurl27sztGVd7ubTImmOgAav06F
i3t/HlAOBV/VUDymC5Meoe5BYhBhnKWC1tP4XtrrssccedUN3nU68d+jrD9MLob2yq6qPYpv/DRd
32B9RmuQeBJqgp1+tHXM6MFfn3o0LUdv1HGNuad1FopYOtNfNMeeYqhCf2TGbnezWN5eldZHgD8I
NwYT55FQhSfSC+Kw9IIddGaEEDTEs91+H/ti2njrEt06XYbyoxDiDAQ932dkQu7yhRx0iGXNFhmB
f0ykeYdE/N11++sstrNT78yv/kRV5KWuhupL96TwbzwHwfhG743bo/G+uwmznzHShXhcPFtCXXn2
AOXPt85pjeQM3npxU3guVK7uvkgiTEmSYGTcnz/ww5mIzYjac1ZVH2xb4XJyyHRop6G4xq7THey5
89HwRcGxQJLXy+Sd8VTwjBcR6Eolrkj3gy0IdmE/+IWOPeIVq3V9bkc7ve9z9zoTPIRmg3FajgU9
JNi52HfKcTZm6TyRwITYCM0yDWF/iv+XvTPbcttIl+6rnBdALwCJ8b/kXGSRNVMl3WDJJQnzPGQm
nv5slOzTluzfWn3ffdPdtkoskkAi84uIHV3LrHESUBUHAMnsCc1NUrbexyJXrzIax4Ov/S/1CBua
xAjhW3uQe1UpY0dyxV3T2BHeDcV0b1JJAMXAWX5xeW7aHiCyi3hVRo91NtdbiclLtSlSLx65Gysx
PowhNeOtob6ItKGdoBhHAtlzx1qTdlvUaiYt5LaOVBlgPzRY5eBNL3AtQvsBqh5HaeHuYl+KnV2w
h1ZOY+1jP/sgJ3qKZiN41kMP0aqFr2/E34TR+MeiKqKd4ZMkdxoOGtDGg63llCbgZI4iRMDZArOq
7mDI1zDO9Syq36BoVcOLkw4RDrc4MNqwYhpipADQgR4EtbwOEGd8bkU8cPROtVx9ZXAHbCuUzH5h
1i03GX5Mtxfswet0Qhtq0F9fxCgrgatM645j+Nbta1bvHD8cO35aTAlQPwIF8b3uYz2R0aOCVEy9
H64pTMF4izRdpEaCOx9If9d9D3X+V1f51fYaIeQft9ePSf3l6/9QQfwzGuv7D/6hqlj/smAlsLmm
ENn+vof+A41l/SvAn8JqRNaY7+n/yFg4yvkJKM4kfP+wqP+uqmBRsRwsTCFmZhSa/0BR+a6Y/Ogk
xuZuOjxm2WSzX/9pY9128diVIaXvBsyUVaaT+inM7SHdxgEVrqntvkpK8s6F0aRMD5vXInaNG1P6
F7sei3xdzsmSknBKvCZlxfPAvDJbAMZAJ3G2qx0ZbGZStTedxdHaocqMxgIMHkSuLg0qIWhN6z5T
svscivLsyeIsDLmPBlL/Q+eGiMyly/l+hMzSpd9Gc0wvrO+4yvyGTXhFDtg0gnmlXFuuUnM+1aF5
71mIHWEnP+OKW0rPWD0cneNTTr/1RZZvShHrrV8HF18wSE1BfTRx9S3MqzP2Ec7YhJKcdNw5dn4e
9XwPsf3EataAuDBWKkk/M1/l0N7Ob+6AfjpZbzjAXlvd7+qCjRSQMfEB08Ih7QJvJc0+3NZ9RH+1
AUdiEK/5VHz2TU4KZiwfzS4/L5/AUEI4wHL2LWtgQ/dspneiYHYjSrbC1FVTtSen51jIx6BS3hr/
eXzDCf0NXT7cL0OwOCYxiBPyZi4KzDCy54OhMclx06OdjPZa5erZS/SjbJzXROTHWBWfuzZDV3Yv
fiI6b+U5PePl/Ahq/1s96Hun4LvSYqDvpmlXbDDwfkCZVFSLsBaRT7JrPigAUtGKtW1pyjSTLSCc
YT2il52GJsUwugS8nKT8PFKRvTL1TPRuCTAtr9U4/AGjne9lb94PttzD1D0x94BoP5mnxqdWj/aK
b6Lgj7lWes5BnSB8AByvOVZkgGZYoPV1jgbcloNX8AwV9M/1vBD9bdkmwehw27nZsdbztXMYJiWu
ei6ZsitdoRkmHebUOv1MECncFrZ6C+r5NNFxvM6SLr3krf9KUPO3oBV3IUZmUEAcquzhMLtjd2jV
9Ix8c0jThvNHJw4xK/4KHwwb6QEP6DjOJ6/WyZa6PKo2UDJpaeVKYJgJXNcuxarpzWsVW2+hgCxb
qo6Oy7g4Wv703Hbjs6OKb6WZ6bXJyGozlupZRFaCDXqgHhhcLINBI1lbVoqxZvncrcq7hKHzCu4z
I/Dt4hVy/B09E8+0XAyrRLH1kMJ7Tf1OHzzF5WhYGIpso/mURahKuN5pgjaiidpFLrtCxdGagx/j
+BCeTevr6djW7nTTl16wcHFxhya62PJoKu8qo9E7MymmY5m0yDJGId6oLPqkp867tYK8WVzvdcox
smPyl21AGlN7mM/yc+Sj91DRwil9nzltdc2r6Foq6lY32LxCukgxDqkkopc7J02O0SdXBQcQyoSp
X9w04NO3LaxdC4Kt57G9VV1MNwIUcs9vLwiz91XtsNUwnGtt4Fbv2fJsp9H9rCrdvVWVPXJXZsm2
8JgX+FjCmjn0dmVajhubDg2agQFRxhWX/5zZbzVhFQLpJYf3iZZXZVs74dd8b5pbYJy5DClp5iwO
GeHOMf1xr+CBrHTuv/qGdxntVt5EU/fNkN3J8fLjn2Y6f5MI+Wv8BK8iWR4gfJ4PJnX593/Kg6TM
xEeaT+qDMyGgIqwNWMHVJXXb80xrzeqfX42H0k/pkwWJz1CHOA+2xZ/DLqEjx8ojfA2vA2kck/WR
8sUE7DUL+j+/0hJ0+vHpRA6KsRMvBmQQ5+WP70v64KoyzDcHYrmfw8W5vyzHmSU50PdQl2/4X+bu
n1/zx1ETOaElxIUh04NEEi7//eNrxqIKk6CPsDsPbsI2bHquFTc2RLaDNKDkLe+3KDjk9Kxu//zS
4megx/trh7gsfFJkFjaHH1+7yWM5ZzqoDj2JGJCzZXCviUUvy8Upq7Mcbot6k72i91dO0zGbeu5b
KmaAOVNoSkwshqI+xthx2A0fwrCkaWCkBiyQJ4n7h+ESe/Ccw0ZbZ2fk/13pTo+qjK+mm6CYKOcy
oiuvFYy+vevWzccYY8faCVge/vmd/s0lRMKYkSLdNCZ1Lj99sXaRwsixHYZvdr9zavPeDOd7ZI32
F5+o+3efKPPCZWvFzA+L5I+fKMHyQPEvuVbDwrnplbrXVupszYJFuPJCisCD/DxQPPRQTPreH8zy
gYNNSgw6/tZOrMvLVgWDFjAMW50IyuIKkeOzEXoX0U37JGC5dxty03GceHuYC+o1dhHby9iGCZDq
9DSaXf9Y5eqquqXt3U6dIzPFkiPQUJ9wHHyLUsZEVV7wLaqg3isj+xbV8zWIx9089Dy8G3FItHtI
kipdxxTF47FXJw7I1DCN872vW7GyQe7vyCZ86lxGOj5F87/4IP9mhcH4s2ToTEzTNHH/+DnOPm0+
jiGqw4ynZdlOKFY2qpzx+0px+OeLgx32X+56jEYO3xaSnLsMuP+8mnW2Tv3C0dXBzadHEj9Harp/
sWC+30k/rSw+tUgOZiacwHbw02sQWMoJIpvVoQ6nBkuvwucZzW/LSs9JUu8HCJe57RxCw77IKEy2
uOuOhoo+9Fn2W+BNZOOYxHL0zMRhyniIJyGrU6PLM5bGb7MnxdaP0vxQCG9eZRyCV0A0+9si9bbM
kV8C2u1XHue8G0cznSxc9i0wLQmUMfzb2R1ccQFkfD+qhgGLnX5zKy7BNs3Pk8rR7CgBxgXLBtWS
7H5J/1VLg+xkDo91ZSdbpt/fBZY39f/ir/XfPGGcv7lj+S5C5ELWYcKv9o9fSmU3RHJ0WR2sgoPC
lJTpOh2oJ4cZw3tO+ARStlsMYoNL6Xr4a/sOa49V3g0Z1zLtVFvDq8adjABJD55Vb8bEfJVZIzYB
CMJVPnmXaPQZdkXuJQntbON2rEQNfp+Nn+mracu3uTdXqZ8+KcHuMGx5wx30TqgCV81GDLZs0uxF
IfcEhh5j1xtXGQNFzvYsfMAiyABSqbUB84Wc6M7XsOmmX7CP/uYm4Zmx/IemRk5vP31GMm5RIOQE
BS+oNmxx1MqX/DoOJtioiX/xjRBe/et9gqdAsKxZUPv+ck+2jtBioeXQ7NFX5GYQE4IoO9JJfAgt
vh8gCLgDNAekyWaZomXxNY2Ls0flKApG5FGkQGyTzq92G+IfJphLl0+lg98Af98amDuKkJFrErLb
V1UtNqKBOpfNAIn0qfSXhzGXWSzyz5FcdqlYpbPZPLcjsTVV22u2q1vMrcFu4Ct9P17OjhK4o/iD
YZcfPWPgJxo57ZpoHFYFRPkbFaj790NQBOxmI4kiHKtRPqcDB8kAQvl6bjnqubN87iBwgYsCMyKm
Zzu37lsjPQrBbs3yxw31gJpJMGNaaHeAW5cLshmnnYXGvV1uo165l9qXz168HCDc3OB+aox10bJb
wt98Vi2pK7/hT3eG+9pmLrfYELW3oaveumHYSHxGtPik51RwZsGDxyOjcF6zZHqUwvEwhlO/UZVH
IoNHnF8tfmNu4GEojhyK97jKKDGE6AYsb756cjgXlvsp6WV1zC33AuFhgw9eY/VjujYDIpFE3U5U
O11wKr/iCvvV89j7m9ubvQ6ZGNPF4QkA68fbm8Fm1tqOWx56X78xo3+kSPPC/oIPj77LzbL/ej9q
14u3faD6hyoX7vkqoflH9rDhM36sLcWGGGK2DZGtgqkT/qYY4nZN2r7CwDbqQ2EhV09pzog8dtIt
GbP4raUC59x0OJDmmOfiMAP4qVjLIUeIi22wxmSDvk6C7ZbZiWbtmem4VvGA5TJgZx1zMOR5mOBB
of2dbbafjc/DxAqKqvXYodcxby/O9L8/Oi4dCYCq1ZZaTbpXJJUzicQQitW5tKB4urV+83rcCh2u
L5/TAbqdd5l4iHDIHJ+Fp+6X3fzg//F8/e+E7RcTNvTr5Vr7/wvYH772w/9c0y7GqvuDgv37T/4x
YvMByXPM4zD9bjQW/KW/j9gC2AxEdmCwW7BhvsMe/iA6wICAeIJyzdRIBDAI/21d9v/F9t+D4r4I
3GiV4X8yaPOCv9xgAOUs7lB29hbexp+PaLF2ZEFpSsIh2h9PcKpcNqD4G09Ck5guHPpSVzk5ocfe
Mla6jEkPpCrdFKYlD3nSGdkWprK/60gcPYUBfwYMbXhNg6HYJ6GxhG/HcIlMEo4fvXLI2aQl7g2j
J5++3mypuXWNpdI2DNyCyFLuepsppLjDbUp1oLfwWAX5iGNYxxShQpF7wdGCPDu5yF+U1b6GUl6t
vuCp4cBff5mHCbFQFpqiaMPcDE42PsSyto5DXWEzVthhUHSNgi4RI2ofXd2mt/wIrsiOquF9Q4Vz
GjVZDwgLeEon2vo8S12tVC/MDwywJ9DOpn4mi7sUbPbJvR32nNPDeXnn6GE9wF8v3aRWVuw4ErMf
SwhKPMWJiwIrICllPf/aN1tKgK30BaOcy7h+mM6Bo3cBgY+10Zr1JsacGq/61Bmecmig91FtQSJg
fVRE3jrH2hG14B0XgTFvwjEKGRRMztZuJmvl6bbY8DvnG9EPztqpCdDbBnJypMSHMc+bg4UD2Xc0
hRxjAi97ngYGC6ZTbHyCxwznpLNi/ZsdSmm65VFQeQMntHlYReVwCOWiM/QUpVBWOVtbY7IRwzMt
cC715PZC6Y63c2ADfTI/4jR1NyPvZUvbyjWqtAnfqnvRCPx4mc3qE3l4fQRT5mOXCBKKqZjOMd/Y
FFkcP/ZOJarN5CNSBVnJ6KRC8uFTLhN/RcjFo0yq9+5zQWbZABHyMeoi+wELRQbGz1O3em6+DnBO
Ufn07G2jNo3vZ5n1RxVSXpV5Ys1JW2G+xvxVWB7czsqIHtjsvsZ9Xa1dSqhvcAhF8UkOZjE9qDCu
28+YG/pPpmzx4mGFffDKxj0tFYNPOSj1Ddn48dbt+xZoE2nBARdC2Z1xCH+SyhkvBrOtrS3Nr05V
0qklcZuWbtUS2nWI2aGD3mE0tfoNtNTgI2yq8Xk2Fi/VFBVbj3w6+4xyHMuD6Yxutos8anMJQkr5
KYkpCCI9iZF/22O0QlLLOousO9hY1x+YmPPsNB8oCWUUaCbmbdMCk8GpqKOHqbHvif99nPvwo9mN
lBaJcNv5ZtkcQi8lru74SdvtOdPbexNMwAdKk57jqPlq2uCSV1SEA4Rkf35w8bQGd0mBkQTe0jKx
9GzOt6wd/A0UtYo+ufQIekBfJM3QFeb42nMStR7jXtrnPuzneB9EjMvQz5qPZWrg+u7IPfMr9TtC
99E9jlBalYAYnfUkJoLWntqNZrjHuZ7c5Pk8tQ/2bAclhE6rBLs+6gxknZkRJehJBq2UWbtnwKjR
1l/QykkZWdu2WVJ5vmFsrMYLPsD30C4U/lNl+gYGkj7Z5/AEIEhQC+suGOdwATpXTgbeThX5K1gV
yPhYdE8AMHZOBcmieUdDBwslOu8y9yGpy3zbLAxpTy7ExiknpU6Y8JgtrOl6HJv9xIFyPVllfJYT
0Yb1mC1SKRyMGxey4llh0LtC8EzGgpN7Hm9KcNgFe7U62CpDlLusOXlaQbhX3qbuehuYHahsd4Fm
F65Zn61CtBTe0CvQMWVpIWy7uAT8m9wj3ej5Xfsgwk48s52HiYDGv0lcdlJr3cx0VbwTvMMF5j1n
IRk85UMFcSzMxd30CQ5AxvBx4YC7ftjt7AUOrubpUsyx/sb8HE128n2imzEhPeClzCCjnsYEWOOA
HMJ8lXjATvBMjTdRqYs1dC2wLMX4aTl47dCbpwPsTzDmRVSzGRoaCd6cJozhza4W6Dk1Lf0tVIxw
N4FEj32a/sRCSU/NRR6paKotfDzRydwd+ibARsIDdgvTQ+OOhLeO7c+8AXZGcCQEs+FJ7CQeDSon
bwBBzBM72FGRYd+OBBBOamG6K7t4jBa/od/H/l42IbyIaBGCUizsK43HA+wyay/CTbEJhd3etBx8
OG/HebsxlbjvgPCQrbH12uUWPScLfT7FI7nOCzb7CBLhxsUfdqQ9hRL7sT2psmzxgqj+i1t3FFJT
P77NaKW4BfEWr+aFft/N4W9sKsub2O2+tCHMijGXv5UlphfT0tDzRx43VgdPvOvjwwgClDNncJmA
AdKKhyea4u1VME7uA1pLueuMHs9u9jgu1H6ZZPcM64MjSofN3VhcYr+cd8rLsWOqNAa8DvXQw8DU
dwhGYQw8esIk0S19AYBa9UqOfK6P7ZjG3nFm30y5QG/G9ZZIs4UJM1U4JgZTaBImDlqMCfYhmM1t
EoE5faL0JDReyUgrvUmJyM8c1hhAmVNecURXuVVg2fEHy9IHMGtPrt95GdGmma1MnxfOZcLrw2Xl
khmx4Y/UK9MClK5r6Csrk2jUnU0SOdk0WTd/EM2oPpS1qY7+kFnYaqt+32qDWhPkc0Qu8u3TER6O
ZOkvKj6DKRkAq5jz1ipZMYPc8D7rDKUH0TQ7Ug1LOpEunvIxmEcmRmYJtV5QOuWHEuEmiL+09mjs
Afm5970O2p0MWib4BAaAPlYsr3kL8ZES9lztiF3GV0dHDZMHWtS6JufQElJLgag3O9PGRASChz4y
e+HpxjyjpmX11DVjmWwHu2vwzdmaxoEVTy5z5+LfZvJKVUS27v0xXc15kRx1b1XxZg76abwxEz2e
iiQ36JBsvSVfa3Lo4eAf3llY2iiBGOY23eHURkwMoDhtsIl5mzxuzY94jBBAVGZmD0HStY9ZmMke
d5BOyUCE7r4nRbXriNMdZisB8NfmuAXR4jof+nOnhw8F04xNBK7qtsyCRW3ly4elmWLL6t29GODz
Y4cbaOOiW0Pw82mEf0tg+SM0RrAHJ+ZWKKO8ONqjIZAdUIuJGhX8xkkd8wMBgGwdNyat4PEoAtCY
2qkmLpfBJPsxDK8s3jO5hh7jZWj95vg5DgjfNQmAsd9qMQIBkELOxRAlhzHTK4wr9npgfAbk10vQ
n1o4wMApk3HLvP7cuJLUhSyHWzn67o2HXU2vK4Gpuy+6kVoBtyr2DqPvLT5McQzGvp02ReXoLyoK
cNaw536xteefIgeg7zrVk3/bm2zNNlFsxeEZBVGsbe2/DqXoP2ha01Ze7Dq7wqDOzVauecP4cu5I
zmTeRwEHVIIVxlKZCp91AKPcuQDQ8hWcIO1v2CQ/s56mx1QaFtZUx3udJjRMLHeljzWFwN47ONfG
jYNFTleDeBytWmD2ltR/gJPdAuUM90R5x62rpuk0+5MkQIK23PsweACeqXWGoW1V503ymcgHdi67
rp2dldbEzRqrQUNjOLQua0XyOBpaxnT45OzJ9L/YVP/eNn06XwKkvqdGWiR0WM8zFGKrfw4rs3iN
LbOINxiWQpTWODoyuTWPZhO1O5/r9WS2sQdzZiByRgr7xl5yzAZxfYY0FFTpyrfY+5u4192I9kp/
SHKW5rLaSa+h7r4wqhtlshdviPk9110hdobZbYemze7SuCMqT+3EJfN9+8QiMTGDSrhZ/Gkhw7Dy
ibxL14nRNtt8oX9pHIT1Op90u6rLnnu9c7JTk7JHKUqzZQM1FG8JfFk4wUUisfCP3rdpqOUXr8T1
uG6KUJ0n21ZiJzun/q46/ff8/6vzP8nlfzz/P70nl/9qYF9yy/zgvw3sGFgsz0W8c8HiLTrPnw3s
KKOCbg4ACdjc/+2xwaXuCEYDAhAiBnPO7H9YbOx/UayImOqJEPqBxQ/9BzYbWyzyyJ/kBlrnmEqY
poXchSLvLmybP0saISvIEEWtcXIca3oA7FduZ5yWN2Ux51u/GXseKpP9CPR+ov+UFdEiNXQTWJzV
4ryWz5rg8Un0drm22iFgKmVO7gqnd7UG9gboy6uSbT7EjzFakYMHAQo3T2LHqa5yzO+lTSApl3Gw
NnLmYpaXKebzy+y0XCBPTg4SrHUK+4mqXMTGxvZR2GOWdDn1z6A5CIn6EBI0+N0vpjGudCBekCO/
iWZoV5BnHnSoSUkCTtu30nWqFUD38pGCpfGIcxoKmp8wf1Ztme8pP0o3GZ1TtxoezE0J1XmbZfMA
F4t95dCPxF/gz3gwOUzz0nmGrVaSZ/FmUoR7Vz5kfrKxZqUPs9mZW7NxyAm6rXtrdsEBvMdjY8Jc
FEwpz2VunYDWlkyj2Utz+Le3eQJsrG2DaDeYTbnmgqH/pOK538Y5DiIiqgDWWLw5W1Bm6tCd4hr+
sWQtX0c1oeTR8ZudsmP4Ewqytrt2e6K5eTE/0ePRbqROruSu7RdsS96NcjgrV1Ztr5K+DTemFnV0
aTptm9uiTtKOfl/Qd+ZpqiIxP1WdgOa8TWUdGG95oSx2XHUxGjPjnD4jV1rV/bzGV+zw0HVo4FwN
bqYfW1EFlzAOYVmwoxGKAc7UMmC2++7AvFftfZp4mTVbjn+nymp4NNA4iUHR2pUwbZh7MWE9Sd1b
HhcwICyyhFsjn3ER4BsnIZSNTn4xNN3rBrN0BfphX393GNa/Gw7z7/5D/qLFjdh89yb6UTV4OBUX
12I3vzsYw75OF0NjR9Iykw/RkJf7qq0DP76jC3Wa5C6E1D/Oe2duuiX0SGbZe5Hm2JtPxqQ9PJEG
FbCcNu2YGIG9M9EPScVCVqGQSJ1lWumm3WE1reCTMTf7APxGPfDEQ9rQWdXaO7b6GU8AI1YMjlzi
GQaAmnDLQ964JrkLTs2efQKMAyv+GUgLNPsqbAnaxi2nx9aOHqsiMeh89l1sshmP1GvkVnl5MTJt
W+uy0ebdPElvYjsANGU9tgkOEWuoqqPOrOTAGMHYpoy14zXeZv3UEYZncmd06kOeFhzQ3NYTn9rE
sTdFXMZ39Oq1dx69UGQ3GwbfiVXJPb+AeZ7NfgGhtSadBsV8SHXV3Ht9V13xa5Mu9ltrSeTqbCm2
CS0QQVkW3SSBF90EjW+goPRMXdhVKHcDh2mY2alXPl85LvhFrRz0ynqH45n9QNjPr+7boIn3fuus
Emty70LKxp+jgrE7YGkb+LMRzx/fp7z/fSD+6oHokgP5p4H4387Cv//QH7NwgByOxz+yFzeLHSw6
5B+zcPEvz+ec7oRoPcFCQPu/hyFVrA6PTq5qU3iebZkYY35/GgriYYL5OLNwuGg2c/b/5GnoW38x
ZfDyAraax43ichf9JL4HkwdiUsfWIQh0hTt/qoN1Z1JxOFe6JTkguKqjT7piVE2QIU5eaJ0mvUgg
4ZQm8XgRNWEnupjFzvUjK2KI5gb3VGk1J9oAiue6IllDsiC4aaPhOaIPPVjrsf1sioYd4aZDbHjp
O6O62gOCTlNKAJATbI0vblQxQk/i8NbRyv1cmW0Bqcfu3c+i8fhD9MqG18Grja+5gslONL1UX0Mf
XnR2THtHXpLa33ZopkGsshPTsAZi1wQLA0kQU+cqNkYcNoNtWdCGauPZcFx0azKs07YJODz5hOtX
fbmY5XyG2BerU4Sk8yRg9lMEBE+GKeBjqW37gMMjvs0aa1yTY+KhbZLB3kYwytyd1QLkxJ7+m1PO
1SmWMEfcYHYQ1J38tcuQil0rcjYGjJF1EQl5tW0eJCXHdtwIpLxY4MvmPgpn02eARL7dxPL3kQJt
ytQx0LwkZp9sqCEryDQxCPSvHBE4QfgEyHEmduA8wG5FZruLwsVJA3VysO9aeCztzmBk9dy1AZTL
Brb/Cvho89GJKUbwFtA8GMvlUwYjF68SjoPPYe7ixNe2tJ6hRKOQFM3Cbx9EYSJVcAq59DAMxrU/
9MQ4BJPHcgtE37JXQRLSs2p0LfxUWY31ickE1Pr3/1kgGszowR6+V9Rq/pxOSn6G+WLu3zZLRwnj
EtAg7lBG18wJ8nTtjjRlDJNDmr9gCGxtYuWG16DOBcCZIQqv1mgM8aoLFtpFiHJADMTlbbz3A0hA
rCAahlDciGRwPzfQWvq9w7wRfrLq51NYsWtA9bHqE1DmfAatOfOG3un7YAI5pwz5zNSAvgp+AWm1
7Dr8mAcwoaKIek5JAcIqjqaccJMG0LcJFA6aTeDXnn2JpkJGu37Al30zNFNKCUedDV+YzxjrFMoA
DwpS3ymfOGjPfZFlQ7uuDWigTFEpuyASFFT89cpb3nww4+dYzTZ7nnVH9wfjjNaHiOWVcFFUwtcy
90Pz0YtHY+0YDW8iYip/T0kwOZTlFT1/ZMQyGR6l6IXFtdlONp9vJuPoKrt8CNZs5GOymNKeZuqi
LOezqXUfUFek6pNnMrBuAVYxyaATkyFE5joPcTaG25w6qfomFSmaPVF8IdatjUF3FYuCt6VLwshJ
VHgfnCHTxvX9twyKeYwPhSbpsWY3xy9L1IyrzLCFdaF2t0JizumNxT4i+Z7zJcH1BJqCGp66WL5S
9qjLZ5Jps78MxBVPISaMk4Zk2F9CnWKcCMK4xyNVz+k+rw0uCPyvcBDQAiNYIm13cEqmhru0bYpv
8+xyRWaesVxTlk19YewaQbmvaXGrT75VqhGESq7Wys+pCRlCiuIhNOAjl9gmJih5H7GksoM2mU0F
XKcVPQqhEzK9DDhdN24Am8E2WsYvNtuesQRbskZc8y+e6UenLNThlS/TS5ic+dYjpmA2BgV5rY+D
M/bRDvaJepq4iveZDModSIFlNhi7D2M69G+Zgc8ZSZ7boggL9RR4Rrn2bRAHK7uTHW+GD+CW8nCD
d1fmQCPn2oUxMkjO9Rs3rPp2zUdGU4yCtH+QVui/tWhyAntzHYgtRHOwInYPiieOM+cGqg6fr8Yg
fO2YVd56I8UMvGAp76TlOvSWxjZbxgHrFU5cSOfU5jU3FCULLABBkqzxTMYwFZrqsZjAmq0g7jGy
pKXEfqHel6io7PRXxy/FMSI8cMjIR34pXP/dmad8un5oYmw7L/0qWiWfMRdrkHBVudVZEa3Z676Q
GOiuie304I5z+h8KxJq9toCb25Tm3FqqkvwzVe3MAIpQBRbua/reB0mpUH+CWe/DEMh8GiMx/YmP
Os/6Ey10JCJxA1s340x8oHRR/tz37smIchYmVii+t0vtIaml8iuGD/oq5wBswkrpFgjGUmhZ0Gxp
lRytthxVOe/kwdRbt8W7rDMvCg/j1P2waD7zu/qz6EB4foEYLtpQNXWsJqhF1btwZFXVq4glBuvh
XViaxlTcNjl1TC9RI+qrTIruqZDOfeJO7SOl3vFKxj3oT1CuTxUjn1UxqiG4axdpi/ERveUx1rDY
lurkoIDNixQ2LqIY4jYsGFdW9YJ2Zud5mDq13PgAaRr49SMCW9+DQUAsTCATL/ob+LtiraN2MB/6
pKYCzPY5fi2aHaC6jmz2RCJzC+mvIugWJfJT1KiSDuB34c98FwHReREEDWpnthM69TpAI3q2qzz4
mNoc7HkUoieOi7JYmkZzM3mCq5pS1E+Kx/uJ2s7xMizCZBe0Z1pB9bCypGo8eH3RcAtOIdtMTmg/
aexpJ60y6yG3vOHbROzvk36XQtW7LEr2E4l0IDZ6Exd5tYZ+/cqoMXpIKOrZ5Iu6ylZQ3U4D3di0
/qwm34NM2AvjrusGb9u/S7TaL7/iUVO37YKXIWloP2TpMH0MUoTZuASLHjahe6dGGfur/F0IBu/W
XHwjys9UxdpUV42m8eAgqG98Z5RbPi5/NTmeOjZ9WX1KRwQZrMMv0diYx9zsrsOiSyeLQt0jVVuk
aDPU4VtDu86rlDRacs/pbm1FvbWNjCQ59bHDmTCox/Pod4dgxGeU+zYWSxO8EDn7Rjm3Mhkc3iGj
XztxREGxsD0OPPyMi7co7vByb0sZYBwvrA9R5hCdLjyUc5s+U/qYc7zORYEOiY7f2/A6EuWBtBFh
NC8YJOy47+I/wyOGj7bdiIcgdrz7IOyGp7pzRh70sEB4P8wb81kRIsRZALjXXTVj/OItroMK8M/G
WpwIcaXdHYJR+ZRmNUaFbPEs0DCXEhYoMqIwpjLgsEJXW+k+Se6Jg4gdYqp+NhcfhF4cEeh/LFAg
Ps6sQHQPqp4Ki6EMH8Rg4qaoxoT/azvNCeZN+5i4TEPXoE7kdny3YySLM2NcPBpp6pmbLvJugEIF
t3VOZbr57uqgu/CajMkrZqho7bpWwIYCCv7LBBdn5feKmVLbi6O32EUU8jQArwRBc/T4HmhAxVlS
lpi414E/4ivXi/lkevehNIslhUQVT8cCL+Gq9csCiokTXJuQNz41qnuC9OOTnm+jbMvjEJBKRpEC
hRU5ZHiY5qqzHpOI6Dh2AvLfs477E+kfR6zepRO1jGPl+2SWn1FgwZZ5rc968yVbhriASRjnvk92
k2XIS5dSewi7kMHv+wh4GQbj/ibn8T4hLpZhcbqMjbNqgjY7BuNZNpa9iTS2EcYrE1F2Rs75Mnye
me6LF55vuMgrUhAThYGqvM8GgM597gJpKVXsPRahIRYHTtitsESyLaik81tO7CHehV7F0Xsy2Qvm
lEHexTxkgTGrW0wu/RbGSsgIvw+ih55twJlwKyaOSosYYDH1vRj9gRFGTvi/3J3JcttIEoZfReE7
GcQOHNwRI3skSraWljlWaC4KiESTELERi7g8/XyFRSZAmZa7GNGMwck24UShkJVV+Wfmnw9TIgN3
m0dSak/D6exsMS/WZEgYxvUiIq0AUoFF73MRG8WlFgf5l5WygBM38le3ipFno9kyvFwsF18Se7P6
vHDUBRTucTY2sZbnL/kivcTrfzxPp/Z3DmrLM4vw44uV6n8+v6wD2PPpaU89NYUEwWU2I0P8zHc2
G4KRepo807UuiulnpZqbu0IbJE+reUiYH5MXvJwmERiTFhVMiAZl0LxIe+F4Da/gbc9Zb256xJIp
RUygvHmy82SUFOtoTpqCX+iP6nnYw7hdEIg/X8w06y5Wgnta1K5mX+heaT1+1aKBmy+d5GoFRnNK
UdiiuKCLG0ElaizojzF/nll3DkmPg3s/5E/p8jSlBOk2TrLFmaBvTcmwN5Ll/WYGn5WupfbUuiWt
f3HL7neRh+ygy+GWJ/9GlnU3gZgKTMMGcSY9TFfe6J1KacEadDEdWmmqXyw1PFHDn6mjzdrKJk6q
+Of7n2d0s9JIbdMUgG7A7wE53d2sbhh71lSjZPEwClPnKxSEyQP0FYY77+WUhVPjOZ4FZINfU1JS
UMWZwt+3hpC4Nwuvno3nAMvHwiZlJtLTmzB9UegpT2TuMlUV5zsBWwcaY6jYTvVN9MixLTSzyWA6
0Bwcej3ffFPN3iPxpxVcgT65GQ958my4FJot82+wGRoZ9Q8KdJOfIpOc1f/SUCKBcMhe4bBNHw2N
s/4UX2SOxRiFlpbQIZtGiqhM9Be5VtE3zZlyos8XGfeThZhAj6mvVhBfr6yesJ0DHCyFTKRNLysy
2J9xHM7taQxvITemN3qcKOZ5OlNIF80UO34ofeHQXCjX+z+CQDu2YgO077EMk+gF7RApDLO6RT9z
TsiPZjaIh8Za+MuG/4xvQMtv3LX9DwLb2X2QA0WrDfahqd22UnaKB0emSzwMZgGfOLFDsm2jBd+H
tae7mW/jW0/jFU7Ihl22AvR+WkGw+3R7oNk0Kbb1AY2nRBhmOwSS9NYKTetWMRzpiToyl2R0+wt/
fadEQTqMVz2eauYWTkBvGeK27X91pZsr7wzgOSPV1FEVS4PFX4xuq0Ju+WyQW/OYxsNMSZD+spwW
+pU1X6ij6JkGip91RXSffNHX1K5OqcMi1TgqcPyiqRUMp/pKGZUD+r+BN+sXEX0X/l0SUf1ZeOn6
zsuKIM+aUJj4tWwvNqIduGCr+t2b9gs6eRcFFrq8k0FcDqoczD4ZgcuYi4n38YM+oECfeCLQa1m+
4YB9BtA71T/3bIeKextuLLzX6tr+2vumYf8bVvO5/559b1BN0MXk4wfU2mbQrTzq354Fqz8gJwbH
WgcEFjhwexaAhPtUZSkq1vYfev8x7Fu50MOpH0fbNNZUcr3v7TsSfugA+LfB9iuIxt58ewe2M6Eh
UCVUKvBPzYE7CWm95MNc5I/z7TlQHFG1JaUCmt5XSZQTO0T1kgSqtxcCRUh9Ex2gRpXUeC7sLA/c
shY/swf7lfxwC4F1ahPvkJsFp+9Qx0UGAA0YxdVZCLbZZ4bA9WG2K69q2o9oFsB1ZK2BZvWJH5kA
7071knzqtipgDRQLpEmvat6qBx7RJJC8wSFDThNo+UNFBJzz9ZfuTsKARkLUxWIWjm8hOKJvpNTr
CxIai1CiBUNNeXUWgqNhM6GAVAb179V8H5EOgNQLskipWcAo6rAVo+iVzeuaA2Vg9imLpuTTPj5z
aCpqNajqoP56VvmN0xF9r3Sb1CnHqnfGziJw7D6xYfpXafXpqFK7Y9ICUs1lTYGu920i5w6YYrU1
4kJs20Pb6FuiwTDFv9Xvx7cWsNSya0E3++QdKxBG1VtjVxd0UTanDThDHJtBJOAq/fosBY1yMnxJ
kSfBxVtuK4FD3iCJDRCW1EpwdCcDjcRJ6VOi0tdJByHhsp6FrhI4fY24O/ZCfV0qWOBjMggqxU+S
2wI0bBQUsC9Y9bbQ1QWnb1Naqqqa2CO5js8gsE6ldYFvLeArOme8fuvtFUHKK+W3hiYaeZSzUO1G
x6QLOi6PpC5oHAPJMOaoVL5j6Rdtz4JjcVDCLILvVbN0dIdlcG6z+jR//6Cg03CTKmqAEvP1Lbdn
gXgGbTdZFByZj213gJRBlT0iACFoqrAHaq0GHYtQes9NBp04kx7RKgDb0qW/v9XXYakxRDl9eXXR
g/L7k4vfbJ9HZwvIfBTZiFLuAgdFQCLIOc3aIrLWt1cBYKLF5oiLjj0Q19G5jixf9QCuIypgsvvV
rmF3LQwwiQZBLpZKpSzvtwjvWDavGPWnmR9MSnTa97K38Omf3dAAVru/14hsCbtudbQrbxTZvdWz
f4DXf7QQu3LRb/3YGIHt/16/4O6j3xxU849D30vddDwjV0iA8fUwr90QhPtfgfvkhm4LLiw178dI
Pn5ojXNrFfxCcDbvyNUpf5GWm/qbuN2qsMI35QXP3Shzs2aI4jMSTMQUyUr+5AaQo6YdnpIKipOW
TUJh6k7iZpRi1BW+JS85irxx7kPc3hIOn2Tz9zdT1l9t5D7t+OwF7tJNvUaSGDaEwweY7AYAP4n/
OiGFoAif2vQwBNEPoIVnzLo/aas3bU2wZbLTfu7FcNq0JYMxsvnISh4y477fyCnVWyur3mQFX0zc
WUsBKRoSuf3SciElpldBe0VWUT1p0dEEDt/2LFcBAmnJ8bIjtoRbZcV+2bVNFYInLRgBxXi+bj5X
qRfiKNb8w99f5F/jws92ptmh8Y+87CvXj1rWA3TpENvLlZuud0jb6VXLsUd2pq/cLHPHsyLz8ryl
0xR+6oeYEn8886duO/xZAZzSQ/fZC7Juq6gKNpSXnZGUmPlJ0rJNoHICRDuE9LhIu6IF4CctOo7y
jg2po+2ykq+9p9TtnJ6IvQpkSl70i9vetyhKFmCPvODlydANk4wK1dbCRL5zgNVz7S1PLr0081qW
ijCOqJk+xOCvvJU/bm1jdYzoEMIfSPJthiksLKIFqiItuuzi9lb7bvq4iVynwzxgt8q+aRP38150
7zoG3sz89ozrZYm87Khv5gEnkrZXo1ZonrTo1Jt2M0xKgExW8K0XRdk6eHE7bgJsTeoBNodfNSSR
/JDfftlH/iAP2FXEhu5BUvyI2feyzGtZLk2DiFx+DY28VdurrEMtshrzn9ydNaMTNqVGKmXFfvfS
kJ2tJZmt+AAb5r4KZcnvd++y79Djtr00a+xSdkbuvV9QjcoO3s/GcZT5rZNbjThKj30dkxU2bX3N
CsXbL/ktpOkVl97Fn5o8rbf+WxtcE3eMA89N//gfAAAA//8=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2800">
              <a:solidFill>
                <a:schemeClr val="bg1"/>
              </a:solidFill>
            </a:defRPr>
          </a:pPr>
          <a:endParaRPr lang="en-US" sz="28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4.emf"/><Relationship Id="rId3" Type="http://schemas.openxmlformats.org/officeDocument/2006/relationships/chart" Target="../charts/chart11.xml"/><Relationship Id="rId7" Type="http://schemas.microsoft.com/office/2014/relationships/chartEx" Target="../charts/chartEx3.xml"/><Relationship Id="rId12" Type="http://schemas.openxmlformats.org/officeDocument/2006/relationships/image" Target="../media/image3.emf"/><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2.emf"/><Relationship Id="rId5" Type="http://schemas.openxmlformats.org/officeDocument/2006/relationships/chart" Target="../charts/chart13.xml"/><Relationship Id="rId15" Type="http://schemas.openxmlformats.org/officeDocument/2006/relationships/image" Target="../media/image6.emf"/><Relationship Id="rId10" Type="http://schemas.openxmlformats.org/officeDocument/2006/relationships/chart" Target="../charts/chart16.xml"/><Relationship Id="rId4" Type="http://schemas.openxmlformats.org/officeDocument/2006/relationships/chart" Target="../charts/chart12.xml"/><Relationship Id="rId9" Type="http://schemas.microsoft.com/office/2014/relationships/chartEx" Target="../charts/chartEx4.xml"/><Relationship Id="rId14"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400050</xdr:colOff>
      <xdr:row>2</xdr:row>
      <xdr:rowOff>100012</xdr:rowOff>
    </xdr:from>
    <xdr:to>
      <xdr:col>12</xdr:col>
      <xdr:colOff>457200</xdr:colOff>
      <xdr:row>16</xdr:row>
      <xdr:rowOff>176212</xdr:rowOff>
    </xdr:to>
    <xdr:graphicFrame macro="">
      <xdr:nvGraphicFramePr>
        <xdr:cNvPr id="2" name="Chart 1">
          <a:extLst>
            <a:ext uri="{FF2B5EF4-FFF2-40B4-BE49-F238E27FC236}">
              <a16:creationId xmlns:a16="http://schemas.microsoft.com/office/drawing/2014/main" id="{197B2922-3510-A6E9-77EC-6F216C501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171450</xdr:colOff>
      <xdr:row>2</xdr:row>
      <xdr:rowOff>42862</xdr:rowOff>
    </xdr:from>
    <xdr:to>
      <xdr:col>14</xdr:col>
      <xdr:colOff>476250</xdr:colOff>
      <xdr:row>16</xdr:row>
      <xdr:rowOff>119062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CC9924F-09AD-176B-789D-2070FA5CF3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81675" y="42386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7</xdr:row>
      <xdr:rowOff>9525</xdr:rowOff>
    </xdr:from>
    <xdr:to>
      <xdr:col>2</xdr:col>
      <xdr:colOff>19050</xdr:colOff>
      <xdr:row>20</xdr:row>
      <xdr:rowOff>57150</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A9780A4D-2269-6C1B-9B5A-6BE5B03B870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1343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133350</xdr:colOff>
      <xdr:row>7</xdr:row>
      <xdr:rowOff>161925</xdr:rowOff>
    </xdr:from>
    <xdr:to>
      <xdr:col>4</xdr:col>
      <xdr:colOff>742950</xdr:colOff>
      <xdr:row>21</xdr:row>
      <xdr:rowOff>19050</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993D43E3-B749-7269-DD43-505E6283D87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943100" y="1495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152400</xdr:colOff>
      <xdr:row>6</xdr:row>
      <xdr:rowOff>152400</xdr:rowOff>
    </xdr:from>
    <xdr:to>
      <xdr:col>7</xdr:col>
      <xdr:colOff>447675</xdr:colOff>
      <xdr:row>20</xdr:row>
      <xdr:rowOff>9525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B78E3045-6006-0E7A-E520-C63076F447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29100" y="1295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5185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41806"/>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drawings/drawing4.xml><?xml version="1.0" encoding="utf-8"?>
<xdr:wsDr xmlns:xdr="http://schemas.openxmlformats.org/drawingml/2006/spreadsheetDrawing" xmlns:a="http://schemas.openxmlformats.org/drawingml/2006/main">
  <xdr:twoCellAnchor>
    <xdr:from>
      <xdr:col>2</xdr:col>
      <xdr:colOff>542925</xdr:colOff>
      <xdr:row>2</xdr:row>
      <xdr:rowOff>90487</xdr:rowOff>
    </xdr:from>
    <xdr:to>
      <xdr:col>10</xdr:col>
      <xdr:colOff>238125</xdr:colOff>
      <xdr:row>16</xdr:row>
      <xdr:rowOff>166687</xdr:rowOff>
    </xdr:to>
    <xdr:graphicFrame macro="">
      <xdr:nvGraphicFramePr>
        <xdr:cNvPr id="2" name="Chart 1">
          <a:extLst>
            <a:ext uri="{FF2B5EF4-FFF2-40B4-BE49-F238E27FC236}">
              <a16:creationId xmlns:a16="http://schemas.microsoft.com/office/drawing/2014/main" id="{EF5A5BC1-6FB7-AE40-9D30-F4105CF6E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144860</xdr:colOff>
      <xdr:row>2</xdr:row>
      <xdr:rowOff>27385</xdr:rowOff>
    </xdr:from>
    <xdr:to>
      <xdr:col>14</xdr:col>
      <xdr:colOff>480220</xdr:colOff>
      <xdr:row>16</xdr:row>
      <xdr:rowOff>131366</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41D41B2-F108-D94D-1988-19D4BF559E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59810" y="408385"/>
              <a:ext cx="4602560" cy="27709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130571</xdr:colOff>
      <xdr:row>2</xdr:row>
      <xdr:rowOff>149225</xdr:rowOff>
    </xdr:from>
    <xdr:to>
      <xdr:col>18</xdr:col>
      <xdr:colOff>143668</xdr:colOff>
      <xdr:row>16</xdr:row>
      <xdr:rowOff>34131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5E432EDB-B150-D32A-BFC3-66DCA6C6C7C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280649" y="52625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28574</xdr:colOff>
      <xdr:row>2</xdr:row>
      <xdr:rowOff>90487</xdr:rowOff>
    </xdr:from>
    <xdr:to>
      <xdr:col>12</xdr:col>
      <xdr:colOff>38100</xdr:colOff>
      <xdr:row>16</xdr:row>
      <xdr:rowOff>166687</xdr:rowOff>
    </xdr:to>
    <xdr:graphicFrame macro="">
      <xdr:nvGraphicFramePr>
        <xdr:cNvPr id="2" name="Chart 1">
          <a:extLst>
            <a:ext uri="{FF2B5EF4-FFF2-40B4-BE49-F238E27FC236}">
              <a16:creationId xmlns:a16="http://schemas.microsoft.com/office/drawing/2014/main" id="{216CD75D-8AB0-0A5A-32E8-B9DB2F230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161925</xdr:colOff>
      <xdr:row>20</xdr:row>
      <xdr:rowOff>28575</xdr:rowOff>
    </xdr:from>
    <xdr:to>
      <xdr:col>1</xdr:col>
      <xdr:colOff>695326</xdr:colOff>
      <xdr:row>25</xdr:row>
      <xdr:rowOff>123825</xdr:rowOff>
    </xdr:to>
    <xdr:graphicFrame macro="">
      <xdr:nvGraphicFramePr>
        <xdr:cNvPr id="2" name="Chart 1">
          <a:extLst>
            <a:ext uri="{FF2B5EF4-FFF2-40B4-BE49-F238E27FC236}">
              <a16:creationId xmlns:a16="http://schemas.microsoft.com/office/drawing/2014/main" id="{21C8FF68-3645-3877-106D-F37E51A1D6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85726</xdr:colOff>
      <xdr:row>16</xdr:row>
      <xdr:rowOff>80962</xdr:rowOff>
    </xdr:from>
    <xdr:to>
      <xdr:col>4</xdr:col>
      <xdr:colOff>762000</xdr:colOff>
      <xdr:row>20</xdr:row>
      <xdr:rowOff>0</xdr:rowOff>
    </xdr:to>
    <xdr:graphicFrame macro="">
      <xdr:nvGraphicFramePr>
        <xdr:cNvPr id="3" name="Chart 2">
          <a:extLst>
            <a:ext uri="{FF2B5EF4-FFF2-40B4-BE49-F238E27FC236}">
              <a16:creationId xmlns:a16="http://schemas.microsoft.com/office/drawing/2014/main" id="{5304BA93-E1A3-EBB0-0A84-39B1B413B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161925</xdr:colOff>
      <xdr:row>16</xdr:row>
      <xdr:rowOff>71436</xdr:rowOff>
    </xdr:from>
    <xdr:to>
      <xdr:col>7</xdr:col>
      <xdr:colOff>885825</xdr:colOff>
      <xdr:row>19</xdr:row>
      <xdr:rowOff>190499</xdr:rowOff>
    </xdr:to>
    <xdr:graphicFrame macro="">
      <xdr:nvGraphicFramePr>
        <xdr:cNvPr id="4" name="Chart 3">
          <a:extLst>
            <a:ext uri="{FF2B5EF4-FFF2-40B4-BE49-F238E27FC236}">
              <a16:creationId xmlns:a16="http://schemas.microsoft.com/office/drawing/2014/main" id="{AB52B2D6-F12E-AB88-FDF5-CEEFE854C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190501</xdr:colOff>
      <xdr:row>16</xdr:row>
      <xdr:rowOff>61911</xdr:rowOff>
    </xdr:from>
    <xdr:to>
      <xdr:col>10</xdr:col>
      <xdr:colOff>962025</xdr:colOff>
      <xdr:row>20</xdr:row>
      <xdr:rowOff>9524</xdr:rowOff>
    </xdr:to>
    <xdr:graphicFrame macro="">
      <xdr:nvGraphicFramePr>
        <xdr:cNvPr id="5" name="Chart 4">
          <a:extLst>
            <a:ext uri="{FF2B5EF4-FFF2-40B4-BE49-F238E27FC236}">
              <a16:creationId xmlns:a16="http://schemas.microsoft.com/office/drawing/2014/main" id="{905590CB-C3AC-61CA-92EE-7EDA4A88B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152400</xdr:colOff>
      <xdr:row>16</xdr:row>
      <xdr:rowOff>66674</xdr:rowOff>
    </xdr:from>
    <xdr:to>
      <xdr:col>13</xdr:col>
      <xdr:colOff>1209675</xdr:colOff>
      <xdr:row>19</xdr:row>
      <xdr:rowOff>190499</xdr:rowOff>
    </xdr:to>
    <xdr:graphicFrame macro="">
      <xdr:nvGraphicFramePr>
        <xdr:cNvPr id="6" name="Chart 5">
          <a:extLst>
            <a:ext uri="{FF2B5EF4-FFF2-40B4-BE49-F238E27FC236}">
              <a16:creationId xmlns:a16="http://schemas.microsoft.com/office/drawing/2014/main" id="{6CE0BCAD-F227-FBF1-F6C4-707F5322F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41414</xdr:colOff>
      <xdr:row>0</xdr:row>
      <xdr:rowOff>184544</xdr:rowOff>
    </xdr:from>
    <xdr:to>
      <xdr:col>42</xdr:col>
      <xdr:colOff>248479</xdr:colOff>
      <xdr:row>5</xdr:row>
      <xdr:rowOff>17197</xdr:rowOff>
    </xdr:to>
    <xdr:sp macro="" textlink="">
      <xdr:nvSpPr>
        <xdr:cNvPr id="2" name="Rectangle: Rounded Corners 1">
          <a:extLst>
            <a:ext uri="{FF2B5EF4-FFF2-40B4-BE49-F238E27FC236}">
              <a16:creationId xmlns:a16="http://schemas.microsoft.com/office/drawing/2014/main" id="{3A247972-F9E3-0865-5C0E-8DF9BC2CA4EF}"/>
            </a:ext>
          </a:extLst>
        </xdr:cNvPr>
        <xdr:cNvSpPr/>
      </xdr:nvSpPr>
      <xdr:spPr>
        <a:xfrm>
          <a:off x="651014" y="184544"/>
          <a:ext cx="25200665" cy="78515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cap="all" baseline="0">
              <a:latin typeface="LATO BLACK" panose="020F0502020204030203" pitchFamily="34" charset="0"/>
              <a:ea typeface="LATO BLACK" panose="020F0502020204030203" pitchFamily="34" charset="0"/>
              <a:cs typeface="LATO BLACK" panose="020F0502020204030203" pitchFamily="34" charset="0"/>
            </a:rPr>
            <a:t>Ecommerce Sales Analysis</a:t>
          </a:r>
        </a:p>
      </xdr:txBody>
    </xdr:sp>
    <xdr:clientData/>
  </xdr:twoCellAnchor>
  <xdr:twoCellAnchor>
    <xdr:from>
      <xdr:col>1</xdr:col>
      <xdr:colOff>272964</xdr:colOff>
      <xdr:row>5</xdr:row>
      <xdr:rowOff>178027</xdr:rowOff>
    </xdr:from>
    <xdr:to>
      <xdr:col>9</xdr:col>
      <xdr:colOff>145803</xdr:colOff>
      <xdr:row>23</xdr:row>
      <xdr:rowOff>27950</xdr:rowOff>
    </xdr:to>
    <xdr:grpSp>
      <xdr:nvGrpSpPr>
        <xdr:cNvPr id="16" name="Group 15">
          <a:extLst>
            <a:ext uri="{FF2B5EF4-FFF2-40B4-BE49-F238E27FC236}">
              <a16:creationId xmlns:a16="http://schemas.microsoft.com/office/drawing/2014/main" id="{0A18DFF2-2A8B-FE62-92B6-52A96A9942F2}"/>
            </a:ext>
          </a:extLst>
        </xdr:cNvPr>
        <xdr:cNvGrpSpPr/>
      </xdr:nvGrpSpPr>
      <xdr:grpSpPr>
        <a:xfrm>
          <a:off x="889288" y="1111851"/>
          <a:ext cx="4803427" cy="3211687"/>
          <a:chOff x="456092" y="1264959"/>
          <a:chExt cx="3741963" cy="3344192"/>
        </a:xfrm>
      </xdr:grpSpPr>
      <xdr:sp macro="" textlink="">
        <xdr:nvSpPr>
          <xdr:cNvPr id="5" name="Rectangle: Rounded Corners 4">
            <a:extLst>
              <a:ext uri="{FF2B5EF4-FFF2-40B4-BE49-F238E27FC236}">
                <a16:creationId xmlns:a16="http://schemas.microsoft.com/office/drawing/2014/main" id="{E22C93AF-FD11-DA55-1AE2-CE951889DAED}"/>
              </a:ext>
            </a:extLst>
          </xdr:cNvPr>
          <xdr:cNvSpPr/>
        </xdr:nvSpPr>
        <xdr:spPr>
          <a:xfrm>
            <a:off x="466003" y="1264959"/>
            <a:ext cx="3732052" cy="710597"/>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LATO BLACK" panose="020F0502020204030203" pitchFamily="34" charset="0"/>
                <a:ea typeface="LATO BLACK" panose="020F0502020204030203" pitchFamily="34" charset="0"/>
                <a:cs typeface="LATO BLACK" panose="020F0502020204030203" pitchFamily="34" charset="0"/>
              </a:rPr>
              <a:t>SALES</a:t>
            </a:r>
          </a:p>
        </xdr:txBody>
      </xdr:sp>
      <xdr:grpSp>
        <xdr:nvGrpSpPr>
          <xdr:cNvPr id="15" name="Group 14">
            <a:extLst>
              <a:ext uri="{FF2B5EF4-FFF2-40B4-BE49-F238E27FC236}">
                <a16:creationId xmlns:a16="http://schemas.microsoft.com/office/drawing/2014/main" id="{71B706F6-264B-3B0D-2D41-6934D4EB7697}"/>
              </a:ext>
            </a:extLst>
          </xdr:cNvPr>
          <xdr:cNvGrpSpPr/>
        </xdr:nvGrpSpPr>
        <xdr:grpSpPr>
          <a:xfrm>
            <a:off x="456092" y="2028473"/>
            <a:ext cx="3704166" cy="2580678"/>
            <a:chOff x="544286" y="1940278"/>
            <a:chExt cx="3704166" cy="2580678"/>
          </a:xfrm>
        </xdr:grpSpPr>
        <xdr:sp macro="" textlink="">
          <xdr:nvSpPr>
            <xdr:cNvPr id="4" name="Rectangle: Rounded Corners 3">
              <a:extLst>
                <a:ext uri="{FF2B5EF4-FFF2-40B4-BE49-F238E27FC236}">
                  <a16:creationId xmlns:a16="http://schemas.microsoft.com/office/drawing/2014/main" id="{DF385683-929D-788E-069D-DBCCB6ECAE02}"/>
                </a:ext>
              </a:extLst>
            </xdr:cNvPr>
            <xdr:cNvSpPr/>
          </xdr:nvSpPr>
          <xdr:spPr>
            <a:xfrm>
              <a:off x="544286" y="1940278"/>
              <a:ext cx="3704166" cy="258067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latin typeface="LATO BLACK" panose="020F0502020204030203" pitchFamily="34" charset="0"/>
                <a:ea typeface="LATO BLACK" panose="020F0502020204030203" pitchFamily="34" charset="0"/>
                <a:cs typeface="LATO BLACK" panose="020F0502020204030203" pitchFamily="34" charset="0"/>
              </a:endParaRPr>
            </a:p>
          </xdr:txBody>
        </xdr:sp>
        <xdr:sp macro="" textlink="KPI!C16">
          <xdr:nvSpPr>
            <xdr:cNvPr id="8" name="Rectangle: Rounded Corners 7">
              <a:extLst>
                <a:ext uri="{FF2B5EF4-FFF2-40B4-BE49-F238E27FC236}">
                  <a16:creationId xmlns:a16="http://schemas.microsoft.com/office/drawing/2014/main" id="{B7CEA530-45D7-C515-888D-49176A3D7AC9}"/>
                </a:ext>
              </a:extLst>
            </xdr:cNvPr>
            <xdr:cNvSpPr/>
          </xdr:nvSpPr>
          <xdr:spPr>
            <a:xfrm>
              <a:off x="895922" y="2084052"/>
              <a:ext cx="2851788" cy="481852"/>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123858-E2BC-400C-9DB3-E6A3090AF82D}" type="TxLink">
                <a:rPr lang="en-US" sz="20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102.56K</a:t>
              </a:fld>
              <a:endParaRPr lang="en-IN" sz="20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C16">
          <xdr:nvSpPr>
            <xdr:cNvPr id="10" name="Rectangle: Rounded Corners 9">
              <a:extLst>
                <a:ext uri="{FF2B5EF4-FFF2-40B4-BE49-F238E27FC236}">
                  <a16:creationId xmlns:a16="http://schemas.microsoft.com/office/drawing/2014/main" id="{7E45D25B-B9D9-4867-B67B-E00B1E31EE1D}"/>
                </a:ext>
              </a:extLst>
            </xdr:cNvPr>
            <xdr:cNvSpPr/>
          </xdr:nvSpPr>
          <xdr:spPr>
            <a:xfrm>
              <a:off x="740833" y="3919433"/>
              <a:ext cx="3369028" cy="57848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20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20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11" name="Chart 10">
              <a:extLst>
                <a:ext uri="{FF2B5EF4-FFF2-40B4-BE49-F238E27FC236}">
                  <a16:creationId xmlns:a16="http://schemas.microsoft.com/office/drawing/2014/main" id="{D2617DAD-320E-455A-A1FC-25C03B9D6842}"/>
                </a:ext>
              </a:extLst>
            </xdr:cNvPr>
            <xdr:cNvGraphicFramePr>
              <a:graphicFrameLocks/>
            </xdr:cNvGraphicFramePr>
          </xdr:nvGraphicFramePr>
          <xdr:xfrm>
            <a:off x="970139" y="2631795"/>
            <a:ext cx="2645833" cy="1195844"/>
          </xdr:xfrm>
          <a:graphic>
            <a:graphicData uri="http://schemas.openxmlformats.org/drawingml/2006/chart">
              <c:chart xmlns:c="http://schemas.openxmlformats.org/drawingml/2006/chart" xmlns:r="http://schemas.openxmlformats.org/officeDocument/2006/relationships" r:id="rId1"/>
            </a:graphicData>
          </a:graphic>
        </xdr:graphicFrame>
      </xdr:grpSp>
    </xdr:grpSp>
    <xdr:clientData/>
  </xdr:twoCellAnchor>
  <xdr:twoCellAnchor>
    <xdr:from>
      <xdr:col>9</xdr:col>
      <xdr:colOff>277742</xdr:colOff>
      <xdr:row>5</xdr:row>
      <xdr:rowOff>130168</xdr:rowOff>
    </xdr:from>
    <xdr:to>
      <xdr:col>17</xdr:col>
      <xdr:colOff>150581</xdr:colOff>
      <xdr:row>22</xdr:row>
      <xdr:rowOff>188536</xdr:rowOff>
    </xdr:to>
    <xdr:grpSp>
      <xdr:nvGrpSpPr>
        <xdr:cNvPr id="18" name="Group 17">
          <a:extLst>
            <a:ext uri="{FF2B5EF4-FFF2-40B4-BE49-F238E27FC236}">
              <a16:creationId xmlns:a16="http://schemas.microsoft.com/office/drawing/2014/main" id="{D331C35F-E357-41A3-8C5C-18134B726EBF}"/>
            </a:ext>
          </a:extLst>
        </xdr:cNvPr>
        <xdr:cNvGrpSpPr/>
      </xdr:nvGrpSpPr>
      <xdr:grpSpPr>
        <a:xfrm>
          <a:off x="5824654" y="1063992"/>
          <a:ext cx="4803427" cy="3233368"/>
          <a:chOff x="456092" y="1264959"/>
          <a:chExt cx="3741963" cy="3344192"/>
        </a:xfrm>
      </xdr:grpSpPr>
      <xdr:sp macro="" textlink="">
        <xdr:nvSpPr>
          <xdr:cNvPr id="19" name="Rectangle: Rounded Corners 18">
            <a:extLst>
              <a:ext uri="{FF2B5EF4-FFF2-40B4-BE49-F238E27FC236}">
                <a16:creationId xmlns:a16="http://schemas.microsoft.com/office/drawing/2014/main" id="{9879D315-5D13-6060-0517-5162A183E784}"/>
              </a:ext>
            </a:extLst>
          </xdr:cNvPr>
          <xdr:cNvSpPr/>
        </xdr:nvSpPr>
        <xdr:spPr>
          <a:xfrm>
            <a:off x="466003" y="1264959"/>
            <a:ext cx="3732052" cy="710597"/>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LATO BLACK" panose="020F0502020204030203" pitchFamily="34" charset="0"/>
                <a:ea typeface="LATO BLACK" panose="020F0502020204030203" pitchFamily="34" charset="0"/>
                <a:cs typeface="LATO BLACK" panose="020F0502020204030203" pitchFamily="34" charset="0"/>
              </a:rPr>
              <a:t>PROFIT</a:t>
            </a:r>
          </a:p>
        </xdr:txBody>
      </xdr:sp>
      <xdr:grpSp>
        <xdr:nvGrpSpPr>
          <xdr:cNvPr id="20" name="Group 19">
            <a:extLst>
              <a:ext uri="{FF2B5EF4-FFF2-40B4-BE49-F238E27FC236}">
                <a16:creationId xmlns:a16="http://schemas.microsoft.com/office/drawing/2014/main" id="{04D7C488-0648-FBDA-7D12-7ACA952BDC70}"/>
              </a:ext>
            </a:extLst>
          </xdr:cNvPr>
          <xdr:cNvGrpSpPr/>
        </xdr:nvGrpSpPr>
        <xdr:grpSpPr>
          <a:xfrm>
            <a:off x="456092" y="2028473"/>
            <a:ext cx="3704166" cy="2580678"/>
            <a:chOff x="544286" y="1940278"/>
            <a:chExt cx="3704166" cy="2580678"/>
          </a:xfrm>
        </xdr:grpSpPr>
        <xdr:sp macro="" textlink="">
          <xdr:nvSpPr>
            <xdr:cNvPr id="21" name="Rectangle: Rounded Corners 20">
              <a:extLst>
                <a:ext uri="{FF2B5EF4-FFF2-40B4-BE49-F238E27FC236}">
                  <a16:creationId xmlns:a16="http://schemas.microsoft.com/office/drawing/2014/main" id="{33C7625E-B40E-8320-0770-5B91C09CAB22}"/>
                </a:ext>
              </a:extLst>
            </xdr:cNvPr>
            <xdr:cNvSpPr/>
          </xdr:nvSpPr>
          <xdr:spPr>
            <a:xfrm>
              <a:off x="544286" y="1940278"/>
              <a:ext cx="3704166" cy="258067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latin typeface="LATO BLACK" panose="020F0502020204030203" pitchFamily="34" charset="0"/>
                <a:ea typeface="LATO BLACK" panose="020F0502020204030203" pitchFamily="34" charset="0"/>
                <a:cs typeface="LATO BLACK" panose="020F0502020204030203" pitchFamily="34" charset="0"/>
              </a:endParaRPr>
            </a:p>
          </xdr:txBody>
        </xdr:sp>
        <xdr:sp macro="" textlink="KPI!$F$16">
          <xdr:nvSpPr>
            <xdr:cNvPr id="22" name="Rectangle: Rounded Corners 21">
              <a:extLst>
                <a:ext uri="{FF2B5EF4-FFF2-40B4-BE49-F238E27FC236}">
                  <a16:creationId xmlns:a16="http://schemas.microsoft.com/office/drawing/2014/main" id="{CD6C5E05-7A4F-59F6-CC06-E8BF2CB2D25A}"/>
                </a:ext>
              </a:extLst>
            </xdr:cNvPr>
            <xdr:cNvSpPr/>
          </xdr:nvSpPr>
          <xdr:spPr>
            <a:xfrm>
              <a:off x="895922" y="2084052"/>
              <a:ext cx="2851788" cy="481852"/>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A1CEE0-5854-477B-890E-95BB1442BF15}" type="TxLink">
                <a:rPr lang="en-US" sz="20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12.65K</a:t>
              </a:fld>
              <a:endParaRPr lang="en-IN" sz="40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C16">
          <xdr:nvSpPr>
            <xdr:cNvPr id="23" name="Rectangle: Rounded Corners 22">
              <a:extLst>
                <a:ext uri="{FF2B5EF4-FFF2-40B4-BE49-F238E27FC236}">
                  <a16:creationId xmlns:a16="http://schemas.microsoft.com/office/drawing/2014/main" id="{3B639A6F-AB89-0454-6219-2F00BC426039}"/>
                </a:ext>
              </a:extLst>
            </xdr:cNvPr>
            <xdr:cNvSpPr/>
          </xdr:nvSpPr>
          <xdr:spPr>
            <a:xfrm>
              <a:off x="740833" y="3919433"/>
              <a:ext cx="3369028" cy="57848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20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20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clientData/>
  </xdr:twoCellAnchor>
  <xdr:twoCellAnchor>
    <xdr:from>
      <xdr:col>17</xdr:col>
      <xdr:colOff>351145</xdr:colOff>
      <xdr:row>5</xdr:row>
      <xdr:rowOff>150895</xdr:rowOff>
    </xdr:from>
    <xdr:to>
      <xdr:col>25</xdr:col>
      <xdr:colOff>223984</xdr:colOff>
      <xdr:row>23</xdr:row>
      <xdr:rowOff>11573</xdr:rowOff>
    </xdr:to>
    <xdr:grpSp>
      <xdr:nvGrpSpPr>
        <xdr:cNvPr id="26" name="Group 25">
          <a:extLst>
            <a:ext uri="{FF2B5EF4-FFF2-40B4-BE49-F238E27FC236}">
              <a16:creationId xmlns:a16="http://schemas.microsoft.com/office/drawing/2014/main" id="{4C8B0328-B2F8-4339-87A7-ABDDFF7DEE20}"/>
            </a:ext>
          </a:extLst>
        </xdr:cNvPr>
        <xdr:cNvGrpSpPr/>
      </xdr:nvGrpSpPr>
      <xdr:grpSpPr>
        <a:xfrm>
          <a:off x="10828645" y="1084719"/>
          <a:ext cx="4803427" cy="3222442"/>
          <a:chOff x="456092" y="1264959"/>
          <a:chExt cx="3741963" cy="3344192"/>
        </a:xfrm>
      </xdr:grpSpPr>
      <xdr:sp macro="" textlink="">
        <xdr:nvSpPr>
          <xdr:cNvPr id="27" name="Rectangle: Rounded Corners 26">
            <a:extLst>
              <a:ext uri="{FF2B5EF4-FFF2-40B4-BE49-F238E27FC236}">
                <a16:creationId xmlns:a16="http://schemas.microsoft.com/office/drawing/2014/main" id="{9DD8A62A-0F5B-CE0C-59DF-CDCCC6F3B783}"/>
              </a:ext>
            </a:extLst>
          </xdr:cNvPr>
          <xdr:cNvSpPr/>
        </xdr:nvSpPr>
        <xdr:spPr>
          <a:xfrm>
            <a:off x="466003" y="1264959"/>
            <a:ext cx="3732052" cy="710597"/>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LATO BLACK" panose="020F0502020204030203" pitchFamily="34" charset="0"/>
                <a:ea typeface="LATO BLACK" panose="020F0502020204030203" pitchFamily="34" charset="0"/>
                <a:cs typeface="LATO BLACK" panose="020F0502020204030203" pitchFamily="34" charset="0"/>
              </a:rPr>
              <a:t>QUANTITY</a:t>
            </a:r>
          </a:p>
        </xdr:txBody>
      </xdr:sp>
      <xdr:grpSp>
        <xdr:nvGrpSpPr>
          <xdr:cNvPr id="28" name="Group 27">
            <a:extLst>
              <a:ext uri="{FF2B5EF4-FFF2-40B4-BE49-F238E27FC236}">
                <a16:creationId xmlns:a16="http://schemas.microsoft.com/office/drawing/2014/main" id="{4095A791-148E-4C9F-1829-CC68CB4AE9B8}"/>
              </a:ext>
            </a:extLst>
          </xdr:cNvPr>
          <xdr:cNvGrpSpPr/>
        </xdr:nvGrpSpPr>
        <xdr:grpSpPr>
          <a:xfrm>
            <a:off x="456092" y="2028473"/>
            <a:ext cx="3704166" cy="2580678"/>
            <a:chOff x="544286" y="1940278"/>
            <a:chExt cx="3704166" cy="2580678"/>
          </a:xfrm>
        </xdr:grpSpPr>
        <xdr:sp macro="" textlink="">
          <xdr:nvSpPr>
            <xdr:cNvPr id="29" name="Rectangle: Rounded Corners 28">
              <a:extLst>
                <a:ext uri="{FF2B5EF4-FFF2-40B4-BE49-F238E27FC236}">
                  <a16:creationId xmlns:a16="http://schemas.microsoft.com/office/drawing/2014/main" id="{18ADCE18-3EE4-87AF-AB84-77285DB6B9A3}"/>
                </a:ext>
              </a:extLst>
            </xdr:cNvPr>
            <xdr:cNvSpPr/>
          </xdr:nvSpPr>
          <xdr:spPr>
            <a:xfrm>
              <a:off x="544286" y="1940278"/>
              <a:ext cx="3704166" cy="258067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latin typeface="LATO BLACK" panose="020F0502020204030203" pitchFamily="34" charset="0"/>
                <a:ea typeface="LATO BLACK" panose="020F0502020204030203" pitchFamily="34" charset="0"/>
                <a:cs typeface="LATO BLACK" panose="020F0502020204030203" pitchFamily="34" charset="0"/>
              </a:endParaRPr>
            </a:p>
          </xdr:txBody>
        </xdr:sp>
        <xdr:sp macro="" textlink="KPI!$I$16">
          <xdr:nvSpPr>
            <xdr:cNvPr id="30" name="Rectangle: Rounded Corners 29">
              <a:extLst>
                <a:ext uri="{FF2B5EF4-FFF2-40B4-BE49-F238E27FC236}">
                  <a16:creationId xmlns:a16="http://schemas.microsoft.com/office/drawing/2014/main" id="{85E658E1-6577-E028-F3DE-A65422482F04}"/>
                </a:ext>
              </a:extLst>
            </xdr:cNvPr>
            <xdr:cNvSpPr/>
          </xdr:nvSpPr>
          <xdr:spPr>
            <a:xfrm>
              <a:off x="895922" y="2084052"/>
              <a:ext cx="2851788" cy="481852"/>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A4B6D2-51EF-40B7-A55A-7E517E01B469}" type="TxLink">
                <a:rPr lang="en-US" sz="20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1670</a:t>
              </a:fld>
              <a:endParaRPr lang="en-IN" sz="40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C16">
          <xdr:nvSpPr>
            <xdr:cNvPr id="31" name="Rectangle: Rounded Corners 30">
              <a:extLst>
                <a:ext uri="{FF2B5EF4-FFF2-40B4-BE49-F238E27FC236}">
                  <a16:creationId xmlns:a16="http://schemas.microsoft.com/office/drawing/2014/main" id="{8AB40061-E92C-A90F-3E96-AE04426533C0}"/>
                </a:ext>
              </a:extLst>
            </xdr:cNvPr>
            <xdr:cNvSpPr/>
          </xdr:nvSpPr>
          <xdr:spPr>
            <a:xfrm>
              <a:off x="740833" y="3919433"/>
              <a:ext cx="3369028" cy="57848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20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20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clientData/>
  </xdr:twoCellAnchor>
  <xdr:twoCellAnchor>
    <xdr:from>
      <xdr:col>25</xdr:col>
      <xdr:colOff>406636</xdr:colOff>
      <xdr:row>6</xdr:row>
      <xdr:rowOff>7758</xdr:rowOff>
    </xdr:from>
    <xdr:to>
      <xdr:col>33</xdr:col>
      <xdr:colOff>266659</xdr:colOff>
      <xdr:row>23</xdr:row>
      <xdr:rowOff>51143</xdr:rowOff>
    </xdr:to>
    <xdr:grpSp>
      <xdr:nvGrpSpPr>
        <xdr:cNvPr id="34" name="Group 33">
          <a:extLst>
            <a:ext uri="{FF2B5EF4-FFF2-40B4-BE49-F238E27FC236}">
              <a16:creationId xmlns:a16="http://schemas.microsoft.com/office/drawing/2014/main" id="{43FAB855-F8BC-478D-A19E-71DFFC049E26}"/>
            </a:ext>
          </a:extLst>
        </xdr:cNvPr>
        <xdr:cNvGrpSpPr/>
      </xdr:nvGrpSpPr>
      <xdr:grpSpPr>
        <a:xfrm>
          <a:off x="15814724" y="1128346"/>
          <a:ext cx="4790611" cy="3218385"/>
          <a:chOff x="456092" y="1264959"/>
          <a:chExt cx="3741963" cy="3344192"/>
        </a:xfrm>
      </xdr:grpSpPr>
      <xdr:sp macro="" textlink="">
        <xdr:nvSpPr>
          <xdr:cNvPr id="35" name="Rectangle: Rounded Corners 34">
            <a:extLst>
              <a:ext uri="{FF2B5EF4-FFF2-40B4-BE49-F238E27FC236}">
                <a16:creationId xmlns:a16="http://schemas.microsoft.com/office/drawing/2014/main" id="{F6575A7F-015F-8050-DC3D-BE2BA7CF3B27}"/>
              </a:ext>
            </a:extLst>
          </xdr:cNvPr>
          <xdr:cNvSpPr/>
        </xdr:nvSpPr>
        <xdr:spPr>
          <a:xfrm>
            <a:off x="466003" y="1264959"/>
            <a:ext cx="3732052" cy="710597"/>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LATO BLACK" panose="020F0502020204030203" pitchFamily="34" charset="0"/>
                <a:ea typeface="LATO BLACK" panose="020F0502020204030203" pitchFamily="34" charset="0"/>
                <a:cs typeface="LATO BLACK" panose="020F0502020204030203" pitchFamily="34" charset="0"/>
              </a:rPr>
              <a:t>NO</a:t>
            </a:r>
            <a:r>
              <a:rPr lang="en-IN" sz="2400" baseline="0">
                <a:latin typeface="LATO BLACK" panose="020F0502020204030203" pitchFamily="34" charset="0"/>
                <a:ea typeface="LATO BLACK" panose="020F0502020204030203" pitchFamily="34" charset="0"/>
                <a:cs typeface="LATO BLACK" panose="020F0502020204030203" pitchFamily="34" charset="0"/>
              </a:rPr>
              <a:t> OF ORDERS</a:t>
            </a:r>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grpSp>
        <xdr:nvGrpSpPr>
          <xdr:cNvPr id="36" name="Group 35">
            <a:extLst>
              <a:ext uri="{FF2B5EF4-FFF2-40B4-BE49-F238E27FC236}">
                <a16:creationId xmlns:a16="http://schemas.microsoft.com/office/drawing/2014/main" id="{741B6142-1450-019C-8504-C9FEE2585C57}"/>
              </a:ext>
            </a:extLst>
          </xdr:cNvPr>
          <xdr:cNvGrpSpPr/>
        </xdr:nvGrpSpPr>
        <xdr:grpSpPr>
          <a:xfrm>
            <a:off x="456092" y="2028473"/>
            <a:ext cx="3704166" cy="2580678"/>
            <a:chOff x="544286" y="1940278"/>
            <a:chExt cx="3704166" cy="2580678"/>
          </a:xfrm>
        </xdr:grpSpPr>
        <xdr:sp macro="" textlink="">
          <xdr:nvSpPr>
            <xdr:cNvPr id="37" name="Rectangle: Rounded Corners 36">
              <a:extLst>
                <a:ext uri="{FF2B5EF4-FFF2-40B4-BE49-F238E27FC236}">
                  <a16:creationId xmlns:a16="http://schemas.microsoft.com/office/drawing/2014/main" id="{C0E7F263-95BB-88A5-8D68-BA364456BEB4}"/>
                </a:ext>
              </a:extLst>
            </xdr:cNvPr>
            <xdr:cNvSpPr/>
          </xdr:nvSpPr>
          <xdr:spPr>
            <a:xfrm>
              <a:off x="544286" y="1940278"/>
              <a:ext cx="3704166" cy="258067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latin typeface="LATO BLACK" panose="020F0502020204030203" pitchFamily="34" charset="0"/>
                <a:ea typeface="LATO BLACK" panose="020F0502020204030203" pitchFamily="34" charset="0"/>
                <a:cs typeface="LATO BLACK" panose="020F0502020204030203" pitchFamily="34" charset="0"/>
              </a:endParaRPr>
            </a:p>
          </xdr:txBody>
        </xdr:sp>
        <xdr:sp macro="" textlink="KPI!L16">
          <xdr:nvSpPr>
            <xdr:cNvPr id="38" name="Rectangle: Rounded Corners 37">
              <a:extLst>
                <a:ext uri="{FF2B5EF4-FFF2-40B4-BE49-F238E27FC236}">
                  <a16:creationId xmlns:a16="http://schemas.microsoft.com/office/drawing/2014/main" id="{BF8712B1-E47C-4D98-526B-B07DE99D2BD2}"/>
                </a:ext>
              </a:extLst>
            </xdr:cNvPr>
            <xdr:cNvSpPr/>
          </xdr:nvSpPr>
          <xdr:spPr>
            <a:xfrm>
              <a:off x="895922" y="2084052"/>
              <a:ext cx="2851788" cy="481852"/>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AAACEA1-2794-4064-9DB3-330B38087557}" type="TxLink">
                <a:rPr lang="en-US" sz="20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427</a:t>
              </a:fld>
              <a:endParaRPr lang="en-US" sz="20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C16">
          <xdr:nvSpPr>
            <xdr:cNvPr id="39" name="Rectangle: Rounded Corners 38">
              <a:extLst>
                <a:ext uri="{FF2B5EF4-FFF2-40B4-BE49-F238E27FC236}">
                  <a16:creationId xmlns:a16="http://schemas.microsoft.com/office/drawing/2014/main" id="{3C40A173-7630-93C6-A49B-740A58AE485A}"/>
                </a:ext>
              </a:extLst>
            </xdr:cNvPr>
            <xdr:cNvSpPr/>
          </xdr:nvSpPr>
          <xdr:spPr>
            <a:xfrm>
              <a:off x="740833" y="3919433"/>
              <a:ext cx="3369028" cy="57848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20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20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clientData/>
  </xdr:twoCellAnchor>
  <xdr:twoCellAnchor>
    <xdr:from>
      <xdr:col>33</xdr:col>
      <xdr:colOff>455506</xdr:colOff>
      <xdr:row>6</xdr:row>
      <xdr:rowOff>44284</xdr:rowOff>
    </xdr:from>
    <xdr:to>
      <xdr:col>41</xdr:col>
      <xdr:colOff>323294</xdr:colOff>
      <xdr:row>23</xdr:row>
      <xdr:rowOff>87669</xdr:rowOff>
    </xdr:to>
    <xdr:grpSp>
      <xdr:nvGrpSpPr>
        <xdr:cNvPr id="42" name="Group 41">
          <a:extLst>
            <a:ext uri="{FF2B5EF4-FFF2-40B4-BE49-F238E27FC236}">
              <a16:creationId xmlns:a16="http://schemas.microsoft.com/office/drawing/2014/main" id="{1751123A-A025-48F3-BC42-9DEAE539A563}"/>
            </a:ext>
          </a:extLst>
        </xdr:cNvPr>
        <xdr:cNvGrpSpPr/>
      </xdr:nvGrpSpPr>
      <xdr:grpSpPr>
        <a:xfrm>
          <a:off x="20794182" y="1164872"/>
          <a:ext cx="4798377" cy="3218385"/>
          <a:chOff x="456092" y="1264959"/>
          <a:chExt cx="3741963" cy="3344192"/>
        </a:xfrm>
      </xdr:grpSpPr>
      <xdr:sp macro="" textlink="">
        <xdr:nvSpPr>
          <xdr:cNvPr id="43" name="Rectangle: Rounded Corners 42">
            <a:extLst>
              <a:ext uri="{FF2B5EF4-FFF2-40B4-BE49-F238E27FC236}">
                <a16:creationId xmlns:a16="http://schemas.microsoft.com/office/drawing/2014/main" id="{F0AB09F9-8FEC-FB96-2B74-48B7E61F6060}"/>
              </a:ext>
            </a:extLst>
          </xdr:cNvPr>
          <xdr:cNvSpPr/>
        </xdr:nvSpPr>
        <xdr:spPr>
          <a:xfrm>
            <a:off x="466003" y="1264959"/>
            <a:ext cx="3732052" cy="710597"/>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LATO BLACK" panose="020F0502020204030203" pitchFamily="34" charset="0"/>
                <a:ea typeface="LATO BLACK" panose="020F0502020204030203" pitchFamily="34" charset="0"/>
                <a:cs typeface="LATO BLACK" panose="020F0502020204030203" pitchFamily="34" charset="0"/>
              </a:rPr>
              <a:t>PROFIT MARGIN</a:t>
            </a:r>
          </a:p>
        </xdr:txBody>
      </xdr:sp>
      <xdr:grpSp>
        <xdr:nvGrpSpPr>
          <xdr:cNvPr id="44" name="Group 43">
            <a:extLst>
              <a:ext uri="{FF2B5EF4-FFF2-40B4-BE49-F238E27FC236}">
                <a16:creationId xmlns:a16="http://schemas.microsoft.com/office/drawing/2014/main" id="{F14398F6-5747-F18D-E304-0D187CC27E98}"/>
              </a:ext>
            </a:extLst>
          </xdr:cNvPr>
          <xdr:cNvGrpSpPr/>
        </xdr:nvGrpSpPr>
        <xdr:grpSpPr>
          <a:xfrm>
            <a:off x="456092" y="2028473"/>
            <a:ext cx="3704166" cy="2580678"/>
            <a:chOff x="544286" y="1940278"/>
            <a:chExt cx="3704166" cy="2580678"/>
          </a:xfrm>
        </xdr:grpSpPr>
        <xdr:sp macro="" textlink="">
          <xdr:nvSpPr>
            <xdr:cNvPr id="45" name="Rectangle: Rounded Corners 44">
              <a:extLst>
                <a:ext uri="{FF2B5EF4-FFF2-40B4-BE49-F238E27FC236}">
                  <a16:creationId xmlns:a16="http://schemas.microsoft.com/office/drawing/2014/main" id="{327AC12A-900F-8E87-2715-0147EF8B1F23}"/>
                </a:ext>
              </a:extLst>
            </xdr:cNvPr>
            <xdr:cNvSpPr/>
          </xdr:nvSpPr>
          <xdr:spPr>
            <a:xfrm>
              <a:off x="544286" y="1940278"/>
              <a:ext cx="3704166" cy="258067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latin typeface="LATO BLACK" panose="020F0502020204030203" pitchFamily="34" charset="0"/>
                <a:ea typeface="LATO BLACK" panose="020F0502020204030203" pitchFamily="34" charset="0"/>
                <a:cs typeface="LATO BLACK" panose="020F0502020204030203" pitchFamily="34" charset="0"/>
              </a:endParaRPr>
            </a:p>
          </xdr:txBody>
        </xdr:sp>
        <xdr:sp macro="" textlink="KPI!$O$16">
          <xdr:nvSpPr>
            <xdr:cNvPr id="46" name="Rectangle: Rounded Corners 45">
              <a:extLst>
                <a:ext uri="{FF2B5EF4-FFF2-40B4-BE49-F238E27FC236}">
                  <a16:creationId xmlns:a16="http://schemas.microsoft.com/office/drawing/2014/main" id="{C2F4FECF-27C5-8EA7-5A51-B4EFC1DB3541}"/>
                </a:ext>
              </a:extLst>
            </xdr:cNvPr>
            <xdr:cNvSpPr/>
          </xdr:nvSpPr>
          <xdr:spPr>
            <a:xfrm>
              <a:off x="895922" y="2084052"/>
              <a:ext cx="2851788" cy="481852"/>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1AE6AB0-9615-4D5A-928C-686B393A7959}" type="TxLink">
                <a:rPr lang="en-US" sz="20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12.34%</a:t>
              </a:fld>
              <a:endParaRPr lang="en-IN" sz="40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C16">
          <xdr:nvSpPr>
            <xdr:cNvPr id="47" name="Rectangle: Rounded Corners 46">
              <a:extLst>
                <a:ext uri="{FF2B5EF4-FFF2-40B4-BE49-F238E27FC236}">
                  <a16:creationId xmlns:a16="http://schemas.microsoft.com/office/drawing/2014/main" id="{5C2D84DB-DBB4-E050-CED7-465E66C15F5D}"/>
                </a:ext>
              </a:extLst>
            </xdr:cNvPr>
            <xdr:cNvSpPr/>
          </xdr:nvSpPr>
          <xdr:spPr>
            <a:xfrm>
              <a:off x="740833" y="3919433"/>
              <a:ext cx="3369028" cy="57848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20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20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clientData/>
  </xdr:twoCellAnchor>
  <xdr:twoCellAnchor>
    <xdr:from>
      <xdr:col>9</xdr:col>
      <xdr:colOff>186764</xdr:colOff>
      <xdr:row>13</xdr:row>
      <xdr:rowOff>128221</xdr:rowOff>
    </xdr:from>
    <xdr:to>
      <xdr:col>15</xdr:col>
      <xdr:colOff>227523</xdr:colOff>
      <xdr:row>19</xdr:row>
      <xdr:rowOff>149412</xdr:rowOff>
    </xdr:to>
    <xdr:graphicFrame macro="">
      <xdr:nvGraphicFramePr>
        <xdr:cNvPr id="54" name="Chart 53">
          <a:extLst>
            <a:ext uri="{FF2B5EF4-FFF2-40B4-BE49-F238E27FC236}">
              <a16:creationId xmlns:a16="http://schemas.microsoft.com/office/drawing/2014/main" id="{E6FD07DE-021B-4C46-B166-7128F2900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338329</xdr:colOff>
      <xdr:row>13</xdr:row>
      <xdr:rowOff>110022</xdr:rowOff>
    </xdr:from>
    <xdr:to>
      <xdr:col>23</xdr:col>
      <xdr:colOff>222117</xdr:colOff>
      <xdr:row>19</xdr:row>
      <xdr:rowOff>91585</xdr:rowOff>
    </xdr:to>
    <xdr:graphicFrame macro="">
      <xdr:nvGraphicFramePr>
        <xdr:cNvPr id="55" name="Chart 54">
          <a:extLst>
            <a:ext uri="{FF2B5EF4-FFF2-40B4-BE49-F238E27FC236}">
              <a16:creationId xmlns:a16="http://schemas.microsoft.com/office/drawing/2014/main" id="{1F5A724C-1CC0-4E24-BF4D-A9BF521AC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494567</xdr:colOff>
      <xdr:row>13</xdr:row>
      <xdr:rowOff>164856</xdr:rowOff>
    </xdr:from>
    <xdr:to>
      <xdr:col>39</xdr:col>
      <xdr:colOff>568851</xdr:colOff>
      <xdr:row>19</xdr:row>
      <xdr:rowOff>146539</xdr:rowOff>
    </xdr:to>
    <xdr:graphicFrame macro="">
      <xdr:nvGraphicFramePr>
        <xdr:cNvPr id="57" name="Chart 56">
          <a:extLst>
            <a:ext uri="{FF2B5EF4-FFF2-40B4-BE49-F238E27FC236}">
              <a16:creationId xmlns:a16="http://schemas.microsoft.com/office/drawing/2014/main" id="{3AB4679F-9692-4A3A-91C2-104E57141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366346</xdr:colOff>
      <xdr:row>13</xdr:row>
      <xdr:rowOff>164857</xdr:rowOff>
    </xdr:from>
    <xdr:to>
      <xdr:col>31</xdr:col>
      <xdr:colOff>460744</xdr:colOff>
      <xdr:row>19</xdr:row>
      <xdr:rowOff>128223</xdr:rowOff>
    </xdr:to>
    <xdr:graphicFrame macro="">
      <xdr:nvGraphicFramePr>
        <xdr:cNvPr id="59" name="Chart 58">
          <a:extLst>
            <a:ext uri="{FF2B5EF4-FFF2-40B4-BE49-F238E27FC236}">
              <a16:creationId xmlns:a16="http://schemas.microsoft.com/office/drawing/2014/main" id="{56C9A350-9987-49F9-ADDC-5D3CEB4A2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298822</xdr:colOff>
      <xdr:row>23</xdr:row>
      <xdr:rowOff>84324</xdr:rowOff>
    </xdr:from>
    <xdr:to>
      <xdr:col>16</xdr:col>
      <xdr:colOff>317500</xdr:colOff>
      <xdr:row>42</xdr:row>
      <xdr:rowOff>149412</xdr:rowOff>
    </xdr:to>
    <xdr:sp macro="" textlink="">
      <xdr:nvSpPr>
        <xdr:cNvPr id="74" name="Rectangle: Rounded Corners 73">
          <a:extLst>
            <a:ext uri="{FF2B5EF4-FFF2-40B4-BE49-F238E27FC236}">
              <a16:creationId xmlns:a16="http://schemas.microsoft.com/office/drawing/2014/main" id="{4E764450-01F6-B923-1A8C-DAF8FC670445}"/>
            </a:ext>
          </a:extLst>
        </xdr:cNvPr>
        <xdr:cNvSpPr/>
      </xdr:nvSpPr>
      <xdr:spPr>
        <a:xfrm>
          <a:off x="915146" y="4379912"/>
          <a:ext cx="9263530" cy="3632294"/>
        </a:xfrm>
        <a:prstGeom prst="roundRect">
          <a:avLst>
            <a:gd name="adj" fmla="val 9048"/>
          </a:avLst>
        </a:prstGeom>
        <a:gradFill>
          <a:gsLst>
            <a:gs pos="0">
              <a:schemeClr val="tx1">
                <a:lumMod val="87000"/>
                <a:lumOff val="13000"/>
                <a:alpha val="84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448234</xdr:colOff>
      <xdr:row>23</xdr:row>
      <xdr:rowOff>103373</xdr:rowOff>
    </xdr:from>
    <xdr:to>
      <xdr:col>30</xdr:col>
      <xdr:colOff>101599</xdr:colOff>
      <xdr:row>42</xdr:row>
      <xdr:rowOff>168088</xdr:rowOff>
    </xdr:to>
    <xdr:sp macro="" textlink="">
      <xdr:nvSpPr>
        <xdr:cNvPr id="75" name="Rectangle: Rounded Corners 74">
          <a:extLst>
            <a:ext uri="{FF2B5EF4-FFF2-40B4-BE49-F238E27FC236}">
              <a16:creationId xmlns:a16="http://schemas.microsoft.com/office/drawing/2014/main" id="{32665593-8EEE-30F5-4505-7D6E556A4A6D}"/>
            </a:ext>
          </a:extLst>
        </xdr:cNvPr>
        <xdr:cNvSpPr/>
      </xdr:nvSpPr>
      <xdr:spPr>
        <a:xfrm>
          <a:off x="10309410" y="4398961"/>
          <a:ext cx="8281895" cy="3631921"/>
        </a:xfrm>
        <a:prstGeom prst="roundRect">
          <a:avLst>
            <a:gd name="adj" fmla="val 9048"/>
          </a:avLst>
        </a:prstGeom>
        <a:gradFill>
          <a:gsLst>
            <a:gs pos="0">
              <a:schemeClr val="tx1">
                <a:lumMod val="87000"/>
                <a:lumOff val="13000"/>
                <a:alpha val="84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224119</xdr:colOff>
      <xdr:row>24</xdr:row>
      <xdr:rowOff>162128</xdr:rowOff>
    </xdr:from>
    <xdr:to>
      <xdr:col>41</xdr:col>
      <xdr:colOff>235698</xdr:colOff>
      <xdr:row>43</xdr:row>
      <xdr:rowOff>130735</xdr:rowOff>
    </xdr:to>
    <xdr:sp macro="" textlink="">
      <xdr:nvSpPr>
        <xdr:cNvPr id="76" name="Rectangle: Rounded Corners 75">
          <a:extLst>
            <a:ext uri="{FF2B5EF4-FFF2-40B4-BE49-F238E27FC236}">
              <a16:creationId xmlns:a16="http://schemas.microsoft.com/office/drawing/2014/main" id="{E39398F0-CCE6-F4F4-D338-5A9400791B89}"/>
            </a:ext>
          </a:extLst>
        </xdr:cNvPr>
        <xdr:cNvSpPr/>
      </xdr:nvSpPr>
      <xdr:spPr>
        <a:xfrm>
          <a:off x="18713825" y="4644481"/>
          <a:ext cx="6791138" cy="3535813"/>
        </a:xfrm>
        <a:prstGeom prst="roundRect">
          <a:avLst>
            <a:gd name="adj" fmla="val 9048"/>
          </a:avLst>
        </a:prstGeom>
        <a:gradFill>
          <a:gsLst>
            <a:gs pos="0">
              <a:schemeClr val="tx1">
                <a:lumMod val="87000"/>
                <a:lumOff val="13000"/>
                <a:alpha val="84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224264</xdr:colOff>
      <xdr:row>43</xdr:row>
      <xdr:rowOff>74706</xdr:rowOff>
    </xdr:from>
    <xdr:to>
      <xdr:col>18</xdr:col>
      <xdr:colOff>93382</xdr:colOff>
      <xdr:row>65</xdr:row>
      <xdr:rowOff>168089</xdr:rowOff>
    </xdr:to>
    <xdr:sp macro="" textlink="">
      <xdr:nvSpPr>
        <xdr:cNvPr id="77" name="Rectangle: Rounded Corners 76">
          <a:extLst>
            <a:ext uri="{FF2B5EF4-FFF2-40B4-BE49-F238E27FC236}">
              <a16:creationId xmlns:a16="http://schemas.microsoft.com/office/drawing/2014/main" id="{0125B6F4-0F93-6DE7-9B25-E2F40EBF481F}"/>
            </a:ext>
          </a:extLst>
        </xdr:cNvPr>
        <xdr:cNvSpPr/>
      </xdr:nvSpPr>
      <xdr:spPr>
        <a:xfrm>
          <a:off x="840588" y="8124265"/>
          <a:ext cx="10346618" cy="4202206"/>
        </a:xfrm>
        <a:prstGeom prst="roundRect">
          <a:avLst>
            <a:gd name="adj" fmla="val 9048"/>
          </a:avLst>
        </a:prstGeom>
        <a:gradFill>
          <a:gsLst>
            <a:gs pos="0">
              <a:schemeClr val="tx1">
                <a:lumMod val="87000"/>
                <a:lumOff val="13000"/>
                <a:alpha val="84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186765</xdr:colOff>
      <xdr:row>44</xdr:row>
      <xdr:rowOff>37352</xdr:rowOff>
    </xdr:from>
    <xdr:to>
      <xdr:col>31</xdr:col>
      <xdr:colOff>37354</xdr:colOff>
      <xdr:row>66</xdr:row>
      <xdr:rowOff>56029</xdr:rowOff>
    </xdr:to>
    <xdr:sp macro="" textlink="">
      <xdr:nvSpPr>
        <xdr:cNvPr id="78" name="Rectangle: Rounded Corners 77">
          <a:extLst>
            <a:ext uri="{FF2B5EF4-FFF2-40B4-BE49-F238E27FC236}">
              <a16:creationId xmlns:a16="http://schemas.microsoft.com/office/drawing/2014/main" id="{C7142F72-1481-FBDB-6E25-D18C0A81D3D7}"/>
            </a:ext>
          </a:extLst>
        </xdr:cNvPr>
        <xdr:cNvSpPr/>
      </xdr:nvSpPr>
      <xdr:spPr>
        <a:xfrm>
          <a:off x="11280589" y="8273676"/>
          <a:ext cx="7862794" cy="4127500"/>
        </a:xfrm>
        <a:prstGeom prst="roundRect">
          <a:avLst>
            <a:gd name="adj" fmla="val 9048"/>
          </a:avLst>
        </a:prstGeom>
        <a:gradFill>
          <a:gsLst>
            <a:gs pos="0">
              <a:schemeClr val="tx1">
                <a:lumMod val="87000"/>
                <a:lumOff val="13000"/>
                <a:alpha val="84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354854</xdr:colOff>
      <xdr:row>23</xdr:row>
      <xdr:rowOff>149413</xdr:rowOff>
    </xdr:from>
    <xdr:to>
      <xdr:col>9</xdr:col>
      <xdr:colOff>323850</xdr:colOff>
      <xdr:row>27</xdr:row>
      <xdr:rowOff>37353</xdr:rowOff>
    </xdr:to>
    <xdr:sp macro="" textlink="">
      <xdr:nvSpPr>
        <xdr:cNvPr id="86" name="Rectangle: Rounded Corners 85">
          <a:extLst>
            <a:ext uri="{FF2B5EF4-FFF2-40B4-BE49-F238E27FC236}">
              <a16:creationId xmlns:a16="http://schemas.microsoft.com/office/drawing/2014/main" id="{4235F1B1-4EC2-057A-181B-5EC3E7C1B48D}"/>
            </a:ext>
          </a:extLst>
        </xdr:cNvPr>
        <xdr:cNvSpPr/>
      </xdr:nvSpPr>
      <xdr:spPr>
        <a:xfrm>
          <a:off x="964454" y="4530913"/>
          <a:ext cx="4845796" cy="668990"/>
        </a:xfrm>
        <a:prstGeom prst="roundRect">
          <a:avLst/>
        </a:prstGeom>
        <a:gradFill>
          <a:gsLst>
            <a:gs pos="10000">
              <a:schemeClr val="tx1">
                <a:lumMod val="87000"/>
                <a:lumOff val="13000"/>
                <a:alpha val="84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a:latin typeface="LATO BLACK" panose="020F0502020204030203" pitchFamily="34" charset="0"/>
              <a:ea typeface="LATO BLACK" panose="020F0502020204030203" pitchFamily="34" charset="0"/>
              <a:cs typeface="LATO BLACK" panose="020F0502020204030203" pitchFamily="34" charset="0"/>
            </a:rPr>
            <a:t>SALES</a:t>
          </a:r>
          <a:r>
            <a:rPr lang="en-IN" sz="2400" baseline="0">
              <a:latin typeface="LATO BLACK" panose="020F0502020204030203" pitchFamily="34" charset="0"/>
              <a:ea typeface="LATO BLACK" panose="020F0502020204030203" pitchFamily="34" charset="0"/>
              <a:cs typeface="LATO BLACK" panose="020F0502020204030203" pitchFamily="34" charset="0"/>
            </a:rPr>
            <a:t> AND PROFIT ANALYSIS</a:t>
          </a:r>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522941</xdr:colOff>
      <xdr:row>24</xdr:row>
      <xdr:rowOff>18678</xdr:rowOff>
    </xdr:from>
    <xdr:to>
      <xdr:col>24</xdr:col>
      <xdr:colOff>258236</xdr:colOff>
      <xdr:row>27</xdr:row>
      <xdr:rowOff>74348</xdr:rowOff>
    </xdr:to>
    <xdr:sp macro="" textlink="">
      <xdr:nvSpPr>
        <xdr:cNvPr id="87" name="Rectangle: Rounded Corners 86">
          <a:extLst>
            <a:ext uri="{FF2B5EF4-FFF2-40B4-BE49-F238E27FC236}">
              <a16:creationId xmlns:a16="http://schemas.microsoft.com/office/drawing/2014/main" id="{C61EB9CB-19E4-C528-C1B7-07FCEEF1A727}"/>
            </a:ext>
          </a:extLst>
        </xdr:cNvPr>
        <xdr:cNvSpPr/>
      </xdr:nvSpPr>
      <xdr:spPr>
        <a:xfrm>
          <a:off x="10384117" y="4501031"/>
          <a:ext cx="4665884" cy="634641"/>
        </a:xfrm>
        <a:prstGeom prst="roundRect">
          <a:avLst/>
        </a:prstGeom>
        <a:gradFill>
          <a:gsLst>
            <a:gs pos="10000">
              <a:schemeClr val="tx1">
                <a:lumMod val="87000"/>
                <a:lumOff val="13000"/>
                <a:alpha val="84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latin typeface="LATO BLACK" panose="020F0502020204030203" pitchFamily="34" charset="0"/>
              <a:ea typeface="LATO BLACK" panose="020F0502020204030203" pitchFamily="34" charset="0"/>
              <a:cs typeface="LATO BLACK" panose="020F0502020204030203" pitchFamily="34" charset="0"/>
            </a:rPr>
            <a:t>CATEGORY</a:t>
          </a:r>
          <a:r>
            <a:rPr lang="en-IN" sz="2400" baseline="0">
              <a:latin typeface="LATO BLACK" panose="020F0502020204030203" pitchFamily="34" charset="0"/>
              <a:ea typeface="LATO BLACK" panose="020F0502020204030203" pitchFamily="34" charset="0"/>
              <a:cs typeface="LATO BLACK" panose="020F0502020204030203" pitchFamily="34" charset="0"/>
            </a:rPr>
            <a:t> WISE PROFIT</a:t>
          </a:r>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30</xdr:col>
      <xdr:colOff>280146</xdr:colOff>
      <xdr:row>24</xdr:row>
      <xdr:rowOff>149412</xdr:rowOff>
    </xdr:from>
    <xdr:to>
      <xdr:col>38</xdr:col>
      <xdr:colOff>514350</xdr:colOff>
      <xdr:row>28</xdr:row>
      <xdr:rowOff>37353</xdr:rowOff>
    </xdr:to>
    <xdr:sp macro="" textlink="">
      <xdr:nvSpPr>
        <xdr:cNvPr id="88" name="Rectangle: Rounded Corners 87">
          <a:extLst>
            <a:ext uri="{FF2B5EF4-FFF2-40B4-BE49-F238E27FC236}">
              <a16:creationId xmlns:a16="http://schemas.microsoft.com/office/drawing/2014/main" id="{3ACE1B4E-9641-086C-5553-5932493EEB9E}"/>
            </a:ext>
          </a:extLst>
        </xdr:cNvPr>
        <xdr:cNvSpPr/>
      </xdr:nvSpPr>
      <xdr:spPr>
        <a:xfrm>
          <a:off x="18568146" y="4721412"/>
          <a:ext cx="5111004" cy="668991"/>
        </a:xfrm>
        <a:prstGeom prst="roundRect">
          <a:avLst/>
        </a:prstGeom>
        <a:gradFill>
          <a:gsLst>
            <a:gs pos="10000">
              <a:schemeClr val="tx1">
                <a:lumMod val="87000"/>
                <a:lumOff val="13000"/>
                <a:alpha val="84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latin typeface="LATO BLACK" panose="020F0502020204030203" pitchFamily="34" charset="0"/>
              <a:ea typeface="LATO BLACK" panose="020F0502020204030203" pitchFamily="34" charset="0"/>
              <a:cs typeface="LATO BLACK" panose="020F0502020204030203" pitchFamily="34" charset="0"/>
            </a:rPr>
            <a:t>CATEGORY WISE SALES SHARE %</a:t>
          </a:r>
        </a:p>
      </xdr:txBody>
    </xdr:sp>
    <xdr:clientData/>
  </xdr:twoCellAnchor>
  <xdr:twoCellAnchor>
    <xdr:from>
      <xdr:col>1</xdr:col>
      <xdr:colOff>448235</xdr:colOff>
      <xdr:row>43</xdr:row>
      <xdr:rowOff>93383</xdr:rowOff>
    </xdr:from>
    <xdr:to>
      <xdr:col>9</xdr:col>
      <xdr:colOff>298823</xdr:colOff>
      <xdr:row>47</xdr:row>
      <xdr:rowOff>0</xdr:rowOff>
    </xdr:to>
    <xdr:sp macro="" textlink="">
      <xdr:nvSpPr>
        <xdr:cNvPr id="89" name="Rectangle: Rounded Corners 88">
          <a:extLst>
            <a:ext uri="{FF2B5EF4-FFF2-40B4-BE49-F238E27FC236}">
              <a16:creationId xmlns:a16="http://schemas.microsoft.com/office/drawing/2014/main" id="{4E438AE4-497D-A6ED-B975-DF58D3BF172A}"/>
            </a:ext>
          </a:extLst>
        </xdr:cNvPr>
        <xdr:cNvSpPr/>
      </xdr:nvSpPr>
      <xdr:spPr>
        <a:xfrm>
          <a:off x="1064559" y="8142942"/>
          <a:ext cx="4781176" cy="653676"/>
        </a:xfrm>
        <a:prstGeom prst="roundRect">
          <a:avLst/>
        </a:prstGeom>
        <a:gradFill>
          <a:gsLst>
            <a:gs pos="10000">
              <a:schemeClr val="tx1">
                <a:lumMod val="87000"/>
                <a:lumOff val="13000"/>
                <a:alpha val="84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latin typeface="LATO BLACK" panose="020F0502020204030203" pitchFamily="34" charset="0"/>
              <a:ea typeface="LATO BLACK" panose="020F0502020204030203" pitchFamily="34" charset="0"/>
              <a:cs typeface="LATO BLACK" panose="020F0502020204030203" pitchFamily="34" charset="0"/>
            </a:rPr>
            <a:t>SALES</a:t>
          </a:r>
          <a:r>
            <a:rPr lang="en-IN" sz="2400" baseline="0">
              <a:latin typeface="LATO BLACK" panose="020F0502020204030203" pitchFamily="34" charset="0"/>
              <a:ea typeface="LATO BLACK" panose="020F0502020204030203" pitchFamily="34" charset="0"/>
              <a:cs typeface="LATO BLACK" panose="020F0502020204030203" pitchFamily="34" charset="0"/>
            </a:rPr>
            <a:t> BY STATE</a:t>
          </a:r>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485588</xdr:colOff>
      <xdr:row>43</xdr:row>
      <xdr:rowOff>130736</xdr:rowOff>
    </xdr:from>
    <xdr:to>
      <xdr:col>25</xdr:col>
      <xdr:colOff>323850</xdr:colOff>
      <xdr:row>47</xdr:row>
      <xdr:rowOff>37353</xdr:rowOff>
    </xdr:to>
    <xdr:sp macro="" textlink="">
      <xdr:nvSpPr>
        <xdr:cNvPr id="95" name="Rectangle: Rounded Corners 94">
          <a:extLst>
            <a:ext uri="{FF2B5EF4-FFF2-40B4-BE49-F238E27FC236}">
              <a16:creationId xmlns:a16="http://schemas.microsoft.com/office/drawing/2014/main" id="{DA640688-4034-2842-CCEF-EB2DFBCAD657}"/>
            </a:ext>
          </a:extLst>
        </xdr:cNvPr>
        <xdr:cNvSpPr/>
      </xdr:nvSpPr>
      <xdr:spPr>
        <a:xfrm>
          <a:off x="11458388" y="8341286"/>
          <a:ext cx="4105462" cy="668617"/>
        </a:xfrm>
        <a:prstGeom prst="roundRect">
          <a:avLst/>
        </a:prstGeom>
        <a:gradFill>
          <a:gsLst>
            <a:gs pos="10000">
              <a:schemeClr val="tx1">
                <a:lumMod val="87000"/>
                <a:lumOff val="13000"/>
                <a:alpha val="84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latin typeface="LATO BLACK" panose="020F0502020204030203" pitchFamily="34" charset="0"/>
              <a:ea typeface="LATO BLACK" panose="020F0502020204030203" pitchFamily="34" charset="0"/>
              <a:cs typeface="LATO BLACK" panose="020F0502020204030203" pitchFamily="34" charset="0"/>
            </a:rPr>
            <a:t>TOP 5 SUB CATEGORIES</a:t>
          </a:r>
        </a:p>
      </xdr:txBody>
    </xdr:sp>
    <xdr:clientData/>
  </xdr:twoCellAnchor>
  <xdr:twoCellAnchor>
    <xdr:from>
      <xdr:col>1</xdr:col>
      <xdr:colOff>457933</xdr:colOff>
      <xdr:row>26</xdr:row>
      <xdr:rowOff>146538</xdr:rowOff>
    </xdr:from>
    <xdr:to>
      <xdr:col>16</xdr:col>
      <xdr:colOff>73270</xdr:colOff>
      <xdr:row>41</xdr:row>
      <xdr:rowOff>146537</xdr:rowOff>
    </xdr:to>
    <xdr:graphicFrame macro="">
      <xdr:nvGraphicFramePr>
        <xdr:cNvPr id="97" name="Chart 96">
          <a:extLst>
            <a:ext uri="{FF2B5EF4-FFF2-40B4-BE49-F238E27FC236}">
              <a16:creationId xmlns:a16="http://schemas.microsoft.com/office/drawing/2014/main" id="{2807ABF9-6648-4007-8BC1-2D9EF8FC7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90869</xdr:colOff>
      <xdr:row>26</xdr:row>
      <xdr:rowOff>144318</xdr:rowOff>
    </xdr:from>
    <xdr:to>
      <xdr:col>29</xdr:col>
      <xdr:colOff>548801</xdr:colOff>
      <xdr:row>42</xdr:row>
      <xdr:rowOff>91586</xdr:rowOff>
    </xdr:to>
    <mc:AlternateContent xmlns:mc="http://schemas.openxmlformats.org/markup-compatibility/2006">
      <mc:Choice xmlns:cx1="http://schemas.microsoft.com/office/drawing/2015/9/8/chartex" Requires="cx1">
        <xdr:graphicFrame macro="">
          <xdr:nvGraphicFramePr>
            <xdr:cNvPr id="98" name="Chart 97">
              <a:extLst>
                <a:ext uri="{FF2B5EF4-FFF2-40B4-BE49-F238E27FC236}">
                  <a16:creationId xmlns:a16="http://schemas.microsoft.com/office/drawing/2014/main" id="{3A95F08E-E1A4-4F60-A1CE-3A9009948D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184693" y="5018877"/>
              <a:ext cx="7237490" cy="293550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60797</xdr:colOff>
      <xdr:row>26</xdr:row>
      <xdr:rowOff>68035</xdr:rowOff>
    </xdr:from>
    <xdr:to>
      <xdr:col>41</xdr:col>
      <xdr:colOff>238125</xdr:colOff>
      <xdr:row>40</xdr:row>
      <xdr:rowOff>168010</xdr:rowOff>
    </xdr:to>
    <xdr:graphicFrame macro="">
      <xdr:nvGraphicFramePr>
        <xdr:cNvPr id="99" name="Chart 98">
          <a:extLst>
            <a:ext uri="{FF2B5EF4-FFF2-40B4-BE49-F238E27FC236}">
              <a16:creationId xmlns:a16="http://schemas.microsoft.com/office/drawing/2014/main" id="{9D80D01D-8DFD-4777-8924-6CC7E2139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202046</xdr:colOff>
      <xdr:row>47</xdr:row>
      <xdr:rowOff>28862</xdr:rowOff>
    </xdr:from>
    <xdr:to>
      <xdr:col>17</xdr:col>
      <xdr:colOff>295648</xdr:colOff>
      <xdr:row>64</xdr:row>
      <xdr:rowOff>115855</xdr:rowOff>
    </xdr:to>
    <mc:AlternateContent xmlns:mc="http://schemas.openxmlformats.org/markup-compatibility/2006">
      <mc:Choice xmlns:cx4="http://schemas.microsoft.com/office/drawing/2016/5/10/chartex" Requires="cx4">
        <xdr:graphicFrame macro="">
          <xdr:nvGraphicFramePr>
            <xdr:cNvPr id="100" name="Chart 99">
              <a:extLst>
                <a:ext uri="{FF2B5EF4-FFF2-40B4-BE49-F238E27FC236}">
                  <a16:creationId xmlns:a16="http://schemas.microsoft.com/office/drawing/2014/main" id="{02AE1224-3734-40F6-B4DD-EC49993D9E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434693" y="8825480"/>
              <a:ext cx="9338455" cy="32619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447091</xdr:colOff>
      <xdr:row>47</xdr:row>
      <xdr:rowOff>116632</xdr:rowOff>
    </xdr:from>
    <xdr:to>
      <xdr:col>31</xdr:col>
      <xdr:colOff>0</xdr:colOff>
      <xdr:row>62</xdr:row>
      <xdr:rowOff>178425</xdr:rowOff>
    </xdr:to>
    <xdr:graphicFrame macro="">
      <xdr:nvGraphicFramePr>
        <xdr:cNvPr id="101" name="Chart 100">
          <a:extLst>
            <a:ext uri="{FF2B5EF4-FFF2-40B4-BE49-F238E27FC236}">
              <a16:creationId xmlns:a16="http://schemas.microsoft.com/office/drawing/2014/main" id="{3BB526BF-5416-4B74-954C-01C34C329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31</xdr:col>
      <xdr:colOff>169460</xdr:colOff>
      <xdr:row>44</xdr:row>
      <xdr:rowOff>37352</xdr:rowOff>
    </xdr:from>
    <xdr:to>
      <xdr:col>41</xdr:col>
      <xdr:colOff>224117</xdr:colOff>
      <xdr:row>65</xdr:row>
      <xdr:rowOff>186764</xdr:rowOff>
    </xdr:to>
    <xdr:grpSp>
      <xdr:nvGrpSpPr>
        <xdr:cNvPr id="129" name="Group 128">
          <a:extLst>
            <a:ext uri="{FF2B5EF4-FFF2-40B4-BE49-F238E27FC236}">
              <a16:creationId xmlns:a16="http://schemas.microsoft.com/office/drawing/2014/main" id="{72F4CCBB-0EAE-38E4-34E0-A53C3A1D678E}"/>
            </a:ext>
          </a:extLst>
        </xdr:cNvPr>
        <xdr:cNvGrpSpPr/>
      </xdr:nvGrpSpPr>
      <xdr:grpSpPr>
        <a:xfrm>
          <a:off x="19275489" y="8273676"/>
          <a:ext cx="6217893" cy="4071470"/>
          <a:chOff x="18816480" y="8022979"/>
          <a:chExt cx="6003474" cy="3740324"/>
        </a:xfrm>
      </xdr:grpSpPr>
      <xdr:sp macro="" textlink="">
        <xdr:nvSpPr>
          <xdr:cNvPr id="84" name="Rectangle: Rounded Corners 83">
            <a:extLst>
              <a:ext uri="{FF2B5EF4-FFF2-40B4-BE49-F238E27FC236}">
                <a16:creationId xmlns:a16="http://schemas.microsoft.com/office/drawing/2014/main" id="{A3AB67DE-F4DA-488F-B97A-FBE90BFD0154}"/>
              </a:ext>
            </a:extLst>
          </xdr:cNvPr>
          <xdr:cNvSpPr/>
        </xdr:nvSpPr>
        <xdr:spPr>
          <a:xfrm>
            <a:off x="18816480" y="8022979"/>
            <a:ext cx="6003474" cy="3740324"/>
          </a:xfrm>
          <a:prstGeom prst="roundRect">
            <a:avLst>
              <a:gd name="adj" fmla="val 9048"/>
            </a:avLst>
          </a:prstGeom>
          <a:gradFill>
            <a:gsLst>
              <a:gs pos="0">
                <a:schemeClr val="tx1">
                  <a:lumMod val="87000"/>
                  <a:lumOff val="13000"/>
                  <a:alpha val="84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0" name="Rectangle: Rounded Corners 89">
            <a:extLst>
              <a:ext uri="{FF2B5EF4-FFF2-40B4-BE49-F238E27FC236}">
                <a16:creationId xmlns:a16="http://schemas.microsoft.com/office/drawing/2014/main" id="{8A8171EA-5A45-1338-E6C6-748999635ECB}"/>
              </a:ext>
            </a:extLst>
          </xdr:cNvPr>
          <xdr:cNvSpPr/>
        </xdr:nvSpPr>
        <xdr:spPr>
          <a:xfrm>
            <a:off x="18981037" y="8099482"/>
            <a:ext cx="3494296" cy="549518"/>
          </a:xfrm>
          <a:prstGeom prst="roundRect">
            <a:avLst/>
          </a:prstGeom>
          <a:gradFill>
            <a:gsLst>
              <a:gs pos="10000">
                <a:schemeClr val="tx1">
                  <a:lumMod val="87000"/>
                  <a:lumOff val="13000"/>
                  <a:alpha val="84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latin typeface="LATO BLACK" panose="020F0502020204030203" pitchFamily="34" charset="0"/>
                <a:ea typeface="LATO BLACK" panose="020F0502020204030203" pitchFamily="34" charset="0"/>
                <a:cs typeface="LATO BLACK" panose="020F0502020204030203" pitchFamily="34" charset="0"/>
              </a:rPr>
              <a:t>FILTERS</a:t>
            </a:r>
          </a:p>
        </xdr:txBody>
      </xdr:sp>
      <mc:AlternateContent xmlns:mc="http://schemas.openxmlformats.org/markup-compatibility/2006">
        <mc:Choice xmlns:a14="http://schemas.microsoft.com/office/drawing/2010/main" Requires="a14">
          <xdr:graphicFrame macro="">
            <xdr:nvGraphicFramePr>
              <xdr:cNvPr id="103" name="Region 1">
                <a:extLst>
                  <a:ext uri="{FF2B5EF4-FFF2-40B4-BE49-F238E27FC236}">
                    <a16:creationId xmlns:a16="http://schemas.microsoft.com/office/drawing/2014/main" id="{E6436C67-ECA6-4CC8-AA38-0F4FBD94FE28}"/>
                  </a:ext>
                </a:extLst>
              </xdr:cNvPr>
              <xdr:cNvGraphicFramePr/>
            </xdr:nvGraphicFramePr>
            <xdr:xfrm>
              <a:off x="20955186" y="8720834"/>
              <a:ext cx="1774780" cy="2654214"/>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1490581" y="9033315"/>
                <a:ext cx="1838168" cy="2889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4" name="Segment 1">
                <a:extLst>
                  <a:ext uri="{FF2B5EF4-FFF2-40B4-BE49-F238E27FC236}">
                    <a16:creationId xmlns:a16="http://schemas.microsoft.com/office/drawing/2014/main" id="{B10A6669-1B70-46EE-A0D7-A06546071F58}"/>
                  </a:ext>
                </a:extLst>
              </xdr:cNvPr>
              <xdr:cNvGraphicFramePr/>
            </xdr:nvGraphicFramePr>
            <xdr:xfrm>
              <a:off x="22814581" y="8699979"/>
              <a:ext cx="1908443" cy="2657211"/>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3416385" y="9010614"/>
                <a:ext cx="1976605" cy="2892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2" name="Year 2">
                <a:extLst>
                  <a:ext uri="{FF2B5EF4-FFF2-40B4-BE49-F238E27FC236}">
                    <a16:creationId xmlns:a16="http://schemas.microsoft.com/office/drawing/2014/main" id="{8FF6A0FF-EEAC-402D-AC61-34AD97825842}"/>
                  </a:ext>
                </a:extLst>
              </xdr:cNvPr>
              <xdr:cNvGraphicFramePr/>
            </xdr:nvGraphicFramePr>
            <xdr:xfrm>
              <a:off x="19047860" y="8733531"/>
              <a:ext cx="1867394" cy="262088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9515133" y="9047136"/>
                <a:ext cx="1934090" cy="2852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mc:AlternateContent xmlns:mc="http://schemas.openxmlformats.org/markup-compatibility/2006">
    <mc:Choice xmlns:a14="http://schemas.microsoft.com/office/drawing/2010/main" Requires="a14">
      <xdr:twoCellAnchor editAs="oneCell">
        <xdr:from>
          <xdr:col>5</xdr:col>
          <xdr:colOff>111124</xdr:colOff>
          <xdr:row>20</xdr:row>
          <xdr:rowOff>80705</xdr:rowOff>
        </xdr:from>
        <xdr:to>
          <xdr:col>8</xdr:col>
          <xdr:colOff>206375</xdr:colOff>
          <xdr:row>22</xdr:row>
          <xdr:rowOff>182104</xdr:rowOff>
        </xdr:to>
        <xdr:pic>
          <xdr:nvPicPr>
            <xdr:cNvPr id="120" name="Picture 119">
              <a:extLst>
                <a:ext uri="{FF2B5EF4-FFF2-40B4-BE49-F238E27FC236}">
                  <a16:creationId xmlns:a16="http://schemas.microsoft.com/office/drawing/2014/main" id="{16678C2B-01ED-B5A1-B307-B8B90A23314E}"/>
                </a:ext>
              </a:extLst>
            </xdr:cNvPr>
            <xdr:cNvPicPr>
              <a:picLocks noChangeAspect="1" noChangeArrowheads="1"/>
              <a:extLst>
                <a:ext uri="{84589F7E-364E-4C9E-8A38-B11213B215E9}">
                  <a14:cameraTool cellRange="'KPI YOY'!$B$8" spid="_x0000_s1080"/>
                </a:ext>
              </a:extLst>
            </xdr:cNvPicPr>
          </xdr:nvPicPr>
          <xdr:blipFill>
            <a:blip xmlns:r="http://schemas.openxmlformats.org/officeDocument/2006/relationships" r:embed="rId11"/>
            <a:srcRect/>
            <a:stretch>
              <a:fillRect/>
            </a:stretch>
          </xdr:blipFill>
          <xdr:spPr bwMode="auto">
            <a:xfrm>
              <a:off x="3127374" y="3890705"/>
              <a:ext cx="1905001" cy="48239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27861</xdr:colOff>
          <xdr:row>20</xdr:row>
          <xdr:rowOff>58319</xdr:rowOff>
        </xdr:from>
        <xdr:to>
          <xdr:col>16</xdr:col>
          <xdr:colOff>194387</xdr:colOff>
          <xdr:row>22</xdr:row>
          <xdr:rowOff>148403</xdr:rowOff>
        </xdr:to>
        <xdr:pic>
          <xdr:nvPicPr>
            <xdr:cNvPr id="122" name="Picture 121">
              <a:extLst>
                <a:ext uri="{FF2B5EF4-FFF2-40B4-BE49-F238E27FC236}">
                  <a16:creationId xmlns:a16="http://schemas.microsoft.com/office/drawing/2014/main" id="{D0C6812D-57D6-DB98-C8B1-E9B0230573F7}"/>
                </a:ext>
              </a:extLst>
            </xdr:cNvPr>
            <xdr:cNvPicPr>
              <a:picLocks noChangeAspect="1" noChangeArrowheads="1"/>
              <a:extLst>
                <a:ext uri="{84589F7E-364E-4C9E-8A38-B11213B215E9}">
                  <a14:cameraTool cellRange="'KPI YOY'!$C$8" spid="_x0000_s1081"/>
                </a:ext>
              </a:extLst>
            </xdr:cNvPicPr>
          </xdr:nvPicPr>
          <xdr:blipFill>
            <a:blip xmlns:r="http://schemas.openxmlformats.org/officeDocument/2006/relationships" r:embed="rId12"/>
            <a:srcRect/>
            <a:stretch>
              <a:fillRect/>
            </a:stretch>
          </xdr:blipFill>
          <xdr:spPr bwMode="auto">
            <a:xfrm>
              <a:off x="7861688" y="3946074"/>
              <a:ext cx="1974332" cy="4788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159950</xdr:colOff>
          <xdr:row>20</xdr:row>
          <xdr:rowOff>77756</xdr:rowOff>
        </xdr:from>
        <xdr:to>
          <xdr:col>24</xdr:col>
          <xdr:colOff>416561</xdr:colOff>
          <xdr:row>22</xdr:row>
          <xdr:rowOff>174948</xdr:rowOff>
        </xdr:to>
        <xdr:pic>
          <xdr:nvPicPr>
            <xdr:cNvPr id="124" name="Picture 123">
              <a:extLst>
                <a:ext uri="{FF2B5EF4-FFF2-40B4-BE49-F238E27FC236}">
                  <a16:creationId xmlns:a16="http://schemas.microsoft.com/office/drawing/2014/main" id="{C2601070-2FCF-EC43-1B72-CF18C1F3147A}"/>
                </a:ext>
              </a:extLst>
            </xdr:cNvPr>
            <xdr:cNvPicPr>
              <a:picLocks noChangeAspect="1" noChangeArrowheads="1"/>
              <a:extLst>
                <a:ext uri="{84589F7E-364E-4C9E-8A38-B11213B215E9}">
                  <a14:cameraTool cellRange="'KPI YOY'!$D$8" spid="_x0000_s1082"/>
                </a:ext>
              </a:extLst>
            </xdr:cNvPicPr>
          </xdr:nvPicPr>
          <xdr:blipFill>
            <a:blip xmlns:r="http://schemas.openxmlformats.org/officeDocument/2006/relationships" r:embed="rId13"/>
            <a:srcRect/>
            <a:stretch>
              <a:fillRect/>
            </a:stretch>
          </xdr:blipFill>
          <xdr:spPr bwMode="auto">
            <a:xfrm>
              <a:off x="12814593" y="3965511"/>
              <a:ext cx="2064417" cy="48596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182698</xdr:colOff>
          <xdr:row>20</xdr:row>
          <xdr:rowOff>77755</xdr:rowOff>
        </xdr:from>
        <xdr:to>
          <xdr:col>32</xdr:col>
          <xdr:colOff>485969</xdr:colOff>
          <xdr:row>22</xdr:row>
          <xdr:rowOff>174890</xdr:rowOff>
        </xdr:to>
        <xdr:pic>
          <xdr:nvPicPr>
            <xdr:cNvPr id="126" name="Picture 125">
              <a:extLst>
                <a:ext uri="{FF2B5EF4-FFF2-40B4-BE49-F238E27FC236}">
                  <a16:creationId xmlns:a16="http://schemas.microsoft.com/office/drawing/2014/main" id="{EECB9B02-D20C-91EB-191D-9DA2AAB0493D}"/>
                </a:ext>
              </a:extLst>
            </xdr:cNvPr>
            <xdr:cNvPicPr>
              <a:picLocks noChangeAspect="1" noChangeArrowheads="1"/>
              <a:extLst>
                <a:ext uri="{84589F7E-364E-4C9E-8A38-B11213B215E9}">
                  <a14:cameraTool cellRange="'KPI YOY'!$E$8" spid="_x0000_s1083"/>
                </a:ext>
              </a:extLst>
            </xdr:cNvPicPr>
          </xdr:nvPicPr>
          <xdr:blipFill>
            <a:blip xmlns:r="http://schemas.openxmlformats.org/officeDocument/2006/relationships" r:embed="rId14"/>
            <a:srcRect/>
            <a:stretch>
              <a:fillRect/>
            </a:stretch>
          </xdr:blipFill>
          <xdr:spPr bwMode="auto">
            <a:xfrm>
              <a:off x="17658157" y="3965510"/>
              <a:ext cx="2111077" cy="48591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291581</xdr:colOff>
          <xdr:row>20</xdr:row>
          <xdr:rowOff>136072</xdr:rowOff>
        </xdr:from>
        <xdr:to>
          <xdr:col>41</xdr:col>
          <xdr:colOff>38878</xdr:colOff>
          <xdr:row>23</xdr:row>
          <xdr:rowOff>106718</xdr:rowOff>
        </xdr:to>
        <xdr:pic>
          <xdr:nvPicPr>
            <xdr:cNvPr id="128" name="Picture 127">
              <a:extLst>
                <a:ext uri="{FF2B5EF4-FFF2-40B4-BE49-F238E27FC236}">
                  <a16:creationId xmlns:a16="http://schemas.microsoft.com/office/drawing/2014/main" id="{CFDD879A-82C0-886D-8C21-4DA0E1A85AD4}"/>
                </a:ext>
              </a:extLst>
            </xdr:cNvPr>
            <xdr:cNvPicPr>
              <a:picLocks noChangeAspect="1" noChangeArrowheads="1"/>
              <a:extLst>
                <a:ext uri="{84589F7E-364E-4C9E-8A38-B11213B215E9}">
                  <a14:cameraTool cellRange="'KPI YOY'!$F$8" spid="_x0000_s1084"/>
                </a:ext>
              </a:extLst>
            </xdr:cNvPicPr>
          </xdr:nvPicPr>
          <xdr:blipFill>
            <a:blip xmlns:r="http://schemas.openxmlformats.org/officeDocument/2006/relationships" r:embed="rId15"/>
            <a:srcRect/>
            <a:stretch>
              <a:fillRect/>
            </a:stretch>
          </xdr:blipFill>
          <xdr:spPr bwMode="auto">
            <a:xfrm>
              <a:off x="22587857" y="4023827"/>
              <a:ext cx="2157705" cy="55380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yel Khamaru" refreshedDate="46107.067108680552" createdVersion="8" refreshedVersion="8" minRefreshableVersion="3" recordCount="9994" xr:uid="{F43C4B17-07D2-4E7C-AD92-1E144FFD53CA}">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21037607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67B652-2DFB-462F-9412-05B41E729A8D}"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6" firstHeaderRow="0" firstDataRow="1" firstDataCol="1"/>
  <pivotFields count="26">
    <pivotField showAll="0"/>
    <pivotField showAll="0"/>
    <pivotField showAll="0">
      <items count="5">
        <item h="1" x="2"/>
        <item x="1"/>
        <item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h="1" x="3"/>
        <item h="1"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22" baseItem="1" numFmtId="165"/>
    <dataField name="Sum of Profit" fld="21" baseField="22" baseItem="1" numFmtId="165"/>
  </dataFields>
  <formats count="1">
    <format dxfId="5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D62DA9-8135-45ED-BEC4-65BCA01067F4}"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h="1"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1"/>
    </i>
    <i>
      <x v="2"/>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64D57B-DC9B-4C0E-8E33-2544E1138519}" name="PivotTable1" cacheId="3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h="1" x="3"/>
        <item h="1"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numFmtId="179"/>
    <dataField name="Sum of Profit" fld="21" baseField="0" baseItem="0" numFmtId="182"/>
    <dataField name="Sum of Quantity" fld="19" baseField="0" baseItem="0"/>
    <dataField name="Count of Order ID" fld="1" subtotal="count" baseField="0" baseItem="0"/>
    <dataField name="Sum of Profit Margin" fld="25" baseField="0" baseItem="0"/>
  </dataFields>
  <formats count="2">
    <format dxfId="52">
      <pivotArea outline="0" collapsedLevelsAreSubtotals="1" fieldPosition="0">
        <references count="1">
          <reference field="4294967294" count="1" selected="0">
            <x v="0"/>
          </reference>
        </references>
      </pivotArea>
    </format>
    <format dxfId="53">
      <pivotArea outline="0" collapsedLevelsAreSubtotals="1" fieldPosition="0">
        <references count="1">
          <reference field="4294967294" count="1" selected="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5A6CE0-44D3-4B96-BC9A-8E345E8E0929}"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6">
    <pivotField showAll="0"/>
    <pivotField showAll="0"/>
    <pivotField showAll="0">
      <items count="5">
        <item h="1"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h="1" x="3"/>
        <item h="1"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15"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5" count="1" selected="0">
            <x v="0"/>
          </reference>
        </references>
      </pivotArea>
    </chartFormat>
    <chartFormat chart="6" format="10">
      <pivotArea type="data" outline="0" fieldPosition="0">
        <references count="2">
          <reference field="4294967294" count="1" selected="0">
            <x v="0"/>
          </reference>
          <reference field="15" count="1" selected="0">
            <x v="1"/>
          </reference>
        </references>
      </pivotArea>
    </chartFormat>
    <chartFormat chart="6"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8930E7-9AF7-4C10-AAA6-B17CD94C2378}" name="PivotTable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5" firstHeaderRow="1" firstDataRow="1" firstDataCol="1"/>
  <pivotFields count="26">
    <pivotField showAll="0"/>
    <pivotField showAll="0"/>
    <pivotField showAll="0">
      <items count="5">
        <item h="1"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h="1"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22">
    <i>
      <x v="1"/>
    </i>
    <i>
      <x v="3"/>
    </i>
    <i>
      <x v="4"/>
    </i>
    <i>
      <x v="11"/>
    </i>
    <i>
      <x v="12"/>
    </i>
    <i>
      <x v="13"/>
    </i>
    <i>
      <x v="14"/>
    </i>
    <i>
      <x v="20"/>
    </i>
    <i>
      <x v="21"/>
    </i>
    <i>
      <x v="23"/>
    </i>
    <i>
      <x v="24"/>
    </i>
    <i>
      <x v="25"/>
    </i>
    <i>
      <x v="26"/>
    </i>
    <i>
      <x v="29"/>
    </i>
    <i>
      <x v="34"/>
    </i>
    <i>
      <x v="35"/>
    </i>
    <i>
      <x v="41"/>
    </i>
    <i>
      <x v="42"/>
    </i>
    <i>
      <x v="45"/>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2B0978-C0DE-444D-AAD9-03681BFF2951}" name="PivotTable1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26">
    <pivotField showAll="0"/>
    <pivotField showAll="0"/>
    <pivotField showAll="0">
      <items count="5">
        <item h="1"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h="1" x="3"/>
        <item h="1"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
    </i>
    <i>
      <x v="16"/>
    </i>
    <i>
      <x v="3"/>
    </i>
    <i>
      <x v="5"/>
    </i>
    <i>
      <x v="13"/>
    </i>
    <i t="grand">
      <x/>
    </i>
  </rowItems>
  <colItems count="1">
    <i/>
  </colItems>
  <dataFields count="1">
    <dataField name="Sum of Sales" fld="18" baseField="0" baseItem="0" numFmtId="166"/>
  </dataFields>
  <formats count="2">
    <format dxfId="54">
      <pivotArea collapsedLevelsAreSubtotals="1" fieldPosition="0">
        <references count="1">
          <reference field="16" count="1">
            <x v="5"/>
          </reference>
        </references>
      </pivotArea>
    </format>
    <format dxfId="55">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6" count="1" selected="0">
            <x v="5"/>
          </reference>
        </references>
      </pivotArea>
    </chartFormat>
    <chartFormat chart="6" format="3">
      <pivotArea type="data" outline="0" fieldPosition="0">
        <references count="2">
          <reference field="4294967294" count="1" selected="0">
            <x v="0"/>
          </reference>
          <reference field="16" count="1" selected="0">
            <x v="14"/>
          </reference>
        </references>
      </pivotArea>
    </chartFormat>
    <chartFormat chart="6" format="4">
      <pivotArea type="data" outline="0" fieldPosition="0">
        <references count="2">
          <reference field="4294967294" count="1" selected="0">
            <x v="0"/>
          </reference>
          <reference field="16" count="1" selected="0">
            <x v="16"/>
          </reference>
        </references>
      </pivotArea>
    </chartFormat>
    <chartFormat chart="6" format="5">
      <pivotArea type="data" outline="0" fieldPosition="0">
        <references count="2">
          <reference field="4294967294" count="1" selected="0">
            <x v="0"/>
          </reference>
          <reference field="16" count="1" selected="0">
            <x v="3"/>
          </reference>
        </references>
      </pivotArea>
    </chartFormat>
    <chartFormat chart="6" format="6">
      <pivotArea type="data" outline="0" fieldPosition="0">
        <references count="2">
          <reference field="4294967294" count="1" selected="0">
            <x v="0"/>
          </reference>
          <reference field="16" count="1" selected="0">
            <x v="13"/>
          </reference>
        </references>
      </pivotArea>
    </chartFormat>
  </chartFormats>
  <pivotTableStyleInfo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AAF6FE-9D8D-484E-82D8-03C0A1C65A3A}" name="PivotTable17"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showAll="0"/>
    <pivotField dataField="1" showAll="0"/>
    <pivotField showAll="0">
      <items count="5">
        <item h="1"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1">
    <chartFormat chart="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CDE9BD-605B-4330-9329-05294D163A04}" name="PivotTable1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6" firstHeaderRow="1" firstDataRow="1" firstDataCol="1"/>
  <pivotFields count="26">
    <pivotField showAll="0"/>
    <pivotField showAll="0"/>
    <pivotField showAll="0">
      <items count="5">
        <item h="1"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h="1" x="3"/>
        <item h="1"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814C90-68AE-4D70-8818-3BA965DC43D4}" name="PivotTable1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16" firstHeaderRow="1" firstDataRow="1" firstDataCol="1"/>
  <pivotFields count="26">
    <pivotField showAll="0"/>
    <pivotField showAll="0"/>
    <pivotField showAll="0">
      <items count="5">
        <item h="1"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h="1" x="3"/>
        <item h="1"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8824C9-6BA9-415E-8A2D-7D588CC58DAF}" name="PivotTable1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6" firstHeaderRow="1" firstDataRow="1" firstDataCol="1"/>
  <pivotFields count="26">
    <pivotField showAll="0"/>
    <pivotField showAll="0"/>
    <pivotField showAll="0">
      <items count="5">
        <item h="1"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h="1" x="3"/>
        <item h="1"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C604981-7F16-4AEB-9CF0-B0C2E7A78DA3}" name="PivotTable18"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3:N16" firstHeaderRow="1" firstDataRow="1" firstDataCol="1"/>
  <pivotFields count="26">
    <pivotField showAll="0"/>
    <pivotField showAll="0"/>
    <pivotField showAll="0">
      <items count="5">
        <item h="1"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22" baseItem="1" numFmtId="10"/>
  </dataFields>
  <formats count="3">
    <format dxfId="56">
      <pivotArea outline="0" collapsedLevelsAreSubtotals="1" fieldPosition="0"/>
    </format>
    <format dxfId="57">
      <pivotArea outline="0" fieldPosition="0">
        <references count="1">
          <reference field="4294967294" count="1">
            <x v="0"/>
          </reference>
        </references>
      </pivotArea>
    </format>
    <format dxfId="58">
      <pivotArea grandRow="1"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AC7427C5-BEAD-4B5E-A8C1-B4757ED9DEA8}" sourceName="Year">
  <pivotTables>
    <pivotTable tabId="3" name="PivotTable1"/>
    <pivotTable tabId="9" name="PivotTable14"/>
    <pivotTable tabId="9" name="PivotTable15"/>
    <pivotTable tabId="9" name="PivotTable16"/>
    <pivotTable tabId="9" name="PivotTable17"/>
    <pivotTable tabId="9" name="PivotTable18"/>
    <pivotTable tabId="7" name="PivotTable6"/>
    <pivotTable tabId="6" name="PivotTable5"/>
    <pivotTable tabId="8" name="PivotTable13"/>
    <pivotTable tabId="5" name="PivotTable4"/>
  </pivotTables>
  <data>
    <tabular pivotCacheId="2103760717">
      <items count="4">
        <i x="2"/>
        <i x="1" s="1"/>
        <i x="0"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58A8A6A-19A8-41ED-B431-481FD28D6E1A}" sourceName="Segment">
  <pivotTables>
    <pivotTable tabId="3" name="PivotTable1"/>
    <pivotTable tabId="9" name="PivotTable14"/>
    <pivotTable tabId="9" name="PivotTable15"/>
    <pivotTable tabId="9" name="PivotTable16"/>
    <pivotTable tabId="9" name="PivotTable17"/>
    <pivotTable tabId="9" name="PivotTable18"/>
    <pivotTable tabId="7" name="PivotTable6"/>
    <pivotTable tabId="6" name="PivotTable5"/>
    <pivotTable tabId="8" name="PivotTable13"/>
    <pivotTable tabId="5" name="PivotTable4"/>
    <pivotTable tabId="13" name="PivotTable1"/>
  </pivotTables>
  <data>
    <tabular pivotCacheId="2103760717">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B0F93E-4577-4337-9A95-55AC05D533DD}" sourceName="Region">
  <pivotTables>
    <pivotTable tabId="3" name="PivotTable1"/>
    <pivotTable tabId="9" name="PivotTable14"/>
    <pivotTable tabId="9" name="PivotTable15"/>
    <pivotTable tabId="9" name="PivotTable16"/>
    <pivotTable tabId="9" name="PivotTable17"/>
    <pivotTable tabId="9" name="PivotTable18"/>
    <pivotTable tabId="7" name="PivotTable6"/>
    <pivotTable tabId="6" name="PivotTable5"/>
    <pivotTable tabId="8" name="PivotTable13"/>
    <pivotTable tabId="13" name="PivotTable1"/>
  </pivotTables>
  <data>
    <tabular pivotCacheId="2103760717">
      <items count="4">
        <i x="2" s="1"/>
        <i x="3"/>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DACC8AE-8D1F-44F6-B34F-2C99E0C758FA}" sourceName="Region">
  <pivotTables>
    <pivotTable tabId="5" name="PivotTable4"/>
  </pivotTables>
  <data>
    <tabular pivotCacheId="2103760717">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46A209B-58C0-439B-8187-A9A24D2B0063}" cache="Slicer_Year1" caption="Year" rowHeight="241300"/>
  <slicer name="Segment" xr10:uid="{83D1C50D-0FB5-4861-AF07-A368D0A49866}" cache="Slicer_Segment" caption="Segment" rowHeight="241300"/>
  <slicer name="Region" xr10:uid="{9E294914-9072-48DE-BF09-73E311498CFB}" cache="Slicer_Region1"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E6F40F5-DDE7-46B7-8F1B-AB14876C3610}" cache="Slicer_Year1"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B2096BF4-FD5B-4882-9D94-5FBBC01A746C}" cache="Slicer_Year1" caption="Year" style="ab" rowHeight="540000"/>
  <slicer name="Segment 1" xr10:uid="{436CA71C-EFD7-431C-A00E-30B6465E979F}" cache="Slicer_Segment" caption="Segment" style="ab" rowHeight="720000"/>
  <slicer name="Region 1" xr10:uid="{27E5F711-FDB8-47EC-B909-A974AD933C41}" cache="Slicer_Region" caption="Region" style="ab"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8.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1E9EB-2AF0-43E9-A8B1-A52DC3BC37E9}">
  <dimension ref="A3:C16"/>
  <sheetViews>
    <sheetView workbookViewId="0">
      <selection activeCell="AR23" sqref="AR23"/>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7" t="s">
        <v>10933</v>
      </c>
      <c r="B3" s="5" t="s">
        <v>10951</v>
      </c>
      <c r="C3" s="10" t="s">
        <v>10952</v>
      </c>
    </row>
    <row r="4" spans="1:3" x14ac:dyDescent="0.25">
      <c r="A4" s="8" t="s">
        <v>10939</v>
      </c>
      <c r="B4" s="11">
        <v>704.38000000000011</v>
      </c>
      <c r="C4" s="12">
        <v>-211.01119999999995</v>
      </c>
    </row>
    <row r="5" spans="1:3" x14ac:dyDescent="0.25">
      <c r="A5" s="8" t="s">
        <v>10940</v>
      </c>
      <c r="B5" s="11">
        <v>716.5</v>
      </c>
      <c r="C5" s="12">
        <v>231.33320000000003</v>
      </c>
    </row>
    <row r="6" spans="1:3" x14ac:dyDescent="0.25">
      <c r="A6" s="8" t="s">
        <v>10941</v>
      </c>
      <c r="B6" s="11">
        <v>13553.611599999998</v>
      </c>
      <c r="C6" s="12">
        <v>1139.9134999999997</v>
      </c>
    </row>
    <row r="7" spans="1:3" x14ac:dyDescent="0.25">
      <c r="A7" s="8" t="s">
        <v>10942</v>
      </c>
      <c r="B7" s="11">
        <v>9834.1</v>
      </c>
      <c r="C7" s="12">
        <v>1570.5581999999999</v>
      </c>
    </row>
    <row r="8" spans="1:3" x14ac:dyDescent="0.25">
      <c r="A8" s="8" t="s">
        <v>10943</v>
      </c>
      <c r="B8" s="11">
        <v>5356.6089999999995</v>
      </c>
      <c r="C8" s="12">
        <v>1128.7921000000001</v>
      </c>
    </row>
    <row r="9" spans="1:3" x14ac:dyDescent="0.25">
      <c r="A9" s="8" t="s">
        <v>10944</v>
      </c>
      <c r="B9" s="11">
        <v>9251.8370000000014</v>
      </c>
      <c r="C9" s="12">
        <v>473.08140000000009</v>
      </c>
    </row>
    <row r="10" spans="1:3" x14ac:dyDescent="0.25">
      <c r="A10" s="8" t="s">
        <v>10945</v>
      </c>
      <c r="B10" s="11">
        <v>3204.6940000000013</v>
      </c>
      <c r="C10" s="12">
        <v>275.57589999999982</v>
      </c>
    </row>
    <row r="11" spans="1:3" x14ac:dyDescent="0.25">
      <c r="A11" s="8" t="s">
        <v>10946</v>
      </c>
      <c r="B11" s="11">
        <v>6403.0139999999983</v>
      </c>
      <c r="C11" s="12">
        <v>205.2804999999999</v>
      </c>
    </row>
    <row r="12" spans="1:3" x14ac:dyDescent="0.25">
      <c r="A12" s="8" t="s">
        <v>10947</v>
      </c>
      <c r="B12" s="11">
        <v>6808.463999999999</v>
      </c>
      <c r="C12" s="12">
        <v>681.31400000000008</v>
      </c>
    </row>
    <row r="13" spans="1:3" x14ac:dyDescent="0.25">
      <c r="A13" s="8" t="s">
        <v>10948</v>
      </c>
      <c r="B13" s="11">
        <v>14562.951999999999</v>
      </c>
      <c r="C13" s="12">
        <v>3074.9093999999991</v>
      </c>
    </row>
    <row r="14" spans="1:3" x14ac:dyDescent="0.25">
      <c r="A14" s="8" t="s">
        <v>10949</v>
      </c>
      <c r="B14" s="11">
        <v>12715.208000000002</v>
      </c>
      <c r="C14" s="12">
        <v>1638.2591000000002</v>
      </c>
    </row>
    <row r="15" spans="1:3" x14ac:dyDescent="0.25">
      <c r="A15" s="8" t="s">
        <v>10950</v>
      </c>
      <c r="B15" s="11">
        <v>19451.3662</v>
      </c>
      <c r="C15" s="12">
        <v>2443.3350999999993</v>
      </c>
    </row>
    <row r="16" spans="1:3" x14ac:dyDescent="0.25">
      <c r="A16" s="9" t="s">
        <v>10934</v>
      </c>
      <c r="B16" s="13">
        <v>102562.73580000001</v>
      </c>
      <c r="C16" s="14">
        <v>12651.341199999999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CEEAD-6F00-4CB7-BF1D-23D017E3F535}">
  <dimension ref="A3:F7"/>
  <sheetViews>
    <sheetView workbookViewId="0">
      <selection activeCell="AR23" sqref="AR23"/>
    </sheetView>
  </sheetViews>
  <sheetFormatPr defaultRowHeight="15" x14ac:dyDescent="0.25"/>
  <cols>
    <col min="1" max="1" width="14.5703125" bestFit="1" customWidth="1"/>
    <col min="2" max="2" width="12.5703125" bestFit="1" customWidth="1"/>
    <col min="5" max="5" width="15.7109375" customWidth="1"/>
    <col min="6" max="6" width="13.85546875" customWidth="1"/>
  </cols>
  <sheetData>
    <row r="3" spans="1:6" x14ac:dyDescent="0.25">
      <c r="A3" s="7" t="s">
        <v>10933</v>
      </c>
      <c r="B3" s="6" t="s">
        <v>10952</v>
      </c>
      <c r="E3" s="16" t="s">
        <v>15</v>
      </c>
      <c r="F3" s="16" t="s">
        <v>21</v>
      </c>
    </row>
    <row r="4" spans="1:6" x14ac:dyDescent="0.25">
      <c r="A4" s="8" t="s">
        <v>46</v>
      </c>
      <c r="B4" s="28">
        <v>4283.2474999999986</v>
      </c>
      <c r="E4" t="str">
        <f>A4</f>
        <v>Office Supplies</v>
      </c>
      <c r="F4" s="17">
        <f>GETPIVOTDATA("Profit",$A$3,"Category",A4)</f>
        <v>4283.2474999999986</v>
      </c>
    </row>
    <row r="5" spans="1:6" x14ac:dyDescent="0.25">
      <c r="A5" s="15" t="s">
        <v>71</v>
      </c>
      <c r="B5" s="29">
        <v>1618.4443000000001</v>
      </c>
      <c r="E5" t="str">
        <f t="shared" ref="E5:E7" si="0">A5</f>
        <v>Technology</v>
      </c>
      <c r="F5" s="17">
        <f t="shared" ref="F5:F6" si="1">GETPIVOTDATA("Profit",$A$3,"Category",A5)</f>
        <v>1618.4443000000001</v>
      </c>
    </row>
    <row r="6" spans="1:6" x14ac:dyDescent="0.25">
      <c r="A6" s="15" t="s">
        <v>32</v>
      </c>
      <c r="B6" s="29">
        <v>569.34709999999905</v>
      </c>
      <c r="E6" t="str">
        <f t="shared" si="0"/>
        <v>Furniture</v>
      </c>
      <c r="F6" s="17">
        <f t="shared" si="1"/>
        <v>569.34709999999905</v>
      </c>
    </row>
    <row r="7" spans="1:6" x14ac:dyDescent="0.25">
      <c r="A7" s="9" t="s">
        <v>10934</v>
      </c>
      <c r="B7" s="30">
        <v>6471.0388999999977</v>
      </c>
      <c r="E7" t="str">
        <f t="shared" si="0"/>
        <v>Grand Total</v>
      </c>
      <c r="F7" s="17">
        <f>GETPIVOTDATA("Profit",$A$3)</f>
        <v>6471.0388999999977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zoomScale="99" workbookViewId="0">
      <selection activeCell="AR23" sqref="AR23"/>
    </sheetView>
  </sheetViews>
  <sheetFormatPr defaultColWidth="14.42578125" defaultRowHeight="15" customHeight="1" x14ac:dyDescent="0.25"/>
  <cols>
    <col min="1" max="26" width="8.7109375" customWidth="1"/>
  </cols>
  <sheetData>
    <row r="1" spans="1:17" ht="14.25" customHeight="1" x14ac:dyDescent="0.25"/>
    <row r="2" spans="1:17" ht="14.25" customHeight="1" x14ac:dyDescent="0.25"/>
    <row r="3" spans="1:17" ht="14.25" customHeight="1" x14ac:dyDescent="0.25"/>
    <row r="4" spans="1:17" ht="14.25" customHeight="1" x14ac:dyDescent="0.25"/>
    <row r="5" spans="1:17" ht="14.25" customHeight="1" x14ac:dyDescent="0.25"/>
    <row r="6" spans="1:17" ht="14.25" customHeight="1" x14ac:dyDescent="0.25"/>
    <row r="7" spans="1:17" ht="14.25" customHeight="1" x14ac:dyDescent="0.25"/>
    <row r="8" spans="1:17" ht="14.25" customHeight="1" x14ac:dyDescent="0.25"/>
    <row r="9" spans="1:17" ht="14.25" customHeight="1" x14ac:dyDescent="0.25"/>
    <row r="10" spans="1:17" ht="14.25" customHeight="1" x14ac:dyDescent="0.25"/>
    <row r="11" spans="1:17" ht="14.25" customHeight="1" x14ac:dyDescent="0.35">
      <c r="A11" s="4" t="s">
        <v>10932</v>
      </c>
      <c r="B11" s="2" t="e">
        <f>#REF!</f>
        <v>#REF!</v>
      </c>
      <c r="Q11" s="4"/>
    </row>
    <row r="12" spans="1:17" ht="14.25" customHeight="1" x14ac:dyDescent="0.25"/>
    <row r="13" spans="1:17" ht="14.25" customHeight="1" x14ac:dyDescent="0.25"/>
    <row r="14" spans="1:17" ht="14.25" customHeight="1" x14ac:dyDescent="0.25"/>
    <row r="15" spans="1:17" ht="14.25" customHeight="1" x14ac:dyDescent="0.25"/>
    <row r="16" spans="1: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139EE-C748-4826-A9DB-93F3F2E2CECA}">
  <dimension ref="A3:F8"/>
  <sheetViews>
    <sheetView workbookViewId="0">
      <selection activeCell="AR23" sqref="AR23"/>
    </sheetView>
  </sheetViews>
  <sheetFormatPr defaultRowHeight="15" x14ac:dyDescent="0.25"/>
  <cols>
    <col min="1" max="1" width="13.140625" bestFit="1" customWidth="1"/>
    <col min="2" max="2" width="17.85546875" bestFit="1" customWidth="1"/>
    <col min="3" max="3" width="20.85546875" bestFit="1" customWidth="1"/>
    <col min="4" max="4" width="15.42578125" bestFit="1" customWidth="1"/>
    <col min="5" max="5" width="16.5703125" bestFit="1" customWidth="1"/>
    <col min="6" max="6" width="19.42578125" bestFit="1" customWidth="1"/>
  </cols>
  <sheetData>
    <row r="3" spans="1:6" x14ac:dyDescent="0.25">
      <c r="A3" s="7" t="s">
        <v>10933</v>
      </c>
      <c r="B3" s="5" t="s">
        <v>10951</v>
      </c>
      <c r="C3" s="25" t="s">
        <v>10952</v>
      </c>
      <c r="D3" s="25" t="s">
        <v>10953</v>
      </c>
      <c r="E3" s="25" t="s">
        <v>10954</v>
      </c>
      <c r="F3" s="10" t="s">
        <v>10955</v>
      </c>
    </row>
    <row r="4" spans="1:6" x14ac:dyDescent="0.25">
      <c r="A4" s="8" t="s">
        <v>10935</v>
      </c>
      <c r="B4" s="39">
        <v>38328.67779999999</v>
      </c>
      <c r="C4" s="42">
        <v>6269.7305999999999</v>
      </c>
      <c r="D4" s="31">
        <v>710</v>
      </c>
      <c r="E4" s="31">
        <v>187</v>
      </c>
      <c r="F4" s="32">
        <v>0.16357805590674462</v>
      </c>
    </row>
    <row r="5" spans="1:6" x14ac:dyDescent="0.25">
      <c r="A5" s="15" t="s">
        <v>10936</v>
      </c>
      <c r="B5" s="40">
        <v>44611.092799999999</v>
      </c>
      <c r="C5" s="43">
        <v>6737.3717999999999</v>
      </c>
      <c r="D5" s="33">
        <v>689</v>
      </c>
      <c r="E5" s="33">
        <v>173</v>
      </c>
      <c r="F5" s="34">
        <v>0.15102458552640521</v>
      </c>
    </row>
    <row r="6" spans="1:6" x14ac:dyDescent="0.25">
      <c r="A6" s="15" t="s">
        <v>10937</v>
      </c>
      <c r="B6" s="40">
        <v>57951.643000000004</v>
      </c>
      <c r="C6" s="43">
        <v>5913.969399999999</v>
      </c>
      <c r="D6" s="33">
        <v>981</v>
      </c>
      <c r="E6" s="33">
        <v>254</v>
      </c>
      <c r="F6" s="34">
        <v>0.10205007302381398</v>
      </c>
    </row>
    <row r="7" spans="1:6" x14ac:dyDescent="0.25">
      <c r="A7" s="26" t="s">
        <v>10938</v>
      </c>
      <c r="B7" s="41">
        <v>87043.0073999999</v>
      </c>
      <c r="C7" s="44">
        <v>10047.755599999989</v>
      </c>
      <c r="D7" s="35">
        <v>1436</v>
      </c>
      <c r="E7" s="35">
        <v>395</v>
      </c>
      <c r="F7" s="36">
        <v>0.1154343800855392</v>
      </c>
    </row>
    <row r="8" spans="1:6" ht="21" x14ac:dyDescent="0.25">
      <c r="B8" s="38">
        <f>(GETPIVOTDATA("Sum of Sales",$A$3,"Years (Order Date)",2014)/GETPIVOTDATA("Sum of Sales",$A$3,"Years (Order Date)",2013))-1</f>
        <v>0.50199378126345606</v>
      </c>
      <c r="C8" s="38">
        <f>(GETPIVOTDATA("Sum of Profit",$A$3,"Years (Order Date)",2014)/GETPIVOTDATA("Sum of Profit",$A$3,"Years (Order Date)",2013))-1</f>
        <v>0.69898674145997286</v>
      </c>
      <c r="D8" s="38">
        <f>(GETPIVOTDATA("Sum of Quantity",$A$3,"Years (Order Date)",2014)/GETPIVOTDATA("Sum of Quantity",$A$3,"Years (Order Date)",2013))-1</f>
        <v>0.46381243628950042</v>
      </c>
      <c r="E8" s="38">
        <f>(GETPIVOTDATA("Count of Order ID",$A$3,"Years (Order Date)",2014)/GETPIVOTDATA("Count of Order ID",$A$3,"Years (Order Date)",2013))-1</f>
        <v>0.55511811023622037</v>
      </c>
      <c r="F8" s="38">
        <f>(GETPIVOTDATA("Sum of Profit Margin",$A$3,"Years (Order Date)",2014)/GETPIVOTDATA("Sum of Profit Margin",$A$3,"Years (Order Date)",2013))-1</f>
        <v>0.13115431145847301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AR23" sqref="AR23"/>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4E676-DFB1-48B5-9641-AA257C53A387}">
  <dimension ref="A3:B7"/>
  <sheetViews>
    <sheetView workbookViewId="0">
      <selection activeCell="AR23" sqref="AR23"/>
    </sheetView>
  </sheetViews>
  <sheetFormatPr defaultRowHeight="15" x14ac:dyDescent="0.25"/>
  <cols>
    <col min="1" max="1" width="14.5703125" bestFit="1" customWidth="1"/>
    <col min="2" max="2" width="12.140625" bestFit="1" customWidth="1"/>
  </cols>
  <sheetData>
    <row r="3" spans="1:2" x14ac:dyDescent="0.25">
      <c r="A3" s="7" t="s">
        <v>10933</v>
      </c>
      <c r="B3" s="6" t="s">
        <v>10951</v>
      </c>
    </row>
    <row r="4" spans="1:2" x14ac:dyDescent="0.25">
      <c r="A4" s="8" t="s">
        <v>32</v>
      </c>
      <c r="B4" s="21">
        <v>0.34104325052530432</v>
      </c>
    </row>
    <row r="5" spans="1:2" x14ac:dyDescent="0.25">
      <c r="A5" s="15" t="s">
        <v>46</v>
      </c>
      <c r="B5" s="22">
        <v>0.32960692532540647</v>
      </c>
    </row>
    <row r="6" spans="1:2" x14ac:dyDescent="0.25">
      <c r="A6" s="15" t="s">
        <v>71</v>
      </c>
      <c r="B6" s="22">
        <v>0.32934982414928921</v>
      </c>
    </row>
    <row r="7" spans="1:2" x14ac:dyDescent="0.25">
      <c r="A7" s="9" t="s">
        <v>10934</v>
      </c>
      <c r="B7" s="23">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89CE9-AB2E-4605-B7AF-EDCA7646E7E7}">
  <dimension ref="A3:E53"/>
  <sheetViews>
    <sheetView topLeftCell="A4" zoomScale="96" workbookViewId="0">
      <selection activeCell="AR23" sqref="AR23"/>
    </sheetView>
  </sheetViews>
  <sheetFormatPr defaultRowHeight="15" x14ac:dyDescent="0.25"/>
  <cols>
    <col min="1" max="1" width="13.140625" bestFit="1" customWidth="1"/>
    <col min="2" max="2" width="12.42578125" bestFit="1" customWidth="1"/>
    <col min="5" max="5" width="15.42578125" customWidth="1"/>
  </cols>
  <sheetData>
    <row r="3" spans="1:5" x14ac:dyDescent="0.25">
      <c r="A3" s="7" t="s">
        <v>10933</v>
      </c>
      <c r="B3" s="6" t="s">
        <v>10951</v>
      </c>
      <c r="D3" s="16" t="s">
        <v>11</v>
      </c>
      <c r="E3" s="16" t="s">
        <v>18</v>
      </c>
    </row>
    <row r="4" spans="1:5" x14ac:dyDescent="0.25">
      <c r="A4" s="8" t="s">
        <v>310</v>
      </c>
      <c r="B4" s="28">
        <v>2544.1509999999994</v>
      </c>
      <c r="D4" t="str">
        <f>A4</f>
        <v>Arizona</v>
      </c>
      <c r="E4" s="17">
        <f>GETPIVOTDATA("Sales",$A$3,"State",A4)</f>
        <v>2544.1509999999994</v>
      </c>
    </row>
    <row r="5" spans="1:5" x14ac:dyDescent="0.25">
      <c r="A5" s="15" t="s">
        <v>43</v>
      </c>
      <c r="B5" s="29">
        <v>35837.553</v>
      </c>
      <c r="D5" t="str">
        <f t="shared" ref="D5:D52" si="0">A5</f>
        <v>California</v>
      </c>
      <c r="E5" s="17">
        <f t="shared" ref="E5:E53" si="1">GETPIVOTDATA("Sales",$A$3,"State",A5)</f>
        <v>35837.553</v>
      </c>
    </row>
    <row r="6" spans="1:5" x14ac:dyDescent="0.25">
      <c r="A6" s="15" t="s">
        <v>457</v>
      </c>
      <c r="B6" s="29">
        <v>3126.3890000000006</v>
      </c>
      <c r="D6" t="str">
        <f t="shared" si="0"/>
        <v>Colorado</v>
      </c>
      <c r="E6" s="17">
        <f t="shared" si="1"/>
        <v>3126.3890000000006</v>
      </c>
    </row>
    <row r="7" spans="1:5" x14ac:dyDescent="0.25">
      <c r="A7" s="15" t="s">
        <v>211</v>
      </c>
      <c r="B7" s="29">
        <v>8992.1370000000024</v>
      </c>
      <c r="D7" t="str">
        <f t="shared" si="0"/>
        <v>Illinois</v>
      </c>
      <c r="E7" s="17">
        <f t="shared" si="1"/>
        <v>8992.1370000000024</v>
      </c>
    </row>
    <row r="8" spans="1:5" x14ac:dyDescent="0.25">
      <c r="A8" s="15" t="s">
        <v>254</v>
      </c>
      <c r="B8" s="29">
        <v>1384.5300000000002</v>
      </c>
      <c r="D8" t="str">
        <f t="shared" si="0"/>
        <v>Indiana</v>
      </c>
      <c r="E8" s="17">
        <f t="shared" si="1"/>
        <v>1384.5300000000002</v>
      </c>
    </row>
    <row r="9" spans="1:5" x14ac:dyDescent="0.25">
      <c r="A9" s="15" t="s">
        <v>489</v>
      </c>
      <c r="B9" s="29">
        <v>1449.24</v>
      </c>
      <c r="D9" t="str">
        <f t="shared" si="0"/>
        <v>Iowa</v>
      </c>
      <c r="E9" s="17">
        <f t="shared" si="1"/>
        <v>1449.24</v>
      </c>
    </row>
    <row r="10" spans="1:5" x14ac:dyDescent="0.25">
      <c r="A10" s="15" t="s">
        <v>4530</v>
      </c>
      <c r="B10" s="29">
        <v>257.14</v>
      </c>
      <c r="D10" t="str">
        <f t="shared" si="0"/>
        <v>Kansas</v>
      </c>
      <c r="E10" s="17">
        <f t="shared" si="1"/>
        <v>257.14</v>
      </c>
    </row>
    <row r="11" spans="1:5" x14ac:dyDescent="0.25">
      <c r="A11" s="15" t="s">
        <v>238</v>
      </c>
      <c r="B11" s="29">
        <v>8192.6619999999984</v>
      </c>
      <c r="D11" t="str">
        <f t="shared" si="0"/>
        <v>Michigan</v>
      </c>
      <c r="E11" s="17">
        <f t="shared" si="1"/>
        <v>8192.6619999999984</v>
      </c>
    </row>
    <row r="12" spans="1:5" x14ac:dyDescent="0.25">
      <c r="A12" s="15" t="s">
        <v>229</v>
      </c>
      <c r="B12" s="29">
        <v>3088.88</v>
      </c>
      <c r="D12" t="str">
        <f t="shared" si="0"/>
        <v>Minnesota</v>
      </c>
      <c r="E12" s="17">
        <f t="shared" si="1"/>
        <v>3088.88</v>
      </c>
    </row>
    <row r="13" spans="1:5" x14ac:dyDescent="0.25">
      <c r="A13" s="15" t="s">
        <v>596</v>
      </c>
      <c r="B13" s="29">
        <v>3215.82</v>
      </c>
      <c r="D13" t="str">
        <f t="shared" si="0"/>
        <v>Missouri</v>
      </c>
      <c r="E13" s="17">
        <f t="shared" si="1"/>
        <v>3215.82</v>
      </c>
    </row>
    <row r="14" spans="1:5" x14ac:dyDescent="0.25">
      <c r="A14" s="15" t="s">
        <v>1762</v>
      </c>
      <c r="B14" s="29">
        <v>447.60000000000008</v>
      </c>
      <c r="D14" t="str">
        <f t="shared" si="0"/>
        <v>Montana</v>
      </c>
      <c r="E14" s="17">
        <f t="shared" si="1"/>
        <v>447.60000000000008</v>
      </c>
    </row>
    <row r="15" spans="1:5" x14ac:dyDescent="0.25">
      <c r="A15" s="15" t="s">
        <v>138</v>
      </c>
      <c r="B15" s="29">
        <v>862.96999999999991</v>
      </c>
      <c r="D15" t="str">
        <f t="shared" si="0"/>
        <v>Nebraska</v>
      </c>
      <c r="E15" s="17">
        <f t="shared" si="1"/>
        <v>862.96999999999991</v>
      </c>
    </row>
    <row r="16" spans="1:5" x14ac:dyDescent="0.25">
      <c r="A16" s="15" t="s">
        <v>1392</v>
      </c>
      <c r="B16" s="29">
        <v>4771.2760000000007</v>
      </c>
      <c r="D16" t="str">
        <f t="shared" si="0"/>
        <v>Nevada</v>
      </c>
      <c r="E16" s="17">
        <f t="shared" si="1"/>
        <v>4771.2760000000007</v>
      </c>
    </row>
    <row r="17" spans="1:5" x14ac:dyDescent="0.25">
      <c r="A17" s="15" t="s">
        <v>668</v>
      </c>
      <c r="B17" s="29">
        <v>16.68</v>
      </c>
      <c r="D17" t="str">
        <f t="shared" si="0"/>
        <v>New Mexico</v>
      </c>
      <c r="E17" s="17">
        <f t="shared" si="1"/>
        <v>16.68</v>
      </c>
    </row>
    <row r="18" spans="1:5" x14ac:dyDescent="0.25">
      <c r="A18" s="15" t="s">
        <v>649</v>
      </c>
      <c r="B18" s="29">
        <v>3149.95</v>
      </c>
      <c r="D18" t="str">
        <f t="shared" si="0"/>
        <v>Oklahoma</v>
      </c>
      <c r="E18" s="17">
        <f t="shared" si="1"/>
        <v>3149.95</v>
      </c>
    </row>
    <row r="19" spans="1:5" x14ac:dyDescent="0.25">
      <c r="A19" s="15" t="s">
        <v>420</v>
      </c>
      <c r="B19" s="29">
        <v>1665.701</v>
      </c>
      <c r="D19" t="str">
        <f t="shared" si="0"/>
        <v>Oregon</v>
      </c>
      <c r="E19" s="17">
        <f t="shared" si="1"/>
        <v>1665.701</v>
      </c>
    </row>
    <row r="20" spans="1:5" x14ac:dyDescent="0.25">
      <c r="A20" s="15" t="s">
        <v>104</v>
      </c>
      <c r="B20" s="29">
        <v>8708.9608000000007</v>
      </c>
      <c r="D20" t="str">
        <f t="shared" si="0"/>
        <v>Texas</v>
      </c>
      <c r="E20" s="17">
        <f t="shared" si="1"/>
        <v>8708.9608000000007</v>
      </c>
    </row>
    <row r="21" spans="1:5" x14ac:dyDescent="0.25">
      <c r="A21" s="15" t="s">
        <v>121</v>
      </c>
      <c r="B21" s="29">
        <v>1763.47</v>
      </c>
      <c r="D21" t="str">
        <f t="shared" si="0"/>
        <v>Utah</v>
      </c>
      <c r="E21" s="17">
        <f t="shared" si="1"/>
        <v>1763.47</v>
      </c>
    </row>
    <row r="22" spans="1:5" x14ac:dyDescent="0.25">
      <c r="A22" s="15" t="s">
        <v>96</v>
      </c>
      <c r="B22" s="29">
        <v>6646.3099999999986</v>
      </c>
      <c r="D22" t="str">
        <f t="shared" si="0"/>
        <v>Washington</v>
      </c>
      <c r="E22" s="17">
        <f t="shared" si="1"/>
        <v>6646.3099999999986</v>
      </c>
    </row>
    <row r="23" spans="1:5" x14ac:dyDescent="0.25">
      <c r="A23" s="15" t="s">
        <v>114</v>
      </c>
      <c r="B23" s="29">
        <v>4838.1799999999994</v>
      </c>
      <c r="D23" t="str">
        <f t="shared" si="0"/>
        <v>Wisconsin</v>
      </c>
      <c r="E23" s="17">
        <f t="shared" si="1"/>
        <v>4838.1799999999994</v>
      </c>
    </row>
    <row r="24" spans="1:5" x14ac:dyDescent="0.25">
      <c r="A24" s="15" t="s">
        <v>8542</v>
      </c>
      <c r="B24" s="29">
        <v>1603.1360000000002</v>
      </c>
      <c r="D24" t="str">
        <f t="shared" si="0"/>
        <v>Wyoming</v>
      </c>
      <c r="E24" s="17">
        <f t="shared" si="1"/>
        <v>1603.1360000000002</v>
      </c>
    </row>
    <row r="25" spans="1:5" x14ac:dyDescent="0.25">
      <c r="A25" s="9" t="s">
        <v>10934</v>
      </c>
      <c r="B25" s="30">
        <v>102562.73579999998</v>
      </c>
      <c r="D25" t="str">
        <f t="shared" si="0"/>
        <v>Grand Total</v>
      </c>
      <c r="E25" s="17" t="e">
        <f t="shared" si="1"/>
        <v>#REF!</v>
      </c>
    </row>
    <row r="26" spans="1:5" x14ac:dyDescent="0.25">
      <c r="D26">
        <f t="shared" si="0"/>
        <v>0</v>
      </c>
      <c r="E26" s="17" t="e">
        <f t="shared" si="1"/>
        <v>#REF!</v>
      </c>
    </row>
    <row r="27" spans="1:5" x14ac:dyDescent="0.25">
      <c r="D27">
        <f t="shared" si="0"/>
        <v>0</v>
      </c>
      <c r="E27" s="17" t="e">
        <f t="shared" si="1"/>
        <v>#REF!</v>
      </c>
    </row>
    <row r="28" spans="1:5" x14ac:dyDescent="0.25">
      <c r="D28">
        <f t="shared" si="0"/>
        <v>0</v>
      </c>
      <c r="E28" s="17" t="e">
        <f t="shared" si="1"/>
        <v>#REF!</v>
      </c>
    </row>
    <row r="29" spans="1:5" x14ac:dyDescent="0.25">
      <c r="D29">
        <f t="shared" si="0"/>
        <v>0</v>
      </c>
      <c r="E29" s="17" t="e">
        <f t="shared" si="1"/>
        <v>#REF!</v>
      </c>
    </row>
    <row r="30" spans="1:5" x14ac:dyDescent="0.25">
      <c r="D30">
        <f t="shared" si="0"/>
        <v>0</v>
      </c>
      <c r="E30" s="17" t="e">
        <f t="shared" si="1"/>
        <v>#REF!</v>
      </c>
    </row>
    <row r="31" spans="1:5" x14ac:dyDescent="0.25">
      <c r="D31">
        <f t="shared" si="0"/>
        <v>0</v>
      </c>
      <c r="E31" s="17" t="e">
        <f t="shared" si="1"/>
        <v>#REF!</v>
      </c>
    </row>
    <row r="32" spans="1:5" x14ac:dyDescent="0.25">
      <c r="D32">
        <f t="shared" si="0"/>
        <v>0</v>
      </c>
      <c r="E32" s="17" t="e">
        <f t="shared" si="1"/>
        <v>#REF!</v>
      </c>
    </row>
    <row r="33" spans="4:5" x14ac:dyDescent="0.25">
      <c r="D33">
        <f t="shared" si="0"/>
        <v>0</v>
      </c>
      <c r="E33" s="17" t="e">
        <f t="shared" si="1"/>
        <v>#REF!</v>
      </c>
    </row>
    <row r="34" spans="4:5" x14ac:dyDescent="0.25">
      <c r="D34">
        <f t="shared" si="0"/>
        <v>0</v>
      </c>
      <c r="E34" s="17" t="e">
        <f t="shared" si="1"/>
        <v>#REF!</v>
      </c>
    </row>
    <row r="35" spans="4:5" x14ac:dyDescent="0.25">
      <c r="D35">
        <f t="shared" si="0"/>
        <v>0</v>
      </c>
      <c r="E35" s="17" t="e">
        <f t="shared" si="1"/>
        <v>#REF!</v>
      </c>
    </row>
    <row r="36" spans="4:5" x14ac:dyDescent="0.25">
      <c r="D36">
        <f t="shared" si="0"/>
        <v>0</v>
      </c>
      <c r="E36" s="17" t="e">
        <f t="shared" si="1"/>
        <v>#REF!</v>
      </c>
    </row>
    <row r="37" spans="4:5" x14ac:dyDescent="0.25">
      <c r="D37">
        <f t="shared" si="0"/>
        <v>0</v>
      </c>
      <c r="E37" s="17" t="e">
        <f t="shared" si="1"/>
        <v>#REF!</v>
      </c>
    </row>
    <row r="38" spans="4:5" x14ac:dyDescent="0.25">
      <c r="D38">
        <f t="shared" si="0"/>
        <v>0</v>
      </c>
      <c r="E38" s="17" t="e">
        <f t="shared" si="1"/>
        <v>#REF!</v>
      </c>
    </row>
    <row r="39" spans="4:5" x14ac:dyDescent="0.25">
      <c r="D39">
        <f t="shared" si="0"/>
        <v>0</v>
      </c>
      <c r="E39" s="17" t="e">
        <f t="shared" si="1"/>
        <v>#REF!</v>
      </c>
    </row>
    <row r="40" spans="4:5" x14ac:dyDescent="0.25">
      <c r="D40">
        <f>A40</f>
        <v>0</v>
      </c>
      <c r="E40" s="17" t="e">
        <f t="shared" si="1"/>
        <v>#REF!</v>
      </c>
    </row>
    <row r="41" spans="4:5" x14ac:dyDescent="0.25">
      <c r="D41">
        <f t="shared" si="0"/>
        <v>0</v>
      </c>
      <c r="E41" s="17" t="e">
        <f t="shared" si="1"/>
        <v>#REF!</v>
      </c>
    </row>
    <row r="42" spans="4:5" x14ac:dyDescent="0.25">
      <c r="D42">
        <f t="shared" si="0"/>
        <v>0</v>
      </c>
      <c r="E42" s="17" t="e">
        <f t="shared" si="1"/>
        <v>#REF!</v>
      </c>
    </row>
    <row r="43" spans="4:5" x14ac:dyDescent="0.25">
      <c r="D43">
        <f t="shared" si="0"/>
        <v>0</v>
      </c>
      <c r="E43" s="17" t="e">
        <f t="shared" si="1"/>
        <v>#REF!</v>
      </c>
    </row>
    <row r="44" spans="4:5" x14ac:dyDescent="0.25">
      <c r="D44">
        <f t="shared" si="0"/>
        <v>0</v>
      </c>
      <c r="E44" s="17" t="e">
        <f t="shared" si="1"/>
        <v>#REF!</v>
      </c>
    </row>
    <row r="45" spans="4:5" x14ac:dyDescent="0.25">
      <c r="D45">
        <f t="shared" si="0"/>
        <v>0</v>
      </c>
      <c r="E45" s="17" t="e">
        <f t="shared" si="1"/>
        <v>#REF!</v>
      </c>
    </row>
    <row r="46" spans="4:5" x14ac:dyDescent="0.25">
      <c r="D46">
        <f t="shared" si="0"/>
        <v>0</v>
      </c>
      <c r="E46" s="17" t="e">
        <f t="shared" si="1"/>
        <v>#REF!</v>
      </c>
    </row>
    <row r="47" spans="4:5" x14ac:dyDescent="0.25">
      <c r="D47">
        <f t="shared" si="0"/>
        <v>0</v>
      </c>
      <c r="E47" s="17" t="e">
        <f t="shared" si="1"/>
        <v>#REF!</v>
      </c>
    </row>
    <row r="48" spans="4:5" x14ac:dyDescent="0.25">
      <c r="D48">
        <f t="shared" si="0"/>
        <v>0</v>
      </c>
      <c r="E48" s="17" t="e">
        <f t="shared" si="1"/>
        <v>#REF!</v>
      </c>
    </row>
    <row r="49" spans="4:5" x14ac:dyDescent="0.25">
      <c r="D49">
        <f t="shared" si="0"/>
        <v>0</v>
      </c>
      <c r="E49" s="17" t="e">
        <f t="shared" si="1"/>
        <v>#REF!</v>
      </c>
    </row>
    <row r="50" spans="4:5" x14ac:dyDescent="0.25">
      <c r="D50">
        <f t="shared" si="0"/>
        <v>0</v>
      </c>
      <c r="E50" s="17" t="e">
        <f t="shared" si="1"/>
        <v>#REF!</v>
      </c>
    </row>
    <row r="51" spans="4:5" x14ac:dyDescent="0.25">
      <c r="D51">
        <f t="shared" si="0"/>
        <v>0</v>
      </c>
      <c r="E51" s="17" t="e">
        <f t="shared" si="1"/>
        <v>#REF!</v>
      </c>
    </row>
    <row r="52" spans="4:5" x14ac:dyDescent="0.25">
      <c r="D52">
        <f t="shared" si="0"/>
        <v>0</v>
      </c>
      <c r="E52" s="17" t="e">
        <f t="shared" si="1"/>
        <v>#REF!</v>
      </c>
    </row>
    <row r="53" spans="4:5" x14ac:dyDescent="0.25">
      <c r="D53">
        <f>A53</f>
        <v>0</v>
      </c>
      <c r="E53" s="17" t="e">
        <f t="shared" si="1"/>
        <v>#REF!</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B802A-D7D4-4CDB-9D3B-4130CC73D3DB}">
  <dimension ref="A3:B9"/>
  <sheetViews>
    <sheetView workbookViewId="0">
      <selection activeCell="AR23" sqref="AR23"/>
    </sheetView>
  </sheetViews>
  <sheetFormatPr defaultRowHeight="15" x14ac:dyDescent="0.25"/>
  <cols>
    <col min="1" max="1" width="13.140625" bestFit="1" customWidth="1"/>
    <col min="2" max="2" width="12.140625" bestFit="1" customWidth="1"/>
  </cols>
  <sheetData>
    <row r="3" spans="1:2" x14ac:dyDescent="0.25">
      <c r="A3" s="7" t="s">
        <v>10933</v>
      </c>
      <c r="B3" s="6" t="s">
        <v>10951</v>
      </c>
    </row>
    <row r="4" spans="1:2" x14ac:dyDescent="0.25">
      <c r="A4" s="8" t="s">
        <v>78</v>
      </c>
      <c r="B4" s="18">
        <v>8792.2900000000009</v>
      </c>
    </row>
    <row r="5" spans="1:2" x14ac:dyDescent="0.25">
      <c r="A5" s="15" t="s">
        <v>56</v>
      </c>
      <c r="B5" s="19">
        <v>9581.1740000000009</v>
      </c>
    </row>
    <row r="6" spans="1:2" x14ac:dyDescent="0.25">
      <c r="A6" s="15" t="s">
        <v>75</v>
      </c>
      <c r="B6" s="19">
        <v>10633.111999999999</v>
      </c>
    </row>
    <row r="7" spans="1:2" x14ac:dyDescent="0.25">
      <c r="A7" s="15" t="s">
        <v>36</v>
      </c>
      <c r="B7" s="19">
        <v>17520.710999999999</v>
      </c>
    </row>
    <row r="8" spans="1:2" x14ac:dyDescent="0.25">
      <c r="A8" s="15" t="s">
        <v>72</v>
      </c>
      <c r="B8" s="19">
        <v>19373.504000000001</v>
      </c>
    </row>
    <row r="9" spans="1:2" x14ac:dyDescent="0.25">
      <c r="A9" s="9" t="s">
        <v>10934</v>
      </c>
      <c r="B9" s="20">
        <v>65900.790999999997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ED94F-CDB4-4B51-9307-1E0A37104F97}">
  <dimension ref="A3:O16"/>
  <sheetViews>
    <sheetView topLeftCell="G1" workbookViewId="0">
      <selection activeCell="Y66" sqref="Y66"/>
    </sheetView>
  </sheetViews>
  <sheetFormatPr defaultRowHeight="15" x14ac:dyDescent="0.25"/>
  <cols>
    <col min="1" max="1" width="13.140625" bestFit="1" customWidth="1"/>
    <col min="2" max="2" width="12.140625" bestFit="1" customWidth="1"/>
    <col min="3" max="3" width="12.42578125" customWidth="1"/>
    <col min="4" max="4" width="13.140625" bestFit="1" customWidth="1"/>
    <col min="5" max="5" width="12.5703125" bestFit="1" customWidth="1"/>
    <col min="6" max="6" width="11.7109375" customWidth="1"/>
    <col min="7" max="7" width="13.140625" bestFit="1" customWidth="1"/>
    <col min="8" max="8" width="15.42578125" bestFit="1" customWidth="1"/>
    <col min="10" max="10" width="13.140625" bestFit="1" customWidth="1"/>
    <col min="11" max="11" width="16.5703125" bestFit="1" customWidth="1"/>
    <col min="13" max="13" width="13.140625" bestFit="1" customWidth="1"/>
    <col min="14" max="14" width="19.42578125" bestFit="1" customWidth="1"/>
  </cols>
  <sheetData>
    <row r="3" spans="1:15" x14ac:dyDescent="0.25">
      <c r="A3" s="7" t="s">
        <v>10933</v>
      </c>
      <c r="B3" s="6" t="s">
        <v>10951</v>
      </c>
      <c r="D3" s="7" t="s">
        <v>10933</v>
      </c>
      <c r="E3" s="6" t="s">
        <v>10952</v>
      </c>
      <c r="G3" s="7" t="s">
        <v>10933</v>
      </c>
      <c r="H3" s="6" t="s">
        <v>10953</v>
      </c>
      <c r="J3" s="7" t="s">
        <v>10933</v>
      </c>
      <c r="K3" s="6" t="s">
        <v>10954</v>
      </c>
      <c r="M3" s="7" t="s">
        <v>10933</v>
      </c>
      <c r="N3" s="6" t="s">
        <v>10955</v>
      </c>
    </row>
    <row r="4" spans="1:15" x14ac:dyDescent="0.25">
      <c r="A4" s="8" t="s">
        <v>10939</v>
      </c>
      <c r="B4" s="28">
        <v>704.38000000000011</v>
      </c>
      <c r="D4" s="8" t="s">
        <v>10939</v>
      </c>
      <c r="E4" s="28">
        <v>-211.01119999999995</v>
      </c>
      <c r="G4" s="8" t="s">
        <v>10939</v>
      </c>
      <c r="H4" s="28">
        <v>32</v>
      </c>
      <c r="J4" s="8" t="s">
        <v>10939</v>
      </c>
      <c r="K4" s="28">
        <v>9</v>
      </c>
      <c r="M4" s="8" t="s">
        <v>10939</v>
      </c>
      <c r="N4" s="21">
        <v>-0.29957011840199882</v>
      </c>
    </row>
    <row r="5" spans="1:15" x14ac:dyDescent="0.25">
      <c r="A5" s="15" t="s">
        <v>10940</v>
      </c>
      <c r="B5" s="29">
        <v>716.5</v>
      </c>
      <c r="D5" s="15" t="s">
        <v>10940</v>
      </c>
      <c r="E5" s="29">
        <v>231.33320000000003</v>
      </c>
      <c r="G5" s="15" t="s">
        <v>10940</v>
      </c>
      <c r="H5" s="29">
        <v>16</v>
      </c>
      <c r="J5" s="15" t="s">
        <v>10940</v>
      </c>
      <c r="K5" s="29">
        <v>3</v>
      </c>
      <c r="M5" s="15" t="s">
        <v>10940</v>
      </c>
      <c r="N5" s="22">
        <v>0.32286559665038383</v>
      </c>
    </row>
    <row r="6" spans="1:15" x14ac:dyDescent="0.25">
      <c r="A6" s="15" t="s">
        <v>10941</v>
      </c>
      <c r="B6" s="29">
        <v>13553.611599999998</v>
      </c>
      <c r="D6" s="15" t="s">
        <v>10941</v>
      </c>
      <c r="E6" s="29">
        <v>1139.9134999999997</v>
      </c>
      <c r="G6" s="15" t="s">
        <v>10941</v>
      </c>
      <c r="H6" s="29">
        <v>107</v>
      </c>
      <c r="J6" s="15" t="s">
        <v>10941</v>
      </c>
      <c r="K6" s="29">
        <v>24</v>
      </c>
      <c r="M6" s="15" t="s">
        <v>10941</v>
      </c>
      <c r="N6" s="22">
        <v>8.4104040579117662E-2</v>
      </c>
    </row>
    <row r="7" spans="1:15" x14ac:dyDescent="0.25">
      <c r="A7" s="15" t="s">
        <v>10942</v>
      </c>
      <c r="B7" s="29">
        <v>9834.1</v>
      </c>
      <c r="D7" s="15" t="s">
        <v>10942</v>
      </c>
      <c r="E7" s="29">
        <v>1570.5581999999999</v>
      </c>
      <c r="G7" s="15" t="s">
        <v>10942</v>
      </c>
      <c r="H7" s="29">
        <v>105</v>
      </c>
      <c r="J7" s="15" t="s">
        <v>10942</v>
      </c>
      <c r="K7" s="29">
        <v>30</v>
      </c>
      <c r="M7" s="15" t="s">
        <v>10942</v>
      </c>
      <c r="N7" s="22">
        <v>0.1597053314487345</v>
      </c>
    </row>
    <row r="8" spans="1:15" x14ac:dyDescent="0.25">
      <c r="A8" s="15" t="s">
        <v>10943</v>
      </c>
      <c r="B8" s="29">
        <v>5356.6089999999995</v>
      </c>
      <c r="D8" s="15" t="s">
        <v>10943</v>
      </c>
      <c r="E8" s="29">
        <v>1128.7921000000001</v>
      </c>
      <c r="G8" s="15" t="s">
        <v>10943</v>
      </c>
      <c r="H8" s="29">
        <v>118</v>
      </c>
      <c r="J8" s="15" t="s">
        <v>10943</v>
      </c>
      <c r="K8" s="29">
        <v>30</v>
      </c>
      <c r="M8" s="15" t="s">
        <v>10943</v>
      </c>
      <c r="N8" s="22">
        <v>0.21072885849984574</v>
      </c>
    </row>
    <row r="9" spans="1:15" x14ac:dyDescent="0.25">
      <c r="A9" s="15" t="s">
        <v>10944</v>
      </c>
      <c r="B9" s="29">
        <v>9251.8370000000014</v>
      </c>
      <c r="D9" s="15" t="s">
        <v>10944</v>
      </c>
      <c r="E9" s="29">
        <v>473.08140000000009</v>
      </c>
      <c r="G9" s="15" t="s">
        <v>10944</v>
      </c>
      <c r="H9" s="29">
        <v>143</v>
      </c>
      <c r="J9" s="15" t="s">
        <v>10944</v>
      </c>
      <c r="K9" s="29">
        <v>37</v>
      </c>
      <c r="M9" s="15" t="s">
        <v>10944</v>
      </c>
      <c r="N9" s="22">
        <v>5.1133780242777732E-2</v>
      </c>
    </row>
    <row r="10" spans="1:15" x14ac:dyDescent="0.25">
      <c r="A10" s="15" t="s">
        <v>10945</v>
      </c>
      <c r="B10" s="29">
        <v>3204.6940000000013</v>
      </c>
      <c r="D10" s="15" t="s">
        <v>10945</v>
      </c>
      <c r="E10" s="29">
        <v>275.57589999999982</v>
      </c>
      <c r="G10" s="15" t="s">
        <v>10945</v>
      </c>
      <c r="H10" s="29">
        <v>100</v>
      </c>
      <c r="J10" s="15" t="s">
        <v>10945</v>
      </c>
      <c r="K10" s="29">
        <v>23</v>
      </c>
      <c r="M10" s="15" t="s">
        <v>10945</v>
      </c>
      <c r="N10" s="22">
        <v>8.599133021748713E-2</v>
      </c>
    </row>
    <row r="11" spans="1:15" x14ac:dyDescent="0.25">
      <c r="A11" s="15" t="s">
        <v>10946</v>
      </c>
      <c r="B11" s="29">
        <v>6403.0139999999983</v>
      </c>
      <c r="D11" s="15" t="s">
        <v>10946</v>
      </c>
      <c r="E11" s="29">
        <v>205.2804999999999</v>
      </c>
      <c r="G11" s="15" t="s">
        <v>10946</v>
      </c>
      <c r="H11" s="29">
        <v>144</v>
      </c>
      <c r="J11" s="15" t="s">
        <v>10946</v>
      </c>
      <c r="K11" s="29">
        <v>39</v>
      </c>
      <c r="M11" s="15" t="s">
        <v>10946</v>
      </c>
      <c r="N11" s="22">
        <v>3.2059979878226091E-2</v>
      </c>
    </row>
    <row r="12" spans="1:15" x14ac:dyDescent="0.25">
      <c r="A12" s="15" t="s">
        <v>10947</v>
      </c>
      <c r="B12" s="29">
        <v>6808.463999999999</v>
      </c>
      <c r="D12" s="15" t="s">
        <v>10947</v>
      </c>
      <c r="E12" s="29">
        <v>681.31400000000008</v>
      </c>
      <c r="G12" s="15" t="s">
        <v>10947</v>
      </c>
      <c r="H12" s="29">
        <v>194</v>
      </c>
      <c r="J12" s="15" t="s">
        <v>10947</v>
      </c>
      <c r="K12" s="29">
        <v>52</v>
      </c>
      <c r="M12" s="15" t="s">
        <v>10947</v>
      </c>
      <c r="N12" s="22">
        <v>0.10006867922045269</v>
      </c>
    </row>
    <row r="13" spans="1:15" x14ac:dyDescent="0.25">
      <c r="A13" s="15" t="s">
        <v>10948</v>
      </c>
      <c r="B13" s="29">
        <v>14562.951999999999</v>
      </c>
      <c r="D13" s="15" t="s">
        <v>10948</v>
      </c>
      <c r="E13" s="29">
        <v>3074.9093999999991</v>
      </c>
      <c r="G13" s="15" t="s">
        <v>10948</v>
      </c>
      <c r="H13" s="29">
        <v>198</v>
      </c>
      <c r="J13" s="15" t="s">
        <v>10948</v>
      </c>
      <c r="K13" s="29">
        <v>44</v>
      </c>
      <c r="M13" s="15" t="s">
        <v>10948</v>
      </c>
      <c r="N13" s="22">
        <v>0.21114602314146191</v>
      </c>
    </row>
    <row r="14" spans="1:15" x14ac:dyDescent="0.25">
      <c r="A14" s="15" t="s">
        <v>10949</v>
      </c>
      <c r="B14" s="29">
        <v>12715.208000000002</v>
      </c>
      <c r="D14" s="15" t="s">
        <v>10949</v>
      </c>
      <c r="E14" s="29">
        <v>1638.2591000000002</v>
      </c>
      <c r="G14" s="15" t="s">
        <v>10949</v>
      </c>
      <c r="H14" s="29">
        <v>225</v>
      </c>
      <c r="J14" s="15" t="s">
        <v>10949</v>
      </c>
      <c r="K14" s="29">
        <v>68</v>
      </c>
      <c r="M14" s="15" t="s">
        <v>10949</v>
      </c>
      <c r="N14" s="22">
        <v>0.12884249317824764</v>
      </c>
    </row>
    <row r="15" spans="1:15" x14ac:dyDescent="0.25">
      <c r="A15" s="15" t="s">
        <v>10950</v>
      </c>
      <c r="B15" s="29">
        <v>19451.3662</v>
      </c>
      <c r="D15" s="15" t="s">
        <v>10950</v>
      </c>
      <c r="E15" s="29">
        <v>2443.3350999999993</v>
      </c>
      <c r="G15" s="15" t="s">
        <v>10950</v>
      </c>
      <c r="H15" s="29">
        <v>288</v>
      </c>
      <c r="J15" s="15" t="s">
        <v>10950</v>
      </c>
      <c r="K15" s="29">
        <v>68</v>
      </c>
      <c r="M15" s="15" t="s">
        <v>10950</v>
      </c>
      <c r="N15" s="22">
        <v>0.12561251867233877</v>
      </c>
    </row>
    <row r="16" spans="1:15" x14ac:dyDescent="0.25">
      <c r="A16" s="9" t="s">
        <v>10934</v>
      </c>
      <c r="B16" s="30">
        <v>102562.73580000001</v>
      </c>
      <c r="C16" s="20">
        <f>GETPIVOTDATA("Sales",$A$3)</f>
        <v>102562.73580000001</v>
      </c>
      <c r="D16" s="9" t="s">
        <v>10934</v>
      </c>
      <c r="E16" s="30">
        <v>12651.341199999999</v>
      </c>
      <c r="F16" s="20">
        <f>GETPIVOTDATA("Profit",$D$3)</f>
        <v>12651.341199999999</v>
      </c>
      <c r="G16" s="9" t="s">
        <v>10934</v>
      </c>
      <c r="H16" s="30">
        <v>1670</v>
      </c>
      <c r="I16" s="24">
        <f>GETPIVOTDATA("Quantity",$G$3)</f>
        <v>1670</v>
      </c>
      <c r="J16" s="9" t="s">
        <v>10934</v>
      </c>
      <c r="K16" s="30">
        <v>427</v>
      </c>
      <c r="L16" s="24">
        <f>GETPIVOTDATA("Order ID",$J$3)</f>
        <v>427</v>
      </c>
      <c r="M16" s="9" t="s">
        <v>10934</v>
      </c>
      <c r="N16" s="23">
        <v>0.12335222048552245</v>
      </c>
      <c r="O16" s="23">
        <f>GETPIVOTDATA("Profit Margin",$M$3)</f>
        <v>0.12335222048552245</v>
      </c>
    </row>
  </sheetData>
  <pageMargins left="0.7" right="0.7" top="0.75" bottom="0.75" header="0.3" footer="0.3"/>
  <drawing r:id="rId6"/>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42D79-7881-4509-9B5E-1C955D689CFC}">
  <dimension ref="AG14:AW42"/>
  <sheetViews>
    <sheetView showGridLines="0" showRowColHeaders="0" tabSelected="1" topLeftCell="B1" zoomScale="51" zoomScaleNormal="55" workbookViewId="0">
      <selection activeCell="Y66" sqref="Y66"/>
    </sheetView>
  </sheetViews>
  <sheetFormatPr defaultRowHeight="15" x14ac:dyDescent="0.25"/>
  <sheetData>
    <row r="14" spans="46:46" x14ac:dyDescent="0.25">
      <c r="AT14" s="37" t="e">
        <f>(GETPIVOTDATA("Sum of Quantity",$A$3,"Years (Order Date)",2014)/GETPIVOTDATA("Sum of Quantity",$A$3,"Years (Order Date)",2013))-1</f>
        <v>#REF!</v>
      </c>
    </row>
    <row r="24" spans="33:48" x14ac:dyDescent="0.25">
      <c r="AR24" s="37"/>
    </row>
    <row r="26" spans="33:48" ht="15.75" x14ac:dyDescent="0.25">
      <c r="AG26" s="27"/>
    </row>
    <row r="27" spans="33:48" x14ac:dyDescent="0.25">
      <c r="AR27" s="37"/>
      <c r="AT27" s="37"/>
    </row>
    <row r="29" spans="33:48" x14ac:dyDescent="0.25">
      <c r="AR29" s="37" t="e">
        <f>(GETPIVOTDATA("Sum of Quantity",$A$3,"Years (Order Date)",2014)/GETPIVOTDATA("Sum of Quantity",$A$3,"Years (Order Date)",2013))-1</f>
        <v>#REF!</v>
      </c>
    </row>
    <row r="31" spans="33:48" x14ac:dyDescent="0.25">
      <c r="AV31" s="37" t="e">
        <f>(GETPIVOTDATA("Sum of Profit Margin",$A$3,"Years (Order Date)",2014)/GETPIVOTDATA("Sum of Profit Margin",$A$3,"Years (Order Date)",2013))-1</f>
        <v>#REF!</v>
      </c>
    </row>
    <row r="33" spans="47:49" x14ac:dyDescent="0.25">
      <c r="AW33" s="37" t="e">
        <f>(GETPIVOTDATA("Sum of Quantity",$A$3,"Years (Order Date)",2014)/GETPIVOTDATA("Sum of Quantity",$A$3,"Years (Order Date)",2013))-1</f>
        <v>#REF!</v>
      </c>
    </row>
    <row r="42" spans="47:49" x14ac:dyDescent="0.25">
      <c r="AU42" s="37" t="e">
        <f>(GETPIVOTDATA("Count of Order ID",$A$3,"Years (Order Date)",2014)/GETPIVOTDATA("Count of Order ID",$A$3,"Years (Order Date)",2013))-1</f>
        <v>#REF!</v>
      </c>
    </row>
  </sheetData>
  <pageMargins left="0.7" right="0.7" top="0.75" bottom="0.75" header="0.3" footer="0.3"/>
  <ignoredErrors>
    <ignoredError sqref="AW33 AR29" evalError="1"/>
  </ignoredErrors>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ComboChart</vt:lpstr>
      <vt:lpstr>WaterfallChart</vt:lpstr>
      <vt:lpstr>layout</vt:lpstr>
      <vt:lpstr>KPI YOY</vt:lpstr>
      <vt:lpstr>Data</vt:lpstr>
      <vt:lpstr>PieChart</vt:lpstr>
      <vt:lpstr>MapChart</vt:lpstr>
      <vt:lpstr>Top5</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Koyel Khamaru</cp:lastModifiedBy>
  <dcterms:created xsi:type="dcterms:W3CDTF">2015-06-05T18:17:20Z</dcterms:created>
  <dcterms:modified xsi:type="dcterms:W3CDTF">2026-03-25T20:57:39Z</dcterms:modified>
</cp:coreProperties>
</file>