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BOM clean" sheetId="2" r:id="rId4"/>
  </sheets>
  <definedNames/>
  <calcPr/>
</workbook>
</file>

<file path=xl/sharedStrings.xml><?xml version="1.0" encoding="utf-8"?>
<sst xmlns="http://schemas.openxmlformats.org/spreadsheetml/2006/main" count="2215" uniqueCount="706">
  <si>
    <t>BOM #</t>
  </si>
  <si>
    <t># Sparrow</t>
  </si>
  <si>
    <t>Parts sparrow</t>
  </si>
  <si>
    <t>Type</t>
  </si>
  <si>
    <t>Value</t>
  </si>
  <si>
    <t>Shape</t>
  </si>
  <si>
    <t>Manuf</t>
  </si>
  <si>
    <t>Model</t>
  </si>
  <si>
    <t>Alt</t>
  </si>
  <si>
    <t>Mouser #</t>
  </si>
  <si>
    <t>DK #</t>
  </si>
  <si>
    <t>Resistors</t>
  </si>
  <si>
    <t>Order Master</t>
  </si>
  <si>
    <t>1</t>
  </si>
  <si>
    <t>Order NFC</t>
  </si>
  <si>
    <t>Category</t>
  </si>
  <si>
    <t># NFC</t>
  </si>
  <si>
    <t>check</t>
  </si>
  <si>
    <t>Parts NFC</t>
  </si>
  <si>
    <t># needed</t>
  </si>
  <si>
    <t># have</t>
  </si>
  <si>
    <t>Mouser €</t>
  </si>
  <si>
    <t>Mouser @</t>
  </si>
  <si>
    <t>DK €</t>
  </si>
  <si>
    <t>DK @</t>
  </si>
  <si>
    <t>Schukat #</t>
  </si>
  <si>
    <t>Schukat €</t>
  </si>
  <si>
    <t>Schukat @</t>
  </si>
  <si>
    <t>Order source</t>
  </si>
  <si>
    <t>Order #</t>
  </si>
  <si>
    <t>Ordered</t>
  </si>
  <si>
    <t>Remarks</t>
  </si>
  <si>
    <t>Received</t>
  </si>
  <si>
    <t>€ per sparrow</t>
  </si>
  <si>
    <t>Mouser order table</t>
  </si>
  <si>
    <t>DK order table</t>
  </si>
  <si>
    <t>4</t>
  </si>
  <si>
    <t>R5, R6, R40, R41</t>
  </si>
  <si>
    <t>Resistor</t>
  </si>
  <si>
    <t>33Ω 1%</t>
  </si>
  <si>
    <t>0603</t>
  </si>
  <si>
    <t>Samsung</t>
  </si>
  <si>
    <t>RC1608F330CS</t>
  </si>
  <si>
    <t>Vishay CRCW060333R0FKEA, Rohm MCR03ERTF33R0</t>
  </si>
  <si>
    <t>71-CRCW0603-33-E3</t>
  </si>
  <si>
    <t>1276-4524-1-ND</t>
  </si>
  <si>
    <t>✓</t>
  </si>
  <si>
    <t>R17,R18</t>
  </si>
  <si>
    <t>1.5Ω</t>
  </si>
  <si>
    <t>R17, R18, R19, R20</t>
  </si>
  <si>
    <t>49.9Ω 1%</t>
  </si>
  <si>
    <t>RC1608F49R9CS</t>
  </si>
  <si>
    <t>Vishay CRCW060349R9FKEA</t>
  </si>
  <si>
    <t>71-CRCW0603-49.9-E3</t>
  </si>
  <si>
    <t>1276-3505-1-ND</t>
  </si>
  <si>
    <t>RC1608J1R5CS</t>
  </si>
  <si>
    <t>KOA RK73H1JTTD1R50F, Yageo RC0603JR-071R5L</t>
  </si>
  <si>
    <t>660-RK73H1JTTD1R50F</t>
  </si>
  <si>
    <t>0,006</t>
  </si>
  <si>
    <t>100</t>
  </si>
  <si>
    <t>1276-4994-1-ND</t>
  </si>
  <si>
    <t>0,0036</t>
  </si>
  <si>
    <t>DK</t>
  </si>
  <si>
    <t>DK +</t>
  </si>
  <si>
    <t>2</t>
  </si>
  <si>
    <t>R14, R15</t>
  </si>
  <si>
    <t>330Ω</t>
  </si>
  <si>
    <t>RC1608J331CS</t>
  </si>
  <si>
    <t xml:space="preserve">Yageo RC0603JR-07330RL, Yageo AF0603FR-07330RL, Vishay CRCW0603330RFKEA </t>
  </si>
  <si>
    <t>71-CRCW0603-330-E3</t>
  </si>
  <si>
    <t>311-330GRCT-ND</t>
  </si>
  <si>
    <t>R3</t>
  </si>
  <si>
    <t>806Ω</t>
  </si>
  <si>
    <t>Yageo</t>
  </si>
  <si>
    <t>RC0603FR-07806RL</t>
  </si>
  <si>
    <t>KOA RK73H1JTTD8060F</t>
  </si>
  <si>
    <t>660-RK73H1JTTD8060F</t>
  </si>
  <si>
    <t>311-806HRCT-ND</t>
  </si>
  <si>
    <t>R4, R43, R44, R45</t>
  </si>
  <si>
    <t>1K</t>
  </si>
  <si>
    <t>RC1608J102CS</t>
  </si>
  <si>
    <t>Vishay CRCW06031K00FKEA, KOA RK73H1JTTD1001F</t>
  </si>
  <si>
    <t>660-RK73H1JTTD1001F</t>
  </si>
  <si>
    <t>1276-5062-1-ND</t>
  </si>
  <si>
    <t>5</t>
  </si>
  <si>
    <t>R21, R22, R23, R38, R39</t>
  </si>
  <si>
    <t>2.2K</t>
  </si>
  <si>
    <t>RC1608J222CS</t>
  </si>
  <si>
    <t>KOA RK73H1JTTD2201F, Vishay CRCW06032K20FKEA, Yageo RC0603JR-072K2L</t>
  </si>
  <si>
    <t>660-RK73H1JTTD2201F</t>
  </si>
  <si>
    <t>1276-5070-1-ND</t>
  </si>
  <si>
    <t>R30, R32, R42, R8, R9, R10, R11, R12, R13</t>
  </si>
  <si>
    <t>10K</t>
  </si>
  <si>
    <t>RC1608J103CS</t>
  </si>
  <si>
    <t>Yageo RC0603JR-0710KL, Voshay CRCW060310K0FKEA, KOA RK73H1JTTD1002F</t>
  </si>
  <si>
    <t>660-RK73H1JTTD1002F</t>
  </si>
  <si>
    <t>1276-5086-1-ND</t>
  </si>
  <si>
    <t>R7</t>
  </si>
  <si>
    <t>12K 1%</t>
  </si>
  <si>
    <t>RC1608F123CS</t>
  </si>
  <si>
    <t>Rohm MCR03ERTF1202, KOA RK73H1JTTD1212F, Vishay CRCW060312K1FKEA</t>
  </si>
  <si>
    <t>660-RK73H1JTTD1212F</t>
  </si>
  <si>
    <t>1276-4750-1-ND</t>
  </si>
  <si>
    <t>R16</t>
  </si>
  <si>
    <t>12.1K 1%</t>
  </si>
  <si>
    <t>RC1608F1212CS</t>
  </si>
  <si>
    <t>KOA RK73H1JTTD1212F, Vishay CRCW060312K1FKEA, Stackpole RMCF0603FT12K1</t>
  </si>
  <si>
    <t>1276-4751-1-ND</t>
  </si>
  <si>
    <t>R26</t>
  </si>
  <si>
    <t>40.2K</t>
  </si>
  <si>
    <t>RC1608F4022CS</t>
  </si>
  <si>
    <t>Yageo RC0603FR-0740K2L, KOA RK73H1JTTD4022F, Vishay CRCW060340K2FKEB</t>
  </si>
  <si>
    <t>660-RK73H1JTTD4022F</t>
  </si>
  <si>
    <t>1276-4800-1-ND</t>
  </si>
  <si>
    <t>11</t>
  </si>
  <si>
    <t>R24, R25, R27, R28, R29, R31, R33, R34, R35, R36, R37</t>
  </si>
  <si>
    <t>100K</t>
  </si>
  <si>
    <t>RC1608J104CS</t>
  </si>
  <si>
    <t>Yageo RC0603JR-07100KL, Vishay CRCW0603100KFKEA, KOA RK73H1JTTD1003F</t>
  </si>
  <si>
    <t>660-RK73H1JTTD1003F</t>
  </si>
  <si>
    <t>1276-5110-1-ND</t>
  </si>
  <si>
    <t>3</t>
  </si>
  <si>
    <t>yeah!</t>
  </si>
  <si>
    <t>R1, R46, R47</t>
  </si>
  <si>
    <t>768K</t>
  </si>
  <si>
    <t>RC0603FR-07768KL</t>
  </si>
  <si>
    <t>0,008</t>
  </si>
  <si>
    <t>KOA RK73H1JTTD7683F, Rohm MCR03ERTF7683, Vishay CRCW0603768KFKEA</t>
  </si>
  <si>
    <t>660-RK73H1JTTD7683F</t>
  </si>
  <si>
    <t>311-768KHRCT-ND</t>
  </si>
  <si>
    <t>0,0046</t>
  </si>
  <si>
    <t>Bestand</t>
  </si>
  <si>
    <t>R2</t>
  </si>
  <si>
    <t>2.4M</t>
  </si>
  <si>
    <t>RC1608J245CS</t>
  </si>
  <si>
    <t>KOA RK73B1JTTD245J, Vishay CRCW06032M40JNEA, Yageo RC0603JR-072M4L</t>
  </si>
  <si>
    <t>660-RK73B1JTTD245J</t>
  </si>
  <si>
    <t>1276-5143-1-ND</t>
  </si>
  <si>
    <t>Capacitors</t>
  </si>
  <si>
    <t>(✓)</t>
  </si>
  <si>
    <t>C55</t>
  </si>
  <si>
    <t>Capacitor</t>
  </si>
  <si>
    <t>2.2p</t>
  </si>
  <si>
    <t>0402</t>
  </si>
  <si>
    <t>CL05C2R2CB5NNNC</t>
  </si>
  <si>
    <t>Johanson 500R07S2R2DV4T</t>
  </si>
  <si>
    <t>609-500R07S2R2DV4T</t>
  </si>
  <si>
    <t>1276-1271-1-ND</t>
  </si>
  <si>
    <t>C68, C69</t>
  </si>
  <si>
    <t>9p</t>
  </si>
  <si>
    <t>CL05C090DB5NNNC</t>
  </si>
  <si>
    <t>Murata GRM1555C1H9R0CA01D</t>
  </si>
  <si>
    <t>81-GRM1555C1H9R0CA1D</t>
  </si>
  <si>
    <t>1276-1617-1-ND</t>
  </si>
  <si>
    <t>CL10C090DB8NNNC</t>
  </si>
  <si>
    <t>TDK C1608C0G1H090C080AA</t>
  </si>
  <si>
    <t>810-C1608C0G1H090C</t>
  </si>
  <si>
    <t>1276-2143-1-ND</t>
  </si>
  <si>
    <t>C11</t>
  </si>
  <si>
    <t>10p 5%</t>
  </si>
  <si>
    <t>CL10C100JB8NCNC</t>
  </si>
  <si>
    <t>Vishay VJ0603A100JXACW1BC</t>
  </si>
  <si>
    <t>77-VJ0603A100JXACBC</t>
  </si>
  <si>
    <t>1276-2154-1-ND</t>
  </si>
  <si>
    <t>C66, C67</t>
  </si>
  <si>
    <t>12p</t>
  </si>
  <si>
    <t>CL05C120JB5NNNC</t>
  </si>
  <si>
    <t>Johanson 500R07S120KV4T</t>
  </si>
  <si>
    <t>609-500R07S120KV4T</t>
  </si>
  <si>
    <t xml:space="preserve">1276-1178-1-ND </t>
  </si>
  <si>
    <t>C2, C22, C23, C65</t>
  </si>
  <si>
    <t>18p 5%</t>
  </si>
  <si>
    <t>CL10C180JC8NNNC</t>
  </si>
  <si>
    <t>Vishay VJ0603A180JXACW1BC</t>
  </si>
  <si>
    <t>77-VJ0603A180JXACBC</t>
  </si>
  <si>
    <t>1276-2210-1-ND</t>
  </si>
  <si>
    <t>C28</t>
  </si>
  <si>
    <t>470p 5%</t>
  </si>
  <si>
    <t>CL10C471JB8NCNC</t>
  </si>
  <si>
    <t>Vishay VJ0603A471JXXCW1BC</t>
  </si>
  <si>
    <t>77-VJ0603A471JXXCBC</t>
  </si>
  <si>
    <t>1276-2302-1-ND</t>
  </si>
  <si>
    <t>C1</t>
  </si>
  <si>
    <t>1n</t>
  </si>
  <si>
    <t>CL05B102KB5NCNC</t>
  </si>
  <si>
    <t>KOA X7R0402HTTP102K</t>
  </si>
  <si>
    <t>660-X7R0402HTTP102K</t>
  </si>
  <si>
    <t>1276-1492-1-ND</t>
  </si>
  <si>
    <t>C72</t>
  </si>
  <si>
    <t>2.2n</t>
  </si>
  <si>
    <t>CL05B222KB5NNNC</t>
  </si>
  <si>
    <t>Vishay VJ0402Y222KXJCW1BC</t>
  </si>
  <si>
    <t>77-VJ0402Y222KXJCBC</t>
  </si>
  <si>
    <t>1276-1054-1-ND</t>
  </si>
  <si>
    <t>C24, C25, C26</t>
  </si>
  <si>
    <t>10n</t>
  </si>
  <si>
    <t xml:space="preserve"> </t>
  </si>
  <si>
    <t>CL10B103KB8NCNC</t>
  </si>
  <si>
    <t>Vishay VJ0603Y103KXAAC</t>
  </si>
  <si>
    <t>77-VJ0603Y103KXAAC</t>
  </si>
  <si>
    <t>1276-1921-1-ND</t>
  </si>
  <si>
    <t>C61</t>
  </si>
  <si>
    <t>47n</t>
  </si>
  <si>
    <t>CL05B473KP5NNNC</t>
  </si>
  <si>
    <t>Vishay VJ0402Y473KXQCW1BC</t>
  </si>
  <si>
    <t>77-VJ0402Y473KXQCBC</t>
  </si>
  <si>
    <t>1276-1573-1-ND</t>
  </si>
  <si>
    <t>C62, C63, C64</t>
  </si>
  <si>
    <t>100n</t>
  </si>
  <si>
    <t>CL05A104KP5NNNC</t>
  </si>
  <si>
    <t>Vishay VJ0402G104MXQPW1BC</t>
  </si>
  <si>
    <t>77-VJ0402G104MXQPBC</t>
  </si>
  <si>
    <t>1276-1022-1-ND</t>
  </si>
  <si>
    <t>34</t>
  </si>
  <si>
    <t>C3, C4, C5, C6, C7, C12, C13, C14, C15, C16, C17, C18. C19, C20, C21, C30, C31, C32, C33, C34, C35, C36, C37. C38, C39, C43, C45, C47, C49, C54, C58, C70, C74, C75</t>
  </si>
  <si>
    <t>CL10B104KO8NNNC</t>
  </si>
  <si>
    <t>Vishay VJ0603Y104JXJPW1BC</t>
  </si>
  <si>
    <t>77-VJ0603Y104JXJPBC</t>
  </si>
  <si>
    <t>1276-1005-1-ND</t>
  </si>
  <si>
    <t>9</t>
  </si>
  <si>
    <t>C27, C52, C53, C56, C76, C77, C78, C79, C80</t>
  </si>
  <si>
    <t>1u</t>
  </si>
  <si>
    <t>CL10B105KP8NNNC</t>
  </si>
  <si>
    <t>AVX 0603YD105KAT2A</t>
  </si>
  <si>
    <t>581-0603YD105K</t>
  </si>
  <si>
    <t>1276-1946-1-ND</t>
  </si>
  <si>
    <t>C8, C9, C10</t>
  </si>
  <si>
    <t>4.7u</t>
  </si>
  <si>
    <t>CL10B475KQ8NQNC</t>
  </si>
  <si>
    <t>Murata GRM188R60J475ME19D</t>
  </si>
  <si>
    <t>81-GRM188R60J475ME9D</t>
  </si>
  <si>
    <t>1276-2087-1-ND</t>
  </si>
  <si>
    <t>C29, C42, C44, C46, C48</t>
  </si>
  <si>
    <t>10u</t>
  </si>
  <si>
    <t>CL10A106MQ8NNNC</t>
  </si>
  <si>
    <t>AVX 06036D106MAT2A</t>
  </si>
  <si>
    <t>581-06036D106MAT2A</t>
  </si>
  <si>
    <t>1276-1119-1-ND</t>
  </si>
  <si>
    <t>C40, C41</t>
  </si>
  <si>
    <t>22u 6.3V</t>
  </si>
  <si>
    <t>CL10A226MQ8NRNC</t>
  </si>
  <si>
    <t>Murata GRM188R60J226MEA0D, TDK C1608X5R0J226M080AC</t>
  </si>
  <si>
    <t>810-C1608X5R0J226M</t>
  </si>
  <si>
    <t>1276-1193-1-ND</t>
  </si>
  <si>
    <t>C57, C59</t>
  </si>
  <si>
    <t>22u 10V</t>
  </si>
  <si>
    <t>0805</t>
  </si>
  <si>
    <t>CL21A226MPQNNNE</t>
  </si>
  <si>
    <t>TDK C2012X5R1A226M125AB</t>
  </si>
  <si>
    <t>810-C2012X5R1A226M-3</t>
  </si>
  <si>
    <t>1276-2910-1-ND</t>
  </si>
  <si>
    <t>C50, C51</t>
  </si>
  <si>
    <t>47u 6.3V</t>
  </si>
  <si>
    <t>CL21A476MQCLRNC</t>
  </si>
  <si>
    <t>Taiyo Yuden JMK212BJ476MG-T</t>
  </si>
  <si>
    <t>963-JMK212BJ476MG-T</t>
  </si>
  <si>
    <t>1276-2420-1-ND</t>
  </si>
  <si>
    <t>C60</t>
  </si>
  <si>
    <t>150u 10V</t>
  </si>
  <si>
    <t>1210_POL</t>
  </si>
  <si>
    <t>AVX</t>
  </si>
  <si>
    <t>TLNT157M010R1500</t>
  </si>
  <si>
    <t>AVX TLJB157M010R0500</t>
  </si>
  <si>
    <t>581-TLNT157M010R</t>
  </si>
  <si>
    <t>478-3349-1-ND</t>
  </si>
  <si>
    <t>Inductors</t>
  </si>
  <si>
    <t>R4, R13, R14, R15, R19, R21</t>
  </si>
  <si>
    <t>L5</t>
  </si>
  <si>
    <t>Inductor</t>
  </si>
  <si>
    <t>Taiyo Yuden</t>
  </si>
  <si>
    <t>HK10052N2S-T</t>
  </si>
  <si>
    <t>Taiyo Yuden HK10052N2S-T, Panasonic ELJ-RF2N2ZFB, TDK MLG1005S2N2S</t>
  </si>
  <si>
    <t>963-HK10052N2S-T</t>
  </si>
  <si>
    <t>587-1503-1-ND</t>
  </si>
  <si>
    <t>RL0603K001-1</t>
  </si>
  <si>
    <t>0,00119</t>
  </si>
  <si>
    <t>5000</t>
  </si>
  <si>
    <t>Schukat</t>
  </si>
  <si>
    <t>L7</t>
  </si>
  <si>
    <t>2.2u 2.2Arms, 3A sat</t>
  </si>
  <si>
    <t>40x40</t>
  </si>
  <si>
    <t>Laird</t>
  </si>
  <si>
    <t>TYS40302R2N-10</t>
  </si>
  <si>
    <t>Bourns SRN4018-2R2M, Taiyo Yuden NRS4018T2R2MDGJ</t>
  </si>
  <si>
    <t>963-NRS4018T2R2MDGJ</t>
  </si>
  <si>
    <t>240-2697-1-ND</t>
  </si>
  <si>
    <t>L1</t>
  </si>
  <si>
    <t>Digikey ist pro Rolle günstiger als Schukat, aber Schukat hat 1% statt 5% Toleranz</t>
  </si>
  <si>
    <t>10u 1A</t>
  </si>
  <si>
    <t>NRS4018T100MDGJ</t>
  </si>
  <si>
    <t>963-NRS4018T100MDGJ</t>
  </si>
  <si>
    <t>587-2886-1-ND</t>
  </si>
  <si>
    <t>Diodes</t>
  </si>
  <si>
    <t>D1, D2, D3, D4, D5</t>
  </si>
  <si>
    <t>Diode</t>
  </si>
  <si>
    <t>2A 30V Schottky</t>
  </si>
  <si>
    <t>SOD123/ SOD123FL</t>
  </si>
  <si>
    <t>ON Semi</t>
  </si>
  <si>
    <t>MBR230LSFT1</t>
  </si>
  <si>
    <t>Comchip CDBMT240-HF</t>
  </si>
  <si>
    <t>863-MBR230LSFT1G</t>
  </si>
  <si>
    <t>MBR230LSFT1GOSCT-ND</t>
  </si>
  <si>
    <t>LEDs</t>
  </si>
  <si>
    <t>LED1, LED2, LED3, LED4</t>
  </si>
  <si>
    <t>LED</t>
  </si>
  <si>
    <t>any color, 100mcd min</t>
  </si>
  <si>
    <t>0603_POL</t>
  </si>
  <si>
    <t>Vishay</t>
  </si>
  <si>
    <t>VLMY1300-GS08 (yellow)</t>
  </si>
  <si>
    <t>Osram LS Q976-NR-1</t>
  </si>
  <si>
    <t>78-VLMY1300-GS08</t>
  </si>
  <si>
    <t>475-2512-1-ND</t>
  </si>
  <si>
    <t>ICs</t>
  </si>
  <si>
    <t>IC1</t>
  </si>
  <si>
    <t>1.6K</t>
  </si>
  <si>
    <t>IC</t>
  </si>
  <si>
    <t>LAN8720A</t>
  </si>
  <si>
    <t>QFN24-0.5</t>
  </si>
  <si>
    <t>SMSC/Microchip</t>
  </si>
  <si>
    <t>LAN8720A/ LAN8720AI</t>
  </si>
  <si>
    <t>886-LAN8720A-CP</t>
  </si>
  <si>
    <t>LAN8720A-CP-CT-ND</t>
  </si>
  <si>
    <t>RC1608J162CS</t>
  </si>
  <si>
    <t>KOA RK73H1JTTD1601F, Vishay CRCW06031K60FKEA, Yageo RC0603JR-071K6L</t>
  </si>
  <si>
    <t>660-RK73H1JTTD1601F</t>
  </si>
  <si>
    <t>1276-5067-1-ND</t>
  </si>
  <si>
    <t>IC2</t>
  </si>
  <si>
    <t>TLV320AIC3100</t>
  </si>
  <si>
    <t>QFN32-0.5</t>
  </si>
  <si>
    <t>TI</t>
  </si>
  <si>
    <t>TLV320AIC3100IRHBR/T</t>
  </si>
  <si>
    <t>595-V320AIC3100IRHBT</t>
  </si>
  <si>
    <t>296-25494-1-ND</t>
  </si>
  <si>
    <t>IC3</t>
  </si>
  <si>
    <t>TPS2500</t>
  </si>
  <si>
    <t>SON10-0.5</t>
  </si>
  <si>
    <t>TPS2500DRCT</t>
  </si>
  <si>
    <t>595-TPS2500DRCT</t>
  </si>
  <si>
    <t>296-32462-1-ND</t>
  </si>
  <si>
    <t>IC4, IC5, IC6, IC7, IC8</t>
  </si>
  <si>
    <t>AAT4280A</t>
  </si>
  <si>
    <t>SC70JW-8</t>
  </si>
  <si>
    <t>Skyworks</t>
  </si>
  <si>
    <t>873-AAT4280AIJS-2-T1</t>
  </si>
  <si>
    <t>863-1480-1-ND</t>
  </si>
  <si>
    <t>IC9</t>
  </si>
  <si>
    <t>FXMA108</t>
  </si>
  <si>
    <t>DFN20</t>
  </si>
  <si>
    <t>Fairchild</t>
  </si>
  <si>
    <t>512-FXMA108BQX</t>
  </si>
  <si>
    <t>FXMA108BQXFSCT-ND</t>
  </si>
  <si>
    <t>MCU</t>
  </si>
  <si>
    <t>NXP1837</t>
  </si>
  <si>
    <t>QFP144-0.5</t>
  </si>
  <si>
    <t>NXP</t>
  </si>
  <si>
    <t>LPC1837JBD144E</t>
  </si>
  <si>
    <t>771-LPC1837JBD144E</t>
  </si>
  <si>
    <t>LPC1837JBD144E-ND</t>
  </si>
  <si>
    <t>R10, R11, R16</t>
  </si>
  <si>
    <t>MCU1</t>
  </si>
  <si>
    <t>2K</t>
  </si>
  <si>
    <t>NRF51822</t>
  </si>
  <si>
    <t>QFN48-0.4</t>
  </si>
  <si>
    <t>Nordic Semi</t>
  </si>
  <si>
    <t>NRF51822QFAA</t>
  </si>
  <si>
    <t>949-NRF51822-QFAA-R7</t>
  </si>
  <si>
    <t>PN532</t>
  </si>
  <si>
    <t>QFN40</t>
  </si>
  <si>
    <t>PN5321A3HN/C106;55</t>
  </si>
  <si>
    <t>771-PN5321A3HNC106</t>
  </si>
  <si>
    <t>568-8600-ND</t>
  </si>
  <si>
    <t>RC1608J202CS</t>
  </si>
  <si>
    <t>Vishay CRCW06032K00FKEA, KOA RK73H1JTTD2001F, Yageo RC0603JR-072KL</t>
  </si>
  <si>
    <t>660-RK73H1JTTD2001F</t>
  </si>
  <si>
    <t>1276-5069-1-ND</t>
  </si>
  <si>
    <t>PWR1</t>
  </si>
  <si>
    <t>LTC4080</t>
  </si>
  <si>
    <t>DFN10</t>
  </si>
  <si>
    <t>Linear</t>
  </si>
  <si>
    <t>LTC4081</t>
  </si>
  <si>
    <t>LTC4081EDD#PBF-ND</t>
  </si>
  <si>
    <t>Modules</t>
  </si>
  <si>
    <t>WIFI</t>
  </si>
  <si>
    <t>Module</t>
  </si>
  <si>
    <t>CC3000</t>
  </si>
  <si>
    <t>CC3000MOD</t>
  </si>
  <si>
    <t>595-CC3000MOD</t>
  </si>
  <si>
    <t>296-35512-1-ND</t>
  </si>
  <si>
    <t>Clocks</t>
  </si>
  <si>
    <t>X1, X3</t>
  </si>
  <si>
    <t>Crystal</t>
  </si>
  <si>
    <t>32.768KHz 12.5pF</t>
  </si>
  <si>
    <t>1206</t>
  </si>
  <si>
    <t>Abracon</t>
  </si>
  <si>
    <t>ABS07</t>
  </si>
  <si>
    <t>TXC 9HT10-32.768KAZF-T, Citizen CM315D32768DZFT</t>
  </si>
  <si>
    <t>717-9HT10-32.768KAZF</t>
  </si>
  <si>
    <t>300-8814-1-ND</t>
  </si>
  <si>
    <t>X2</t>
  </si>
  <si>
    <t>12MHz 10pF 40ppm</t>
  </si>
  <si>
    <t>3.2 x 2.5</t>
  </si>
  <si>
    <t>CX3225GB12000P0HPQCC</t>
  </si>
  <si>
    <t>ABM8G-12.000MHZ-4Y-T3</t>
  </si>
  <si>
    <t>581-CX3225GB12PHPQCC</t>
  </si>
  <si>
    <t>535-10901-1-ND</t>
  </si>
  <si>
    <t>X5</t>
  </si>
  <si>
    <t>16MHz 8pF 40ppm</t>
  </si>
  <si>
    <t>2.5 x 2.0</t>
  </si>
  <si>
    <t>CX2520DB16000D0GEJCC</t>
  </si>
  <si>
    <t>581-CX2520DB16DGEJCC</t>
  </si>
  <si>
    <t>1253-1122-1-ND</t>
  </si>
  <si>
    <t>RL0603K002.2-1</t>
  </si>
  <si>
    <t>27.12MHz 10pF 20ppm</t>
  </si>
  <si>
    <t>5 x 3.2</t>
  </si>
  <si>
    <t>TXC</t>
  </si>
  <si>
    <t>7B-27.120MEEQ-T</t>
  </si>
  <si>
    <t>887-1309-1-ND</t>
  </si>
  <si>
    <t>X4</t>
  </si>
  <si>
    <t>Oscillator</t>
  </si>
  <si>
    <t>50MHz</t>
  </si>
  <si>
    <t>SiLabs</t>
  </si>
  <si>
    <t>501AAA50M0000DAG</t>
  </si>
  <si>
    <t>SITime SiT8103AI-13-33E-50.00000X</t>
  </si>
  <si>
    <t>788-8103I-333E50X</t>
  </si>
  <si>
    <t>336-2981-ND</t>
  </si>
  <si>
    <t>RF</t>
  </si>
  <si>
    <t>ANT1, ANT2</t>
  </si>
  <si>
    <t>Antenna</t>
  </si>
  <si>
    <t>2.4GHz</t>
  </si>
  <si>
    <t>AMCA31-2R450G-S1F</t>
  </si>
  <si>
    <t>815-CA312R450GS1FT</t>
  </si>
  <si>
    <t>535-12386-1-ND</t>
  </si>
  <si>
    <t>6</t>
  </si>
  <si>
    <t>R5, R6, R7, R9, R12, R34</t>
  </si>
  <si>
    <t>RL0603K010-1</t>
  </si>
  <si>
    <t>BAL1</t>
  </si>
  <si>
    <t>Balun</t>
  </si>
  <si>
    <t>for NRF51822</t>
  </si>
  <si>
    <t>WLCSP5</t>
  </si>
  <si>
    <t>ST</t>
  </si>
  <si>
    <t>BALF-NRF01D3</t>
  </si>
  <si>
    <t>BAL-NRF01D3 (worse)</t>
  </si>
  <si>
    <t>511-BAL-NRF01D3</t>
  </si>
  <si>
    <t>497-13637-1-ND</t>
  </si>
  <si>
    <t>Mechanical</t>
  </si>
  <si>
    <t>!PGM, RESET</t>
  </si>
  <si>
    <t>Button</t>
  </si>
  <si>
    <t>CK-KMR2</t>
  </si>
  <si>
    <t>CK</t>
  </si>
  <si>
    <t>KMR2xx</t>
  </si>
  <si>
    <t>611-KMR211G-LFS</t>
  </si>
  <si>
    <t>CKN10272CT-ND</t>
  </si>
  <si>
    <t>5VDC_IN</t>
  </si>
  <si>
    <t>Connector</t>
  </si>
  <si>
    <t>Barrel 5.5/2.1 2A</t>
  </si>
  <si>
    <t>CUI</t>
  </si>
  <si>
    <t>PJ 102AH</t>
  </si>
  <si>
    <t>CP-102AH-ND</t>
  </si>
  <si>
    <t>BATT</t>
  </si>
  <si>
    <t>2mm LiPo/Li-Ion</t>
  </si>
  <si>
    <t>JST</t>
  </si>
  <si>
    <t>PH-H</t>
  </si>
  <si>
    <t xml:space="preserve">455-1749-1-ND </t>
  </si>
  <si>
    <t>ETH</t>
  </si>
  <si>
    <t>RJ45-Mag-LEDs</t>
  </si>
  <si>
    <t>WIZnet</t>
  </si>
  <si>
    <t>RB1-125BAG1A</t>
  </si>
  <si>
    <t>950-RB1-125BAG1A</t>
  </si>
  <si>
    <t>1278-1011-ND</t>
  </si>
  <si>
    <t>HEADPHONE</t>
  </si>
  <si>
    <t>3.5mm stereo</t>
  </si>
  <si>
    <t>SJ 3523</t>
  </si>
  <si>
    <t>Switchcraft 35RASMT2BHNTRX</t>
  </si>
  <si>
    <t>502-35RASMT2BHNTRX</t>
  </si>
  <si>
    <t>CP-3523SJCT-ND</t>
  </si>
  <si>
    <t>SD_CARD</t>
  </si>
  <si>
    <t>SD card holder</t>
  </si>
  <si>
    <t>Amphenol</t>
  </si>
  <si>
    <t>101_00313</t>
  </si>
  <si>
    <t>523-101-00313-68-02</t>
  </si>
  <si>
    <t>USB1</t>
  </si>
  <si>
    <t>Micro USB-B</t>
  </si>
  <si>
    <t>FCI</t>
  </si>
  <si>
    <t>10104110-0001LF</t>
  </si>
  <si>
    <t>649-10104110-0001LF</t>
  </si>
  <si>
    <t>USB0</t>
  </si>
  <si>
    <t>Micro USB-AB</t>
  </si>
  <si>
    <t>10104111-0001LF</t>
  </si>
  <si>
    <t>649-10104111-0001LF</t>
  </si>
  <si>
    <t>ARM DEBUGs</t>
  </si>
  <si>
    <t>RL0603K100-1</t>
  </si>
  <si>
    <t>R1</t>
  </si>
  <si>
    <t>0,0048</t>
  </si>
  <si>
    <t>0,003</t>
  </si>
  <si>
    <t>Mouser</t>
  </si>
  <si>
    <t>Mouser +</t>
  </si>
  <si>
    <t>0,016</t>
  </si>
  <si>
    <t>0,0062</t>
  </si>
  <si>
    <t>0,0076</t>
  </si>
  <si>
    <t>0,01</t>
  </si>
  <si>
    <t>0,0153</t>
  </si>
  <si>
    <t>C11, C31, C39</t>
  </si>
  <si>
    <t>0,032</t>
  </si>
  <si>
    <t>0,0047</t>
  </si>
  <si>
    <t>C1, C2, C22, C23, C66, C67</t>
  </si>
  <si>
    <t>?</t>
  </si>
  <si>
    <t>12p 5%</t>
  </si>
  <si>
    <t>CL10C120JC8NNNC</t>
  </si>
  <si>
    <t>Vishay VJ0603A120JXACW1BC</t>
  </si>
  <si>
    <t>77-VJ0603A120JXACBC</t>
  </si>
  <si>
    <t xml:space="preserve">1276-2177-1-ND </t>
  </si>
  <si>
    <t>0,0091</t>
  </si>
  <si>
    <t>16p 5%</t>
  </si>
  <si>
    <t>CL10C160JB8NNNC</t>
  </si>
  <si>
    <t>Murata GCM1885C2A160JA16D</t>
  </si>
  <si>
    <t>81-GCM1885C2A160JA6D</t>
  </si>
  <si>
    <t>0,02</t>
  </si>
  <si>
    <t>1276-2204-1-ND</t>
  </si>
  <si>
    <t>0,02450</t>
  </si>
  <si>
    <t>0,0072</t>
  </si>
  <si>
    <t>C45, C48</t>
  </si>
  <si>
    <t>22p 5%</t>
  </si>
  <si>
    <t>CL10C220JB8NCNC</t>
  </si>
  <si>
    <t>Vishay VJ0603A220JXACW1BC, TDK C1608C0G1H220J080AA</t>
  </si>
  <si>
    <t>77-VJ0603A220JXACBC</t>
  </si>
  <si>
    <t>1276-2227-1-ND</t>
  </si>
  <si>
    <t>Ersatzmodell bestellt</t>
  </si>
  <si>
    <t>C37</t>
  </si>
  <si>
    <t>27p 5%</t>
  </si>
  <si>
    <t>CL10C270JB8NCNC</t>
  </si>
  <si>
    <t>Vishay VJ0603A270JXACW1BC</t>
  </si>
  <si>
    <t>77-VJ0603A270JXACBC</t>
  </si>
  <si>
    <t xml:space="preserve">1276-2248-1-ND </t>
  </si>
  <si>
    <t>C37, C38</t>
  </si>
  <si>
    <t>47p 5%</t>
  </si>
  <si>
    <t>CL10C470JB8NCNC</t>
  </si>
  <si>
    <t>Vishay VJ0603A470JXACW1BC</t>
  </si>
  <si>
    <t>77-VJ0603A470JXACBC</t>
  </si>
  <si>
    <t>1276-2296-1-ND</t>
  </si>
  <si>
    <t>0,0049</t>
  </si>
  <si>
    <t>C44</t>
  </si>
  <si>
    <t>56p 5%</t>
  </si>
  <si>
    <t>CL10C560JB8NNNC</t>
  </si>
  <si>
    <t>Vishay VJ0603A560JXACW1BC</t>
  </si>
  <si>
    <t>77-VJ0603A560JXACBC</t>
  </si>
  <si>
    <t>1276-1197-1-ND</t>
  </si>
  <si>
    <t>0,0092</t>
  </si>
  <si>
    <t>C34, C43, C50</t>
  </si>
  <si>
    <t>100p 5%</t>
  </si>
  <si>
    <t>CL10C101JB8NCNC</t>
  </si>
  <si>
    <t>Vishay VJ0603A101JXACW1BC</t>
  </si>
  <si>
    <t>77-VJ0603A101JXACBC</t>
  </si>
  <si>
    <t>1276-2163-1-ND</t>
  </si>
  <si>
    <t>C32, C46, C47</t>
  </si>
  <si>
    <t>220p 5%</t>
  </si>
  <si>
    <t>CL10C221JB8NCNC</t>
  </si>
  <si>
    <t>Vishay VJ0603A221JXBPW1BC</t>
  </si>
  <si>
    <t>77-VJ0603A221JXBPBC</t>
  </si>
  <si>
    <t>1276-2234-1-ND</t>
  </si>
  <si>
    <t>0,018</t>
  </si>
  <si>
    <t>0,01210</t>
  </si>
  <si>
    <t>C30, C33</t>
  </si>
  <si>
    <t>680p 5%</t>
  </si>
  <si>
    <t>CL10C681JB8NFNC</t>
  </si>
  <si>
    <t>Vishay VJ0603Y681JXBCW1BC</t>
  </si>
  <si>
    <t>77-VJ0603Y681JXBCBC</t>
  </si>
  <si>
    <t>0,025</t>
  </si>
  <si>
    <t>1276-2329-1-ND</t>
  </si>
  <si>
    <t>C65</t>
  </si>
  <si>
    <t>0,0041</t>
  </si>
  <si>
    <t>C42</t>
  </si>
  <si>
    <t>1n 5%</t>
  </si>
  <si>
    <t>CL10C102JB8NNNC</t>
  </si>
  <si>
    <t>Vishay VJ0603Y102JXBCW1BC</t>
  </si>
  <si>
    <t>77-VJ0603Y102JXBCBC</t>
  </si>
  <si>
    <t>1276-1091-1-ND</t>
  </si>
  <si>
    <t>0,01260</t>
  </si>
  <si>
    <t>C28, C29</t>
  </si>
  <si>
    <t>1.2n 5%</t>
  </si>
  <si>
    <t>CL10C122JB8NNNC</t>
  </si>
  <si>
    <t>Murata GRM1885C1E122JA01D</t>
  </si>
  <si>
    <t>81-GRM1885C1E122JA1D</t>
  </si>
  <si>
    <t>0,022</t>
  </si>
  <si>
    <t>1276-2184-1-ND</t>
  </si>
  <si>
    <t>0,0306</t>
  </si>
  <si>
    <t>C26, C27</t>
  </si>
  <si>
    <t>1.5n 5%</t>
  </si>
  <si>
    <t>CL10C152JB8NNNC</t>
  </si>
  <si>
    <t>Vishay VJ0603Y152JXAAC</t>
  </si>
  <si>
    <t>77-VJ0603Y152JXAAC</t>
  </si>
  <si>
    <t>0,023</t>
  </si>
  <si>
    <t>1276-2203-1-ND</t>
  </si>
  <si>
    <t>0,0298</t>
  </si>
  <si>
    <t>0,026</t>
  </si>
  <si>
    <t>0,0052</t>
  </si>
  <si>
    <t>C3, C7, C13, C15, C17</t>
  </si>
  <si>
    <t>0,024</t>
  </si>
  <si>
    <t>CL10B103KB8NNNC</t>
  </si>
  <si>
    <t>0,0014</t>
  </si>
  <si>
    <t>4000</t>
  </si>
  <si>
    <t>0,046</t>
  </si>
  <si>
    <t>0,0044</t>
  </si>
  <si>
    <t>C5, C19, C20, C21, C24, C35, C36, C41, C62, C63, C64</t>
  </si>
  <si>
    <t>0,015</t>
  </si>
  <si>
    <t>0,0068</t>
  </si>
  <si>
    <t>0,0018</t>
  </si>
  <si>
    <t>C76, C77</t>
  </si>
  <si>
    <t>0,0149</t>
  </si>
  <si>
    <t>CL10B105KO8NNNC</t>
  </si>
  <si>
    <t>0,0053</t>
  </si>
  <si>
    <t>C4, C12, C14, C16, C18</t>
  </si>
  <si>
    <t>2.2u</t>
  </si>
  <si>
    <t>CL10B225KP8NNNC</t>
  </si>
  <si>
    <t>TDK C1608X5R0J225K080AB, Taiyo Yuden JMK107BJ225KAHT</t>
  </si>
  <si>
    <t>810-C1608X5R0J225K</t>
  </si>
  <si>
    <t xml:space="preserve">1276-1134-1-ND </t>
  </si>
  <si>
    <t>0,0434</t>
  </si>
  <si>
    <t>C6, C8, C9, C10</t>
  </si>
  <si>
    <t>C25</t>
  </si>
  <si>
    <t>0,102</t>
  </si>
  <si>
    <t>10</t>
  </si>
  <si>
    <t>0,163</t>
  </si>
  <si>
    <t>1,69</t>
  </si>
  <si>
    <t>L2</t>
  </si>
  <si>
    <t>150n 150mA</t>
  </si>
  <si>
    <t>LK1608R15K-T</t>
  </si>
  <si>
    <t>963-LK1608R15K-T</t>
  </si>
  <si>
    <t>587-1559-1-ND</t>
  </si>
  <si>
    <t>L3</t>
  </si>
  <si>
    <t>330n 150mA</t>
  </si>
  <si>
    <t>HK1608R33J-T</t>
  </si>
  <si>
    <t>Bourns CS160808-R33K</t>
  </si>
  <si>
    <t>963-HK1608R33J-T</t>
  </si>
  <si>
    <t>587-1563-1-ND</t>
  </si>
  <si>
    <t>L5, L6</t>
  </si>
  <si>
    <t>560n 100mA</t>
  </si>
  <si>
    <t>TDK</t>
  </si>
  <si>
    <t>MLF1608DR56M</t>
  </si>
  <si>
    <t>810-MLF1608DR56M</t>
  </si>
  <si>
    <t>0,09</t>
  </si>
  <si>
    <t>445-6242-1-ND</t>
  </si>
  <si>
    <t>0,115</t>
  </si>
  <si>
    <t>0,072</t>
  </si>
  <si>
    <t>0,944</t>
  </si>
  <si>
    <t>0,96</t>
  </si>
  <si>
    <t>4,54</t>
  </si>
  <si>
    <t>4,01</t>
  </si>
  <si>
    <t>2,82</t>
  </si>
  <si>
    <t>2,88</t>
  </si>
  <si>
    <t>IC4, IC5</t>
  </si>
  <si>
    <t>0,136</t>
  </si>
  <si>
    <t>0,21</t>
  </si>
  <si>
    <t>1,21</t>
  </si>
  <si>
    <t>10,02</t>
  </si>
  <si>
    <t>8,37</t>
  </si>
  <si>
    <t>60</t>
  </si>
  <si>
    <t>NFR51822</t>
  </si>
  <si>
    <t>23 (alt)</t>
  </si>
  <si>
    <t>3,30</t>
  </si>
  <si>
    <t>Rutronik</t>
  </si>
  <si>
    <t>TODO: Bei Rutronik bestellen</t>
  </si>
  <si>
    <t>8,27</t>
  </si>
  <si>
    <t>8,22</t>
  </si>
  <si>
    <t>PWR</t>
  </si>
  <si>
    <t>3,2</t>
  </si>
  <si>
    <t>TRF</t>
  </si>
  <si>
    <t>TRF7970A</t>
  </si>
  <si>
    <t>595-TRF7970ARHBR</t>
  </si>
  <si>
    <t>5,58</t>
  </si>
  <si>
    <t>296-29355-1-ND</t>
  </si>
  <si>
    <t>5,65</t>
  </si>
  <si>
    <t>TODO: Samples bestellen</t>
  </si>
  <si>
    <t>17,57</t>
  </si>
  <si>
    <t>18,01</t>
  </si>
  <si>
    <t>X3</t>
  </si>
  <si>
    <t>0,619</t>
  </si>
  <si>
    <t>0,768</t>
  </si>
  <si>
    <t>0,704</t>
  </si>
  <si>
    <t>0,519</t>
  </si>
  <si>
    <t>Y2</t>
  </si>
  <si>
    <t>1,17</t>
  </si>
  <si>
    <t>0,981</t>
  </si>
  <si>
    <t>X_NXP, XTRF</t>
  </si>
  <si>
    <t>0,769</t>
  </si>
  <si>
    <t>Tim: Checke bitte nochmal die Specs</t>
  </si>
  <si>
    <t>1,44</t>
  </si>
  <si>
    <t>0,8</t>
  </si>
  <si>
    <t>ANT2</t>
  </si>
  <si>
    <t>0,208</t>
  </si>
  <si>
    <t>0,138</t>
  </si>
  <si>
    <t>BAL</t>
  </si>
  <si>
    <t>Zus. Rutronik</t>
  </si>
  <si>
    <t>0,431</t>
  </si>
  <si>
    <t>0,48</t>
  </si>
  <si>
    <t>0,94</t>
  </si>
  <si>
    <t>0,414</t>
  </si>
  <si>
    <t>2,18</t>
  </si>
  <si>
    <t>2,16</t>
  </si>
  <si>
    <t>0,528</t>
  </si>
  <si>
    <t>1,06</t>
  </si>
  <si>
    <t>1,53</t>
  </si>
  <si>
    <t>USB</t>
  </si>
  <si>
    <t>SUM</t>
  </si>
  <si>
    <t>#DK</t>
  </si>
  <si>
    <t>#Mouser</t>
  </si>
  <si>
    <t>#Schukat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</si>
</sst>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  <name val="Arial"/>
    </font>
    <font>
      <i/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0" fontId="0" numFmtId="49" xfId="0" applyAlignment="1" applyFont="1" applyNumberFormat="1">
      <alignment horizontal="left" wrapText="1"/>
    </xf>
    <xf borderId="1" fillId="0" fontId="1" numFmtId="49" xfId="0" applyAlignment="1" applyFont="1" applyNumberFormat="1">
      <alignment horizontal="left" wrapText="1"/>
    </xf>
    <xf borderId="1" fillId="0" fontId="0" numFmtId="49" xfId="0" applyAlignment="1" applyFont="1" applyNumberFormat="1">
      <alignment wrapText="1"/>
    </xf>
    <xf borderId="1" fillId="0" fontId="1" numFmtId="49" xfId="0" applyAlignment="1" applyFont="1" applyNumberFormat="1">
      <alignment wrapText="1"/>
    </xf>
    <xf borderId="1" fillId="0" fontId="1" numFmtId="49" xfId="0" applyAlignment="1" applyFont="1" applyNumberFormat="1">
      <alignment horizontal="left" wrapText="1"/>
    </xf>
    <xf borderId="1" fillId="0" fontId="2" numFmtId="49" xfId="0" applyAlignment="1" applyFont="1" applyNumberFormat="1">
      <alignment horizontal="left" wrapText="1"/>
    </xf>
    <xf borderId="1" fillId="0" fontId="0" numFmtId="49" xfId="0" applyAlignment="1" applyFont="1" applyNumberFormat="1">
      <alignment horizontal="left" wrapText="1"/>
    </xf>
    <xf borderId="1" fillId="0" fontId="0" numFmtId="49" xfId="0" applyAlignment="1" applyFont="1" applyNumberFormat="1">
      <alignment horizontal="left"/>
    </xf>
    <xf borderId="1" fillId="0" fontId="0" numFmtId="49" xfId="0" applyAlignment="1" applyFont="1" applyNumberFormat="1">
      <alignment horizontal="left"/>
    </xf>
    <xf borderId="1" fillId="0" fontId="0" numFmtId="0" xfId="0" applyAlignment="1" applyFont="1">
      <alignment horizontal="left" wrapText="1"/>
    </xf>
    <xf borderId="1" fillId="2" fontId="3" numFmtId="49" xfId="0" applyAlignment="1" applyFill="1" applyFont="1" applyNumberFormat="1">
      <alignment horizontal="left" wrapText="1"/>
    </xf>
    <xf borderId="1" fillId="0" fontId="0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3.86"/>
    <col customWidth="1" min="2" max="2" width="8.29"/>
    <col customWidth="1" min="3" max="3" width="12.0"/>
    <col customWidth="1" min="4" max="4" width="23.86"/>
    <col customWidth="1" min="5" max="5" width="13.57"/>
    <col customWidth="1" min="6" max="6" width="15.14"/>
    <col customWidth="1" min="7" max="7" width="11.57"/>
    <col customWidth="1" min="8" max="8" width="17.29"/>
    <col customWidth="1" min="9" max="9" width="24.0"/>
    <col customWidth="1" min="10" max="10" width="31.0"/>
    <col customWidth="1" min="11" max="12" width="25.14"/>
    <col customWidth="1" min="13" max="13" width="9.29"/>
    <col customWidth="1" min="14" max="14" width="8.57"/>
    <col customWidth="1" min="15" max="15" width="19.57"/>
    <col customWidth="1" min="16" max="16" width="11.14"/>
    <col customWidth="1" min="17" max="17" width="12.29"/>
    <col customWidth="1" min="18" max="18" width="11.57"/>
    <col customWidth="1" min="19" max="19" width="7.57"/>
    <col customWidth="1" min="20" max="20" width="17.71"/>
    <col customWidth="1" min="21" max="34" width="25.14"/>
  </cols>
  <sheetData>
    <row r="1" ht="13.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5"/>
      <c r="P1" s="2"/>
      <c r="Q1" s="2"/>
      <c r="R1" s="5"/>
      <c r="S1" s="5"/>
      <c r="T1" s="5"/>
      <c r="U1" s="5"/>
      <c r="V1" s="5"/>
      <c r="W1" s="5"/>
      <c r="X1" s="2"/>
      <c r="Y1" s="5"/>
      <c r="Z1" s="5"/>
      <c r="AA1" s="2"/>
      <c r="AB1" s="5"/>
      <c r="AC1" s="5"/>
      <c r="AD1" s="5"/>
      <c r="AE1" s="5"/>
      <c r="AF1" s="2"/>
      <c r="AG1" s="2"/>
      <c r="AH1" s="2"/>
    </row>
    <row r="2" ht="12.0" customHeight="1">
      <c r="A2" s="1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2.0" customHeight="1">
      <c r="A3" s="6" t="s">
        <v>11</v>
      </c>
      <c r="B3" s="1"/>
      <c r="C3" s="2"/>
      <c r="D3" s="1"/>
      <c r="E3" s="1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23.25" customHeight="1">
      <c r="A4" s="1"/>
      <c r="B4" s="8" t="s">
        <v>13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3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/>
      <c r="N4" s="1"/>
      <c r="O4" s="1"/>
      <c r="P4" s="1"/>
      <c r="Q4" s="1"/>
      <c r="R4" s="7"/>
      <c r="S4" s="7"/>
      <c r="T4" s="7"/>
      <c r="U4" s="1"/>
      <c r="V4" s="1"/>
      <c r="W4" s="1"/>
      <c r="X4" s="1"/>
      <c r="Y4" s="7"/>
      <c r="Z4" s="1"/>
      <c r="AA4" s="1"/>
      <c r="AB4" s="1"/>
      <c r="AC4" s="1"/>
      <c r="AD4" s="1"/>
      <c r="AE4" s="1"/>
      <c r="AF4" s="1"/>
      <c r="AG4" s="1"/>
      <c r="AH4" s="1"/>
    </row>
    <row r="5" ht="12.0" customHeight="1">
      <c r="A5" s="1"/>
      <c r="B5" s="9" t="str">
        <f t="shared" ref="B5:B16" si="1">B4+1</f>
        <v>2</v>
      </c>
      <c r="C5" s="1" t="s">
        <v>36</v>
      </c>
      <c r="D5" s="1" t="s">
        <v>49</v>
      </c>
      <c r="E5" s="1" t="s">
        <v>38</v>
      </c>
      <c r="F5" s="1" t="s">
        <v>50</v>
      </c>
      <c r="G5" s="1" t="s">
        <v>40</v>
      </c>
      <c r="H5" s="3" t="s">
        <v>41</v>
      </c>
      <c r="I5" s="1" t="s">
        <v>51</v>
      </c>
      <c r="J5" s="1" t="s">
        <v>52</v>
      </c>
      <c r="K5" s="1" t="s">
        <v>53</v>
      </c>
      <c r="L5" s="1" t="s">
        <v>54</v>
      </c>
      <c r="M5" s="1"/>
      <c r="N5" s="1"/>
      <c r="O5" s="1"/>
      <c r="P5" s="1"/>
      <c r="Q5" s="1"/>
      <c r="R5" s="7"/>
      <c r="S5" s="7"/>
      <c r="T5" s="7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</row>
    <row r="6" ht="34.5" customHeight="1">
      <c r="A6" s="1"/>
      <c r="B6" s="9" t="str">
        <f t="shared" si="1"/>
        <v>3</v>
      </c>
      <c r="C6" s="1" t="s">
        <v>64</v>
      </c>
      <c r="D6" s="1" t="s">
        <v>65</v>
      </c>
      <c r="E6" s="1" t="s">
        <v>38</v>
      </c>
      <c r="F6" s="1" t="s">
        <v>66</v>
      </c>
      <c r="G6" s="1" t="s">
        <v>40</v>
      </c>
      <c r="H6" s="3" t="s">
        <v>41</v>
      </c>
      <c r="I6" s="1" t="s">
        <v>67</v>
      </c>
      <c r="J6" s="1" t="s">
        <v>68</v>
      </c>
      <c r="K6" s="1" t="s">
        <v>69</v>
      </c>
      <c r="L6" s="1" t="s">
        <v>70</v>
      </c>
      <c r="M6" s="1"/>
      <c r="N6" s="1"/>
      <c r="O6" s="1"/>
      <c r="P6" s="1"/>
      <c r="Q6" s="1"/>
      <c r="R6" s="7"/>
      <c r="S6" s="7"/>
      <c r="T6" s="7"/>
      <c r="U6" s="1"/>
      <c r="V6" s="1"/>
      <c r="W6" s="1"/>
      <c r="X6" s="1"/>
      <c r="Y6" s="11"/>
      <c r="Z6" s="1"/>
      <c r="AA6" s="1"/>
      <c r="AB6" s="1"/>
      <c r="AC6" s="1"/>
      <c r="AD6" s="1"/>
      <c r="AE6" s="1"/>
      <c r="AF6" s="1"/>
      <c r="AG6" s="1"/>
      <c r="AH6" s="1"/>
    </row>
    <row r="7" ht="12.0" customHeight="1">
      <c r="A7" s="1"/>
      <c r="B7" s="9" t="str">
        <f t="shared" si="1"/>
        <v>4</v>
      </c>
      <c r="C7" s="10">
        <v>1.0</v>
      </c>
      <c r="D7" s="1" t="s">
        <v>71</v>
      </c>
      <c r="E7" s="1" t="s">
        <v>38</v>
      </c>
      <c r="F7" s="1" t="s">
        <v>72</v>
      </c>
      <c r="G7" s="1" t="s">
        <v>40</v>
      </c>
      <c r="H7" s="3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/>
      <c r="N7" s="1"/>
      <c r="O7" s="1"/>
      <c r="P7" s="1"/>
      <c r="Q7" s="1"/>
      <c r="R7" s="7"/>
      <c r="S7" s="7"/>
      <c r="T7" s="7"/>
      <c r="U7" s="1"/>
      <c r="V7" s="1"/>
      <c r="W7" s="1"/>
      <c r="X7" s="1"/>
      <c r="Y7" s="11"/>
      <c r="Z7" s="1"/>
      <c r="AA7" s="1"/>
      <c r="AB7" s="1"/>
      <c r="AC7" s="1"/>
      <c r="AD7" s="1"/>
      <c r="AE7" s="1"/>
      <c r="AF7" s="1"/>
      <c r="AG7" s="1"/>
      <c r="AH7" s="1"/>
    </row>
    <row r="8" ht="45.75" customHeight="1">
      <c r="A8" s="1"/>
      <c r="B8" s="9" t="str">
        <f t="shared" si="1"/>
        <v>5</v>
      </c>
      <c r="C8" s="10">
        <v>4.0</v>
      </c>
      <c r="D8" s="1" t="s">
        <v>78</v>
      </c>
      <c r="E8" s="1" t="s">
        <v>38</v>
      </c>
      <c r="F8" s="1" t="s">
        <v>79</v>
      </c>
      <c r="G8" s="1" t="s">
        <v>40</v>
      </c>
      <c r="H8" s="3" t="s">
        <v>41</v>
      </c>
      <c r="I8" s="1" t="s">
        <v>80</v>
      </c>
      <c r="J8" s="1" t="s">
        <v>81</v>
      </c>
      <c r="K8" s="1" t="s">
        <v>82</v>
      </c>
      <c r="L8" s="1" t="s">
        <v>83</v>
      </c>
      <c r="M8" s="1"/>
      <c r="N8" s="1"/>
      <c r="O8" s="1"/>
      <c r="P8" s="1"/>
      <c r="Q8" s="1"/>
      <c r="R8" s="7"/>
      <c r="S8" s="7"/>
      <c r="T8" s="7"/>
      <c r="U8" s="1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</row>
    <row r="9" ht="34.5" customHeight="1">
      <c r="A9" s="1"/>
      <c r="B9" s="9" t="str">
        <f t="shared" si="1"/>
        <v>6</v>
      </c>
      <c r="C9" s="1" t="s">
        <v>84</v>
      </c>
      <c r="D9" s="1" t="s">
        <v>85</v>
      </c>
      <c r="E9" s="1" t="s">
        <v>38</v>
      </c>
      <c r="F9" s="1" t="s">
        <v>86</v>
      </c>
      <c r="G9" s="1" t="s">
        <v>40</v>
      </c>
      <c r="H9" s="3" t="s">
        <v>41</v>
      </c>
      <c r="I9" s="1" t="s">
        <v>87</v>
      </c>
      <c r="J9" s="1" t="s">
        <v>88</v>
      </c>
      <c r="K9" s="1" t="s">
        <v>89</v>
      </c>
      <c r="L9" s="1" t="s">
        <v>90</v>
      </c>
      <c r="M9" s="1"/>
      <c r="N9" s="1"/>
      <c r="O9" s="1"/>
      <c r="P9" s="1"/>
      <c r="Q9" s="1"/>
      <c r="R9" s="7"/>
      <c r="S9" s="7"/>
      <c r="T9" s="7"/>
      <c r="U9" s="1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</row>
    <row r="10" ht="34.5" customHeight="1">
      <c r="A10" s="1"/>
      <c r="B10" s="9" t="str">
        <f t="shared" si="1"/>
        <v>7</v>
      </c>
      <c r="C10" s="10">
        <v>9.0</v>
      </c>
      <c r="D10" s="1" t="s">
        <v>91</v>
      </c>
      <c r="E10" s="1" t="s">
        <v>38</v>
      </c>
      <c r="F10" s="1" t="s">
        <v>92</v>
      </c>
      <c r="G10" s="1" t="s">
        <v>40</v>
      </c>
      <c r="H10" s="3" t="s">
        <v>41</v>
      </c>
      <c r="I10" s="1" t="s">
        <v>93</v>
      </c>
      <c r="J10" s="1" t="s">
        <v>94</v>
      </c>
      <c r="K10" s="1" t="s">
        <v>95</v>
      </c>
      <c r="L10" s="1" t="s">
        <v>96</v>
      </c>
      <c r="M10" s="1"/>
      <c r="N10" s="1"/>
      <c r="O10" s="1"/>
      <c r="P10" s="1"/>
      <c r="Q10" s="1"/>
      <c r="R10" s="7"/>
      <c r="S10" s="7"/>
      <c r="T10" s="7"/>
      <c r="U10" s="1"/>
      <c r="V10" s="1"/>
      <c r="W10" s="1"/>
      <c r="X10" s="1"/>
      <c r="Y10" s="7"/>
      <c r="Z10" s="1"/>
      <c r="AA10" s="1"/>
      <c r="AB10" s="1"/>
      <c r="AC10" s="1"/>
      <c r="AD10" s="1"/>
      <c r="AE10" s="1"/>
      <c r="AF10" s="1"/>
      <c r="AG10" s="1"/>
      <c r="AH10" s="1"/>
    </row>
    <row r="11" ht="37.5" customHeight="1">
      <c r="A11" s="1"/>
      <c r="B11" s="9" t="str">
        <f t="shared" si="1"/>
        <v>8</v>
      </c>
      <c r="C11" s="10">
        <v>1.0</v>
      </c>
      <c r="D11" s="1" t="s">
        <v>97</v>
      </c>
      <c r="E11" s="1" t="s">
        <v>38</v>
      </c>
      <c r="F11" s="1" t="s">
        <v>98</v>
      </c>
      <c r="G11" s="1" t="s">
        <v>40</v>
      </c>
      <c r="H11" s="3" t="s">
        <v>41</v>
      </c>
      <c r="I11" s="1" t="s">
        <v>99</v>
      </c>
      <c r="J11" s="1" t="s">
        <v>100</v>
      </c>
      <c r="K11" s="1" t="s">
        <v>101</v>
      </c>
      <c r="L11" s="1" t="s">
        <v>102</v>
      </c>
      <c r="M11" s="1"/>
      <c r="N11" s="1"/>
      <c r="O11" s="9"/>
      <c r="P11" s="9"/>
      <c r="Q11" s="9"/>
      <c r="R11" s="7"/>
      <c r="S11" s="7"/>
      <c r="T11" s="7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</row>
    <row r="12" ht="34.5" customHeight="1">
      <c r="A12" s="1"/>
      <c r="B12" s="9" t="str">
        <f t="shared" si="1"/>
        <v>9</v>
      </c>
      <c r="C12" s="10">
        <v>1.0</v>
      </c>
      <c r="D12" s="1" t="s">
        <v>103</v>
      </c>
      <c r="E12" s="1" t="s">
        <v>38</v>
      </c>
      <c r="F12" s="1" t="s">
        <v>104</v>
      </c>
      <c r="G12" s="1" t="s">
        <v>40</v>
      </c>
      <c r="H12" s="3" t="s">
        <v>41</v>
      </c>
      <c r="I12" s="1" t="s">
        <v>105</v>
      </c>
      <c r="J12" s="1" t="s">
        <v>106</v>
      </c>
      <c r="K12" s="1" t="s">
        <v>101</v>
      </c>
      <c r="L12" s="1" t="s">
        <v>107</v>
      </c>
      <c r="M12" s="1"/>
      <c r="N12" s="1"/>
      <c r="O12" s="1"/>
      <c r="P12" s="1"/>
      <c r="Q12" s="1"/>
      <c r="R12" s="7"/>
      <c r="S12" s="7"/>
      <c r="T12" s="7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</row>
    <row r="13" ht="34.5" customHeight="1">
      <c r="A13" s="1"/>
      <c r="B13" s="9" t="str">
        <f t="shared" si="1"/>
        <v>10</v>
      </c>
      <c r="C13" s="1" t="s">
        <v>13</v>
      </c>
      <c r="D13" s="1" t="s">
        <v>108</v>
      </c>
      <c r="E13" s="1" t="s">
        <v>38</v>
      </c>
      <c r="F13" s="1" t="s">
        <v>109</v>
      </c>
      <c r="G13" s="1" t="s">
        <v>40</v>
      </c>
      <c r="H13" s="3" t="s">
        <v>41</v>
      </c>
      <c r="I13" s="1" t="s">
        <v>110</v>
      </c>
      <c r="J13" s="1" t="s">
        <v>111</v>
      </c>
      <c r="K13" s="1" t="s">
        <v>112</v>
      </c>
      <c r="L13" s="1" t="s">
        <v>113</v>
      </c>
      <c r="M13" s="1"/>
      <c r="N13" s="1"/>
      <c r="O13" s="1"/>
      <c r="P13" s="1"/>
      <c r="Q13" s="1"/>
      <c r="R13" s="7"/>
      <c r="S13" s="7"/>
      <c r="T13" s="7"/>
      <c r="U13" s="1"/>
      <c r="V13" s="1"/>
      <c r="W13" s="1"/>
      <c r="X13" s="1"/>
      <c r="Y13" s="11"/>
      <c r="Z13" s="1"/>
      <c r="AA13" s="1"/>
      <c r="AB13" s="1"/>
      <c r="AC13" s="1"/>
      <c r="AD13" s="1"/>
      <c r="AE13" s="1"/>
      <c r="AF13" s="1"/>
      <c r="AG13" s="1"/>
      <c r="AH13" s="1"/>
    </row>
    <row r="14" ht="37.5" customHeight="1">
      <c r="A14" s="1"/>
      <c r="B14" s="9" t="str">
        <f t="shared" si="1"/>
        <v>11</v>
      </c>
      <c r="C14" s="1" t="s">
        <v>114</v>
      </c>
      <c r="D14" s="1" t="s">
        <v>115</v>
      </c>
      <c r="E14" s="1" t="s">
        <v>38</v>
      </c>
      <c r="F14" s="1" t="s">
        <v>116</v>
      </c>
      <c r="G14" s="1" t="s">
        <v>40</v>
      </c>
      <c r="H14" s="3" t="s">
        <v>41</v>
      </c>
      <c r="I14" s="9" t="s">
        <v>117</v>
      </c>
      <c r="J14" s="1" t="s">
        <v>118</v>
      </c>
      <c r="K14" s="1" t="s">
        <v>119</v>
      </c>
      <c r="L14" s="1" t="s">
        <v>120</v>
      </c>
      <c r="M14" s="1"/>
      <c r="N14" s="1"/>
      <c r="O14" s="1"/>
      <c r="P14" s="1"/>
      <c r="Q14" s="1"/>
      <c r="R14" s="7"/>
      <c r="S14" s="7"/>
      <c r="T14" s="7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</row>
    <row r="15" ht="34.5" customHeight="1">
      <c r="A15" s="1"/>
      <c r="B15" s="9" t="str">
        <f t="shared" si="1"/>
        <v>12</v>
      </c>
      <c r="C15" s="1" t="s">
        <v>121</v>
      </c>
      <c r="D15" s="1" t="s">
        <v>123</v>
      </c>
      <c r="E15" s="1" t="s">
        <v>38</v>
      </c>
      <c r="F15" s="1" t="s">
        <v>124</v>
      </c>
      <c r="G15" s="1" t="s">
        <v>40</v>
      </c>
      <c r="H15" s="3" t="s">
        <v>73</v>
      </c>
      <c r="I15" s="1" t="s">
        <v>125</v>
      </c>
      <c r="J15" s="1" t="s">
        <v>127</v>
      </c>
      <c r="K15" s="1" t="s">
        <v>128</v>
      </c>
      <c r="L15" s="1" t="s">
        <v>129</v>
      </c>
      <c r="M15" s="1"/>
      <c r="N15" s="1"/>
      <c r="O15" s="1"/>
      <c r="P15" s="1"/>
      <c r="Q15" s="1"/>
      <c r="R15" s="7"/>
      <c r="S15" s="7"/>
      <c r="T15" s="7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</row>
    <row r="16" ht="34.5" customHeight="1">
      <c r="A16" s="1"/>
      <c r="B16" s="9" t="str">
        <f t="shared" si="1"/>
        <v>13</v>
      </c>
      <c r="C16" s="1" t="s">
        <v>13</v>
      </c>
      <c r="D16" s="1" t="s">
        <v>132</v>
      </c>
      <c r="E16" s="1" t="s">
        <v>38</v>
      </c>
      <c r="F16" s="1" t="s">
        <v>133</v>
      </c>
      <c r="G16" s="1" t="s">
        <v>40</v>
      </c>
      <c r="H16" s="3" t="s">
        <v>41</v>
      </c>
      <c r="I16" s="1" t="s">
        <v>134</v>
      </c>
      <c r="J16" s="1" t="s">
        <v>135</v>
      </c>
      <c r="K16" s="1" t="s">
        <v>136</v>
      </c>
      <c r="L16" s="1" t="s">
        <v>137</v>
      </c>
      <c r="M16" s="1"/>
      <c r="N16" s="1"/>
      <c r="O16" s="1"/>
      <c r="P16" s="1"/>
      <c r="Q16" s="1"/>
      <c r="R16" s="7"/>
      <c r="S16" s="7"/>
      <c r="T16" s="7"/>
      <c r="U16" s="1"/>
      <c r="V16" s="1"/>
      <c r="W16" s="1"/>
      <c r="X16" s="1"/>
      <c r="Y16" s="11"/>
      <c r="Z16" s="1"/>
      <c r="AA16" s="1"/>
      <c r="AB16" s="1"/>
      <c r="AC16" s="1"/>
      <c r="AD16" s="1"/>
      <c r="AE16" s="1"/>
      <c r="AF16" s="1"/>
      <c r="AG16" s="1"/>
      <c r="AH16" s="1"/>
    </row>
    <row r="17" ht="12.0" customHeight="1">
      <c r="A17" s="6" t="s">
        <v>138</v>
      </c>
      <c r="B17" s="9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.0" customHeight="1">
      <c r="A18" s="1"/>
      <c r="B18" s="9" t="str">
        <f>B16+1</f>
        <v>14</v>
      </c>
      <c r="C18" s="1" t="s">
        <v>13</v>
      </c>
      <c r="D18" s="1" t="s">
        <v>140</v>
      </c>
      <c r="E18" s="1" t="s">
        <v>141</v>
      </c>
      <c r="F18" s="1" t="s">
        <v>142</v>
      </c>
      <c r="G18" s="1" t="s">
        <v>143</v>
      </c>
      <c r="H18" s="3" t="s">
        <v>41</v>
      </c>
      <c r="I18" s="1" t="s">
        <v>144</v>
      </c>
      <c r="J18" s="1" t="s">
        <v>145</v>
      </c>
      <c r="K18" s="1" t="s">
        <v>146</v>
      </c>
      <c r="L18" s="1" t="s">
        <v>147</v>
      </c>
      <c r="M18" s="1"/>
      <c r="N18" s="1"/>
      <c r="O18" s="1"/>
      <c r="P18" s="1"/>
      <c r="Q18" s="1"/>
      <c r="R18" s="7"/>
      <c r="S18" s="7"/>
      <c r="T18" s="7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</row>
    <row r="19" ht="12.0" customHeight="1">
      <c r="A19" s="1"/>
      <c r="B19" s="9" t="str">
        <f t="shared" ref="B19:B37" si="2">B18+1</f>
        <v>15</v>
      </c>
      <c r="C19" s="1" t="s">
        <v>64</v>
      </c>
      <c r="D19" s="1" t="s">
        <v>148</v>
      </c>
      <c r="E19" s="1" t="s">
        <v>141</v>
      </c>
      <c r="F19" s="1" t="s">
        <v>149</v>
      </c>
      <c r="G19" s="1" t="s">
        <v>143</v>
      </c>
      <c r="H19" s="3" t="s">
        <v>41</v>
      </c>
      <c r="I19" s="1" t="s">
        <v>150</v>
      </c>
      <c r="J19" s="1" t="s">
        <v>151</v>
      </c>
      <c r="K19" s="1" t="s">
        <v>152</v>
      </c>
      <c r="L19" s="1" t="s">
        <v>153</v>
      </c>
      <c r="M19" s="1"/>
      <c r="N19" s="1"/>
      <c r="O19" s="1"/>
      <c r="P19" s="1"/>
      <c r="Q19" s="1"/>
      <c r="R19" s="7"/>
      <c r="S19" s="7"/>
      <c r="T19" s="7"/>
      <c r="U19" s="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/>
      <c r="AG19" s="1"/>
      <c r="AH19" s="1"/>
    </row>
    <row r="20" ht="12.0" customHeight="1">
      <c r="A20" s="1"/>
      <c r="B20" s="9" t="str">
        <f t="shared" si="2"/>
        <v>16</v>
      </c>
      <c r="C20" s="1"/>
      <c r="D20" s="1"/>
      <c r="E20" s="1" t="s">
        <v>141</v>
      </c>
      <c r="F20" s="1" t="s">
        <v>149</v>
      </c>
      <c r="G20" s="1" t="s">
        <v>40</v>
      </c>
      <c r="H20" s="3" t="s">
        <v>41</v>
      </c>
      <c r="I20" s="1" t="s">
        <v>154</v>
      </c>
      <c r="J20" s="9" t="s">
        <v>155</v>
      </c>
      <c r="K20" s="1" t="s">
        <v>156</v>
      </c>
      <c r="L20" s="1" t="s">
        <v>157</v>
      </c>
      <c r="M20" s="1"/>
      <c r="N20" s="1"/>
      <c r="O20" s="1"/>
      <c r="P20" s="1"/>
      <c r="Q20" s="1"/>
      <c r="R20" s="7"/>
      <c r="S20" s="7"/>
      <c r="T20" s="7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</row>
    <row r="21" ht="12.0" customHeight="1">
      <c r="A21" s="1"/>
      <c r="B21" s="9" t="str">
        <f t="shared" si="2"/>
        <v>17</v>
      </c>
      <c r="C21" s="1" t="s">
        <v>13</v>
      </c>
      <c r="D21" s="1" t="s">
        <v>158</v>
      </c>
      <c r="E21" s="1" t="s">
        <v>141</v>
      </c>
      <c r="F21" s="1" t="s">
        <v>159</v>
      </c>
      <c r="G21" s="1" t="s">
        <v>40</v>
      </c>
      <c r="H21" s="3" t="s">
        <v>41</v>
      </c>
      <c r="I21" s="1" t="s">
        <v>160</v>
      </c>
      <c r="J21" s="1" t="s">
        <v>161</v>
      </c>
      <c r="K21" s="1" t="s">
        <v>162</v>
      </c>
      <c r="L21" s="1" t="s">
        <v>163</v>
      </c>
      <c r="M21" s="1"/>
      <c r="N21" s="1"/>
      <c r="O21" s="1"/>
      <c r="P21" s="1"/>
      <c r="Q21" s="1"/>
      <c r="R21" s="7"/>
      <c r="S21" s="7"/>
      <c r="T21" s="7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</row>
    <row r="22" ht="12.0" customHeight="1">
      <c r="A22" s="1"/>
      <c r="B22" s="9" t="str">
        <f t="shared" si="2"/>
        <v>18</v>
      </c>
      <c r="C22" s="1" t="s">
        <v>64</v>
      </c>
      <c r="D22" s="1" t="s">
        <v>164</v>
      </c>
      <c r="E22" s="1" t="s">
        <v>141</v>
      </c>
      <c r="F22" s="1" t="s">
        <v>165</v>
      </c>
      <c r="G22" s="1" t="s">
        <v>143</v>
      </c>
      <c r="H22" s="3" t="s">
        <v>41</v>
      </c>
      <c r="I22" s="1" t="s">
        <v>166</v>
      </c>
      <c r="J22" s="1" t="s">
        <v>167</v>
      </c>
      <c r="K22" s="1" t="s">
        <v>168</v>
      </c>
      <c r="L22" s="1" t="s">
        <v>169</v>
      </c>
      <c r="M22" s="1"/>
      <c r="N22" s="1"/>
      <c r="O22" s="1"/>
      <c r="P22" s="1"/>
      <c r="Q22" s="1"/>
      <c r="R22" s="8"/>
      <c r="S22" s="7"/>
      <c r="T22" s="7"/>
      <c r="U22" s="1"/>
      <c r="V22" s="1"/>
      <c r="W22" s="1"/>
      <c r="X22" s="1"/>
      <c r="Y22" s="7"/>
      <c r="Z22" s="1"/>
      <c r="AA22" s="1"/>
      <c r="AB22" s="1"/>
      <c r="AC22" s="1"/>
      <c r="AD22" s="1"/>
      <c r="AE22" s="1"/>
      <c r="AF22" s="1"/>
      <c r="AG22" s="1"/>
      <c r="AH22" s="1"/>
    </row>
    <row r="23" ht="12.0" customHeight="1">
      <c r="A23" s="1"/>
      <c r="B23" s="9" t="str">
        <f t="shared" si="2"/>
        <v>19</v>
      </c>
      <c r="C23" s="1" t="s">
        <v>36</v>
      </c>
      <c r="D23" s="1" t="s">
        <v>170</v>
      </c>
      <c r="E23" s="1" t="s">
        <v>141</v>
      </c>
      <c r="F23" s="1" t="s">
        <v>171</v>
      </c>
      <c r="G23" s="1" t="s">
        <v>40</v>
      </c>
      <c r="H23" s="3" t="s">
        <v>41</v>
      </c>
      <c r="I23" s="1" t="s">
        <v>172</v>
      </c>
      <c r="J23" s="1" t="s">
        <v>173</v>
      </c>
      <c r="K23" s="1" t="s">
        <v>174</v>
      </c>
      <c r="L23" s="1" t="s">
        <v>175</v>
      </c>
      <c r="M23" s="1"/>
      <c r="N23" s="1"/>
      <c r="O23" s="1"/>
      <c r="P23" s="1"/>
      <c r="Q23" s="1"/>
      <c r="R23" s="7"/>
      <c r="S23" s="7"/>
      <c r="T23" s="7"/>
      <c r="U23" s="1"/>
      <c r="V23" s="1"/>
      <c r="W23" s="1"/>
      <c r="X23" s="1"/>
      <c r="Y23" s="7"/>
      <c r="Z23" s="1"/>
      <c r="AA23" s="1"/>
      <c r="AB23" s="1"/>
      <c r="AC23" s="1"/>
      <c r="AD23" s="1"/>
      <c r="AE23" s="1"/>
      <c r="AF23" s="1"/>
      <c r="AG23" s="1"/>
      <c r="AH23" s="1"/>
    </row>
    <row r="24" ht="12.0" customHeight="1">
      <c r="A24" s="1"/>
      <c r="B24" s="9" t="str">
        <f t="shared" si="2"/>
        <v>20</v>
      </c>
      <c r="C24" s="1" t="s">
        <v>13</v>
      </c>
      <c r="D24" s="1" t="s">
        <v>176</v>
      </c>
      <c r="E24" s="1" t="s">
        <v>141</v>
      </c>
      <c r="F24" s="1" t="s">
        <v>177</v>
      </c>
      <c r="G24" s="1" t="s">
        <v>40</v>
      </c>
      <c r="H24" s="3" t="s">
        <v>41</v>
      </c>
      <c r="I24" s="1" t="s">
        <v>178</v>
      </c>
      <c r="J24" s="1" t="s">
        <v>179</v>
      </c>
      <c r="K24" s="1" t="s">
        <v>180</v>
      </c>
      <c r="L24" s="1" t="s">
        <v>181</v>
      </c>
      <c r="M24" s="1"/>
      <c r="N24" s="1"/>
      <c r="O24" s="1"/>
      <c r="P24" s="1"/>
      <c r="Q24" s="1"/>
      <c r="R24" s="7"/>
      <c r="S24" s="7"/>
      <c r="T24" s="7"/>
      <c r="U24" s="1"/>
      <c r="V24" s="1"/>
      <c r="W24" s="1"/>
      <c r="X24" s="7"/>
      <c r="Y24" s="11"/>
      <c r="Z24" s="1"/>
      <c r="AA24" s="1"/>
      <c r="AB24" s="1"/>
      <c r="AC24" s="1"/>
      <c r="AD24" s="1"/>
      <c r="AE24" s="1"/>
      <c r="AF24" s="1"/>
      <c r="AG24" s="1"/>
      <c r="AH24" s="1"/>
    </row>
    <row r="25" ht="12.0" customHeight="1">
      <c r="A25" s="1"/>
      <c r="B25" s="9" t="str">
        <f t="shared" si="2"/>
        <v>21</v>
      </c>
      <c r="C25" s="1" t="s">
        <v>13</v>
      </c>
      <c r="D25" s="1" t="s">
        <v>182</v>
      </c>
      <c r="E25" s="1" t="s">
        <v>141</v>
      </c>
      <c r="F25" s="1" t="s">
        <v>183</v>
      </c>
      <c r="G25" s="1" t="s">
        <v>143</v>
      </c>
      <c r="H25" s="3" t="s">
        <v>41</v>
      </c>
      <c r="I25" s="1" t="s">
        <v>184</v>
      </c>
      <c r="J25" s="1" t="s">
        <v>185</v>
      </c>
      <c r="K25" s="1" t="s">
        <v>186</v>
      </c>
      <c r="L25" s="1" t="s">
        <v>187</v>
      </c>
      <c r="M25" s="1"/>
      <c r="N25" s="1"/>
      <c r="O25" s="1"/>
      <c r="P25" s="1"/>
      <c r="Q25" s="1"/>
      <c r="R25" s="7"/>
      <c r="S25" s="7"/>
      <c r="T25" s="7"/>
      <c r="U25" s="1"/>
      <c r="V25" s="1"/>
      <c r="W25" s="1"/>
      <c r="X25" s="1"/>
      <c r="Y25" s="7"/>
      <c r="Z25" s="1"/>
      <c r="AA25" s="1"/>
      <c r="AB25" s="1"/>
      <c r="AC25" s="1"/>
      <c r="AD25" s="1"/>
      <c r="AE25" s="1"/>
      <c r="AF25" s="1"/>
      <c r="AG25" s="1"/>
      <c r="AH25" s="1"/>
    </row>
    <row r="26" ht="12.0" customHeight="1">
      <c r="A26" s="1"/>
      <c r="B26" s="9" t="str">
        <f t="shared" si="2"/>
        <v>22</v>
      </c>
      <c r="C26" s="1" t="s">
        <v>13</v>
      </c>
      <c r="D26" s="1" t="s">
        <v>188</v>
      </c>
      <c r="E26" s="1" t="s">
        <v>141</v>
      </c>
      <c r="F26" s="1" t="s">
        <v>189</v>
      </c>
      <c r="G26" s="1" t="s">
        <v>143</v>
      </c>
      <c r="H26" s="3" t="s">
        <v>41</v>
      </c>
      <c r="I26" s="1" t="s">
        <v>190</v>
      </c>
      <c r="J26" s="1" t="s">
        <v>191</v>
      </c>
      <c r="K26" s="1" t="s">
        <v>192</v>
      </c>
      <c r="L26" s="1" t="s">
        <v>193</v>
      </c>
      <c r="M26" s="1"/>
      <c r="N26" s="1"/>
      <c r="O26" s="1"/>
      <c r="P26" s="1"/>
      <c r="Q26" s="1"/>
      <c r="R26" s="7"/>
      <c r="S26" s="7"/>
      <c r="T26" s="7"/>
      <c r="U26" s="1"/>
      <c r="V26" s="1"/>
      <c r="W26" s="1"/>
      <c r="X26" s="1"/>
      <c r="Y26" s="7"/>
      <c r="Z26" s="1"/>
      <c r="AA26" s="1"/>
      <c r="AB26" s="1"/>
      <c r="AC26" s="1"/>
      <c r="AD26" s="1"/>
      <c r="AE26" s="1"/>
      <c r="AF26" s="1"/>
      <c r="AG26" s="1"/>
      <c r="AH26" s="1"/>
    </row>
    <row r="27" ht="12.0" customHeight="1">
      <c r="A27" s="1"/>
      <c r="B27" s="9" t="str">
        <f t="shared" si="2"/>
        <v>23</v>
      </c>
      <c r="C27" s="1" t="s">
        <v>121</v>
      </c>
      <c r="D27" s="1" t="s">
        <v>194</v>
      </c>
      <c r="E27" s="1" t="s">
        <v>141</v>
      </c>
      <c r="F27" s="1" t="s">
        <v>195</v>
      </c>
      <c r="G27" s="7" t="s">
        <v>196</v>
      </c>
      <c r="H27" s="3" t="s">
        <v>41</v>
      </c>
      <c r="I27" s="1" t="s">
        <v>197</v>
      </c>
      <c r="J27" s="1" t="s">
        <v>198</v>
      </c>
      <c r="K27" s="1" t="s">
        <v>199</v>
      </c>
      <c r="L27" s="1" t="s">
        <v>200</v>
      </c>
      <c r="M27" s="1"/>
      <c r="N27" s="1"/>
      <c r="O27" s="1"/>
      <c r="P27" s="1"/>
      <c r="Q27" s="1"/>
      <c r="R27" s="7"/>
      <c r="S27" s="7"/>
      <c r="T27" s="7"/>
      <c r="U27" s="1"/>
      <c r="V27" s="1"/>
      <c r="W27" s="1"/>
      <c r="X27" s="1"/>
      <c r="Y27" s="11"/>
      <c r="Z27" s="1"/>
      <c r="AA27" s="1"/>
      <c r="AB27" s="1"/>
      <c r="AC27" s="1"/>
      <c r="AD27" s="1"/>
      <c r="AE27" s="1"/>
      <c r="AF27" s="1"/>
      <c r="AG27" s="1"/>
      <c r="AH27" s="1"/>
    </row>
    <row r="28" ht="12.0" customHeight="1">
      <c r="A28" s="1"/>
      <c r="B28" s="9" t="str">
        <f t="shared" si="2"/>
        <v>24</v>
      </c>
      <c r="C28" s="1" t="s">
        <v>13</v>
      </c>
      <c r="D28" s="1" t="s">
        <v>201</v>
      </c>
      <c r="E28" s="1" t="s">
        <v>141</v>
      </c>
      <c r="F28" s="1" t="s">
        <v>202</v>
      </c>
      <c r="G28" s="1" t="s">
        <v>143</v>
      </c>
      <c r="H28" s="3" t="s">
        <v>41</v>
      </c>
      <c r="I28" s="1" t="s">
        <v>203</v>
      </c>
      <c r="J28" s="1" t="s">
        <v>204</v>
      </c>
      <c r="K28" s="1" t="s">
        <v>205</v>
      </c>
      <c r="L28" s="1" t="s">
        <v>206</v>
      </c>
      <c r="M28" s="1"/>
      <c r="N28" s="1"/>
      <c r="O28" s="1"/>
      <c r="P28" s="1"/>
      <c r="Q28" s="1"/>
      <c r="R28" s="7"/>
      <c r="S28" s="7"/>
      <c r="T28" s="7"/>
      <c r="U28" s="1"/>
      <c r="V28" s="1"/>
      <c r="W28" s="1"/>
      <c r="X28" s="1"/>
      <c r="Y28" s="7"/>
      <c r="Z28" s="1"/>
      <c r="AA28" s="1"/>
      <c r="AB28" s="1"/>
      <c r="AC28" s="1"/>
      <c r="AD28" s="1"/>
      <c r="AE28" s="1"/>
      <c r="AF28" s="1"/>
      <c r="AG28" s="1"/>
      <c r="AH28" s="1"/>
    </row>
    <row r="29" ht="12.0" customHeight="1">
      <c r="A29" s="1"/>
      <c r="B29" s="9" t="str">
        <f t="shared" si="2"/>
        <v>25</v>
      </c>
      <c r="C29" s="1" t="s">
        <v>121</v>
      </c>
      <c r="D29" s="1" t="s">
        <v>207</v>
      </c>
      <c r="E29" s="1" t="s">
        <v>141</v>
      </c>
      <c r="F29" s="1" t="s">
        <v>208</v>
      </c>
      <c r="G29" s="1" t="s">
        <v>143</v>
      </c>
      <c r="H29" s="3" t="s">
        <v>41</v>
      </c>
      <c r="I29" s="1" t="s">
        <v>209</v>
      </c>
      <c r="J29" s="1" t="s">
        <v>210</v>
      </c>
      <c r="K29" s="1" t="s">
        <v>211</v>
      </c>
      <c r="L29" s="1" t="s">
        <v>212</v>
      </c>
      <c r="M29" s="1"/>
      <c r="N29" s="1"/>
      <c r="O29" s="1"/>
      <c r="P29" s="1"/>
      <c r="Q29" s="1"/>
      <c r="R29" s="7"/>
      <c r="S29" s="7"/>
      <c r="T29" s="7"/>
      <c r="U29" s="1"/>
      <c r="V29" s="1"/>
      <c r="W29" s="1"/>
      <c r="X29" s="1"/>
      <c r="Y29" s="7"/>
      <c r="Z29" s="1"/>
      <c r="AA29" s="1"/>
      <c r="AB29" s="1"/>
      <c r="AC29" s="1"/>
      <c r="AD29" s="1"/>
      <c r="AE29" s="1"/>
      <c r="AF29" s="1"/>
      <c r="AG29" s="1"/>
      <c r="AH29" s="1"/>
    </row>
    <row r="30" ht="79.5" customHeight="1">
      <c r="A30" s="1"/>
      <c r="B30" s="9" t="str">
        <f t="shared" si="2"/>
        <v>26</v>
      </c>
      <c r="C30" s="1" t="s">
        <v>213</v>
      </c>
      <c r="D30" s="1" t="s">
        <v>214</v>
      </c>
      <c r="E30" s="1" t="s">
        <v>141</v>
      </c>
      <c r="F30" s="1" t="s">
        <v>208</v>
      </c>
      <c r="G30" s="1" t="s">
        <v>40</v>
      </c>
      <c r="H30" s="3" t="s">
        <v>41</v>
      </c>
      <c r="I30" s="1" t="s">
        <v>215</v>
      </c>
      <c r="J30" s="1" t="s">
        <v>216</v>
      </c>
      <c r="K30" s="1" t="s">
        <v>217</v>
      </c>
      <c r="L30" s="1" t="s">
        <v>218</v>
      </c>
      <c r="M30" s="1"/>
      <c r="N30" s="1"/>
      <c r="O30" s="1"/>
      <c r="P30" s="1"/>
      <c r="Q30" s="1"/>
      <c r="R30" s="7"/>
      <c r="S30" s="7"/>
      <c r="T30" s="7"/>
      <c r="U30" s="1"/>
      <c r="V30" s="1"/>
      <c r="W30" s="1"/>
      <c r="X30" s="1"/>
      <c r="Y30" s="11"/>
      <c r="Z30" s="1"/>
      <c r="AA30" s="1"/>
      <c r="AB30" s="1"/>
      <c r="AC30" s="1"/>
      <c r="AD30" s="1"/>
      <c r="AE30" s="1"/>
      <c r="AF30" s="1"/>
      <c r="AG30" s="1"/>
      <c r="AH30" s="1"/>
    </row>
    <row r="31" ht="23.25" customHeight="1">
      <c r="A31" s="1"/>
      <c r="B31" s="9" t="str">
        <f t="shared" si="2"/>
        <v>27</v>
      </c>
      <c r="C31" s="1" t="s">
        <v>219</v>
      </c>
      <c r="D31" s="1" t="s">
        <v>220</v>
      </c>
      <c r="E31" s="1" t="s">
        <v>141</v>
      </c>
      <c r="F31" s="1" t="s">
        <v>221</v>
      </c>
      <c r="G31" s="1" t="s">
        <v>40</v>
      </c>
      <c r="H31" s="3" t="s">
        <v>41</v>
      </c>
      <c r="I31" s="1" t="s">
        <v>222</v>
      </c>
      <c r="J31" s="1" t="s">
        <v>223</v>
      </c>
      <c r="K31" s="1" t="s">
        <v>224</v>
      </c>
      <c r="L31" s="1" t="s">
        <v>225</v>
      </c>
      <c r="M31" s="1"/>
      <c r="N31" s="1"/>
      <c r="O31" s="1"/>
      <c r="P31" s="1"/>
      <c r="Q31" s="1"/>
      <c r="R31" s="7"/>
      <c r="S31" s="7"/>
      <c r="T31" s="7"/>
      <c r="U31" s="1"/>
      <c r="V31" s="1"/>
      <c r="W31" s="1"/>
      <c r="X31" s="1"/>
      <c r="Y31" s="7"/>
      <c r="Z31" s="1"/>
      <c r="AA31" s="1"/>
      <c r="AB31" s="1"/>
      <c r="AC31" s="1"/>
      <c r="AD31" s="1"/>
      <c r="AE31" s="1"/>
      <c r="AF31" s="1"/>
      <c r="AG31" s="1"/>
      <c r="AH31" s="1"/>
    </row>
    <row r="32" ht="12.0" customHeight="1">
      <c r="A32" s="1"/>
      <c r="B32" s="9" t="str">
        <f t="shared" si="2"/>
        <v>28</v>
      </c>
      <c r="C32" s="1" t="s">
        <v>121</v>
      </c>
      <c r="D32" s="1" t="s">
        <v>226</v>
      </c>
      <c r="E32" s="1" t="s">
        <v>141</v>
      </c>
      <c r="F32" s="1" t="s">
        <v>227</v>
      </c>
      <c r="G32" s="1" t="s">
        <v>40</v>
      </c>
      <c r="H32" s="3" t="s">
        <v>41</v>
      </c>
      <c r="I32" s="1" t="s">
        <v>228</v>
      </c>
      <c r="J32" s="1" t="s">
        <v>229</v>
      </c>
      <c r="K32" s="1" t="s">
        <v>230</v>
      </c>
      <c r="L32" s="1" t="s">
        <v>231</v>
      </c>
      <c r="M32" s="7"/>
      <c r="N32" s="7"/>
      <c r="O32" s="1"/>
      <c r="P32" s="1"/>
      <c r="Q32" s="1"/>
      <c r="R32" s="7"/>
      <c r="S32" s="7"/>
      <c r="T32" s="7"/>
      <c r="U32" s="1"/>
      <c r="V32" s="1"/>
      <c r="W32" s="1"/>
      <c r="X32" s="1"/>
      <c r="Y32" s="7"/>
      <c r="Z32" s="1"/>
      <c r="AA32" s="1"/>
      <c r="AB32" s="1"/>
      <c r="AC32" s="1"/>
      <c r="AD32" s="1"/>
      <c r="AE32" s="1"/>
      <c r="AF32" s="1"/>
      <c r="AG32" s="1"/>
      <c r="AH32" s="1"/>
    </row>
    <row r="33" ht="12.0" customHeight="1">
      <c r="A33" s="1"/>
      <c r="B33" s="9" t="str">
        <f t="shared" si="2"/>
        <v>29</v>
      </c>
      <c r="C33" s="1" t="s">
        <v>84</v>
      </c>
      <c r="D33" s="1" t="s">
        <v>232</v>
      </c>
      <c r="E33" s="1" t="s">
        <v>141</v>
      </c>
      <c r="F33" s="1" t="s">
        <v>233</v>
      </c>
      <c r="G33" s="1" t="s">
        <v>40</v>
      </c>
      <c r="H33" s="3" t="s">
        <v>41</v>
      </c>
      <c r="I33" s="1" t="s">
        <v>234</v>
      </c>
      <c r="J33" s="1" t="s">
        <v>235</v>
      </c>
      <c r="K33" s="1" t="s">
        <v>236</v>
      </c>
      <c r="L33" s="1" t="s">
        <v>237</v>
      </c>
      <c r="M33" s="1"/>
      <c r="N33" s="1"/>
      <c r="O33" s="1"/>
      <c r="P33" s="1"/>
      <c r="Q33" s="1"/>
      <c r="R33" s="7"/>
      <c r="S33" s="7"/>
      <c r="T33" s="7"/>
      <c r="U33" s="1"/>
      <c r="V33" s="1"/>
      <c r="W33" s="1"/>
      <c r="X33" s="1"/>
      <c r="Y33" s="7"/>
      <c r="Z33" s="1"/>
      <c r="AA33" s="1"/>
      <c r="AB33" s="1"/>
      <c r="AC33" s="1"/>
      <c r="AD33" s="1"/>
      <c r="AE33" s="1"/>
      <c r="AF33" s="1"/>
      <c r="AG33" s="1"/>
      <c r="AH33" s="1"/>
    </row>
    <row r="34" ht="23.25" customHeight="1">
      <c r="A34" s="1"/>
      <c r="B34" s="9" t="str">
        <f t="shared" si="2"/>
        <v>30</v>
      </c>
      <c r="C34" s="1" t="s">
        <v>64</v>
      </c>
      <c r="D34" s="1" t="s">
        <v>238</v>
      </c>
      <c r="E34" s="1" t="s">
        <v>141</v>
      </c>
      <c r="F34" s="1" t="s">
        <v>239</v>
      </c>
      <c r="G34" s="1" t="s">
        <v>40</v>
      </c>
      <c r="H34" s="3" t="s">
        <v>41</v>
      </c>
      <c r="I34" s="1" t="s">
        <v>240</v>
      </c>
      <c r="J34" s="1" t="s">
        <v>241</v>
      </c>
      <c r="K34" s="1" t="s">
        <v>242</v>
      </c>
      <c r="L34" s="1" t="s">
        <v>243</v>
      </c>
      <c r="M34" s="7"/>
      <c r="N34" s="1"/>
      <c r="O34" s="1"/>
      <c r="P34" s="1"/>
      <c r="Q34" s="1"/>
      <c r="R34" s="7"/>
      <c r="S34" s="7"/>
      <c r="T34" s="7"/>
      <c r="U34" s="1"/>
      <c r="V34" s="1"/>
      <c r="W34" s="1"/>
      <c r="X34" s="1"/>
      <c r="Y34" s="11"/>
      <c r="Z34" s="1"/>
      <c r="AA34" s="1"/>
      <c r="AB34" s="1"/>
      <c r="AC34" s="1"/>
      <c r="AD34" s="1"/>
      <c r="AE34" s="1"/>
      <c r="AF34" s="1"/>
      <c r="AG34" s="1"/>
      <c r="AH34" s="1"/>
    </row>
    <row r="35" ht="12.0" customHeight="1">
      <c r="A35" s="1"/>
      <c r="B35" s="9" t="str">
        <f t="shared" si="2"/>
        <v>31</v>
      </c>
      <c r="C35" s="1" t="s">
        <v>64</v>
      </c>
      <c r="D35" s="1" t="s">
        <v>244</v>
      </c>
      <c r="E35" s="1" t="s">
        <v>141</v>
      </c>
      <c r="F35" s="1" t="s">
        <v>245</v>
      </c>
      <c r="G35" s="1" t="s">
        <v>246</v>
      </c>
      <c r="H35" s="3" t="s">
        <v>41</v>
      </c>
      <c r="I35" s="1" t="s">
        <v>247</v>
      </c>
      <c r="J35" s="1" t="s">
        <v>248</v>
      </c>
      <c r="K35" s="9" t="s">
        <v>249</v>
      </c>
      <c r="L35" s="1" t="s">
        <v>250</v>
      </c>
      <c r="M35" s="7"/>
      <c r="N35" s="7"/>
      <c r="O35" s="1"/>
      <c r="P35" s="1"/>
      <c r="Q35" s="1"/>
      <c r="R35" s="7"/>
      <c r="S35" s="7"/>
      <c r="T35" s="7"/>
      <c r="U35" s="1"/>
      <c r="V35" s="1"/>
      <c r="W35" s="1"/>
      <c r="X35" s="1"/>
      <c r="Y35" s="11"/>
      <c r="Z35" s="1"/>
      <c r="AA35" s="1"/>
      <c r="AB35" s="1"/>
      <c r="AC35" s="1"/>
      <c r="AD35" s="1"/>
      <c r="AE35" s="1"/>
      <c r="AF35" s="1"/>
      <c r="AG35" s="1"/>
      <c r="AH35" s="1"/>
    </row>
    <row r="36" ht="12.0" customHeight="1">
      <c r="A36" s="1"/>
      <c r="B36" s="9" t="str">
        <f t="shared" si="2"/>
        <v>32</v>
      </c>
      <c r="C36" s="1" t="s">
        <v>64</v>
      </c>
      <c r="D36" s="1" t="s">
        <v>251</v>
      </c>
      <c r="E36" s="1" t="s">
        <v>141</v>
      </c>
      <c r="F36" s="1" t="s">
        <v>252</v>
      </c>
      <c r="G36" s="1" t="s">
        <v>246</v>
      </c>
      <c r="H36" s="3" t="s">
        <v>41</v>
      </c>
      <c r="I36" s="1" t="s">
        <v>253</v>
      </c>
      <c r="J36" s="1" t="s">
        <v>254</v>
      </c>
      <c r="K36" s="1" t="s">
        <v>255</v>
      </c>
      <c r="L36" s="1" t="s">
        <v>256</v>
      </c>
      <c r="M36" s="7"/>
      <c r="N36" s="7"/>
      <c r="O36" s="1"/>
      <c r="P36" s="1"/>
      <c r="Q36" s="1"/>
      <c r="R36" s="7"/>
      <c r="S36" s="7"/>
      <c r="T36" s="7"/>
      <c r="U36" s="1"/>
      <c r="V36" s="1"/>
      <c r="W36" s="1"/>
      <c r="X36" s="1"/>
      <c r="Y36" s="11"/>
      <c r="Z36" s="1"/>
      <c r="AA36" s="1"/>
      <c r="AB36" s="1"/>
      <c r="AC36" s="1"/>
      <c r="AD36" s="1"/>
      <c r="AE36" s="1"/>
      <c r="AF36" s="1"/>
      <c r="AG36" s="1"/>
      <c r="AH36" s="1"/>
    </row>
    <row r="37" ht="12.0" customHeight="1">
      <c r="A37" s="1"/>
      <c r="B37" s="9" t="str">
        <f t="shared" si="2"/>
        <v>33</v>
      </c>
      <c r="C37" s="10">
        <v>1.0</v>
      </c>
      <c r="D37" s="1" t="s">
        <v>257</v>
      </c>
      <c r="E37" s="1" t="s">
        <v>141</v>
      </c>
      <c r="F37" s="1" t="s">
        <v>258</v>
      </c>
      <c r="G37" s="1" t="s">
        <v>259</v>
      </c>
      <c r="H37" s="3" t="s">
        <v>260</v>
      </c>
      <c r="I37" s="1" t="s">
        <v>261</v>
      </c>
      <c r="J37" s="1" t="s">
        <v>262</v>
      </c>
      <c r="K37" s="1" t="s">
        <v>263</v>
      </c>
      <c r="L37" s="1" t="s">
        <v>264</v>
      </c>
      <c r="M37" s="7"/>
      <c r="N37" s="7"/>
      <c r="O37" s="1"/>
      <c r="P37" s="1"/>
      <c r="Q37" s="1"/>
      <c r="R37" s="7"/>
      <c r="S37" s="7"/>
      <c r="T37" s="7"/>
      <c r="U37" s="1"/>
      <c r="V37" s="1"/>
      <c r="W37" s="1"/>
      <c r="X37" s="1"/>
      <c r="Y37" s="11"/>
      <c r="Z37" s="1"/>
      <c r="AA37" s="1"/>
      <c r="AB37" s="1"/>
      <c r="AC37" s="1"/>
      <c r="AD37" s="1"/>
      <c r="AE37" s="1"/>
      <c r="AF37" s="1"/>
      <c r="AG37" s="1"/>
      <c r="AH37" s="1"/>
    </row>
    <row r="38" ht="12.0" customHeight="1">
      <c r="A38" s="6" t="s">
        <v>265</v>
      </c>
      <c r="B38" s="9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34.5" customHeight="1">
      <c r="A39" s="1"/>
      <c r="B39" s="9" t="str">
        <f>B37+1</f>
        <v>34</v>
      </c>
      <c r="C39" s="1" t="s">
        <v>13</v>
      </c>
      <c r="D39" s="1" t="s">
        <v>267</v>
      </c>
      <c r="E39" s="1" t="s">
        <v>268</v>
      </c>
      <c r="F39" s="1" t="s">
        <v>189</v>
      </c>
      <c r="G39" s="1" t="s">
        <v>143</v>
      </c>
      <c r="H39" s="3" t="s">
        <v>269</v>
      </c>
      <c r="I39" s="9" t="s">
        <v>270</v>
      </c>
      <c r="J39" s="1" t="s">
        <v>271</v>
      </c>
      <c r="K39" s="1" t="s">
        <v>272</v>
      </c>
      <c r="L39" s="1" t="s">
        <v>273</v>
      </c>
      <c r="M39" s="10"/>
      <c r="N39" s="10"/>
      <c r="O39" s="1"/>
      <c r="P39" s="1"/>
      <c r="Q39" s="1"/>
      <c r="R39" s="8"/>
      <c r="S39" s="7"/>
      <c r="T39" s="7"/>
      <c r="U39" s="1"/>
      <c r="V39" s="1"/>
      <c r="W39" s="1"/>
      <c r="X39" s="1"/>
      <c r="Y39" s="11"/>
      <c r="Z39" s="1"/>
      <c r="AA39" s="1"/>
      <c r="AB39" s="1"/>
      <c r="AC39" s="1"/>
      <c r="AD39" s="1"/>
      <c r="AE39" s="1"/>
      <c r="AF39" s="1"/>
      <c r="AG39" s="1"/>
      <c r="AH39" s="1"/>
    </row>
    <row r="40" ht="23.25" customHeight="1">
      <c r="A40" s="1"/>
      <c r="B40" s="9" t="str">
        <f t="shared" ref="B40:B41" si="3">B39+1</f>
        <v>35</v>
      </c>
      <c r="C40" s="1" t="s">
        <v>13</v>
      </c>
      <c r="D40" s="1" t="s">
        <v>278</v>
      </c>
      <c r="E40" s="1" t="s">
        <v>268</v>
      </c>
      <c r="F40" s="1" t="s">
        <v>279</v>
      </c>
      <c r="G40" s="1" t="s">
        <v>280</v>
      </c>
      <c r="H40" s="3" t="s">
        <v>281</v>
      </c>
      <c r="I40" s="1" t="s">
        <v>282</v>
      </c>
      <c r="J40" s="1" t="s">
        <v>283</v>
      </c>
      <c r="K40" s="1" t="s">
        <v>284</v>
      </c>
      <c r="L40" s="1" t="s">
        <v>285</v>
      </c>
      <c r="M40" s="7"/>
      <c r="N40" s="7"/>
      <c r="O40" s="1"/>
      <c r="P40" s="1"/>
      <c r="Q40" s="1"/>
      <c r="R40" s="7"/>
      <c r="S40" s="7"/>
      <c r="T40" s="7"/>
      <c r="U40" s="1"/>
      <c r="V40" s="1"/>
      <c r="W40" s="1"/>
      <c r="X40" s="1"/>
      <c r="Y40" s="11"/>
      <c r="Z40" s="1"/>
      <c r="AA40" s="1"/>
      <c r="AB40" s="1"/>
      <c r="AC40" s="1"/>
      <c r="AD40" s="1"/>
      <c r="AE40" s="1"/>
      <c r="AF40" s="1"/>
      <c r="AG40" s="1"/>
      <c r="AH40" s="1"/>
    </row>
    <row r="41" ht="12.0" customHeight="1">
      <c r="A41" s="1"/>
      <c r="B41" s="9" t="str">
        <f t="shared" si="3"/>
        <v>36</v>
      </c>
      <c r="C41" s="1" t="s">
        <v>13</v>
      </c>
      <c r="D41" s="1" t="s">
        <v>286</v>
      </c>
      <c r="E41" s="1" t="s">
        <v>268</v>
      </c>
      <c r="F41" s="1" t="s">
        <v>288</v>
      </c>
      <c r="G41" s="1" t="s">
        <v>280</v>
      </c>
      <c r="H41" s="3" t="s">
        <v>269</v>
      </c>
      <c r="I41" s="1" t="s">
        <v>289</v>
      </c>
      <c r="J41" s="1"/>
      <c r="K41" s="1" t="s">
        <v>290</v>
      </c>
      <c r="L41" s="1" t="s">
        <v>291</v>
      </c>
      <c r="M41" s="7"/>
      <c r="N41" s="7"/>
      <c r="O41" s="1"/>
      <c r="P41" s="1"/>
      <c r="Q41" s="1"/>
      <c r="R41" s="7"/>
      <c r="S41" s="7"/>
      <c r="T41" s="7"/>
      <c r="U41" s="1"/>
      <c r="V41" s="1"/>
      <c r="W41" s="1"/>
      <c r="X41" s="1"/>
      <c r="Y41" s="11"/>
      <c r="Z41" s="1"/>
      <c r="AA41" s="1"/>
      <c r="AB41" s="1"/>
      <c r="AC41" s="1"/>
      <c r="AD41" s="1"/>
      <c r="AE41" s="1"/>
      <c r="AF41" s="1"/>
      <c r="AG41" s="1"/>
      <c r="AH41" s="1"/>
    </row>
    <row r="42" ht="12.0" customHeight="1">
      <c r="A42" s="6" t="s">
        <v>292</v>
      </c>
      <c r="B42" s="9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23.25" customHeight="1">
      <c r="A43" s="1"/>
      <c r="B43" s="9" t="str">
        <f>B41+1</f>
        <v>37</v>
      </c>
      <c r="C43" s="1" t="s">
        <v>84</v>
      </c>
      <c r="D43" s="1" t="s">
        <v>293</v>
      </c>
      <c r="E43" s="1" t="s">
        <v>294</v>
      </c>
      <c r="F43" s="1" t="s">
        <v>295</v>
      </c>
      <c r="G43" s="1" t="s">
        <v>296</v>
      </c>
      <c r="H43" s="3" t="s">
        <v>297</v>
      </c>
      <c r="I43" s="1" t="s">
        <v>298</v>
      </c>
      <c r="J43" s="7" t="s">
        <v>299</v>
      </c>
      <c r="K43" s="1" t="s">
        <v>300</v>
      </c>
      <c r="L43" s="1" t="s">
        <v>301</v>
      </c>
      <c r="M43" s="7"/>
      <c r="N43" s="7"/>
      <c r="O43" s="1"/>
      <c r="P43" s="1"/>
      <c r="Q43" s="1"/>
      <c r="R43" s="7"/>
      <c r="S43" s="7"/>
      <c r="T43" s="7"/>
      <c r="U43" s="1"/>
      <c r="V43" s="1"/>
      <c r="W43" s="1"/>
      <c r="X43" s="7"/>
      <c r="Y43" s="11"/>
      <c r="Z43" s="1"/>
      <c r="AA43" s="1"/>
      <c r="AB43" s="1"/>
      <c r="AC43" s="1"/>
      <c r="AD43" s="1"/>
      <c r="AE43" s="1"/>
      <c r="AF43" s="1"/>
      <c r="AG43" s="1"/>
      <c r="AH43" s="1"/>
    </row>
    <row r="44" ht="12.0" customHeight="1">
      <c r="A44" s="6" t="s">
        <v>302</v>
      </c>
      <c r="B44" s="9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23.25" customHeight="1">
      <c r="A45" s="1"/>
      <c r="B45" s="9" t="str">
        <f>B43+1</f>
        <v>38</v>
      </c>
      <c r="C45" s="1" t="s">
        <v>36</v>
      </c>
      <c r="D45" s="1" t="s">
        <v>303</v>
      </c>
      <c r="E45" s="1" t="s">
        <v>304</v>
      </c>
      <c r="F45" s="1" t="s">
        <v>305</v>
      </c>
      <c r="G45" s="1" t="s">
        <v>306</v>
      </c>
      <c r="H45" s="3" t="s">
        <v>307</v>
      </c>
      <c r="I45" s="1" t="s">
        <v>308</v>
      </c>
      <c r="J45" s="1" t="s">
        <v>309</v>
      </c>
      <c r="K45" s="1" t="s">
        <v>310</v>
      </c>
      <c r="L45" s="1" t="s">
        <v>311</v>
      </c>
      <c r="M45" s="1"/>
      <c r="N45" s="1"/>
      <c r="O45" s="1"/>
      <c r="P45" s="1"/>
      <c r="Q45" s="1"/>
      <c r="R45" s="7"/>
      <c r="S45" s="7"/>
      <c r="T45" s="7"/>
      <c r="U45" s="1"/>
      <c r="V45" s="1"/>
      <c r="W45" s="1"/>
      <c r="X45" s="1"/>
      <c r="Y45" s="7"/>
      <c r="Z45" s="1"/>
      <c r="AA45" s="1"/>
      <c r="AB45" s="1"/>
      <c r="AC45" s="1"/>
      <c r="AD45" s="1"/>
      <c r="AE45" s="1"/>
      <c r="AF45" s="1"/>
      <c r="AG45" s="1"/>
      <c r="AH45" s="1"/>
    </row>
    <row r="46" ht="12.0" customHeight="1">
      <c r="A46" s="6" t="s">
        <v>312</v>
      </c>
      <c r="B46" s="9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.0" customHeight="1">
      <c r="A47" s="1"/>
      <c r="B47" s="9" t="str">
        <f>B45+1</f>
        <v>39</v>
      </c>
      <c r="C47" s="1" t="s">
        <v>13</v>
      </c>
      <c r="D47" s="1" t="s">
        <v>313</v>
      </c>
      <c r="E47" s="1" t="s">
        <v>315</v>
      </c>
      <c r="F47" s="1" t="s">
        <v>316</v>
      </c>
      <c r="G47" s="1" t="s">
        <v>317</v>
      </c>
      <c r="H47" s="3" t="s">
        <v>318</v>
      </c>
      <c r="I47" s="1" t="s">
        <v>319</v>
      </c>
      <c r="J47" s="1"/>
      <c r="K47" s="1" t="s">
        <v>320</v>
      </c>
      <c r="L47" s="1" t="s">
        <v>321</v>
      </c>
      <c r="M47" s="1"/>
      <c r="N47" s="1"/>
      <c r="O47" s="1"/>
      <c r="P47" s="1"/>
      <c r="Q47" s="1"/>
      <c r="R47" s="7"/>
      <c r="S47" s="7"/>
      <c r="T47" s="7"/>
      <c r="U47" s="1"/>
      <c r="V47" s="1"/>
      <c r="W47" s="1"/>
      <c r="X47" s="1"/>
      <c r="Y47" s="11"/>
      <c r="Z47" s="1"/>
      <c r="AA47" s="1"/>
      <c r="AB47" s="1"/>
      <c r="AC47" s="1"/>
      <c r="AD47" s="1"/>
      <c r="AE47" s="1"/>
      <c r="AF47" s="1"/>
      <c r="AG47" s="1"/>
      <c r="AH47" s="1"/>
    </row>
    <row r="48" ht="12.0" customHeight="1">
      <c r="A48" s="1"/>
      <c r="B48" s="9" t="str">
        <f t="shared" ref="B48:B55" si="4">B47+1</f>
        <v>40</v>
      </c>
      <c r="C48" s="1" t="s">
        <v>13</v>
      </c>
      <c r="D48" s="1" t="s">
        <v>326</v>
      </c>
      <c r="E48" s="1" t="s">
        <v>315</v>
      </c>
      <c r="F48" s="1" t="s">
        <v>327</v>
      </c>
      <c r="G48" s="1" t="s">
        <v>328</v>
      </c>
      <c r="H48" s="3" t="s">
        <v>329</v>
      </c>
      <c r="I48" s="1" t="s">
        <v>330</v>
      </c>
      <c r="J48" s="1"/>
      <c r="K48" s="1" t="s">
        <v>331</v>
      </c>
      <c r="L48" s="1" t="s">
        <v>332</v>
      </c>
      <c r="M48" s="1"/>
      <c r="N48" s="1"/>
      <c r="O48" s="1"/>
      <c r="P48" s="1"/>
      <c r="Q48" s="1"/>
      <c r="R48" s="7"/>
      <c r="S48" s="7"/>
      <c r="T48" s="7"/>
      <c r="U48" s="1"/>
      <c r="V48" s="1"/>
      <c r="W48" s="1"/>
      <c r="X48" s="1"/>
      <c r="Y48" s="11"/>
      <c r="Z48" s="1"/>
      <c r="AA48" s="1"/>
      <c r="AB48" s="1"/>
      <c r="AC48" s="1"/>
      <c r="AD48" s="1"/>
      <c r="AE48" s="1"/>
      <c r="AF48" s="1"/>
      <c r="AG48" s="1"/>
      <c r="AH48" s="1"/>
    </row>
    <row r="49" ht="12.0" customHeight="1">
      <c r="A49" s="1"/>
      <c r="B49" s="9" t="str">
        <f t="shared" si="4"/>
        <v>41</v>
      </c>
      <c r="C49" s="1" t="s">
        <v>13</v>
      </c>
      <c r="D49" s="1" t="s">
        <v>333</v>
      </c>
      <c r="E49" s="1" t="s">
        <v>315</v>
      </c>
      <c r="F49" s="1" t="s">
        <v>334</v>
      </c>
      <c r="G49" s="1" t="s">
        <v>335</v>
      </c>
      <c r="H49" s="3" t="s">
        <v>329</v>
      </c>
      <c r="I49" s="1" t="s">
        <v>336</v>
      </c>
      <c r="J49" s="1"/>
      <c r="K49" s="1" t="s">
        <v>337</v>
      </c>
      <c r="L49" s="1" t="s">
        <v>338</v>
      </c>
      <c r="M49" s="1"/>
      <c r="N49" s="1"/>
      <c r="O49" s="1"/>
      <c r="P49" s="1"/>
      <c r="Q49" s="1"/>
      <c r="R49" s="7"/>
      <c r="S49" s="7"/>
      <c r="T49" s="7"/>
      <c r="U49" s="1"/>
      <c r="V49" s="1"/>
      <c r="W49" s="1"/>
      <c r="X49" s="1"/>
      <c r="Y49" s="11"/>
      <c r="Z49" s="1"/>
      <c r="AA49" s="1"/>
      <c r="AB49" s="1"/>
      <c r="AC49" s="1"/>
      <c r="AD49" s="1"/>
      <c r="AE49" s="1"/>
      <c r="AF49" s="1"/>
      <c r="AG49" s="1"/>
      <c r="AH49" s="1"/>
    </row>
    <row r="50" ht="12.0" customHeight="1">
      <c r="A50" s="1"/>
      <c r="B50" s="9" t="str">
        <f t="shared" si="4"/>
        <v>42</v>
      </c>
      <c r="C50" s="1" t="s">
        <v>84</v>
      </c>
      <c r="D50" s="1" t="s">
        <v>339</v>
      </c>
      <c r="E50" s="1" t="s">
        <v>315</v>
      </c>
      <c r="F50" s="1" t="s">
        <v>340</v>
      </c>
      <c r="G50" s="1" t="s">
        <v>341</v>
      </c>
      <c r="H50" s="3" t="s">
        <v>342</v>
      </c>
      <c r="I50" s="1" t="s">
        <v>340</v>
      </c>
      <c r="J50" s="1"/>
      <c r="K50" s="1" t="s">
        <v>343</v>
      </c>
      <c r="L50" s="1" t="s">
        <v>344</v>
      </c>
      <c r="M50" s="1"/>
      <c r="N50" s="1"/>
      <c r="O50" s="1"/>
      <c r="P50" s="1"/>
      <c r="Q50" s="1"/>
      <c r="R50" s="7"/>
      <c r="S50" s="7"/>
      <c r="T50" s="7"/>
      <c r="U50" s="1"/>
      <c r="V50" s="1"/>
      <c r="W50" s="1"/>
      <c r="X50" s="1"/>
      <c r="Y50" s="11"/>
      <c r="Z50" s="1"/>
      <c r="AA50" s="1"/>
      <c r="AB50" s="1"/>
      <c r="AC50" s="1"/>
      <c r="AD50" s="1"/>
      <c r="AE50" s="1"/>
      <c r="AF50" s="1"/>
      <c r="AG50" s="1"/>
      <c r="AH50" s="1"/>
    </row>
    <row r="51" ht="12.0" customHeight="1">
      <c r="A51" s="1"/>
      <c r="B51" s="9" t="str">
        <f t="shared" si="4"/>
        <v>43</v>
      </c>
      <c r="C51" s="1" t="s">
        <v>13</v>
      </c>
      <c r="D51" s="1" t="s">
        <v>345</v>
      </c>
      <c r="E51" s="1" t="s">
        <v>315</v>
      </c>
      <c r="F51" s="1" t="s">
        <v>346</v>
      </c>
      <c r="G51" s="1" t="s">
        <v>347</v>
      </c>
      <c r="H51" s="3" t="s">
        <v>348</v>
      </c>
      <c r="I51" s="1" t="s">
        <v>346</v>
      </c>
      <c r="J51" s="1"/>
      <c r="K51" s="1" t="s">
        <v>349</v>
      </c>
      <c r="L51" s="1" t="s">
        <v>350</v>
      </c>
      <c r="M51" s="1"/>
      <c r="N51" s="1"/>
      <c r="O51" s="1"/>
      <c r="P51" s="1"/>
      <c r="Q51" s="1"/>
      <c r="R51" s="7"/>
      <c r="S51" s="7"/>
      <c r="T51" s="7"/>
      <c r="U51" s="1"/>
      <c r="V51" s="1"/>
      <c r="W51" s="1"/>
      <c r="X51" s="1"/>
      <c r="Y51" s="11"/>
      <c r="Z51" s="1"/>
      <c r="AA51" s="1"/>
      <c r="AB51" s="1"/>
      <c r="AC51" s="1"/>
      <c r="AD51" s="1"/>
      <c r="AE51" s="1"/>
      <c r="AF51" s="1"/>
      <c r="AG51" s="1"/>
      <c r="AH51" s="1"/>
    </row>
    <row r="52" ht="23.25" customHeight="1">
      <c r="A52" s="1"/>
      <c r="B52" s="9" t="str">
        <f t="shared" si="4"/>
        <v>44</v>
      </c>
      <c r="C52" s="1" t="s">
        <v>13</v>
      </c>
      <c r="D52" s="1" t="s">
        <v>351</v>
      </c>
      <c r="E52" s="1" t="s">
        <v>315</v>
      </c>
      <c r="F52" s="1" t="s">
        <v>352</v>
      </c>
      <c r="G52" s="1" t="s">
        <v>353</v>
      </c>
      <c r="H52" s="3" t="s">
        <v>354</v>
      </c>
      <c r="I52" s="1" t="s">
        <v>355</v>
      </c>
      <c r="J52" s="1"/>
      <c r="K52" s="1" t="s">
        <v>356</v>
      </c>
      <c r="L52" s="1" t="s">
        <v>357</v>
      </c>
      <c r="M52" s="1"/>
      <c r="N52" s="1"/>
      <c r="O52" s="1"/>
      <c r="P52" s="1"/>
      <c r="Q52" s="1"/>
      <c r="R52" s="7"/>
      <c r="S52" s="7"/>
      <c r="T52" s="7"/>
      <c r="U52" s="1"/>
      <c r="V52" s="1"/>
      <c r="W52" s="1"/>
      <c r="X52" s="1"/>
      <c r="Y52" s="11"/>
      <c r="Z52" s="1"/>
      <c r="AA52" s="1"/>
      <c r="AB52" s="1"/>
      <c r="AC52" s="1"/>
      <c r="AD52" s="1"/>
      <c r="AE52" s="1"/>
      <c r="AF52" s="1"/>
      <c r="AG52" s="1"/>
      <c r="AH52" s="1"/>
    </row>
    <row r="53" ht="12.0" customHeight="1">
      <c r="A53" s="1"/>
      <c r="B53" s="9" t="str">
        <f t="shared" si="4"/>
        <v>45</v>
      </c>
      <c r="C53" s="1" t="s">
        <v>13</v>
      </c>
      <c r="D53" s="1" t="s">
        <v>359</v>
      </c>
      <c r="E53" s="1" t="s">
        <v>315</v>
      </c>
      <c r="F53" s="1" t="s">
        <v>361</v>
      </c>
      <c r="G53" s="1" t="s">
        <v>362</v>
      </c>
      <c r="H53" s="3" t="s">
        <v>363</v>
      </c>
      <c r="I53" s="1" t="s">
        <v>364</v>
      </c>
      <c r="J53" s="1"/>
      <c r="K53" s="1" t="s">
        <v>365</v>
      </c>
      <c r="L53" s="1"/>
      <c r="M53" s="1"/>
      <c r="N53" s="1"/>
      <c r="O53" s="1"/>
      <c r="P53" s="1"/>
      <c r="Q53" s="1"/>
      <c r="R53" s="7"/>
      <c r="S53" s="7"/>
      <c r="T53" s="7"/>
      <c r="U53" s="1"/>
      <c r="V53" s="1"/>
      <c r="W53" s="1"/>
      <c r="X53" s="7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.0" customHeight="1">
      <c r="A54" s="1"/>
      <c r="B54" s="9" t="str">
        <f t="shared" si="4"/>
        <v>46</v>
      </c>
      <c r="C54" s="1"/>
      <c r="D54" s="1"/>
      <c r="E54" s="1" t="s">
        <v>315</v>
      </c>
      <c r="F54" s="1" t="s">
        <v>366</v>
      </c>
      <c r="G54" s="1" t="s">
        <v>367</v>
      </c>
      <c r="H54" s="3" t="s">
        <v>354</v>
      </c>
      <c r="I54" s="1" t="s">
        <v>368</v>
      </c>
      <c r="J54" s="1"/>
      <c r="K54" s="1" t="s">
        <v>369</v>
      </c>
      <c r="L54" s="1" t="s">
        <v>370</v>
      </c>
      <c r="M54" s="1"/>
      <c r="N54" s="1"/>
      <c r="O54" s="1"/>
      <c r="P54" s="1"/>
      <c r="Q54" s="1"/>
      <c r="R54" s="7"/>
      <c r="S54" s="7"/>
      <c r="T54" s="7"/>
      <c r="U54" s="1"/>
      <c r="V54" s="1"/>
      <c r="W54" s="1"/>
      <c r="X54" s="1"/>
      <c r="Y54" s="11"/>
      <c r="Z54" s="1"/>
      <c r="AA54" s="1"/>
      <c r="AB54" s="1"/>
      <c r="AC54" s="1"/>
      <c r="AD54" s="1"/>
      <c r="AE54" s="1"/>
      <c r="AF54" s="1"/>
      <c r="AG54" s="1"/>
      <c r="AH54" s="1"/>
    </row>
    <row r="55" ht="12.0" customHeight="1">
      <c r="A55" s="1"/>
      <c r="B55" s="9" t="str">
        <f t="shared" si="4"/>
        <v>47</v>
      </c>
      <c r="C55" s="1" t="s">
        <v>13</v>
      </c>
      <c r="D55" s="1" t="s">
        <v>375</v>
      </c>
      <c r="E55" s="1" t="s">
        <v>315</v>
      </c>
      <c r="F55" s="1" t="s">
        <v>376</v>
      </c>
      <c r="G55" s="1" t="s">
        <v>377</v>
      </c>
      <c r="H55" s="3" t="s">
        <v>378</v>
      </c>
      <c r="I55" s="1" t="s">
        <v>376</v>
      </c>
      <c r="J55" s="1" t="s">
        <v>379</v>
      </c>
      <c r="K55" s="1"/>
      <c r="L55" s="1" t="s">
        <v>380</v>
      </c>
      <c r="M55" s="1"/>
      <c r="N55" s="1"/>
      <c r="O55" s="1"/>
      <c r="P55" s="1"/>
      <c r="Q55" s="1"/>
      <c r="R55" s="7"/>
      <c r="S55" s="7"/>
      <c r="T55" s="7"/>
      <c r="U55" s="1"/>
      <c r="V55" s="1"/>
      <c r="W55" s="1"/>
      <c r="X55" s="1"/>
      <c r="Y55" s="11"/>
      <c r="Z55" s="1"/>
      <c r="AA55" s="1"/>
      <c r="AB55" s="1"/>
      <c r="AC55" s="1"/>
      <c r="AD55" s="1"/>
      <c r="AE55" s="1"/>
      <c r="AF55" s="1"/>
      <c r="AG55" s="1"/>
      <c r="AH55" s="1"/>
    </row>
    <row r="56" ht="12.0" customHeight="1">
      <c r="A56" s="6" t="s">
        <v>381</v>
      </c>
      <c r="B56" s="9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.0" customHeight="1">
      <c r="A57" s="1"/>
      <c r="B57" s="9" t="str">
        <f>B55+1</f>
        <v>48</v>
      </c>
      <c r="C57" s="1" t="s">
        <v>13</v>
      </c>
      <c r="D57" s="1" t="s">
        <v>382</v>
      </c>
      <c r="E57" s="1" t="s">
        <v>383</v>
      </c>
      <c r="F57" s="1" t="s">
        <v>384</v>
      </c>
      <c r="G57" s="1"/>
      <c r="H57" s="3" t="s">
        <v>329</v>
      </c>
      <c r="I57" s="1" t="s">
        <v>385</v>
      </c>
      <c r="J57" s="1"/>
      <c r="K57" s="1" t="s">
        <v>386</v>
      </c>
      <c r="L57" s="1" t="s">
        <v>387</v>
      </c>
      <c r="M57" s="1"/>
      <c r="N57" s="1"/>
      <c r="O57" s="1"/>
      <c r="P57" s="1"/>
      <c r="Q57" s="1"/>
      <c r="R57" s="7"/>
      <c r="S57" s="7"/>
      <c r="T57" s="7"/>
      <c r="U57" s="1"/>
      <c r="V57" s="1"/>
      <c r="W57" s="1"/>
      <c r="X57" s="1"/>
      <c r="Y57" s="11"/>
      <c r="Z57" s="1"/>
      <c r="AA57" s="1"/>
      <c r="AB57" s="1"/>
      <c r="AC57" s="1"/>
      <c r="AD57" s="1"/>
      <c r="AE57" s="1"/>
      <c r="AF57" s="1"/>
      <c r="AG57" s="1"/>
      <c r="AH57" s="1"/>
    </row>
    <row r="58" ht="12.0" customHeight="1">
      <c r="A58" s="6" t="s">
        <v>388</v>
      </c>
      <c r="B58" s="9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23.25" customHeight="1">
      <c r="A59" s="1"/>
      <c r="B59" s="9" t="str">
        <f>B57+1</f>
        <v>49</v>
      </c>
      <c r="C59" s="1" t="s">
        <v>64</v>
      </c>
      <c r="D59" s="1" t="s">
        <v>389</v>
      </c>
      <c r="E59" s="1" t="s">
        <v>390</v>
      </c>
      <c r="F59" s="1" t="s">
        <v>391</v>
      </c>
      <c r="G59" s="1" t="s">
        <v>392</v>
      </c>
      <c r="H59" s="3" t="s">
        <v>393</v>
      </c>
      <c r="I59" s="1" t="s">
        <v>394</v>
      </c>
      <c r="J59" s="1" t="s">
        <v>395</v>
      </c>
      <c r="K59" s="1" t="s">
        <v>396</v>
      </c>
      <c r="L59" s="1" t="s">
        <v>397</v>
      </c>
      <c r="M59" s="1"/>
      <c r="N59" s="1"/>
      <c r="O59" s="1"/>
      <c r="P59" s="1"/>
      <c r="Q59" s="1"/>
      <c r="R59" s="7"/>
      <c r="S59" s="7"/>
      <c r="T59" s="7"/>
      <c r="U59" s="1"/>
      <c r="V59" s="1"/>
      <c r="W59" s="1"/>
      <c r="X59" s="1"/>
      <c r="Y59" s="11"/>
      <c r="Z59" s="1"/>
      <c r="AA59" s="1"/>
      <c r="AB59" s="1"/>
      <c r="AC59" s="1"/>
      <c r="AD59" s="1"/>
      <c r="AE59" s="1"/>
      <c r="AF59" s="1"/>
      <c r="AG59" s="1"/>
      <c r="AH59" s="1"/>
    </row>
    <row r="60" ht="23.25" customHeight="1">
      <c r="A60" s="1"/>
      <c r="B60" s="9" t="str">
        <f t="shared" ref="B60:B63" si="5">B59+1</f>
        <v>50</v>
      </c>
      <c r="C60" s="1" t="s">
        <v>13</v>
      </c>
      <c r="D60" s="1" t="s">
        <v>398</v>
      </c>
      <c r="E60" s="1" t="s">
        <v>390</v>
      </c>
      <c r="F60" s="1" t="s">
        <v>399</v>
      </c>
      <c r="G60" s="1" t="s">
        <v>400</v>
      </c>
      <c r="H60" s="3" t="s">
        <v>260</v>
      </c>
      <c r="I60" s="1" t="s">
        <v>401</v>
      </c>
      <c r="J60" s="1" t="s">
        <v>402</v>
      </c>
      <c r="K60" s="1" t="s">
        <v>403</v>
      </c>
      <c r="L60" s="1" t="s">
        <v>404</v>
      </c>
      <c r="M60" s="1"/>
      <c r="N60" s="1"/>
      <c r="O60" s="1"/>
      <c r="P60" s="1"/>
      <c r="Q60" s="1"/>
      <c r="R60" s="7"/>
      <c r="S60" s="7"/>
      <c r="T60" s="7"/>
      <c r="U60" s="1"/>
      <c r="V60" s="1"/>
      <c r="W60" s="1"/>
      <c r="X60" s="1"/>
      <c r="Y60" s="7"/>
      <c r="Z60" s="1"/>
      <c r="AA60" s="1"/>
      <c r="AB60" s="1"/>
      <c r="AC60" s="1"/>
      <c r="AD60" s="1"/>
      <c r="AE60" s="1"/>
      <c r="AF60" s="1"/>
      <c r="AG60" s="1"/>
      <c r="AH60" s="1"/>
    </row>
    <row r="61" ht="23.25" customHeight="1">
      <c r="A61" s="1"/>
      <c r="B61" s="9" t="str">
        <f t="shared" si="5"/>
        <v>51</v>
      </c>
      <c r="C61" s="1" t="s">
        <v>13</v>
      </c>
      <c r="D61" s="1" t="s">
        <v>405</v>
      </c>
      <c r="E61" s="1" t="s">
        <v>390</v>
      </c>
      <c r="F61" s="1" t="s">
        <v>406</v>
      </c>
      <c r="G61" s="1" t="s">
        <v>407</v>
      </c>
      <c r="H61" s="3" t="s">
        <v>260</v>
      </c>
      <c r="I61" s="1" t="s">
        <v>408</v>
      </c>
      <c r="J61" s="1"/>
      <c r="K61" s="1" t="s">
        <v>409</v>
      </c>
      <c r="L61" s="1" t="s">
        <v>410</v>
      </c>
      <c r="M61" s="1"/>
      <c r="N61" s="1"/>
      <c r="O61" s="1"/>
      <c r="P61" s="1"/>
      <c r="Q61" s="1"/>
      <c r="R61" s="7"/>
      <c r="S61" s="7"/>
      <c r="T61" s="7"/>
      <c r="U61" s="1"/>
      <c r="V61" s="1"/>
      <c r="W61" s="1"/>
      <c r="X61" s="1"/>
      <c r="Y61" s="7"/>
      <c r="Z61" s="1"/>
      <c r="AA61" s="1"/>
      <c r="AB61" s="1"/>
      <c r="AC61" s="1"/>
      <c r="AD61" s="1"/>
      <c r="AE61" s="1"/>
      <c r="AF61" s="1"/>
      <c r="AG61" s="1"/>
      <c r="AH61" s="1"/>
    </row>
    <row r="62" ht="23.25" customHeight="1">
      <c r="A62" s="1"/>
      <c r="B62" s="9" t="str">
        <f t="shared" si="5"/>
        <v>52</v>
      </c>
      <c r="C62" s="1"/>
      <c r="D62" s="1"/>
      <c r="E62" s="1" t="s">
        <v>390</v>
      </c>
      <c r="F62" s="1" t="s">
        <v>412</v>
      </c>
      <c r="G62" s="1" t="s">
        <v>413</v>
      </c>
      <c r="H62" s="3" t="s">
        <v>414</v>
      </c>
      <c r="I62" s="1" t="s">
        <v>415</v>
      </c>
      <c r="J62" s="1"/>
      <c r="K62" s="1"/>
      <c r="L62" s="1" t="s">
        <v>416</v>
      </c>
      <c r="M62" s="1"/>
      <c r="N62" s="1"/>
      <c r="O62" s="1"/>
      <c r="P62" s="1"/>
      <c r="Q62" s="1"/>
      <c r="R62" s="7"/>
      <c r="S62" s="7"/>
      <c r="T62" s="7"/>
      <c r="U62" s="1"/>
      <c r="V62" s="1"/>
      <c r="W62" s="1"/>
      <c r="X62" s="1"/>
      <c r="Y62" s="11"/>
      <c r="Z62" s="1"/>
      <c r="AA62" s="1"/>
      <c r="AB62" s="1"/>
      <c r="AC62" s="1"/>
      <c r="AD62" s="1"/>
      <c r="AE62" s="1"/>
      <c r="AF62" s="1"/>
      <c r="AG62" s="1"/>
      <c r="AH62" s="1"/>
    </row>
    <row r="63" ht="23.25" customHeight="1">
      <c r="A63" s="1"/>
      <c r="B63" s="9" t="str">
        <f t="shared" si="5"/>
        <v>53</v>
      </c>
      <c r="C63" s="1" t="s">
        <v>13</v>
      </c>
      <c r="D63" s="1" t="s">
        <v>417</v>
      </c>
      <c r="E63" s="1" t="s">
        <v>418</v>
      </c>
      <c r="F63" s="1" t="s">
        <v>419</v>
      </c>
      <c r="G63" s="1" t="s">
        <v>407</v>
      </c>
      <c r="H63" s="3" t="s">
        <v>420</v>
      </c>
      <c r="I63" s="1" t="s">
        <v>421</v>
      </c>
      <c r="J63" s="1" t="s">
        <v>422</v>
      </c>
      <c r="K63" s="1" t="s">
        <v>423</v>
      </c>
      <c r="L63" s="1" t="s">
        <v>424</v>
      </c>
      <c r="M63" s="1"/>
      <c r="N63" s="1"/>
      <c r="O63" s="1"/>
      <c r="P63" s="1"/>
      <c r="Q63" s="1"/>
      <c r="R63" s="7"/>
      <c r="S63" s="7"/>
      <c r="T63" s="7"/>
      <c r="U63" s="1"/>
      <c r="V63" s="1"/>
      <c r="W63" s="1"/>
      <c r="X63" s="1"/>
      <c r="Y63" s="11"/>
      <c r="Z63" s="1"/>
      <c r="AA63" s="1"/>
      <c r="AB63" s="1"/>
      <c r="AC63" s="1"/>
      <c r="AD63" s="1"/>
      <c r="AE63" s="1"/>
      <c r="AF63" s="1"/>
      <c r="AG63" s="1"/>
      <c r="AH63" s="1"/>
    </row>
    <row r="64" ht="12.0" customHeight="1">
      <c r="A64" s="6" t="s">
        <v>425</v>
      </c>
      <c r="B64" s="9"/>
      <c r="C64" s="1"/>
      <c r="D64" s="1"/>
      <c r="E64" s="1"/>
      <c r="F64" s="1"/>
      <c r="G64" s="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.0" customHeight="1">
      <c r="A65" s="1"/>
      <c r="B65" s="9" t="str">
        <f>B63+1</f>
        <v>54</v>
      </c>
      <c r="C65" s="1" t="s">
        <v>64</v>
      </c>
      <c r="D65" s="1" t="s">
        <v>426</v>
      </c>
      <c r="E65" s="1" t="s">
        <v>427</v>
      </c>
      <c r="F65" s="1" t="s">
        <v>428</v>
      </c>
      <c r="G65" s="1" t="s">
        <v>392</v>
      </c>
      <c r="H65" s="3" t="s">
        <v>393</v>
      </c>
      <c r="I65" s="1" t="s">
        <v>429</v>
      </c>
      <c r="J65" s="1"/>
      <c r="K65" s="1" t="s">
        <v>430</v>
      </c>
      <c r="L65" s="1" t="s">
        <v>431</v>
      </c>
      <c r="M65" s="1"/>
      <c r="N65" s="1"/>
      <c r="O65" s="1"/>
      <c r="P65" s="1"/>
      <c r="Q65" s="1"/>
      <c r="R65" s="7"/>
      <c r="S65" s="7"/>
      <c r="T65" s="7"/>
      <c r="U65" s="1"/>
      <c r="V65" s="1"/>
      <c r="W65" s="1"/>
      <c r="X65" s="1"/>
      <c r="Y65" s="7"/>
      <c r="Z65" s="1"/>
      <c r="AA65" s="1"/>
      <c r="AB65" s="1"/>
      <c r="AC65" s="1"/>
      <c r="AD65" s="1"/>
      <c r="AE65" s="1"/>
      <c r="AF65" s="1"/>
      <c r="AG65" s="1"/>
      <c r="AH65" s="1"/>
    </row>
    <row r="66" ht="12.0" customHeight="1">
      <c r="A66" s="1"/>
      <c r="B66" s="9" t="str">
        <f>B65+1</f>
        <v>55</v>
      </c>
      <c r="C66" s="1" t="s">
        <v>13</v>
      </c>
      <c r="D66" s="1" t="s">
        <v>435</v>
      </c>
      <c r="E66" s="1" t="s">
        <v>436</v>
      </c>
      <c r="F66" s="1" t="s">
        <v>437</v>
      </c>
      <c r="G66" s="1" t="s">
        <v>438</v>
      </c>
      <c r="H66" s="3" t="s">
        <v>439</v>
      </c>
      <c r="I66" s="1" t="s">
        <v>440</v>
      </c>
      <c r="J66" s="1" t="s">
        <v>441</v>
      </c>
      <c r="K66" s="7" t="s">
        <v>442</v>
      </c>
      <c r="L66" s="7" t="s">
        <v>443</v>
      </c>
      <c r="M66" s="7"/>
      <c r="N66" s="1"/>
      <c r="O66" s="1"/>
      <c r="P66" s="1"/>
      <c r="Q66" s="1"/>
      <c r="R66" s="7"/>
      <c r="S66" s="7"/>
      <c r="T66" s="7"/>
      <c r="U66" s="1"/>
      <c r="V66" s="1"/>
      <c r="W66" s="1"/>
      <c r="X66" s="7"/>
      <c r="Y66" s="11"/>
      <c r="Z66" s="1"/>
      <c r="AA66" s="1"/>
      <c r="AB66" s="1"/>
      <c r="AC66" s="1"/>
      <c r="AD66" s="1"/>
      <c r="AE66" s="1"/>
      <c r="AF66" s="1"/>
      <c r="AG66" s="1"/>
      <c r="AH66" s="1"/>
    </row>
    <row r="67" ht="12.0" customHeight="1">
      <c r="A67" s="6" t="s">
        <v>444</v>
      </c>
      <c r="B67" s="9"/>
      <c r="C67" s="1"/>
      <c r="D67" s="1"/>
      <c r="E67" s="1"/>
      <c r="F67" s="1"/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.0" customHeight="1">
      <c r="A68" s="1"/>
      <c r="B68" s="9" t="str">
        <f>B66+1</f>
        <v>56</v>
      </c>
      <c r="C68" s="1" t="s">
        <v>64</v>
      </c>
      <c r="D68" s="1" t="s">
        <v>445</v>
      </c>
      <c r="E68" s="1" t="s">
        <v>446</v>
      </c>
      <c r="F68" s="1" t="s">
        <v>447</v>
      </c>
      <c r="G68" s="1"/>
      <c r="H68" s="3" t="s">
        <v>448</v>
      </c>
      <c r="I68" s="1" t="s">
        <v>449</v>
      </c>
      <c r="J68" s="1"/>
      <c r="K68" s="1" t="s">
        <v>450</v>
      </c>
      <c r="L68" s="1" t="s">
        <v>451</v>
      </c>
      <c r="M68" s="1"/>
      <c r="N68" s="1"/>
      <c r="O68" s="1"/>
      <c r="P68" s="1"/>
      <c r="Q68" s="1"/>
      <c r="R68" s="7"/>
      <c r="S68" s="7"/>
      <c r="T68" s="7"/>
      <c r="U68" s="1"/>
      <c r="V68" s="1"/>
      <c r="W68" s="1"/>
      <c r="X68" s="1"/>
      <c r="Y68" s="7"/>
      <c r="Z68" s="1"/>
      <c r="AA68" s="1"/>
      <c r="AB68" s="1"/>
      <c r="AC68" s="1"/>
      <c r="AD68" s="1"/>
      <c r="AE68" s="1"/>
      <c r="AF68" s="1"/>
      <c r="AG68" s="1"/>
      <c r="AH68" s="1"/>
    </row>
    <row r="69" ht="12.0" customHeight="1">
      <c r="A69" s="1"/>
      <c r="B69" s="9" t="str">
        <f t="shared" ref="B69:B75" si="6">B68+1</f>
        <v>57</v>
      </c>
      <c r="C69" s="1" t="s">
        <v>13</v>
      </c>
      <c r="D69" s="1" t="s">
        <v>452</v>
      </c>
      <c r="E69" s="1" t="s">
        <v>453</v>
      </c>
      <c r="F69" s="1" t="s">
        <v>454</v>
      </c>
      <c r="G69" s="1"/>
      <c r="H69" s="3" t="s">
        <v>455</v>
      </c>
      <c r="I69" s="1" t="s">
        <v>456</v>
      </c>
      <c r="J69" s="1"/>
      <c r="K69" s="1"/>
      <c r="L69" s="1" t="s">
        <v>457</v>
      </c>
      <c r="M69" s="1"/>
      <c r="N69" s="1"/>
      <c r="O69" s="1"/>
      <c r="P69" s="1"/>
      <c r="Q69" s="1"/>
      <c r="R69" s="7"/>
      <c r="S69" s="7"/>
      <c r="T69" s="7"/>
      <c r="U69" s="1"/>
      <c r="V69" s="1"/>
      <c r="W69" s="1"/>
      <c r="X69" s="1"/>
      <c r="Y69" s="11"/>
      <c r="Z69" s="1"/>
      <c r="AA69" s="1"/>
      <c r="AB69" s="1"/>
      <c r="AC69" s="1"/>
      <c r="AD69" s="1"/>
      <c r="AE69" s="1"/>
      <c r="AF69" s="1"/>
      <c r="AG69" s="1"/>
      <c r="AH69" s="1"/>
    </row>
    <row r="70" ht="12.0" customHeight="1">
      <c r="A70" s="1"/>
      <c r="B70" s="9" t="str">
        <f t="shared" si="6"/>
        <v>58</v>
      </c>
      <c r="C70" s="1" t="s">
        <v>13</v>
      </c>
      <c r="D70" s="1" t="s">
        <v>458</v>
      </c>
      <c r="E70" s="1" t="s">
        <v>453</v>
      </c>
      <c r="F70" s="1" t="s">
        <v>459</v>
      </c>
      <c r="G70" s="1"/>
      <c r="H70" s="3" t="s">
        <v>460</v>
      </c>
      <c r="I70" s="1" t="s">
        <v>461</v>
      </c>
      <c r="J70" s="1"/>
      <c r="K70" s="1"/>
      <c r="L70" s="1" t="s">
        <v>462</v>
      </c>
      <c r="M70" s="1"/>
      <c r="N70" s="1"/>
      <c r="O70" s="1"/>
      <c r="P70" s="1"/>
      <c r="Q70" s="1"/>
      <c r="R70" s="7"/>
      <c r="S70" s="7"/>
      <c r="T70" s="7"/>
      <c r="U70" s="1"/>
      <c r="V70" s="1"/>
      <c r="W70" s="1"/>
      <c r="X70" s="1"/>
      <c r="Y70" s="11"/>
      <c r="Z70" s="1"/>
      <c r="AA70" s="1"/>
      <c r="AB70" s="1"/>
      <c r="AC70" s="1"/>
      <c r="AD70" s="1"/>
      <c r="AE70" s="1"/>
      <c r="AF70" s="1"/>
      <c r="AG70" s="1"/>
      <c r="AH70" s="1"/>
    </row>
    <row r="71" ht="12.0" customHeight="1">
      <c r="A71" s="1"/>
      <c r="B71" s="9" t="str">
        <f t="shared" si="6"/>
        <v>59</v>
      </c>
      <c r="C71" s="1" t="s">
        <v>13</v>
      </c>
      <c r="D71" s="1" t="s">
        <v>463</v>
      </c>
      <c r="E71" s="1" t="s">
        <v>453</v>
      </c>
      <c r="F71" s="1" t="s">
        <v>464</v>
      </c>
      <c r="G71" s="1"/>
      <c r="H71" s="3" t="s">
        <v>465</v>
      </c>
      <c r="I71" s="1" t="s">
        <v>466</v>
      </c>
      <c r="J71" s="1"/>
      <c r="K71" s="1" t="s">
        <v>467</v>
      </c>
      <c r="L71" s="1" t="s">
        <v>468</v>
      </c>
      <c r="M71" s="1"/>
      <c r="N71" s="1"/>
      <c r="O71" s="1"/>
      <c r="P71" s="1"/>
      <c r="Q71" s="1"/>
      <c r="R71" s="7"/>
      <c r="S71" s="7"/>
      <c r="T71" s="7"/>
      <c r="U71" s="1"/>
      <c r="V71" s="1"/>
      <c r="W71" s="1"/>
      <c r="X71" s="1"/>
      <c r="Y71" s="11"/>
      <c r="Z71" s="1"/>
      <c r="AA71" s="1"/>
      <c r="AB71" s="1"/>
      <c r="AC71" s="1"/>
      <c r="AD71" s="1"/>
      <c r="AE71" s="1"/>
      <c r="AF71" s="1"/>
      <c r="AG71" s="1"/>
      <c r="AH71" s="1"/>
    </row>
    <row r="72" ht="12.0" customHeight="1">
      <c r="A72" s="1"/>
      <c r="B72" s="9" t="str">
        <f t="shared" si="6"/>
        <v>60</v>
      </c>
      <c r="C72" s="1" t="s">
        <v>13</v>
      </c>
      <c r="D72" s="1" t="s">
        <v>469</v>
      </c>
      <c r="E72" s="1" t="s">
        <v>453</v>
      </c>
      <c r="F72" s="1" t="s">
        <v>470</v>
      </c>
      <c r="G72" s="1"/>
      <c r="H72" s="3" t="s">
        <v>455</v>
      </c>
      <c r="I72" s="1" t="s">
        <v>471</v>
      </c>
      <c r="J72" s="1" t="s">
        <v>472</v>
      </c>
      <c r="K72" s="1" t="s">
        <v>473</v>
      </c>
      <c r="L72" s="1" t="s">
        <v>474</v>
      </c>
      <c r="M72" s="1"/>
      <c r="N72" s="1"/>
      <c r="O72" s="1"/>
      <c r="P72" s="1"/>
      <c r="Q72" s="1"/>
      <c r="R72" s="7"/>
      <c r="S72" s="7"/>
      <c r="T72" s="7"/>
      <c r="U72" s="1"/>
      <c r="V72" s="1"/>
      <c r="W72" s="1"/>
      <c r="X72" s="1"/>
      <c r="Y72" s="11"/>
      <c r="Z72" s="1"/>
      <c r="AA72" s="1"/>
      <c r="AB72" s="1"/>
      <c r="AC72" s="1"/>
      <c r="AD72" s="1"/>
      <c r="AE72" s="1"/>
      <c r="AF72" s="1"/>
      <c r="AG72" s="1"/>
      <c r="AH72" s="1"/>
    </row>
    <row r="73" ht="12.0" customHeight="1">
      <c r="A73" s="1"/>
      <c r="B73" s="9" t="str">
        <f t="shared" si="6"/>
        <v>61</v>
      </c>
      <c r="C73" s="1" t="s">
        <v>13</v>
      </c>
      <c r="D73" s="1" t="s">
        <v>475</v>
      </c>
      <c r="E73" s="1" t="s">
        <v>453</v>
      </c>
      <c r="F73" s="1" t="s">
        <v>476</v>
      </c>
      <c r="G73" s="1"/>
      <c r="H73" s="3" t="s">
        <v>477</v>
      </c>
      <c r="I73" s="1" t="s">
        <v>478</v>
      </c>
      <c r="J73" s="1"/>
      <c r="K73" s="1" t="s">
        <v>479</v>
      </c>
      <c r="L73" s="1"/>
      <c r="M73" s="1"/>
      <c r="N73" s="1"/>
      <c r="O73" s="1"/>
      <c r="P73" s="1"/>
      <c r="Q73" s="1"/>
      <c r="R73" s="7"/>
      <c r="S73" s="7"/>
      <c r="T73" s="7"/>
      <c r="U73" s="1"/>
      <c r="V73" s="1"/>
      <c r="W73" s="1"/>
      <c r="X73" s="1"/>
      <c r="Y73" s="11"/>
      <c r="Z73" s="1"/>
      <c r="AA73" s="1"/>
      <c r="AB73" s="1"/>
      <c r="AC73" s="1"/>
      <c r="AD73" s="1"/>
      <c r="AE73" s="1"/>
      <c r="AF73" s="1"/>
      <c r="AG73" s="1"/>
      <c r="AH73" s="1"/>
    </row>
    <row r="74" ht="12.0" customHeight="1">
      <c r="A74" s="1"/>
      <c r="B74" s="9" t="str">
        <f t="shared" si="6"/>
        <v>62</v>
      </c>
      <c r="C74" s="1" t="s">
        <v>13</v>
      </c>
      <c r="D74" s="7" t="s">
        <v>480</v>
      </c>
      <c r="E74" s="1" t="s">
        <v>453</v>
      </c>
      <c r="F74" s="1" t="s">
        <v>481</v>
      </c>
      <c r="G74" s="1"/>
      <c r="H74" s="3" t="s">
        <v>482</v>
      </c>
      <c r="I74" s="1" t="s">
        <v>483</v>
      </c>
      <c r="J74" s="1"/>
      <c r="K74" s="1" t="s">
        <v>484</v>
      </c>
      <c r="L74" s="1"/>
      <c r="M74" s="1"/>
      <c r="N74" s="1"/>
      <c r="O74" s="1"/>
      <c r="P74" s="1"/>
      <c r="Q74" s="1"/>
      <c r="R74" s="7"/>
      <c r="S74" s="7"/>
      <c r="T74" s="7"/>
      <c r="U74" s="1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</row>
    <row r="75" ht="12.0" customHeight="1">
      <c r="A75" s="1"/>
      <c r="B75" s="9" t="str">
        <f t="shared" si="6"/>
        <v>63</v>
      </c>
      <c r="C75" s="1" t="s">
        <v>13</v>
      </c>
      <c r="D75" s="7" t="s">
        <v>485</v>
      </c>
      <c r="E75" s="1" t="s">
        <v>453</v>
      </c>
      <c r="F75" s="1" t="s">
        <v>486</v>
      </c>
      <c r="G75" s="1"/>
      <c r="H75" s="3" t="s">
        <v>482</v>
      </c>
      <c r="I75" s="1" t="s">
        <v>487</v>
      </c>
      <c r="J75" s="1"/>
      <c r="K75" s="1" t="s">
        <v>488</v>
      </c>
      <c r="L75" s="1"/>
      <c r="M75" s="1"/>
      <c r="N75" s="1"/>
      <c r="O75" s="1"/>
      <c r="P75" s="1"/>
      <c r="Q75" s="1"/>
      <c r="R75" s="7"/>
      <c r="S75" s="7"/>
      <c r="T75" s="7"/>
      <c r="U75" s="1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</row>
    <row r="76" ht="12.0" customHeight="1">
      <c r="A76" s="1"/>
      <c r="B76" s="1"/>
      <c r="C76" s="1"/>
      <c r="D76" s="1"/>
      <c r="E76" s="1"/>
      <c r="F76" s="1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.0" customHeight="1">
      <c r="A77" s="1"/>
      <c r="B77" s="1"/>
      <c r="C77" s="1"/>
      <c r="D77" s="1"/>
      <c r="E77" s="1"/>
      <c r="F77" s="1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.0" customHeight="1">
      <c r="A78" s="1"/>
      <c r="B78" s="1"/>
      <c r="C78" s="1"/>
      <c r="D78" s="7" t="s">
        <v>489</v>
      </c>
      <c r="E78" s="1"/>
      <c r="F78" s="1"/>
      <c r="G78" s="1"/>
      <c r="H78" s="3"/>
      <c r="I78" s="1"/>
      <c r="J78" s="1"/>
      <c r="K78" s="1"/>
      <c r="L78" s="1"/>
      <c r="M78" s="1"/>
      <c r="N78" s="1"/>
      <c r="O78" s="1"/>
      <c r="P78" s="1"/>
      <c r="Q78" s="7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.0" customHeight="1">
      <c r="A79" s="1"/>
      <c r="B79" s="1"/>
      <c r="C79" s="1"/>
      <c r="D79" s="1"/>
      <c r="E79" s="1"/>
      <c r="F79" s="1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.0" customHeight="1">
      <c r="A80" s="1"/>
      <c r="B80" s="1"/>
      <c r="C80" s="1"/>
      <c r="D80" s="1"/>
      <c r="E80" s="1"/>
      <c r="F80" s="1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.0" customHeight="1">
      <c r="A81" s="1"/>
      <c r="B81" s="1"/>
      <c r="C81" s="1"/>
      <c r="D81" s="1"/>
      <c r="E81" s="1"/>
      <c r="F81" s="1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7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.0" customHeight="1">
      <c r="A82" s="1"/>
      <c r="B82" s="1"/>
      <c r="C82" s="1"/>
      <c r="D82" s="1"/>
      <c r="E82" s="1"/>
      <c r="F82" s="1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7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.0" customHeight="1">
      <c r="A83" s="1"/>
      <c r="B83" s="1"/>
      <c r="C83" s="1"/>
      <c r="D83" s="1"/>
      <c r="E83" s="1"/>
      <c r="F83" s="1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.0" customHeight="1">
      <c r="A84" s="1"/>
      <c r="B84" s="1"/>
      <c r="C84" s="1"/>
      <c r="D84" s="1"/>
      <c r="E84" s="1"/>
      <c r="F84" s="1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.0" customHeight="1">
      <c r="A85" s="1"/>
      <c r="B85" s="1"/>
      <c r="C85" s="1"/>
      <c r="D85" s="1"/>
      <c r="E85" s="1"/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.0" customHeight="1">
      <c r="A86" s="1"/>
      <c r="B86" s="1"/>
      <c r="C86" s="1"/>
      <c r="D86" s="1"/>
      <c r="E86" s="1"/>
      <c r="F86" s="1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.0" customHeight="1">
      <c r="A87" s="1"/>
      <c r="B87" s="1"/>
      <c r="C87" s="1"/>
      <c r="D87" s="1"/>
      <c r="E87" s="1"/>
      <c r="F87" s="1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.0" customHeight="1">
      <c r="A88" s="1"/>
      <c r="B88" s="1"/>
      <c r="C88" s="1"/>
      <c r="D88" s="1"/>
      <c r="E88" s="1"/>
      <c r="F88" s="1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.0" customHeight="1">
      <c r="A89" s="1"/>
      <c r="B89" s="1"/>
      <c r="C89" s="1"/>
      <c r="D89" s="1"/>
      <c r="E89" s="1"/>
      <c r="F89" s="1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.0" customHeight="1">
      <c r="A90" s="1"/>
      <c r="B90" s="1"/>
      <c r="C90" s="1"/>
      <c r="D90" s="1"/>
      <c r="E90" s="1"/>
      <c r="F90" s="1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.0" customHeight="1">
      <c r="A91" s="1"/>
      <c r="B91" s="1"/>
      <c r="C91" s="1"/>
      <c r="D91" s="1"/>
      <c r="E91" s="1"/>
      <c r="F91" s="1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.0" customHeight="1">
      <c r="A92" s="1"/>
      <c r="B92" s="1"/>
      <c r="C92" s="1"/>
      <c r="D92" s="1"/>
      <c r="E92" s="1"/>
      <c r="F92" s="1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.0" customHeight="1">
      <c r="A93" s="1"/>
      <c r="B93" s="1"/>
      <c r="C93" s="1"/>
      <c r="D93" s="1"/>
      <c r="E93" s="1"/>
      <c r="F93" s="1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.0" customHeight="1">
      <c r="A94" s="1"/>
      <c r="B94" s="1"/>
      <c r="C94" s="1"/>
      <c r="D94" s="1"/>
      <c r="E94" s="1"/>
      <c r="F94" s="1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.0" customHeight="1">
      <c r="A95" s="1"/>
      <c r="B95" s="1"/>
      <c r="C95" s="1"/>
      <c r="D95" s="1"/>
      <c r="E95" s="1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.0" customHeight="1">
      <c r="A96" s="1"/>
      <c r="B96" s="1"/>
      <c r="C96" s="1"/>
      <c r="D96" s="1"/>
      <c r="E96" s="1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.0" customHeight="1">
      <c r="A97" s="1"/>
      <c r="B97" s="1"/>
      <c r="C97" s="1"/>
      <c r="D97" s="1"/>
      <c r="E97" s="1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.0" customHeight="1">
      <c r="A98" s="1"/>
      <c r="B98" s="1"/>
      <c r="C98" s="1"/>
      <c r="D98" s="1"/>
      <c r="E98" s="1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.0" customHeight="1">
      <c r="A99" s="1"/>
      <c r="B99" s="1"/>
      <c r="C99" s="1"/>
      <c r="D99" s="1"/>
      <c r="E99" s="1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.0" customHeight="1">
      <c r="A100" s="1"/>
      <c r="B100" s="1"/>
      <c r="C100" s="1"/>
      <c r="D100" s="1"/>
      <c r="E100" s="1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2.0" customHeight="1">
      <c r="A101" s="1"/>
      <c r="B101" s="1"/>
      <c r="C101" s="1"/>
      <c r="D101" s="1"/>
      <c r="E101" s="1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.0" customHeight="1">
      <c r="A102" s="1"/>
      <c r="B102" s="1"/>
      <c r="C102" s="1"/>
      <c r="D102" s="1"/>
      <c r="E102" s="1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.0" customHeight="1">
      <c r="A103" s="1"/>
      <c r="B103" s="1"/>
      <c r="C103" s="1"/>
      <c r="D103" s="1"/>
      <c r="E103" s="1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.0" customHeight="1">
      <c r="A104" s="1"/>
      <c r="B104" s="1"/>
      <c r="C104" s="1"/>
      <c r="D104" s="1"/>
      <c r="E104" s="1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.0" customHeight="1">
      <c r="A105" s="1"/>
      <c r="B105" s="1"/>
      <c r="C105" s="1"/>
      <c r="D105" s="1"/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.0" customHeight="1">
      <c r="A106" s="1"/>
      <c r="B106" s="1"/>
      <c r="C106" s="1"/>
      <c r="D106" s="1"/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.0" customHeight="1">
      <c r="A107" s="1"/>
      <c r="B107" s="1"/>
      <c r="C107" s="1"/>
      <c r="D107" s="1"/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.0" customHeight="1">
      <c r="A108" s="1"/>
      <c r="B108" s="1"/>
      <c r="C108" s="1"/>
      <c r="D108" s="1"/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.0" customHeight="1">
      <c r="A109" s="1"/>
      <c r="B109" s="1"/>
      <c r="C109" s="1"/>
      <c r="D109" s="1"/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.0" customHeight="1">
      <c r="A110" s="1"/>
      <c r="B110" s="1"/>
      <c r="C110" s="1"/>
      <c r="D110" s="1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.0" customHeight="1">
      <c r="A111" s="1"/>
      <c r="B111" s="1"/>
      <c r="C111" s="1"/>
      <c r="D111" s="1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.0" customHeight="1">
      <c r="A112" s="1"/>
      <c r="B112" s="1"/>
      <c r="C112" s="1"/>
      <c r="D112" s="1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.0" customHeight="1">
      <c r="A113" s="1"/>
      <c r="B113" s="1"/>
      <c r="C113" s="1"/>
      <c r="D113" s="1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.0" customHeight="1">
      <c r="A114" s="1"/>
      <c r="B114" s="1"/>
      <c r="C114" s="1"/>
      <c r="D114" s="1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.0" customHeight="1">
      <c r="A115" s="1"/>
      <c r="B115" s="1"/>
      <c r="C115" s="1"/>
      <c r="D115" s="1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.0" customHeight="1">
      <c r="A116" s="1"/>
      <c r="B116" s="1"/>
      <c r="C116" s="1"/>
      <c r="D116" s="1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.0" customHeight="1">
      <c r="A117" s="1"/>
      <c r="B117" s="1"/>
      <c r="C117" s="1"/>
      <c r="D117" s="1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.0" customHeight="1">
      <c r="A118" s="1"/>
      <c r="B118" s="1"/>
      <c r="C118" s="1"/>
      <c r="D118" s="1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.0" customHeight="1">
      <c r="A119" s="1"/>
      <c r="B119" s="1"/>
      <c r="C119" s="1"/>
      <c r="D119" s="1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.0" customHeight="1">
      <c r="A120" s="1"/>
      <c r="B120" s="1"/>
      <c r="C120" s="1"/>
      <c r="D120" s="1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.0" customHeight="1">
      <c r="A121" s="1"/>
      <c r="B121" s="1"/>
      <c r="C121" s="1"/>
      <c r="D121" s="1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.0" customHeight="1">
      <c r="A122" s="1"/>
      <c r="B122" s="1"/>
      <c r="C122" s="1"/>
      <c r="D122" s="1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.0" customHeight="1">
      <c r="A123" s="1"/>
      <c r="B123" s="1"/>
      <c r="C123" s="1"/>
      <c r="D123" s="1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.0" customHeight="1">
      <c r="A124" s="1"/>
      <c r="B124" s="1"/>
      <c r="C124" s="1"/>
      <c r="D124" s="1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.0" customHeight="1">
      <c r="A125" s="1"/>
      <c r="B125" s="1"/>
      <c r="C125" s="1"/>
      <c r="D125" s="1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.0" customHeight="1">
      <c r="A126" s="1"/>
      <c r="B126" s="1"/>
      <c r="C126" s="1"/>
      <c r="D126" s="1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.0" customHeight="1">
      <c r="A127" s="1"/>
      <c r="B127" s="1"/>
      <c r="C127" s="1"/>
      <c r="D127" s="1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.0" customHeight="1">
      <c r="A128" s="1"/>
      <c r="B128" s="1"/>
      <c r="C128" s="1"/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.0" customHeight="1">
      <c r="A129" s="1"/>
      <c r="B129" s="1"/>
      <c r="C129" s="1"/>
      <c r="D129" s="1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.0" customHeight="1">
      <c r="A130" s="1"/>
      <c r="B130" s="1"/>
      <c r="C130" s="1"/>
      <c r="D130" s="1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.0" customHeight="1">
      <c r="A131" s="1"/>
      <c r="B131" s="1"/>
      <c r="C131" s="1"/>
      <c r="D131" s="1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.0" customHeight="1">
      <c r="A132" s="1"/>
      <c r="B132" s="1"/>
      <c r="C132" s="1"/>
      <c r="D132" s="1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.0" customHeight="1">
      <c r="A133" s="1"/>
      <c r="B133" s="1"/>
      <c r="C133" s="1"/>
      <c r="D133" s="1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.0" customHeight="1">
      <c r="A134" s="1"/>
      <c r="B134" s="1"/>
      <c r="C134" s="1"/>
      <c r="D134" s="1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.0" customHeight="1">
      <c r="A135" s="1"/>
      <c r="B135" s="1"/>
      <c r="C135" s="1"/>
      <c r="D135" s="1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.0" customHeight="1">
      <c r="A136" s="1"/>
      <c r="B136" s="1"/>
      <c r="C136" s="1"/>
      <c r="D136" s="1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.0" customHeight="1">
      <c r="A137" s="1"/>
      <c r="B137" s="1"/>
      <c r="C137" s="1"/>
      <c r="D137" s="1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.0" customHeight="1">
      <c r="A138" s="1"/>
      <c r="B138" s="1"/>
      <c r="C138" s="1"/>
      <c r="D138" s="1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.0" customHeight="1">
      <c r="A139" s="1"/>
      <c r="B139" s="1"/>
      <c r="C139" s="1"/>
      <c r="D139" s="1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.0" customHeight="1">
      <c r="A140" s="1"/>
      <c r="B140" s="1"/>
      <c r="C140" s="1"/>
      <c r="D140" s="1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.0" customHeight="1">
      <c r="A141" s="1"/>
      <c r="B141" s="1"/>
      <c r="C141" s="1"/>
      <c r="D141" s="1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.0" customHeight="1">
      <c r="A142" s="1"/>
      <c r="B142" s="1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2.0" customHeight="1">
      <c r="A143" s="1"/>
      <c r="B143" s="1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.0" customHeight="1">
      <c r="A144" s="1"/>
      <c r="B144" s="1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.0" customHeight="1">
      <c r="A145" s="1"/>
      <c r="B145" s="1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.0" customHeight="1">
      <c r="A146" s="1"/>
      <c r="B146" s="1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.0" customHeight="1">
      <c r="A147" s="1"/>
      <c r="B147" s="1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.0" customHeight="1">
      <c r="A148" s="1"/>
      <c r="B148" s="1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.0" customHeight="1">
      <c r="A149" s="1"/>
      <c r="B149" s="1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.0" customHeight="1">
      <c r="A150" s="1"/>
      <c r="B150" s="1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.0" customHeight="1">
      <c r="A151" s="1"/>
      <c r="B151" s="1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.0" customHeight="1">
      <c r="A152" s="1"/>
      <c r="B152" s="1"/>
      <c r="C152" s="1"/>
      <c r="D152" s="1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.0" customHeight="1">
      <c r="A153" s="1"/>
      <c r="B153" s="1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.0" customHeight="1">
      <c r="A154" s="1"/>
      <c r="B154" s="1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.0" customHeight="1">
      <c r="A155" s="1"/>
      <c r="B155" s="1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.0" customHeight="1">
      <c r="A156" s="1"/>
      <c r="B156" s="1"/>
      <c r="C156" s="1"/>
      <c r="D156" s="1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.0" customHeight="1">
      <c r="A157" s="1"/>
      <c r="B157" s="1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.0" customHeight="1">
      <c r="A158" s="1"/>
      <c r="B158" s="1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.0" customHeight="1">
      <c r="A159" s="1"/>
      <c r="B159" s="1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.0" customHeight="1">
      <c r="A160" s="1"/>
      <c r="B160" s="1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.0" customHeight="1">
      <c r="A161" s="1"/>
      <c r="B161" s="1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.0" customHeight="1">
      <c r="A162" s="1"/>
      <c r="B162" s="1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.0" customHeight="1">
      <c r="A163" s="1"/>
      <c r="B163" s="1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2.0" customHeight="1">
      <c r="A164" s="1"/>
      <c r="B164" s="1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.0" customHeight="1">
      <c r="A165" s="1"/>
      <c r="B165" s="1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.0" customHeight="1">
      <c r="A166" s="1"/>
      <c r="B166" s="1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.0" customHeight="1">
      <c r="A167" s="1"/>
      <c r="B167" s="1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.0" customHeight="1">
      <c r="A168" s="1"/>
      <c r="B168" s="1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.0" customHeight="1">
      <c r="A169" s="1"/>
      <c r="B169" s="1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.0" customHeight="1">
      <c r="A170" s="1"/>
      <c r="B170" s="1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2.0" customHeight="1">
      <c r="A171" s="1"/>
      <c r="B171" s="1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.0" customHeight="1">
      <c r="A172" s="1"/>
      <c r="B172" s="1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.0" customHeight="1">
      <c r="A173" s="1"/>
      <c r="B173" s="1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.0" customHeight="1">
      <c r="A174" s="1"/>
      <c r="B174" s="1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.0" customHeight="1">
      <c r="A175" s="1"/>
      <c r="B175" s="1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3.86"/>
    <col customWidth="1" min="2" max="2" width="8.29"/>
    <col customWidth="1" min="3" max="3" width="12.0"/>
    <col customWidth="1" min="4" max="4" width="8.14"/>
    <col customWidth="1" min="5" max="5" width="23.86"/>
    <col customWidth="1" min="6" max="6" width="7.14"/>
    <col customWidth="1" min="7" max="7" width="25.14"/>
    <col customWidth="1" min="8" max="8" width="8.29"/>
    <col customWidth="1" min="9" max="9" width="13.57"/>
    <col customWidth="1" min="10" max="10" width="15.14"/>
    <col customWidth="1" min="11" max="11" width="11.57"/>
    <col customWidth="1" min="12" max="13" width="10.14"/>
    <col customWidth="1" min="14" max="14" width="17.29"/>
    <col customWidth="1" min="15" max="15" width="24.0"/>
    <col customWidth="1" min="16" max="16" width="31.0"/>
    <col customWidth="1" min="17" max="17" width="25.14"/>
    <col customWidth="1" min="18" max="18" width="10.43"/>
    <col customWidth="1" min="19" max="19" width="11.71"/>
    <col customWidth="1" min="20" max="20" width="25.14"/>
    <col customWidth="1" min="21" max="21" width="9.29"/>
    <col customWidth="1" min="22" max="22" width="8.57"/>
    <col customWidth="1" min="23" max="23" width="19.57"/>
    <col customWidth="1" min="24" max="24" width="11.14"/>
    <col customWidth="1" min="25" max="25" width="12.29"/>
    <col customWidth="1" min="26" max="26" width="11.57"/>
    <col customWidth="1" min="27" max="27" width="7.57"/>
    <col customWidth="1" min="28" max="28" width="17.71"/>
    <col customWidth="1" min="29" max="42" width="25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0" customHeight="1">
      <c r="A2" s="1" t="s">
        <v>12</v>
      </c>
      <c r="B2" s="1"/>
      <c r="C2" s="7">
        <v>5.0</v>
      </c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2.0" customHeight="1">
      <c r="A3" s="1" t="s">
        <v>14</v>
      </c>
      <c r="B3" s="1"/>
      <c r="C3" s="7">
        <v>5.0</v>
      </c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3.5" customHeight="1">
      <c r="A6" s="2" t="s">
        <v>15</v>
      </c>
      <c r="B6" s="2" t="s">
        <v>0</v>
      </c>
      <c r="C6" s="2" t="s">
        <v>1</v>
      </c>
      <c r="D6" s="2" t="s">
        <v>16</v>
      </c>
      <c r="E6" s="2" t="s">
        <v>2</v>
      </c>
      <c r="F6" s="5" t="s">
        <v>17</v>
      </c>
      <c r="G6" s="2" t="s">
        <v>18</v>
      </c>
      <c r="H6" s="5" t="s">
        <v>17</v>
      </c>
      <c r="I6" s="2" t="s">
        <v>3</v>
      </c>
      <c r="J6" s="2" t="s">
        <v>4</v>
      </c>
      <c r="K6" s="2" t="s">
        <v>5</v>
      </c>
      <c r="L6" s="2" t="s">
        <v>19</v>
      </c>
      <c r="M6" s="5" t="s">
        <v>20</v>
      </c>
      <c r="N6" s="4" t="s">
        <v>6</v>
      </c>
      <c r="O6" s="2" t="s">
        <v>7</v>
      </c>
      <c r="P6" s="2" t="s">
        <v>8</v>
      </c>
      <c r="Q6" s="2" t="s">
        <v>9</v>
      </c>
      <c r="R6" s="2" t="s">
        <v>21</v>
      </c>
      <c r="S6" s="2" t="s">
        <v>22</v>
      </c>
      <c r="T6" s="2" t="s">
        <v>10</v>
      </c>
      <c r="U6" s="2" t="s">
        <v>23</v>
      </c>
      <c r="V6" s="2" t="s">
        <v>24</v>
      </c>
      <c r="W6" s="5" t="s">
        <v>25</v>
      </c>
      <c r="X6" s="2" t="s">
        <v>26</v>
      </c>
      <c r="Y6" s="2" t="s">
        <v>27</v>
      </c>
      <c r="Z6" s="5" t="s">
        <v>28</v>
      </c>
      <c r="AA6" s="5" t="s">
        <v>29</v>
      </c>
      <c r="AB6" s="5" t="s">
        <v>30</v>
      </c>
      <c r="AC6" s="5" t="s">
        <v>21</v>
      </c>
      <c r="AD6" s="5" t="s">
        <v>23</v>
      </c>
      <c r="AE6" s="5" t="s">
        <v>26</v>
      </c>
      <c r="AF6" s="2" t="s">
        <v>31</v>
      </c>
      <c r="AG6" s="5" t="s">
        <v>32</v>
      </c>
      <c r="AH6" s="5" t="s">
        <v>33</v>
      </c>
      <c r="AI6" s="2"/>
      <c r="AJ6" s="5" t="s">
        <v>34</v>
      </c>
      <c r="AK6" s="5" t="s">
        <v>34</v>
      </c>
      <c r="AL6" s="5" t="s">
        <v>35</v>
      </c>
      <c r="AM6" s="5" t="s">
        <v>35</v>
      </c>
      <c r="AN6" s="2"/>
      <c r="AO6" s="2"/>
      <c r="AP6" s="2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2.0" customHeight="1">
      <c r="A8" s="1" t="s">
        <v>11</v>
      </c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23.25" customHeight="1">
      <c r="A9" s="1"/>
      <c r="B9" s="9" t="s">
        <v>13</v>
      </c>
      <c r="C9" s="1"/>
      <c r="D9" s="10">
        <v>2.0</v>
      </c>
      <c r="E9" s="1"/>
      <c r="F9" s="11" t="s">
        <v>46</v>
      </c>
      <c r="G9" s="1" t="s">
        <v>47</v>
      </c>
      <c r="H9" s="11" t="s">
        <v>46</v>
      </c>
      <c r="I9" s="1" t="s">
        <v>38</v>
      </c>
      <c r="J9" s="1" t="s">
        <v>48</v>
      </c>
      <c r="K9" s="1" t="s">
        <v>40</v>
      </c>
      <c r="L9" s="1" t="str">
        <f t="shared" ref="L9:L24" si="1">$C$2*C9+$C$3*D9</f>
        <v>10</v>
      </c>
      <c r="M9" s="1"/>
      <c r="N9" s="3" t="s">
        <v>41</v>
      </c>
      <c r="O9" s="1" t="s">
        <v>55</v>
      </c>
      <c r="P9" s="1" t="s">
        <v>56</v>
      </c>
      <c r="Q9" s="1" t="s">
        <v>57</v>
      </c>
      <c r="R9" s="1" t="s">
        <v>58</v>
      </c>
      <c r="S9" s="1" t="s">
        <v>59</v>
      </c>
      <c r="T9" s="1" t="s">
        <v>60</v>
      </c>
      <c r="U9" s="1" t="s">
        <v>61</v>
      </c>
      <c r="V9" s="1" t="s">
        <v>59</v>
      </c>
      <c r="W9" s="1"/>
      <c r="X9" s="1"/>
      <c r="Y9" s="1"/>
      <c r="Z9" s="7" t="s">
        <v>62</v>
      </c>
      <c r="AA9" s="7">
        <v>100.0</v>
      </c>
      <c r="AB9" s="7" t="s">
        <v>63</v>
      </c>
      <c r="AC9" s="1" t="str">
        <f t="shared" ref="AC9:AC100" si="2">IF(Z9="Mouser",R9*AA9,"")</f>
        <v/>
      </c>
      <c r="AD9" s="1" t="str">
        <f t="shared" ref="AD9:AD100" si="3">IF(Z9="DK",U9*AA9,"")</f>
        <v>0,36</v>
      </c>
      <c r="AE9" s="1" t="str">
        <f t="shared" ref="AE9:AE100" si="4">IF(Z9="Schukat",X9*AA9,"")</f>
        <v/>
      </c>
      <c r="AF9" s="1"/>
      <c r="AG9" s="11" t="s">
        <v>46</v>
      </c>
      <c r="AH9" s="1" t="str">
        <f t="shared" ref="AH9:AH100" si="5">IF(AA9&gt;0,(AC9+AD9+AE9)/AA9*C9,0)</f>
        <v>0</v>
      </c>
      <c r="AI9" s="1" t="str">
        <f t="shared" ref="AI9:AI100" si="6">IF(AA9&gt;0,(AC9+AD9+AE9)/AA9*D9,0)</f>
        <v>0,0072</v>
      </c>
      <c r="AJ9" s="1" t="str">
        <f t="shared" ref="AJ9:AJ101" si="7">IF(AND(Z9="Mouser",M9&lt;&gt;"yeah!"),AA9,"")</f>
        <v/>
      </c>
      <c r="AK9" s="1" t="str">
        <f t="shared" ref="AK9:AK101" si="8">IF(AND(Z9="Mouser",M9&lt;&gt;"yeah!"),Q9,"")</f>
        <v/>
      </c>
      <c r="AL9" s="1" t="str">
        <f t="shared" ref="AL9:AL101" si="9">IF(AND(Z9="DK",M9&lt;&gt;"yeah!"),AA9,"")</f>
        <v>100</v>
      </c>
      <c r="AM9" s="1" t="str">
        <f t="shared" ref="AM9:AM101" si="10">IF(AND(Z9="DK",M9&lt;&gt;"yeah!"),T9,"")</f>
        <v>1276-4994-1-ND</v>
      </c>
      <c r="AN9" s="1"/>
      <c r="AO9" s="1"/>
      <c r="AP9" s="1"/>
    </row>
    <row r="10" ht="23.25" customHeight="1">
      <c r="A10" s="1"/>
      <c r="B10" s="9" t="str">
        <f t="shared" ref="B10:B24" si="11">B9+1</f>
        <v>2</v>
      </c>
      <c r="C10" s="1" t="s">
        <v>36</v>
      </c>
      <c r="D10" s="1"/>
      <c r="E10" s="1" t="s">
        <v>37</v>
      </c>
      <c r="F10" s="11" t="s">
        <v>46</v>
      </c>
      <c r="G10" s="1"/>
      <c r="H10" s="11" t="s">
        <v>46</v>
      </c>
      <c r="I10" s="1" t="s">
        <v>38</v>
      </c>
      <c r="J10" s="1" t="s">
        <v>39</v>
      </c>
      <c r="K10" s="1" t="s">
        <v>40</v>
      </c>
      <c r="L10" s="1" t="str">
        <f t="shared" si="1"/>
        <v>20</v>
      </c>
      <c r="M10" s="7" t="s">
        <v>122</v>
      </c>
      <c r="N10" s="3" t="s">
        <v>41</v>
      </c>
      <c r="O10" s="1" t="s">
        <v>42</v>
      </c>
      <c r="P10" s="1" t="s">
        <v>43</v>
      </c>
      <c r="Q10" s="1" t="s">
        <v>44</v>
      </c>
      <c r="R10" s="1" t="s">
        <v>126</v>
      </c>
      <c r="S10" s="1" t="s">
        <v>59</v>
      </c>
      <c r="T10" s="1" t="s">
        <v>45</v>
      </c>
      <c r="U10" s="1" t="s">
        <v>130</v>
      </c>
      <c r="V10" s="1" t="s">
        <v>59</v>
      </c>
      <c r="W10" s="1"/>
      <c r="X10" s="1"/>
      <c r="Y10" s="1"/>
      <c r="Z10" s="7" t="s">
        <v>62</v>
      </c>
      <c r="AA10" s="7">
        <v>100.0</v>
      </c>
      <c r="AB10" s="7" t="s">
        <v>131</v>
      </c>
      <c r="AC10" s="1" t="str">
        <f t="shared" si="2"/>
        <v/>
      </c>
      <c r="AD10" s="1" t="str">
        <f t="shared" si="3"/>
        <v>0,46</v>
      </c>
      <c r="AE10" s="1" t="str">
        <f t="shared" si="4"/>
        <v/>
      </c>
      <c r="AF10" s="1"/>
      <c r="AG10" s="7" t="s">
        <v>139</v>
      </c>
      <c r="AH10" s="1" t="str">
        <f t="shared" si="5"/>
        <v>0,0184</v>
      </c>
      <c r="AI10" s="1" t="str">
        <f t="shared" si="6"/>
        <v>0</v>
      </c>
      <c r="AJ10" s="1" t="str">
        <f t="shared" si="7"/>
        <v/>
      </c>
      <c r="AK10" s="1" t="str">
        <f t="shared" si="8"/>
        <v/>
      </c>
      <c r="AL10" s="1" t="str">
        <f t="shared" si="9"/>
        <v/>
      </c>
      <c r="AM10" s="1" t="str">
        <f t="shared" si="10"/>
        <v/>
      </c>
      <c r="AN10" s="1"/>
      <c r="AO10" s="1"/>
      <c r="AP10" s="1"/>
    </row>
    <row r="11" ht="12.0" customHeight="1">
      <c r="A11" s="1"/>
      <c r="B11" s="9" t="str">
        <f t="shared" si="11"/>
        <v>3</v>
      </c>
      <c r="C11" s="1" t="s">
        <v>36</v>
      </c>
      <c r="D11" s="1"/>
      <c r="E11" s="1" t="s">
        <v>49</v>
      </c>
      <c r="F11" s="11" t="s">
        <v>46</v>
      </c>
      <c r="G11" s="1"/>
      <c r="H11" s="11" t="s">
        <v>46</v>
      </c>
      <c r="I11" s="1" t="s">
        <v>38</v>
      </c>
      <c r="J11" s="1" t="s">
        <v>50</v>
      </c>
      <c r="K11" s="1" t="s">
        <v>40</v>
      </c>
      <c r="L11" s="1" t="str">
        <f t="shared" si="1"/>
        <v>20</v>
      </c>
      <c r="M11" s="1"/>
      <c r="N11" s="3" t="s">
        <v>41</v>
      </c>
      <c r="O11" s="1" t="s">
        <v>51</v>
      </c>
      <c r="P11" s="1" t="s">
        <v>52</v>
      </c>
      <c r="Q11" s="1" t="s">
        <v>53</v>
      </c>
      <c r="R11" s="1" t="s">
        <v>126</v>
      </c>
      <c r="S11" s="1" t="s">
        <v>59</v>
      </c>
      <c r="T11" s="1" t="s">
        <v>54</v>
      </c>
      <c r="U11" s="1" t="s">
        <v>130</v>
      </c>
      <c r="V11" s="1" t="s">
        <v>59</v>
      </c>
      <c r="W11" s="1"/>
      <c r="X11" s="1"/>
      <c r="Y11" s="1"/>
      <c r="Z11" s="7" t="s">
        <v>62</v>
      </c>
      <c r="AA11" s="7">
        <v>100.0</v>
      </c>
      <c r="AB11" s="7" t="s">
        <v>63</v>
      </c>
      <c r="AC11" s="1" t="str">
        <f t="shared" si="2"/>
        <v/>
      </c>
      <c r="AD11" s="1" t="str">
        <f t="shared" si="3"/>
        <v>0,46</v>
      </c>
      <c r="AE11" s="1" t="str">
        <f t="shared" si="4"/>
        <v/>
      </c>
      <c r="AF11" s="1"/>
      <c r="AG11" s="11" t="s">
        <v>46</v>
      </c>
      <c r="AH11" s="1" t="str">
        <f t="shared" si="5"/>
        <v>0,0184</v>
      </c>
      <c r="AI11" s="1" t="str">
        <f t="shared" si="6"/>
        <v>0</v>
      </c>
      <c r="AJ11" s="1" t="str">
        <f t="shared" si="7"/>
        <v/>
      </c>
      <c r="AK11" s="1" t="str">
        <f t="shared" si="8"/>
        <v/>
      </c>
      <c r="AL11" s="1" t="str">
        <f t="shared" si="9"/>
        <v>100</v>
      </c>
      <c r="AM11" s="1" t="str">
        <f t="shared" si="10"/>
        <v>1276-3505-1-ND</v>
      </c>
      <c r="AN11" s="1"/>
      <c r="AO11" s="1"/>
      <c r="AP11" s="1"/>
    </row>
    <row r="12" ht="34.5" customHeight="1">
      <c r="A12" s="1"/>
      <c r="B12" s="9" t="str">
        <f t="shared" si="11"/>
        <v>4</v>
      </c>
      <c r="C12" s="1" t="s">
        <v>64</v>
      </c>
      <c r="D12" s="1"/>
      <c r="E12" s="1" t="s">
        <v>65</v>
      </c>
      <c r="F12" s="11" t="s">
        <v>46</v>
      </c>
      <c r="G12" s="1"/>
      <c r="H12" s="11" t="s">
        <v>46</v>
      </c>
      <c r="I12" s="1" t="s">
        <v>38</v>
      </c>
      <c r="J12" s="1" t="s">
        <v>66</v>
      </c>
      <c r="K12" s="1" t="s">
        <v>40</v>
      </c>
      <c r="L12" s="1" t="str">
        <f t="shared" si="1"/>
        <v>10</v>
      </c>
      <c r="M12" s="1"/>
      <c r="N12" s="3" t="s">
        <v>41</v>
      </c>
      <c r="O12" s="1" t="s">
        <v>67</v>
      </c>
      <c r="P12" s="1" t="s">
        <v>68</v>
      </c>
      <c r="Q12" s="1" t="s">
        <v>69</v>
      </c>
      <c r="R12" s="1" t="s">
        <v>126</v>
      </c>
      <c r="S12" s="1" t="s">
        <v>59</v>
      </c>
      <c r="T12" s="1" t="s">
        <v>70</v>
      </c>
      <c r="U12" s="1" t="s">
        <v>61</v>
      </c>
      <c r="V12" s="1" t="s">
        <v>59</v>
      </c>
      <c r="W12" s="1"/>
      <c r="X12" s="1"/>
      <c r="Y12" s="1"/>
      <c r="Z12" s="7" t="s">
        <v>62</v>
      </c>
      <c r="AA12" s="7">
        <v>100.0</v>
      </c>
      <c r="AB12" s="7" t="s">
        <v>63</v>
      </c>
      <c r="AC12" s="1" t="str">
        <f t="shared" si="2"/>
        <v/>
      </c>
      <c r="AD12" s="1" t="str">
        <f t="shared" si="3"/>
        <v>0,36</v>
      </c>
      <c r="AE12" s="1" t="str">
        <f t="shared" si="4"/>
        <v/>
      </c>
      <c r="AF12" s="1"/>
      <c r="AG12" s="11" t="s">
        <v>46</v>
      </c>
      <c r="AH12" s="1" t="str">
        <f t="shared" si="5"/>
        <v>0,0072</v>
      </c>
      <c r="AI12" s="1" t="str">
        <f t="shared" si="6"/>
        <v>0</v>
      </c>
      <c r="AJ12" s="1" t="str">
        <f t="shared" si="7"/>
        <v/>
      </c>
      <c r="AK12" s="1" t="str">
        <f t="shared" si="8"/>
        <v/>
      </c>
      <c r="AL12" s="1" t="str">
        <f t="shared" si="9"/>
        <v>100</v>
      </c>
      <c r="AM12" s="1" t="str">
        <f t="shared" si="10"/>
        <v>311-330GRCT-ND</v>
      </c>
      <c r="AN12" s="1"/>
      <c r="AO12" s="1"/>
      <c r="AP12" s="1"/>
    </row>
    <row r="13" ht="12.0" customHeight="1">
      <c r="A13" s="1"/>
      <c r="B13" s="9" t="str">
        <f t="shared" si="11"/>
        <v>5</v>
      </c>
      <c r="C13" s="10">
        <v>1.0</v>
      </c>
      <c r="D13" s="10">
        <v>1.0</v>
      </c>
      <c r="E13" s="1" t="s">
        <v>71</v>
      </c>
      <c r="F13" s="11" t="s">
        <v>46</v>
      </c>
      <c r="G13" s="1" t="s">
        <v>71</v>
      </c>
      <c r="H13" s="7" t="s">
        <v>46</v>
      </c>
      <c r="I13" s="1" t="s">
        <v>38</v>
      </c>
      <c r="J13" s="1" t="s">
        <v>72</v>
      </c>
      <c r="K13" s="1" t="s">
        <v>40</v>
      </c>
      <c r="L13" s="1" t="str">
        <f t="shared" si="1"/>
        <v>10</v>
      </c>
      <c r="M13" s="1"/>
      <c r="N13" s="3" t="s">
        <v>73</v>
      </c>
      <c r="O13" s="1" t="s">
        <v>74</v>
      </c>
      <c r="P13" s="1" t="s">
        <v>75</v>
      </c>
      <c r="Q13" s="1" t="s">
        <v>76</v>
      </c>
      <c r="R13" s="1" t="s">
        <v>58</v>
      </c>
      <c r="S13" s="1" t="s">
        <v>59</v>
      </c>
      <c r="T13" s="1" t="s">
        <v>77</v>
      </c>
      <c r="U13" s="1" t="s">
        <v>130</v>
      </c>
      <c r="V13" s="1" t="s">
        <v>59</v>
      </c>
      <c r="W13" s="1"/>
      <c r="X13" s="1"/>
      <c r="Y13" s="1"/>
      <c r="Z13" s="7" t="s">
        <v>62</v>
      </c>
      <c r="AA13" s="7">
        <v>100.0</v>
      </c>
      <c r="AB13" s="7" t="s">
        <v>63</v>
      </c>
      <c r="AC13" s="1" t="str">
        <f t="shared" si="2"/>
        <v/>
      </c>
      <c r="AD13" s="1" t="str">
        <f t="shared" si="3"/>
        <v>0,46</v>
      </c>
      <c r="AE13" s="1" t="str">
        <f t="shared" si="4"/>
        <v/>
      </c>
      <c r="AF13" s="1"/>
      <c r="AG13" s="11" t="s">
        <v>46</v>
      </c>
      <c r="AH13" s="1" t="str">
        <f t="shared" si="5"/>
        <v>0,0046</v>
      </c>
      <c r="AI13" s="1" t="str">
        <f t="shared" si="6"/>
        <v>0,0046</v>
      </c>
      <c r="AJ13" s="1" t="str">
        <f t="shared" si="7"/>
        <v/>
      </c>
      <c r="AK13" s="1" t="str">
        <f t="shared" si="8"/>
        <v/>
      </c>
      <c r="AL13" s="1" t="str">
        <f t="shared" si="9"/>
        <v>100</v>
      </c>
      <c r="AM13" s="1" t="str">
        <f t="shared" si="10"/>
        <v>311-806HRCT-ND</v>
      </c>
      <c r="AN13" s="1"/>
      <c r="AO13" s="1"/>
      <c r="AP13" s="1"/>
    </row>
    <row r="14" ht="45.75" customHeight="1">
      <c r="A14" s="1"/>
      <c r="B14" s="9" t="str">
        <f t="shared" si="11"/>
        <v>6</v>
      </c>
      <c r="C14" s="10">
        <v>4.0</v>
      </c>
      <c r="D14" s="10">
        <v>6.0</v>
      </c>
      <c r="E14" s="1" t="s">
        <v>78</v>
      </c>
      <c r="F14" s="11" t="s">
        <v>46</v>
      </c>
      <c r="G14" s="1" t="s">
        <v>266</v>
      </c>
      <c r="H14" s="11" t="s">
        <v>46</v>
      </c>
      <c r="I14" s="1" t="s">
        <v>38</v>
      </c>
      <c r="J14" s="1" t="s">
        <v>79</v>
      </c>
      <c r="K14" s="1" t="s">
        <v>40</v>
      </c>
      <c r="L14" s="1" t="str">
        <f t="shared" si="1"/>
        <v>50</v>
      </c>
      <c r="M14" s="1"/>
      <c r="N14" s="3" t="s">
        <v>41</v>
      </c>
      <c r="O14" s="1" t="s">
        <v>80</v>
      </c>
      <c r="P14" s="1" t="s">
        <v>81</v>
      </c>
      <c r="Q14" s="1" t="s">
        <v>82</v>
      </c>
      <c r="R14" s="1" t="s">
        <v>58</v>
      </c>
      <c r="S14" s="1" t="s">
        <v>59</v>
      </c>
      <c r="T14" s="1" t="s">
        <v>83</v>
      </c>
      <c r="U14" s="1" t="s">
        <v>61</v>
      </c>
      <c r="V14" s="1" t="s">
        <v>59</v>
      </c>
      <c r="W14" s="1" t="s">
        <v>274</v>
      </c>
      <c r="X14" s="1" t="s">
        <v>275</v>
      </c>
      <c r="Y14" s="1" t="s">
        <v>276</v>
      </c>
      <c r="Z14" s="7" t="s">
        <v>277</v>
      </c>
      <c r="AA14" s="7">
        <v>5000.0</v>
      </c>
      <c r="AB14" s="7" t="s">
        <v>277</v>
      </c>
      <c r="AC14" s="1" t="str">
        <f t="shared" si="2"/>
        <v/>
      </c>
      <c r="AD14" s="1" t="str">
        <f t="shared" si="3"/>
        <v/>
      </c>
      <c r="AE14" s="1" t="str">
        <f t="shared" si="4"/>
        <v>5,95</v>
      </c>
      <c r="AF14" s="1" t="s">
        <v>287</v>
      </c>
      <c r="AG14" s="11" t="s">
        <v>46</v>
      </c>
      <c r="AH14" s="1" t="str">
        <f t="shared" si="5"/>
        <v>0,00476</v>
      </c>
      <c r="AI14" s="1" t="str">
        <f t="shared" si="6"/>
        <v>0,00714</v>
      </c>
      <c r="AJ14" s="1" t="str">
        <f t="shared" si="7"/>
        <v/>
      </c>
      <c r="AK14" s="1" t="str">
        <f t="shared" si="8"/>
        <v/>
      </c>
      <c r="AL14" s="1" t="str">
        <f t="shared" si="9"/>
        <v/>
      </c>
      <c r="AM14" s="1" t="str">
        <f t="shared" si="10"/>
        <v/>
      </c>
      <c r="AN14" s="1"/>
      <c r="AO14" s="1"/>
      <c r="AP14" s="1"/>
    </row>
    <row r="15" ht="34.5" customHeight="1">
      <c r="A15" s="1"/>
      <c r="B15" s="9" t="str">
        <f t="shared" si="11"/>
        <v>7</v>
      </c>
      <c r="C15" s="1"/>
      <c r="D15" s="1" t="s">
        <v>13</v>
      </c>
      <c r="E15" s="1"/>
      <c r="F15" s="11" t="s">
        <v>46</v>
      </c>
      <c r="G15" s="1" t="s">
        <v>103</v>
      </c>
      <c r="H15" s="7" t="s">
        <v>46</v>
      </c>
      <c r="I15" s="1" t="s">
        <v>38</v>
      </c>
      <c r="J15" s="1" t="s">
        <v>314</v>
      </c>
      <c r="K15" s="1" t="s">
        <v>40</v>
      </c>
      <c r="L15" s="1" t="str">
        <f t="shared" si="1"/>
        <v>5</v>
      </c>
      <c r="M15" s="7"/>
      <c r="N15" s="3" t="s">
        <v>41</v>
      </c>
      <c r="O15" s="1" t="s">
        <v>322</v>
      </c>
      <c r="P15" s="1" t="s">
        <v>323</v>
      </c>
      <c r="Q15" s="1" t="s">
        <v>324</v>
      </c>
      <c r="R15" s="1" t="s">
        <v>58</v>
      </c>
      <c r="S15" s="1" t="s">
        <v>59</v>
      </c>
      <c r="T15" s="1" t="s">
        <v>325</v>
      </c>
      <c r="U15" s="1" t="s">
        <v>61</v>
      </c>
      <c r="V15" s="1" t="s">
        <v>59</v>
      </c>
      <c r="W15" s="1"/>
      <c r="X15" s="1"/>
      <c r="Y15" s="1"/>
      <c r="Z15" s="7" t="s">
        <v>62</v>
      </c>
      <c r="AA15" s="7">
        <v>100.0</v>
      </c>
      <c r="AB15" s="7" t="s">
        <v>63</v>
      </c>
      <c r="AC15" s="1" t="str">
        <f t="shared" si="2"/>
        <v/>
      </c>
      <c r="AD15" s="1" t="str">
        <f t="shared" si="3"/>
        <v>0,36</v>
      </c>
      <c r="AE15" s="1" t="str">
        <f t="shared" si="4"/>
        <v/>
      </c>
      <c r="AF15" s="1"/>
      <c r="AG15" s="11" t="s">
        <v>46</v>
      </c>
      <c r="AH15" s="1" t="str">
        <f t="shared" si="5"/>
        <v>0</v>
      </c>
      <c r="AI15" s="1" t="str">
        <f t="shared" si="6"/>
        <v>0,0036</v>
      </c>
      <c r="AJ15" s="1" t="str">
        <f t="shared" si="7"/>
        <v/>
      </c>
      <c r="AK15" s="1" t="str">
        <f t="shared" si="8"/>
        <v/>
      </c>
      <c r="AL15" s="1" t="str">
        <f t="shared" si="9"/>
        <v>100</v>
      </c>
      <c r="AM15" s="1" t="str">
        <f t="shared" si="10"/>
        <v>1276-5067-1-ND</v>
      </c>
      <c r="AN15" s="1"/>
      <c r="AO15" s="1"/>
      <c r="AP15" s="1"/>
    </row>
    <row r="16" ht="34.5" customHeight="1">
      <c r="A16" s="1"/>
      <c r="B16" s="9" t="str">
        <f t="shared" si="11"/>
        <v>8</v>
      </c>
      <c r="C16" s="1"/>
      <c r="D16" s="1" t="s">
        <v>121</v>
      </c>
      <c r="E16" s="1"/>
      <c r="F16" s="11" t="s">
        <v>46</v>
      </c>
      <c r="G16" s="1" t="s">
        <v>358</v>
      </c>
      <c r="H16" s="7" t="s">
        <v>46</v>
      </c>
      <c r="I16" s="1" t="s">
        <v>38</v>
      </c>
      <c r="J16" s="1" t="s">
        <v>360</v>
      </c>
      <c r="K16" s="1" t="s">
        <v>40</v>
      </c>
      <c r="L16" s="1" t="str">
        <f t="shared" si="1"/>
        <v>15</v>
      </c>
      <c r="M16" s="1"/>
      <c r="N16" s="3" t="s">
        <v>41</v>
      </c>
      <c r="O16" s="1" t="s">
        <v>371</v>
      </c>
      <c r="P16" s="1" t="s">
        <v>372</v>
      </c>
      <c r="Q16" s="1" t="s">
        <v>373</v>
      </c>
      <c r="R16" s="1" t="s">
        <v>58</v>
      </c>
      <c r="S16" s="1" t="s">
        <v>59</v>
      </c>
      <c r="T16" s="1" t="s">
        <v>374</v>
      </c>
      <c r="U16" s="1" t="s">
        <v>61</v>
      </c>
      <c r="V16" s="1" t="s">
        <v>59</v>
      </c>
      <c r="W16" s="1"/>
      <c r="X16" s="1"/>
      <c r="Y16" s="1"/>
      <c r="Z16" s="7" t="s">
        <v>62</v>
      </c>
      <c r="AA16" s="7">
        <v>100.0</v>
      </c>
      <c r="AB16" s="7" t="s">
        <v>63</v>
      </c>
      <c r="AC16" s="1" t="str">
        <f t="shared" si="2"/>
        <v/>
      </c>
      <c r="AD16" s="1" t="str">
        <f t="shared" si="3"/>
        <v>0,36</v>
      </c>
      <c r="AE16" s="1" t="str">
        <f t="shared" si="4"/>
        <v/>
      </c>
      <c r="AF16" s="1"/>
      <c r="AG16" s="11" t="s">
        <v>46</v>
      </c>
      <c r="AH16" s="1" t="str">
        <f t="shared" si="5"/>
        <v>0</v>
      </c>
      <c r="AI16" s="1" t="str">
        <f t="shared" si="6"/>
        <v>0,0108</v>
      </c>
      <c r="AJ16" s="1" t="str">
        <f t="shared" si="7"/>
        <v/>
      </c>
      <c r="AK16" s="1" t="str">
        <f t="shared" si="8"/>
        <v/>
      </c>
      <c r="AL16" s="1" t="str">
        <f t="shared" si="9"/>
        <v>100</v>
      </c>
      <c r="AM16" s="1" t="str">
        <f t="shared" si="10"/>
        <v>1276-5069-1-ND</v>
      </c>
      <c r="AN16" s="1"/>
      <c r="AO16" s="1"/>
      <c r="AP16" s="1"/>
    </row>
    <row r="17" ht="34.5" customHeight="1">
      <c r="A17" s="1"/>
      <c r="B17" s="9" t="str">
        <f t="shared" si="11"/>
        <v>9</v>
      </c>
      <c r="C17" s="1" t="s">
        <v>84</v>
      </c>
      <c r="D17" s="1"/>
      <c r="E17" s="1" t="s">
        <v>85</v>
      </c>
      <c r="F17" s="11" t="s">
        <v>46</v>
      </c>
      <c r="G17" s="1"/>
      <c r="H17" s="7" t="s">
        <v>46</v>
      </c>
      <c r="I17" s="1" t="s">
        <v>38</v>
      </c>
      <c r="J17" s="1" t="s">
        <v>86</v>
      </c>
      <c r="K17" s="1" t="s">
        <v>40</v>
      </c>
      <c r="L17" s="1" t="str">
        <f t="shared" si="1"/>
        <v>25</v>
      </c>
      <c r="M17" s="1"/>
      <c r="N17" s="3" t="s">
        <v>41</v>
      </c>
      <c r="O17" s="1" t="s">
        <v>87</v>
      </c>
      <c r="P17" s="1" t="s">
        <v>88</v>
      </c>
      <c r="Q17" s="1" t="s">
        <v>89</v>
      </c>
      <c r="R17" s="1" t="s">
        <v>58</v>
      </c>
      <c r="S17" s="1" t="s">
        <v>59</v>
      </c>
      <c r="T17" s="1" t="s">
        <v>90</v>
      </c>
      <c r="U17" s="1" t="s">
        <v>61</v>
      </c>
      <c r="V17" s="1" t="s">
        <v>59</v>
      </c>
      <c r="W17" s="1" t="s">
        <v>411</v>
      </c>
      <c r="X17" s="1" t="s">
        <v>275</v>
      </c>
      <c r="Y17" s="1" t="s">
        <v>276</v>
      </c>
      <c r="Z17" s="7" t="s">
        <v>277</v>
      </c>
      <c r="AA17" s="7">
        <v>5000.0</v>
      </c>
      <c r="AB17" s="7" t="s">
        <v>277</v>
      </c>
      <c r="AC17" s="1" t="str">
        <f t="shared" si="2"/>
        <v/>
      </c>
      <c r="AD17" s="1" t="str">
        <f t="shared" si="3"/>
        <v/>
      </c>
      <c r="AE17" s="1" t="str">
        <f t="shared" si="4"/>
        <v>5,95</v>
      </c>
      <c r="AF17" s="1"/>
      <c r="AG17" s="11" t="s">
        <v>46</v>
      </c>
      <c r="AH17" s="1" t="str">
        <f t="shared" si="5"/>
        <v>0,00595</v>
      </c>
      <c r="AI17" s="1" t="str">
        <f t="shared" si="6"/>
        <v>0</v>
      </c>
      <c r="AJ17" s="1" t="str">
        <f t="shared" si="7"/>
        <v/>
      </c>
      <c r="AK17" s="1" t="str">
        <f t="shared" si="8"/>
        <v/>
      </c>
      <c r="AL17" s="1" t="str">
        <f t="shared" si="9"/>
        <v/>
      </c>
      <c r="AM17" s="1" t="str">
        <f t="shared" si="10"/>
        <v/>
      </c>
      <c r="AN17" s="1"/>
      <c r="AO17" s="1"/>
      <c r="AP17" s="1"/>
    </row>
    <row r="18" ht="34.5" customHeight="1">
      <c r="A18" s="1"/>
      <c r="B18" s="9" t="str">
        <f t="shared" si="11"/>
        <v>10</v>
      </c>
      <c r="C18" s="10">
        <v>9.0</v>
      </c>
      <c r="D18" s="1" t="s">
        <v>432</v>
      </c>
      <c r="E18" s="1" t="s">
        <v>91</v>
      </c>
      <c r="F18" s="11" t="s">
        <v>46</v>
      </c>
      <c r="G18" s="1" t="s">
        <v>433</v>
      </c>
      <c r="H18" s="7" t="s">
        <v>46</v>
      </c>
      <c r="I18" s="1" t="s">
        <v>38</v>
      </c>
      <c r="J18" s="1" t="s">
        <v>92</v>
      </c>
      <c r="K18" s="1" t="s">
        <v>40</v>
      </c>
      <c r="L18" s="1" t="str">
        <f t="shared" si="1"/>
        <v>75</v>
      </c>
      <c r="M18" s="7" t="s">
        <v>122</v>
      </c>
      <c r="N18" s="3" t="s">
        <v>41</v>
      </c>
      <c r="O18" s="1" t="s">
        <v>93</v>
      </c>
      <c r="P18" s="1" t="s">
        <v>94</v>
      </c>
      <c r="Q18" s="1" t="s">
        <v>95</v>
      </c>
      <c r="R18" s="1" t="s">
        <v>58</v>
      </c>
      <c r="S18" s="1" t="s">
        <v>59</v>
      </c>
      <c r="T18" s="1" t="s">
        <v>96</v>
      </c>
      <c r="U18" s="1" t="s">
        <v>61</v>
      </c>
      <c r="V18" s="1" t="s">
        <v>59</v>
      </c>
      <c r="W18" s="1" t="s">
        <v>434</v>
      </c>
      <c r="X18" s="1" t="s">
        <v>275</v>
      </c>
      <c r="Y18" s="1" t="s">
        <v>276</v>
      </c>
      <c r="Z18" s="7" t="s">
        <v>277</v>
      </c>
      <c r="AA18" s="7">
        <v>5000.0</v>
      </c>
      <c r="AB18" s="7" t="s">
        <v>131</v>
      </c>
      <c r="AC18" s="1" t="str">
        <f t="shared" si="2"/>
        <v/>
      </c>
      <c r="AD18" s="1" t="str">
        <f t="shared" si="3"/>
        <v/>
      </c>
      <c r="AE18" s="1" t="str">
        <f t="shared" si="4"/>
        <v>5,95</v>
      </c>
      <c r="AF18" s="1"/>
      <c r="AG18" s="7" t="s">
        <v>139</v>
      </c>
      <c r="AH18" s="1" t="str">
        <f t="shared" si="5"/>
        <v>0,01071</v>
      </c>
      <c r="AI18" s="1" t="str">
        <f t="shared" si="6"/>
        <v>0,00714</v>
      </c>
      <c r="AJ18" s="1" t="str">
        <f t="shared" si="7"/>
        <v/>
      </c>
      <c r="AK18" s="1" t="str">
        <f t="shared" si="8"/>
        <v/>
      </c>
      <c r="AL18" s="1" t="str">
        <f t="shared" si="9"/>
        <v/>
      </c>
      <c r="AM18" s="1" t="str">
        <f t="shared" si="10"/>
        <v/>
      </c>
      <c r="AN18" s="1"/>
      <c r="AO18" s="1"/>
      <c r="AP18" s="1"/>
    </row>
    <row r="19" ht="37.5" customHeight="1">
      <c r="A19" s="1"/>
      <c r="B19" s="9" t="str">
        <f t="shared" si="11"/>
        <v>11</v>
      </c>
      <c r="C19" s="10">
        <v>1.0</v>
      </c>
      <c r="D19" s="1"/>
      <c r="E19" s="1" t="s">
        <v>97</v>
      </c>
      <c r="F19" s="11" t="s">
        <v>46</v>
      </c>
      <c r="G19" s="1"/>
      <c r="H19" s="7" t="s">
        <v>46</v>
      </c>
      <c r="I19" s="1" t="s">
        <v>38</v>
      </c>
      <c r="J19" s="1" t="s">
        <v>98</v>
      </c>
      <c r="K19" s="1" t="s">
        <v>40</v>
      </c>
      <c r="L19" s="1" t="str">
        <f t="shared" si="1"/>
        <v>5</v>
      </c>
      <c r="M19" s="1"/>
      <c r="N19" s="3" t="s">
        <v>41</v>
      </c>
      <c r="O19" s="1" t="s">
        <v>99</v>
      </c>
      <c r="P19" s="1" t="s">
        <v>100</v>
      </c>
      <c r="Q19" s="1" t="s">
        <v>101</v>
      </c>
      <c r="R19" s="1" t="s">
        <v>58</v>
      </c>
      <c r="S19" s="1" t="s">
        <v>59</v>
      </c>
      <c r="T19" s="1" t="s">
        <v>102</v>
      </c>
      <c r="U19" s="1" t="s">
        <v>130</v>
      </c>
      <c r="V19" s="1" t="s">
        <v>59</v>
      </c>
      <c r="W19" s="9"/>
      <c r="X19" s="9"/>
      <c r="Y19" s="9"/>
      <c r="Z19" s="7" t="s">
        <v>62</v>
      </c>
      <c r="AA19" s="7">
        <v>100.0</v>
      </c>
      <c r="AB19" s="7" t="s">
        <v>63</v>
      </c>
      <c r="AC19" s="1" t="str">
        <f t="shared" si="2"/>
        <v/>
      </c>
      <c r="AD19" s="1" t="str">
        <f t="shared" si="3"/>
        <v>0,46</v>
      </c>
      <c r="AE19" s="1" t="str">
        <f t="shared" si="4"/>
        <v/>
      </c>
      <c r="AF19" s="1"/>
      <c r="AG19" s="11" t="s">
        <v>46</v>
      </c>
      <c r="AH19" s="1" t="str">
        <f t="shared" si="5"/>
        <v>0,0046</v>
      </c>
      <c r="AI19" s="1" t="str">
        <f t="shared" si="6"/>
        <v>0</v>
      </c>
      <c r="AJ19" s="1" t="str">
        <f t="shared" si="7"/>
        <v/>
      </c>
      <c r="AK19" s="1" t="str">
        <f t="shared" si="8"/>
        <v/>
      </c>
      <c r="AL19" s="1" t="str">
        <f t="shared" si="9"/>
        <v>100</v>
      </c>
      <c r="AM19" s="1" t="str">
        <f t="shared" si="10"/>
        <v>1276-4750-1-ND</v>
      </c>
      <c r="AN19" s="1"/>
      <c r="AO19" s="1"/>
      <c r="AP19" s="1"/>
    </row>
    <row r="20" ht="34.5" customHeight="1">
      <c r="A20" s="1"/>
      <c r="B20" s="9" t="str">
        <f t="shared" si="11"/>
        <v>12</v>
      </c>
      <c r="C20" s="10">
        <v>1.0</v>
      </c>
      <c r="D20" s="1"/>
      <c r="E20" s="1" t="s">
        <v>103</v>
      </c>
      <c r="F20" s="11" t="s">
        <v>46</v>
      </c>
      <c r="G20" s="1"/>
      <c r="H20" s="7" t="s">
        <v>46</v>
      </c>
      <c r="I20" s="1" t="s">
        <v>38</v>
      </c>
      <c r="J20" s="1" t="s">
        <v>104</v>
      </c>
      <c r="K20" s="1" t="s">
        <v>40</v>
      </c>
      <c r="L20" s="1" t="str">
        <f t="shared" si="1"/>
        <v>5</v>
      </c>
      <c r="M20" s="1"/>
      <c r="N20" s="3" t="s">
        <v>41</v>
      </c>
      <c r="O20" s="1" t="s">
        <v>105</v>
      </c>
      <c r="P20" s="1" t="s">
        <v>106</v>
      </c>
      <c r="Q20" s="1" t="s">
        <v>101</v>
      </c>
      <c r="R20" s="1" t="s">
        <v>58</v>
      </c>
      <c r="S20" s="1" t="s">
        <v>59</v>
      </c>
      <c r="T20" s="1" t="s">
        <v>107</v>
      </c>
      <c r="U20" s="1" t="s">
        <v>130</v>
      </c>
      <c r="V20" s="1" t="s">
        <v>59</v>
      </c>
      <c r="W20" s="1"/>
      <c r="X20" s="1"/>
      <c r="Y20" s="1"/>
      <c r="Z20" s="7" t="s">
        <v>62</v>
      </c>
      <c r="AA20" s="7">
        <v>100.0</v>
      </c>
      <c r="AB20" s="7" t="s">
        <v>63</v>
      </c>
      <c r="AC20" s="1" t="str">
        <f t="shared" si="2"/>
        <v/>
      </c>
      <c r="AD20" s="1" t="str">
        <f t="shared" si="3"/>
        <v>0,46</v>
      </c>
      <c r="AE20" s="1" t="str">
        <f t="shared" si="4"/>
        <v/>
      </c>
      <c r="AF20" s="1"/>
      <c r="AG20" s="11" t="s">
        <v>46</v>
      </c>
      <c r="AH20" s="1" t="str">
        <f t="shared" si="5"/>
        <v>0,0046</v>
      </c>
      <c r="AI20" s="1" t="str">
        <f t="shared" si="6"/>
        <v>0</v>
      </c>
      <c r="AJ20" s="1" t="str">
        <f t="shared" si="7"/>
        <v/>
      </c>
      <c r="AK20" s="1" t="str">
        <f t="shared" si="8"/>
        <v/>
      </c>
      <c r="AL20" s="1" t="str">
        <f t="shared" si="9"/>
        <v>100</v>
      </c>
      <c r="AM20" s="1" t="str">
        <f t="shared" si="10"/>
        <v>1276-4751-1-ND</v>
      </c>
      <c r="AN20" s="1"/>
      <c r="AO20" s="1"/>
      <c r="AP20" s="1"/>
    </row>
    <row r="21" ht="34.5" customHeight="1">
      <c r="A21" s="1"/>
      <c r="B21" s="9" t="str">
        <f t="shared" si="11"/>
        <v>13</v>
      </c>
      <c r="C21" s="1" t="s">
        <v>13</v>
      </c>
      <c r="D21" s="1"/>
      <c r="E21" s="1" t="s">
        <v>108</v>
      </c>
      <c r="F21" s="11" t="s">
        <v>46</v>
      </c>
      <c r="G21" s="1"/>
      <c r="H21" s="7" t="s">
        <v>46</v>
      </c>
      <c r="I21" s="1" t="s">
        <v>38</v>
      </c>
      <c r="J21" s="1" t="s">
        <v>109</v>
      </c>
      <c r="K21" s="1" t="s">
        <v>40</v>
      </c>
      <c r="L21" s="1" t="str">
        <f t="shared" si="1"/>
        <v>5</v>
      </c>
      <c r="M21" s="1"/>
      <c r="N21" s="3" t="s">
        <v>41</v>
      </c>
      <c r="O21" s="1" t="s">
        <v>110</v>
      </c>
      <c r="P21" s="1" t="s">
        <v>111</v>
      </c>
      <c r="Q21" s="1" t="s">
        <v>112</v>
      </c>
      <c r="R21" s="1" t="s">
        <v>58</v>
      </c>
      <c r="S21" s="1" t="s">
        <v>59</v>
      </c>
      <c r="T21" s="1" t="s">
        <v>113</v>
      </c>
      <c r="U21" s="1" t="s">
        <v>130</v>
      </c>
      <c r="V21" s="1" t="s">
        <v>59</v>
      </c>
      <c r="W21" s="1"/>
      <c r="X21" s="1"/>
      <c r="Y21" s="1"/>
      <c r="Z21" s="7" t="s">
        <v>62</v>
      </c>
      <c r="AA21" s="7">
        <v>100.0</v>
      </c>
      <c r="AB21" s="7" t="s">
        <v>63</v>
      </c>
      <c r="AC21" s="1" t="str">
        <f t="shared" si="2"/>
        <v/>
      </c>
      <c r="AD21" s="1" t="str">
        <f t="shared" si="3"/>
        <v>0,46</v>
      </c>
      <c r="AE21" s="1" t="str">
        <f t="shared" si="4"/>
        <v/>
      </c>
      <c r="AF21" s="1"/>
      <c r="AG21" s="11" t="s">
        <v>46</v>
      </c>
      <c r="AH21" s="1" t="str">
        <f t="shared" si="5"/>
        <v>0,0046</v>
      </c>
      <c r="AI21" s="1" t="str">
        <f t="shared" si="6"/>
        <v>0</v>
      </c>
      <c r="AJ21" s="1" t="str">
        <f t="shared" si="7"/>
        <v/>
      </c>
      <c r="AK21" s="1" t="str">
        <f t="shared" si="8"/>
        <v/>
      </c>
      <c r="AL21" s="1" t="str">
        <f t="shared" si="9"/>
        <v>100</v>
      </c>
      <c r="AM21" s="1" t="str">
        <f t="shared" si="10"/>
        <v>1276-4800-1-ND</v>
      </c>
      <c r="AN21" s="1"/>
      <c r="AO21" s="1"/>
      <c r="AP21" s="1"/>
    </row>
    <row r="22" ht="37.5" customHeight="1">
      <c r="A22" s="1"/>
      <c r="B22" s="9" t="str">
        <f t="shared" si="11"/>
        <v>14</v>
      </c>
      <c r="C22" s="1" t="s">
        <v>114</v>
      </c>
      <c r="D22" s="1"/>
      <c r="E22" s="1" t="s">
        <v>115</v>
      </c>
      <c r="F22" s="11" t="s">
        <v>46</v>
      </c>
      <c r="G22" s="1"/>
      <c r="H22" s="7" t="s">
        <v>46</v>
      </c>
      <c r="I22" s="1" t="s">
        <v>38</v>
      </c>
      <c r="J22" s="1" t="s">
        <v>116</v>
      </c>
      <c r="K22" s="1" t="s">
        <v>40</v>
      </c>
      <c r="L22" s="1" t="str">
        <f t="shared" si="1"/>
        <v>55</v>
      </c>
      <c r="M22" s="1"/>
      <c r="N22" s="3" t="s">
        <v>41</v>
      </c>
      <c r="O22" s="9" t="s">
        <v>117</v>
      </c>
      <c r="P22" s="1" t="s">
        <v>118</v>
      </c>
      <c r="Q22" s="1" t="s">
        <v>119</v>
      </c>
      <c r="R22" s="1" t="s">
        <v>58</v>
      </c>
      <c r="S22" s="1" t="s">
        <v>59</v>
      </c>
      <c r="T22" s="1" t="s">
        <v>120</v>
      </c>
      <c r="U22" s="1" t="s">
        <v>61</v>
      </c>
      <c r="V22" s="1" t="s">
        <v>59</v>
      </c>
      <c r="W22" s="1" t="s">
        <v>490</v>
      </c>
      <c r="X22" s="1" t="s">
        <v>275</v>
      </c>
      <c r="Y22" s="1" t="s">
        <v>276</v>
      </c>
      <c r="Z22" s="7" t="s">
        <v>277</v>
      </c>
      <c r="AA22" s="7">
        <v>5000.0</v>
      </c>
      <c r="AB22" s="7" t="s">
        <v>277</v>
      </c>
      <c r="AC22" s="1" t="str">
        <f t="shared" si="2"/>
        <v/>
      </c>
      <c r="AD22" s="1" t="str">
        <f t="shared" si="3"/>
        <v/>
      </c>
      <c r="AE22" s="1" t="str">
        <f t="shared" si="4"/>
        <v>5,95</v>
      </c>
      <c r="AF22" s="1"/>
      <c r="AG22" s="11" t="s">
        <v>46</v>
      </c>
      <c r="AH22" s="1" t="str">
        <f t="shared" si="5"/>
        <v>0,01309</v>
      </c>
      <c r="AI22" s="1" t="str">
        <f t="shared" si="6"/>
        <v>0</v>
      </c>
      <c r="AJ22" s="1" t="str">
        <f t="shared" si="7"/>
        <v/>
      </c>
      <c r="AK22" s="1" t="str">
        <f t="shared" si="8"/>
        <v/>
      </c>
      <c r="AL22" s="1" t="str">
        <f t="shared" si="9"/>
        <v/>
      </c>
      <c r="AM22" s="1" t="str">
        <f t="shared" si="10"/>
        <v/>
      </c>
      <c r="AN22" s="1"/>
      <c r="AO22" s="1"/>
      <c r="AP22" s="1"/>
    </row>
    <row r="23" ht="34.5" customHeight="1">
      <c r="A23" s="1"/>
      <c r="B23" s="9" t="str">
        <f t="shared" si="11"/>
        <v>15</v>
      </c>
      <c r="C23" s="1" t="s">
        <v>121</v>
      </c>
      <c r="D23" s="1" t="s">
        <v>13</v>
      </c>
      <c r="E23" s="1" t="s">
        <v>123</v>
      </c>
      <c r="F23" s="11" t="s">
        <v>46</v>
      </c>
      <c r="G23" s="1" t="s">
        <v>491</v>
      </c>
      <c r="H23" s="7" t="s">
        <v>46</v>
      </c>
      <c r="I23" s="1" t="s">
        <v>38</v>
      </c>
      <c r="J23" s="1" t="s">
        <v>124</v>
      </c>
      <c r="K23" s="1" t="s">
        <v>40</v>
      </c>
      <c r="L23" s="1" t="str">
        <f t="shared" si="1"/>
        <v>20</v>
      </c>
      <c r="M23" s="1"/>
      <c r="N23" s="3" t="s">
        <v>73</v>
      </c>
      <c r="O23" s="1" t="s">
        <v>125</v>
      </c>
      <c r="P23" s="1" t="s">
        <v>127</v>
      </c>
      <c r="Q23" s="1" t="s">
        <v>128</v>
      </c>
      <c r="R23" s="1" t="s">
        <v>58</v>
      </c>
      <c r="S23" s="1" t="s">
        <v>59</v>
      </c>
      <c r="T23" s="1" t="s">
        <v>129</v>
      </c>
      <c r="U23" s="1" t="s">
        <v>492</v>
      </c>
      <c r="V23" s="1" t="s">
        <v>59</v>
      </c>
      <c r="W23" s="1"/>
      <c r="X23" s="1"/>
      <c r="Y23" s="1"/>
      <c r="Z23" s="7" t="s">
        <v>62</v>
      </c>
      <c r="AA23" s="7">
        <v>100.0</v>
      </c>
      <c r="AB23" s="7" t="s">
        <v>63</v>
      </c>
      <c r="AC23" s="1" t="str">
        <f t="shared" si="2"/>
        <v/>
      </c>
      <c r="AD23" s="1" t="str">
        <f t="shared" si="3"/>
        <v>0,48</v>
      </c>
      <c r="AE23" s="1" t="str">
        <f t="shared" si="4"/>
        <v/>
      </c>
      <c r="AF23" s="1"/>
      <c r="AG23" s="11" t="s">
        <v>46</v>
      </c>
      <c r="AH23" s="1" t="str">
        <f t="shared" si="5"/>
        <v>0,0144</v>
      </c>
      <c r="AI23" s="1" t="str">
        <f t="shared" si="6"/>
        <v>0,0048</v>
      </c>
      <c r="AJ23" s="1" t="str">
        <f t="shared" si="7"/>
        <v/>
      </c>
      <c r="AK23" s="1" t="str">
        <f t="shared" si="8"/>
        <v/>
      </c>
      <c r="AL23" s="1" t="str">
        <f t="shared" si="9"/>
        <v>100</v>
      </c>
      <c r="AM23" s="1" t="str">
        <f t="shared" si="10"/>
        <v>311-768KHRCT-ND</v>
      </c>
      <c r="AN23" s="1"/>
      <c r="AO23" s="1"/>
      <c r="AP23" s="1"/>
    </row>
    <row r="24" ht="34.5" customHeight="1">
      <c r="A24" s="1"/>
      <c r="B24" s="9" t="str">
        <f t="shared" si="11"/>
        <v>16</v>
      </c>
      <c r="C24" s="1" t="s">
        <v>13</v>
      </c>
      <c r="D24" s="1" t="s">
        <v>13</v>
      </c>
      <c r="E24" s="1" t="s">
        <v>132</v>
      </c>
      <c r="F24" s="11" t="s">
        <v>46</v>
      </c>
      <c r="G24" s="1" t="s">
        <v>132</v>
      </c>
      <c r="H24" s="7" t="s">
        <v>46</v>
      </c>
      <c r="I24" s="1" t="s">
        <v>38</v>
      </c>
      <c r="J24" s="1" t="s">
        <v>133</v>
      </c>
      <c r="K24" s="1" t="s">
        <v>40</v>
      </c>
      <c r="L24" s="1" t="str">
        <f t="shared" si="1"/>
        <v>10</v>
      </c>
      <c r="M24" s="1"/>
      <c r="N24" s="3" t="s">
        <v>41</v>
      </c>
      <c r="O24" s="1" t="s">
        <v>134</v>
      </c>
      <c r="P24" s="1" t="s">
        <v>135</v>
      </c>
      <c r="Q24" s="1" t="s">
        <v>136</v>
      </c>
      <c r="R24" s="1" t="s">
        <v>493</v>
      </c>
      <c r="S24" s="1" t="s">
        <v>59</v>
      </c>
      <c r="T24" s="1" t="s">
        <v>137</v>
      </c>
      <c r="U24" s="1" t="s">
        <v>61</v>
      </c>
      <c r="V24" s="1" t="s">
        <v>59</v>
      </c>
      <c r="W24" s="1"/>
      <c r="X24" s="1"/>
      <c r="Y24" s="1"/>
      <c r="Z24" s="7" t="s">
        <v>494</v>
      </c>
      <c r="AA24" s="7">
        <v>100.0</v>
      </c>
      <c r="AB24" s="7" t="s">
        <v>495</v>
      </c>
      <c r="AC24" s="1" t="str">
        <f t="shared" si="2"/>
        <v>0,3</v>
      </c>
      <c r="AD24" s="1" t="str">
        <f t="shared" si="3"/>
        <v/>
      </c>
      <c r="AE24" s="1" t="str">
        <f t="shared" si="4"/>
        <v/>
      </c>
      <c r="AF24" s="1"/>
      <c r="AG24" s="11" t="s">
        <v>46</v>
      </c>
      <c r="AH24" s="1" t="str">
        <f t="shared" si="5"/>
        <v>0,003</v>
      </c>
      <c r="AI24" s="1" t="str">
        <f t="shared" si="6"/>
        <v>0,003</v>
      </c>
      <c r="AJ24" s="1" t="str">
        <f t="shared" si="7"/>
        <v>100</v>
      </c>
      <c r="AK24" s="1" t="str">
        <f t="shared" si="8"/>
        <v>660-RK73B1JTTD245J</v>
      </c>
      <c r="AL24" s="1" t="str">
        <f t="shared" si="9"/>
        <v/>
      </c>
      <c r="AM24" s="1" t="str">
        <f t="shared" si="10"/>
        <v/>
      </c>
      <c r="AN24" s="1"/>
      <c r="AO24" s="1"/>
      <c r="AP24" s="1"/>
    </row>
    <row r="25" ht="12.0" customHeight="1">
      <c r="A25" s="1" t="s">
        <v>138</v>
      </c>
      <c r="B25" s="9"/>
      <c r="C25" s="1"/>
      <c r="D25" s="1"/>
      <c r="E25" s="1"/>
      <c r="F25" s="1"/>
      <c r="G25" s="1"/>
      <c r="H25" s="7" t="s">
        <v>46</v>
      </c>
      <c r="I25" s="1"/>
      <c r="J25" s="1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tr">
        <f t="shared" si="2"/>
        <v/>
      </c>
      <c r="AD25" s="1" t="str">
        <f t="shared" si="3"/>
        <v/>
      </c>
      <c r="AE25" s="1" t="str">
        <f t="shared" si="4"/>
        <v/>
      </c>
      <c r="AF25" s="1"/>
      <c r="AG25" s="1"/>
      <c r="AH25" s="1" t="str">
        <f t="shared" si="5"/>
        <v>0</v>
      </c>
      <c r="AI25" s="1" t="str">
        <f t="shared" si="6"/>
        <v>0</v>
      </c>
      <c r="AJ25" s="1" t="str">
        <f t="shared" si="7"/>
        <v/>
      </c>
      <c r="AK25" s="1" t="str">
        <f t="shared" si="8"/>
        <v/>
      </c>
      <c r="AL25" s="1" t="str">
        <f t="shared" si="9"/>
        <v/>
      </c>
      <c r="AM25" s="1" t="str">
        <f t="shared" si="10"/>
        <v/>
      </c>
      <c r="AN25" s="1"/>
      <c r="AO25" s="1"/>
      <c r="AP25" s="1"/>
    </row>
    <row r="26" ht="12.0" customHeight="1">
      <c r="A26" s="1"/>
      <c r="B26" s="9" t="str">
        <f>B24+1</f>
        <v>17</v>
      </c>
      <c r="C26" s="1" t="s">
        <v>13</v>
      </c>
      <c r="D26" s="1"/>
      <c r="E26" s="1" t="s">
        <v>140</v>
      </c>
      <c r="F26" s="11" t="s">
        <v>46</v>
      </c>
      <c r="G26" s="1"/>
      <c r="H26" s="7" t="s">
        <v>46</v>
      </c>
      <c r="I26" s="1" t="s">
        <v>141</v>
      </c>
      <c r="J26" s="1" t="s">
        <v>142</v>
      </c>
      <c r="K26" s="1" t="s">
        <v>143</v>
      </c>
      <c r="L26" s="1" t="str">
        <f t="shared" ref="L26:L58" si="12">$C$2*C26+$C$3*D26</f>
        <v>5</v>
      </c>
      <c r="M26" s="1"/>
      <c r="N26" s="3" t="s">
        <v>41</v>
      </c>
      <c r="O26" s="1" t="s">
        <v>144</v>
      </c>
      <c r="P26" s="1" t="s">
        <v>145</v>
      </c>
      <c r="Q26" s="1" t="s">
        <v>146</v>
      </c>
      <c r="R26" s="1" t="s">
        <v>496</v>
      </c>
      <c r="S26" s="1" t="s">
        <v>13</v>
      </c>
      <c r="T26" s="1" t="s">
        <v>147</v>
      </c>
      <c r="U26" s="1" t="s">
        <v>497</v>
      </c>
      <c r="V26" s="1" t="s">
        <v>59</v>
      </c>
      <c r="W26" s="1"/>
      <c r="X26" s="1"/>
      <c r="Y26" s="1"/>
      <c r="Z26" s="7" t="s">
        <v>62</v>
      </c>
      <c r="AA26" s="7">
        <v>100.0</v>
      </c>
      <c r="AB26" s="7" t="s">
        <v>63</v>
      </c>
      <c r="AC26" s="1" t="str">
        <f t="shared" si="2"/>
        <v/>
      </c>
      <c r="AD26" s="1" t="str">
        <f t="shared" si="3"/>
        <v>0,62</v>
      </c>
      <c r="AE26" s="1" t="str">
        <f t="shared" si="4"/>
        <v/>
      </c>
      <c r="AF26" s="1"/>
      <c r="AG26" s="11" t="s">
        <v>46</v>
      </c>
      <c r="AH26" s="1" t="str">
        <f t="shared" si="5"/>
        <v>0,0062</v>
      </c>
      <c r="AI26" s="1" t="str">
        <f t="shared" si="6"/>
        <v>0</v>
      </c>
      <c r="AJ26" s="1" t="str">
        <f t="shared" si="7"/>
        <v/>
      </c>
      <c r="AK26" s="1" t="str">
        <f t="shared" si="8"/>
        <v/>
      </c>
      <c r="AL26" s="1" t="str">
        <f t="shared" si="9"/>
        <v>100</v>
      </c>
      <c r="AM26" s="1" t="str">
        <f t="shared" si="10"/>
        <v>1276-1271-1-ND</v>
      </c>
      <c r="AN26" s="1"/>
      <c r="AO26" s="1"/>
      <c r="AP26" s="1"/>
    </row>
    <row r="27" ht="12.0" customHeight="1">
      <c r="A27" s="1"/>
      <c r="B27" s="9" t="str">
        <f t="shared" ref="B27:B58" si="13">B26+1</f>
        <v>18</v>
      </c>
      <c r="C27" s="1" t="s">
        <v>64</v>
      </c>
      <c r="D27" s="1"/>
      <c r="E27" s="1" t="s">
        <v>148</v>
      </c>
      <c r="F27" s="11" t="s">
        <v>46</v>
      </c>
      <c r="G27" s="1"/>
      <c r="H27" s="7" t="s">
        <v>46</v>
      </c>
      <c r="I27" s="1" t="s">
        <v>141</v>
      </c>
      <c r="J27" s="1" t="s">
        <v>149</v>
      </c>
      <c r="K27" s="1" t="s">
        <v>143</v>
      </c>
      <c r="L27" s="1" t="str">
        <f t="shared" si="12"/>
        <v>10</v>
      </c>
      <c r="M27" s="1"/>
      <c r="N27" s="3" t="s">
        <v>41</v>
      </c>
      <c r="O27" s="1" t="s">
        <v>150</v>
      </c>
      <c r="P27" s="1" t="s">
        <v>151</v>
      </c>
      <c r="Q27" s="1" t="s">
        <v>152</v>
      </c>
      <c r="R27" s="1" t="s">
        <v>126</v>
      </c>
      <c r="S27" s="1" t="s">
        <v>59</v>
      </c>
      <c r="T27" s="1" t="s">
        <v>153</v>
      </c>
      <c r="U27" s="1" t="s">
        <v>498</v>
      </c>
      <c r="V27" s="1" t="s">
        <v>59</v>
      </c>
      <c r="W27" s="1"/>
      <c r="X27" s="1"/>
      <c r="Y27" s="1"/>
      <c r="Z27" s="7" t="s">
        <v>62</v>
      </c>
      <c r="AA27" s="7">
        <v>100.0</v>
      </c>
      <c r="AB27" s="7" t="s">
        <v>63</v>
      </c>
      <c r="AC27" s="1" t="str">
        <f t="shared" si="2"/>
        <v/>
      </c>
      <c r="AD27" s="1" t="str">
        <f t="shared" si="3"/>
        <v>0,76</v>
      </c>
      <c r="AE27" s="1" t="str">
        <f t="shared" si="4"/>
        <v/>
      </c>
      <c r="AF27" s="1"/>
      <c r="AG27" s="11" t="s">
        <v>46</v>
      </c>
      <c r="AH27" s="1" t="str">
        <f t="shared" si="5"/>
        <v>0,0152</v>
      </c>
      <c r="AI27" s="1" t="str">
        <f t="shared" si="6"/>
        <v>0</v>
      </c>
      <c r="AJ27" s="1" t="str">
        <f t="shared" si="7"/>
        <v/>
      </c>
      <c r="AK27" s="1" t="str">
        <f t="shared" si="8"/>
        <v/>
      </c>
      <c r="AL27" s="1" t="str">
        <f t="shared" si="9"/>
        <v>100</v>
      </c>
      <c r="AM27" s="1" t="str">
        <f t="shared" si="10"/>
        <v>1276-1617-1-ND</v>
      </c>
      <c r="AN27" s="1"/>
      <c r="AO27" s="1"/>
      <c r="AP27" s="1"/>
    </row>
    <row r="28" ht="12.0" customHeight="1">
      <c r="A28" s="1"/>
      <c r="B28" s="9" t="str">
        <f t="shared" si="13"/>
        <v>19</v>
      </c>
      <c r="C28" s="1"/>
      <c r="D28" s="1" t="s">
        <v>64</v>
      </c>
      <c r="E28" s="1"/>
      <c r="F28" s="1"/>
      <c r="G28" s="1" t="s">
        <v>148</v>
      </c>
      <c r="H28" s="7" t="s">
        <v>46</v>
      </c>
      <c r="I28" s="1" t="s">
        <v>141</v>
      </c>
      <c r="J28" s="1" t="s">
        <v>149</v>
      </c>
      <c r="K28" s="1" t="s">
        <v>40</v>
      </c>
      <c r="L28" s="1" t="str">
        <f t="shared" si="12"/>
        <v>10</v>
      </c>
      <c r="M28" s="1"/>
      <c r="N28" s="3" t="s">
        <v>41</v>
      </c>
      <c r="O28" s="1" t="s">
        <v>154</v>
      </c>
      <c r="P28" s="9" t="s">
        <v>155</v>
      </c>
      <c r="Q28" s="1" t="s">
        <v>156</v>
      </c>
      <c r="R28" s="1" t="s">
        <v>499</v>
      </c>
      <c r="S28" s="1" t="s">
        <v>59</v>
      </c>
      <c r="T28" s="1" t="s">
        <v>157</v>
      </c>
      <c r="U28" s="1" t="s">
        <v>500</v>
      </c>
      <c r="V28" s="1" t="s">
        <v>59</v>
      </c>
      <c r="W28" s="1"/>
      <c r="X28" s="1"/>
      <c r="Y28" s="1"/>
      <c r="Z28" s="7" t="s">
        <v>494</v>
      </c>
      <c r="AA28" s="7">
        <v>100.0</v>
      </c>
      <c r="AB28" s="7" t="s">
        <v>495</v>
      </c>
      <c r="AC28" s="1" t="str">
        <f t="shared" si="2"/>
        <v>1</v>
      </c>
      <c r="AD28" s="1" t="str">
        <f t="shared" si="3"/>
        <v/>
      </c>
      <c r="AE28" s="1" t="str">
        <f t="shared" si="4"/>
        <v/>
      </c>
      <c r="AF28" s="1"/>
      <c r="AG28" s="11" t="s">
        <v>46</v>
      </c>
      <c r="AH28" s="1" t="str">
        <f t="shared" si="5"/>
        <v>0</v>
      </c>
      <c r="AI28" s="1" t="str">
        <f t="shared" si="6"/>
        <v>0,02</v>
      </c>
      <c r="AJ28" s="1" t="str">
        <f t="shared" si="7"/>
        <v>100</v>
      </c>
      <c r="AK28" s="1" t="str">
        <f t="shared" si="8"/>
        <v>810-C1608C0G1H090C</v>
      </c>
      <c r="AL28" s="1" t="str">
        <f t="shared" si="9"/>
        <v/>
      </c>
      <c r="AM28" s="1" t="str">
        <f t="shared" si="10"/>
        <v/>
      </c>
      <c r="AN28" s="1"/>
      <c r="AO28" s="1"/>
      <c r="AP28" s="1"/>
    </row>
    <row r="29" ht="12.0" customHeight="1">
      <c r="A29" s="1"/>
      <c r="B29" s="9" t="str">
        <f t="shared" si="13"/>
        <v>20</v>
      </c>
      <c r="C29" s="1" t="s">
        <v>13</v>
      </c>
      <c r="D29" s="1" t="s">
        <v>121</v>
      </c>
      <c r="E29" s="1" t="s">
        <v>158</v>
      </c>
      <c r="F29" s="11" t="s">
        <v>46</v>
      </c>
      <c r="G29" s="1" t="s">
        <v>501</v>
      </c>
      <c r="H29" s="7" t="s">
        <v>46</v>
      </c>
      <c r="I29" s="1" t="s">
        <v>141</v>
      </c>
      <c r="J29" s="1" t="s">
        <v>159</v>
      </c>
      <c r="K29" s="1" t="s">
        <v>40</v>
      </c>
      <c r="L29" s="1" t="str">
        <f t="shared" si="12"/>
        <v>20</v>
      </c>
      <c r="M29" s="1"/>
      <c r="N29" s="3" t="s">
        <v>41</v>
      </c>
      <c r="O29" s="1" t="s">
        <v>160</v>
      </c>
      <c r="P29" s="1" t="s">
        <v>161</v>
      </c>
      <c r="Q29" s="1" t="s">
        <v>162</v>
      </c>
      <c r="R29" s="1" t="s">
        <v>502</v>
      </c>
      <c r="S29" s="1" t="s">
        <v>59</v>
      </c>
      <c r="T29" s="1" t="s">
        <v>163</v>
      </c>
      <c r="U29" s="1" t="s">
        <v>61</v>
      </c>
      <c r="V29" s="1" t="s">
        <v>59</v>
      </c>
      <c r="W29" s="1"/>
      <c r="X29" s="1"/>
      <c r="Y29" s="1"/>
      <c r="Z29" s="7" t="s">
        <v>62</v>
      </c>
      <c r="AA29" s="7">
        <v>100.0</v>
      </c>
      <c r="AB29" s="7" t="s">
        <v>63</v>
      </c>
      <c r="AC29" s="1" t="str">
        <f t="shared" si="2"/>
        <v/>
      </c>
      <c r="AD29" s="1" t="str">
        <f t="shared" si="3"/>
        <v>0,36</v>
      </c>
      <c r="AE29" s="1" t="str">
        <f t="shared" si="4"/>
        <v/>
      </c>
      <c r="AF29" s="1"/>
      <c r="AG29" s="11" t="s">
        <v>46</v>
      </c>
      <c r="AH29" s="1" t="str">
        <f t="shared" si="5"/>
        <v>0,0036</v>
      </c>
      <c r="AI29" s="1" t="str">
        <f t="shared" si="6"/>
        <v>0,0108</v>
      </c>
      <c r="AJ29" s="1" t="str">
        <f t="shared" si="7"/>
        <v/>
      </c>
      <c r="AK29" s="1" t="str">
        <f t="shared" si="8"/>
        <v/>
      </c>
      <c r="AL29" s="1" t="str">
        <f t="shared" si="9"/>
        <v>100</v>
      </c>
      <c r="AM29" s="1" t="str">
        <f t="shared" si="10"/>
        <v>1276-2154-1-ND</v>
      </c>
      <c r="AN29" s="1"/>
      <c r="AO29" s="1"/>
      <c r="AP29" s="1"/>
    </row>
    <row r="30" ht="12.0" customHeight="1">
      <c r="A30" s="1"/>
      <c r="B30" s="9" t="str">
        <f t="shared" si="13"/>
        <v>21</v>
      </c>
      <c r="C30" s="1" t="s">
        <v>64</v>
      </c>
      <c r="D30" s="1"/>
      <c r="E30" s="1" t="s">
        <v>164</v>
      </c>
      <c r="F30" s="7" t="s">
        <v>46</v>
      </c>
      <c r="G30" s="1"/>
      <c r="H30" s="7" t="s">
        <v>46</v>
      </c>
      <c r="I30" s="1" t="s">
        <v>141</v>
      </c>
      <c r="J30" s="1" t="s">
        <v>165</v>
      </c>
      <c r="K30" s="1" t="s">
        <v>143</v>
      </c>
      <c r="L30" s="1" t="str">
        <f t="shared" si="12"/>
        <v>10</v>
      </c>
      <c r="M30" s="7" t="s">
        <v>122</v>
      </c>
      <c r="N30" s="3" t="s">
        <v>41</v>
      </c>
      <c r="O30" s="1" t="s">
        <v>166</v>
      </c>
      <c r="P30" s="1" t="s">
        <v>167</v>
      </c>
      <c r="Q30" s="1" t="s">
        <v>168</v>
      </c>
      <c r="R30" s="1" t="s">
        <v>496</v>
      </c>
      <c r="S30" s="1" t="s">
        <v>13</v>
      </c>
      <c r="T30" s="1" t="s">
        <v>169</v>
      </c>
      <c r="U30" s="1" t="s">
        <v>503</v>
      </c>
      <c r="V30" s="1" t="s">
        <v>59</v>
      </c>
      <c r="W30" s="1"/>
      <c r="X30" s="1"/>
      <c r="Y30" s="1"/>
      <c r="Z30" s="8" t="s">
        <v>62</v>
      </c>
      <c r="AA30" s="7">
        <v>100.0</v>
      </c>
      <c r="AB30" s="7" t="s">
        <v>131</v>
      </c>
      <c r="AC30" s="1" t="str">
        <f t="shared" si="2"/>
        <v/>
      </c>
      <c r="AD30" s="1" t="str">
        <f t="shared" si="3"/>
        <v>0,47</v>
      </c>
      <c r="AE30" s="1" t="str">
        <f t="shared" si="4"/>
        <v/>
      </c>
      <c r="AF30" s="1"/>
      <c r="AG30" s="7" t="s">
        <v>139</v>
      </c>
      <c r="AH30" s="1" t="str">
        <f t="shared" si="5"/>
        <v>0,0094</v>
      </c>
      <c r="AI30" s="1" t="str">
        <f t="shared" si="6"/>
        <v>0</v>
      </c>
      <c r="AJ30" s="1" t="str">
        <f t="shared" si="7"/>
        <v/>
      </c>
      <c r="AK30" s="1" t="str">
        <f t="shared" si="8"/>
        <v/>
      </c>
      <c r="AL30" s="1" t="str">
        <f t="shared" si="9"/>
        <v/>
      </c>
      <c r="AM30" s="1" t="str">
        <f t="shared" si="10"/>
        <v/>
      </c>
      <c r="AN30" s="1"/>
      <c r="AO30" s="1"/>
      <c r="AP30" s="1"/>
    </row>
    <row r="31" ht="12.0" customHeight="1">
      <c r="A31" s="1"/>
      <c r="B31" s="9" t="str">
        <f t="shared" si="13"/>
        <v>22</v>
      </c>
      <c r="C31" s="1"/>
      <c r="D31" s="1" t="s">
        <v>432</v>
      </c>
      <c r="E31" s="1"/>
      <c r="F31" s="11" t="s">
        <v>46</v>
      </c>
      <c r="G31" s="1" t="s">
        <v>504</v>
      </c>
      <c r="H31" s="7" t="s">
        <v>505</v>
      </c>
      <c r="I31" s="1" t="s">
        <v>141</v>
      </c>
      <c r="J31" s="1" t="s">
        <v>506</v>
      </c>
      <c r="K31" s="1" t="s">
        <v>40</v>
      </c>
      <c r="L31" s="1" t="str">
        <f t="shared" si="12"/>
        <v>30</v>
      </c>
      <c r="M31" s="1"/>
      <c r="N31" s="3" t="s">
        <v>41</v>
      </c>
      <c r="O31" s="1" t="s">
        <v>507</v>
      </c>
      <c r="P31" s="1" t="s">
        <v>508</v>
      </c>
      <c r="Q31" s="1" t="s">
        <v>509</v>
      </c>
      <c r="R31" s="1" t="s">
        <v>502</v>
      </c>
      <c r="S31" s="1" t="s">
        <v>59</v>
      </c>
      <c r="T31" s="1" t="s">
        <v>510</v>
      </c>
      <c r="U31" s="1" t="s">
        <v>511</v>
      </c>
      <c r="V31" s="1" t="s">
        <v>59</v>
      </c>
      <c r="W31" s="1"/>
      <c r="X31" s="1"/>
      <c r="Y31" s="1"/>
      <c r="Z31" s="7" t="s">
        <v>62</v>
      </c>
      <c r="AA31" s="7">
        <v>100.0</v>
      </c>
      <c r="AB31" s="7" t="s">
        <v>63</v>
      </c>
      <c r="AC31" s="1" t="str">
        <f t="shared" si="2"/>
        <v/>
      </c>
      <c r="AD31" s="1" t="str">
        <f t="shared" si="3"/>
        <v>0,91</v>
      </c>
      <c r="AE31" s="1" t="str">
        <f t="shared" si="4"/>
        <v/>
      </c>
      <c r="AF31" s="1"/>
      <c r="AG31" s="11" t="s">
        <v>46</v>
      </c>
      <c r="AH31" s="1" t="str">
        <f t="shared" si="5"/>
        <v>0</v>
      </c>
      <c r="AI31" s="1" t="str">
        <f t="shared" si="6"/>
        <v>0,0546</v>
      </c>
      <c r="AJ31" s="1" t="str">
        <f t="shared" si="7"/>
        <v/>
      </c>
      <c r="AK31" s="1" t="str">
        <f t="shared" si="8"/>
        <v/>
      </c>
      <c r="AL31" s="1" t="str">
        <f t="shared" si="9"/>
        <v>100</v>
      </c>
      <c r="AM31" s="1" t="str">
        <f t="shared" si="10"/>
        <v>1276-2177-1-ND </v>
      </c>
      <c r="AN31" s="1"/>
      <c r="AO31" s="1"/>
      <c r="AP31" s="1"/>
    </row>
    <row r="32" ht="12.0" customHeight="1">
      <c r="A32" s="1"/>
      <c r="B32" s="9" t="str">
        <f t="shared" si="13"/>
        <v>23</v>
      </c>
      <c r="C32" s="1"/>
      <c r="D32" s="1" t="s">
        <v>36</v>
      </c>
      <c r="E32" s="1"/>
      <c r="F32" s="11" t="s">
        <v>46</v>
      </c>
      <c r="G32" s="1" t="s">
        <v>504</v>
      </c>
      <c r="H32" s="7" t="s">
        <v>505</v>
      </c>
      <c r="I32" s="1" t="s">
        <v>141</v>
      </c>
      <c r="J32" s="1" t="s">
        <v>512</v>
      </c>
      <c r="K32" s="1" t="s">
        <v>40</v>
      </c>
      <c r="L32" s="1" t="str">
        <f t="shared" si="12"/>
        <v>20</v>
      </c>
      <c r="M32" s="1"/>
      <c r="N32" s="3" t="s">
        <v>41</v>
      </c>
      <c r="O32" s="1" t="s">
        <v>513</v>
      </c>
      <c r="P32" s="1" t="s">
        <v>514</v>
      </c>
      <c r="Q32" s="1" t="s">
        <v>515</v>
      </c>
      <c r="R32" s="1" t="s">
        <v>516</v>
      </c>
      <c r="S32" s="1" t="s">
        <v>59</v>
      </c>
      <c r="T32" s="1" t="s">
        <v>517</v>
      </c>
      <c r="U32" s="1" t="s">
        <v>518</v>
      </c>
      <c r="V32" s="1" t="s">
        <v>59</v>
      </c>
      <c r="W32" s="1"/>
      <c r="X32" s="1"/>
      <c r="Y32" s="1"/>
      <c r="Z32" s="7" t="s">
        <v>62</v>
      </c>
      <c r="AA32" s="7">
        <v>100.0</v>
      </c>
      <c r="AB32" s="7" t="s">
        <v>63</v>
      </c>
      <c r="AC32" s="1" t="str">
        <f t="shared" si="2"/>
        <v/>
      </c>
      <c r="AD32" s="1" t="str">
        <f t="shared" si="3"/>
        <v>2,45</v>
      </c>
      <c r="AE32" s="1" t="str">
        <f t="shared" si="4"/>
        <v/>
      </c>
      <c r="AF32" s="1"/>
      <c r="AG32" s="11" t="s">
        <v>46</v>
      </c>
      <c r="AH32" s="1" t="str">
        <f t="shared" si="5"/>
        <v>0</v>
      </c>
      <c r="AI32" s="1" t="str">
        <f t="shared" si="6"/>
        <v>0,098</v>
      </c>
      <c r="AJ32" s="1" t="str">
        <f t="shared" si="7"/>
        <v/>
      </c>
      <c r="AK32" s="1" t="str">
        <f t="shared" si="8"/>
        <v/>
      </c>
      <c r="AL32" s="1" t="str">
        <f t="shared" si="9"/>
        <v>100</v>
      </c>
      <c r="AM32" s="1" t="str">
        <f t="shared" si="10"/>
        <v>1276-2204-1-ND</v>
      </c>
      <c r="AN32" s="1"/>
      <c r="AO32" s="1"/>
      <c r="AP32" s="1"/>
    </row>
    <row r="33" ht="12.0" customHeight="1">
      <c r="A33" s="1"/>
      <c r="B33" s="9" t="str">
        <f t="shared" si="13"/>
        <v>24</v>
      </c>
      <c r="C33" s="1" t="s">
        <v>36</v>
      </c>
      <c r="D33" s="1"/>
      <c r="E33" s="1" t="s">
        <v>170</v>
      </c>
      <c r="F33" s="11" t="s">
        <v>46</v>
      </c>
      <c r="G33" s="1"/>
      <c r="H33" s="7" t="s">
        <v>46</v>
      </c>
      <c r="I33" s="1" t="s">
        <v>141</v>
      </c>
      <c r="J33" s="1" t="s">
        <v>171</v>
      </c>
      <c r="K33" s="1" t="s">
        <v>40</v>
      </c>
      <c r="L33" s="1" t="str">
        <f t="shared" si="12"/>
        <v>20</v>
      </c>
      <c r="M33" s="7" t="s">
        <v>122</v>
      </c>
      <c r="N33" s="3" t="s">
        <v>41</v>
      </c>
      <c r="O33" s="1" t="s">
        <v>172</v>
      </c>
      <c r="P33" s="1" t="s">
        <v>173</v>
      </c>
      <c r="Q33" s="1" t="s">
        <v>174</v>
      </c>
      <c r="R33" s="1" t="s">
        <v>502</v>
      </c>
      <c r="S33" s="1" t="s">
        <v>59</v>
      </c>
      <c r="T33" s="1" t="s">
        <v>175</v>
      </c>
      <c r="U33" s="1" t="s">
        <v>519</v>
      </c>
      <c r="V33" s="1" t="s">
        <v>59</v>
      </c>
      <c r="W33" s="1"/>
      <c r="X33" s="1"/>
      <c r="Y33" s="1"/>
      <c r="Z33" s="7" t="s">
        <v>62</v>
      </c>
      <c r="AA33" s="7">
        <v>100.0</v>
      </c>
      <c r="AB33" s="7" t="s">
        <v>131</v>
      </c>
      <c r="AC33" s="1" t="str">
        <f t="shared" si="2"/>
        <v/>
      </c>
      <c r="AD33" s="1" t="str">
        <f t="shared" si="3"/>
        <v>0,72</v>
      </c>
      <c r="AE33" s="1" t="str">
        <f t="shared" si="4"/>
        <v/>
      </c>
      <c r="AF33" s="1"/>
      <c r="AG33" s="7" t="s">
        <v>139</v>
      </c>
      <c r="AH33" s="1" t="str">
        <f t="shared" si="5"/>
        <v>0,0288</v>
      </c>
      <c r="AI33" s="1" t="str">
        <f t="shared" si="6"/>
        <v>0</v>
      </c>
      <c r="AJ33" s="1" t="str">
        <f t="shared" si="7"/>
        <v/>
      </c>
      <c r="AK33" s="1" t="str">
        <f t="shared" si="8"/>
        <v/>
      </c>
      <c r="AL33" s="1" t="str">
        <f t="shared" si="9"/>
        <v/>
      </c>
      <c r="AM33" s="1" t="str">
        <f t="shared" si="10"/>
        <v/>
      </c>
      <c r="AN33" s="1"/>
      <c r="AO33" s="1"/>
      <c r="AP33" s="1"/>
    </row>
    <row r="34" ht="23.25" customHeight="1">
      <c r="A34" s="1"/>
      <c r="B34" s="9" t="str">
        <f t="shared" si="13"/>
        <v>25</v>
      </c>
      <c r="C34" s="1"/>
      <c r="D34" s="1" t="s">
        <v>64</v>
      </c>
      <c r="E34" s="1"/>
      <c r="F34" s="11" t="s">
        <v>46</v>
      </c>
      <c r="G34" s="1" t="s">
        <v>520</v>
      </c>
      <c r="H34" s="7" t="s">
        <v>46</v>
      </c>
      <c r="I34" s="1" t="s">
        <v>141</v>
      </c>
      <c r="J34" s="1" t="s">
        <v>521</v>
      </c>
      <c r="K34" s="1" t="s">
        <v>40</v>
      </c>
      <c r="L34" s="1" t="str">
        <f t="shared" si="12"/>
        <v>10</v>
      </c>
      <c r="M34" s="1"/>
      <c r="N34" s="3" t="s">
        <v>41</v>
      </c>
      <c r="O34" s="1" t="s">
        <v>522</v>
      </c>
      <c r="P34" s="1" t="s">
        <v>523</v>
      </c>
      <c r="Q34" s="1" t="s">
        <v>524</v>
      </c>
      <c r="R34" s="1" t="s">
        <v>502</v>
      </c>
      <c r="S34" s="1" t="s">
        <v>59</v>
      </c>
      <c r="T34" s="1" t="s">
        <v>525</v>
      </c>
      <c r="U34" s="1" t="s">
        <v>61</v>
      </c>
      <c r="V34" s="1" t="s">
        <v>59</v>
      </c>
      <c r="W34" s="1"/>
      <c r="X34" s="1"/>
      <c r="Y34" s="1"/>
      <c r="Z34" s="7" t="s">
        <v>62</v>
      </c>
      <c r="AA34" s="7">
        <v>100.0</v>
      </c>
      <c r="AB34" s="7" t="s">
        <v>63</v>
      </c>
      <c r="AC34" s="1" t="str">
        <f t="shared" si="2"/>
        <v/>
      </c>
      <c r="AD34" s="1" t="str">
        <f t="shared" si="3"/>
        <v>0,36</v>
      </c>
      <c r="AE34" s="1" t="str">
        <f t="shared" si="4"/>
        <v/>
      </c>
      <c r="AF34" s="7" t="s">
        <v>526</v>
      </c>
      <c r="AG34" s="11" t="s">
        <v>46</v>
      </c>
      <c r="AH34" s="1" t="str">
        <f t="shared" si="5"/>
        <v>0</v>
      </c>
      <c r="AI34" s="1" t="str">
        <f t="shared" si="6"/>
        <v>0,0072</v>
      </c>
      <c r="AJ34" s="1" t="str">
        <f t="shared" si="7"/>
        <v/>
      </c>
      <c r="AK34" s="1" t="str">
        <f t="shared" si="8"/>
        <v/>
      </c>
      <c r="AL34" s="1" t="str">
        <f t="shared" si="9"/>
        <v>100</v>
      </c>
      <c r="AM34" s="1" t="str">
        <f t="shared" si="10"/>
        <v>1276-2227-1-ND</v>
      </c>
      <c r="AN34" s="1"/>
      <c r="AO34" s="1"/>
      <c r="AP34" s="1"/>
    </row>
    <row r="35" ht="12.0" customHeight="1">
      <c r="A35" s="1"/>
      <c r="B35" s="9" t="str">
        <f t="shared" si="13"/>
        <v>26</v>
      </c>
      <c r="C35" s="1"/>
      <c r="D35" s="1" t="s">
        <v>13</v>
      </c>
      <c r="E35" s="1"/>
      <c r="F35" s="11" t="s">
        <v>46</v>
      </c>
      <c r="G35" s="1" t="s">
        <v>527</v>
      </c>
      <c r="H35" s="7" t="s">
        <v>46</v>
      </c>
      <c r="I35" s="1" t="s">
        <v>141</v>
      </c>
      <c r="J35" s="1" t="s">
        <v>528</v>
      </c>
      <c r="K35" s="1" t="s">
        <v>40</v>
      </c>
      <c r="L35" s="1" t="str">
        <f t="shared" si="12"/>
        <v>5</v>
      </c>
      <c r="M35" s="1"/>
      <c r="N35" s="3" t="s">
        <v>41</v>
      </c>
      <c r="O35" s="1" t="s">
        <v>529</v>
      </c>
      <c r="P35" s="1" t="s">
        <v>530</v>
      </c>
      <c r="Q35" s="1" t="s">
        <v>531</v>
      </c>
      <c r="R35" s="1" t="s">
        <v>502</v>
      </c>
      <c r="S35" s="1" t="s">
        <v>59</v>
      </c>
      <c r="T35" s="1" t="s">
        <v>532</v>
      </c>
      <c r="U35" s="1" t="s">
        <v>61</v>
      </c>
      <c r="V35" s="1" t="s">
        <v>59</v>
      </c>
      <c r="W35" s="1"/>
      <c r="X35" s="1"/>
      <c r="Y35" s="1"/>
      <c r="Z35" s="7" t="s">
        <v>62</v>
      </c>
      <c r="AA35" s="7">
        <v>100.0</v>
      </c>
      <c r="AB35" s="7" t="s">
        <v>63</v>
      </c>
      <c r="AC35" s="1" t="str">
        <f t="shared" si="2"/>
        <v/>
      </c>
      <c r="AD35" s="1" t="str">
        <f t="shared" si="3"/>
        <v>0,36</v>
      </c>
      <c r="AE35" s="1" t="str">
        <f t="shared" si="4"/>
        <v/>
      </c>
      <c r="AF35" s="1"/>
      <c r="AG35" s="11" t="s">
        <v>46</v>
      </c>
      <c r="AH35" s="1" t="str">
        <f t="shared" si="5"/>
        <v>0</v>
      </c>
      <c r="AI35" s="1" t="str">
        <f t="shared" si="6"/>
        <v>0,0036</v>
      </c>
      <c r="AJ35" s="1" t="str">
        <f t="shared" si="7"/>
        <v/>
      </c>
      <c r="AK35" s="1" t="str">
        <f t="shared" si="8"/>
        <v/>
      </c>
      <c r="AL35" s="1" t="str">
        <f t="shared" si="9"/>
        <v>100</v>
      </c>
      <c r="AM35" s="1" t="str">
        <f t="shared" si="10"/>
        <v>1276-2248-1-ND </v>
      </c>
      <c r="AN35" s="1"/>
      <c r="AO35" s="1"/>
      <c r="AP35" s="1"/>
    </row>
    <row r="36" ht="12.0" customHeight="1">
      <c r="A36" s="1"/>
      <c r="B36" s="9" t="str">
        <f t="shared" si="13"/>
        <v>27</v>
      </c>
      <c r="C36" s="1"/>
      <c r="D36" s="1" t="s">
        <v>64</v>
      </c>
      <c r="E36" s="1"/>
      <c r="F36" s="11" t="s">
        <v>46</v>
      </c>
      <c r="G36" s="1" t="s">
        <v>533</v>
      </c>
      <c r="H36" s="7" t="s">
        <v>46</v>
      </c>
      <c r="I36" s="1" t="s">
        <v>141</v>
      </c>
      <c r="J36" s="1" t="s">
        <v>534</v>
      </c>
      <c r="K36" s="1" t="s">
        <v>40</v>
      </c>
      <c r="L36" s="1" t="str">
        <f t="shared" si="12"/>
        <v>10</v>
      </c>
      <c r="M36" s="1"/>
      <c r="N36" s="3" t="s">
        <v>41</v>
      </c>
      <c r="O36" s="1" t="s">
        <v>535</v>
      </c>
      <c r="P36" s="1" t="s">
        <v>536</v>
      </c>
      <c r="Q36" s="1" t="s">
        <v>537</v>
      </c>
      <c r="R36" s="1" t="s">
        <v>502</v>
      </c>
      <c r="S36" s="1" t="s">
        <v>59</v>
      </c>
      <c r="T36" s="1" t="s">
        <v>538</v>
      </c>
      <c r="U36" s="1" t="s">
        <v>539</v>
      </c>
      <c r="V36" s="1" t="s">
        <v>59</v>
      </c>
      <c r="W36" s="1"/>
      <c r="X36" s="1"/>
      <c r="Y36" s="1"/>
      <c r="Z36" s="7" t="s">
        <v>62</v>
      </c>
      <c r="AA36" s="7">
        <v>100.0</v>
      </c>
      <c r="AB36" s="7" t="s">
        <v>63</v>
      </c>
      <c r="AC36" s="1" t="str">
        <f t="shared" si="2"/>
        <v/>
      </c>
      <c r="AD36" s="1" t="str">
        <f t="shared" si="3"/>
        <v>0,49</v>
      </c>
      <c r="AE36" s="1" t="str">
        <f t="shared" si="4"/>
        <v/>
      </c>
      <c r="AF36" s="1"/>
      <c r="AG36" s="11" t="s">
        <v>46</v>
      </c>
      <c r="AH36" s="1" t="str">
        <f t="shared" si="5"/>
        <v>0</v>
      </c>
      <c r="AI36" s="1" t="str">
        <f t="shared" si="6"/>
        <v>0,0098</v>
      </c>
      <c r="AJ36" s="1" t="str">
        <f t="shared" si="7"/>
        <v/>
      </c>
      <c r="AK36" s="1" t="str">
        <f t="shared" si="8"/>
        <v/>
      </c>
      <c r="AL36" s="1" t="str">
        <f t="shared" si="9"/>
        <v>100</v>
      </c>
      <c r="AM36" s="1" t="str">
        <f t="shared" si="10"/>
        <v>1276-2296-1-ND</v>
      </c>
      <c r="AN36" s="1"/>
      <c r="AO36" s="1"/>
      <c r="AP36" s="1"/>
    </row>
    <row r="37" ht="12.0" customHeight="1">
      <c r="A37" s="1"/>
      <c r="B37" s="9" t="str">
        <f t="shared" si="13"/>
        <v>28</v>
      </c>
      <c r="C37" s="1"/>
      <c r="D37" s="1" t="s">
        <v>13</v>
      </c>
      <c r="E37" s="1"/>
      <c r="F37" s="11" t="s">
        <v>46</v>
      </c>
      <c r="G37" s="1" t="s">
        <v>540</v>
      </c>
      <c r="H37" s="7" t="s">
        <v>46</v>
      </c>
      <c r="I37" s="1" t="s">
        <v>141</v>
      </c>
      <c r="J37" s="1" t="s">
        <v>541</v>
      </c>
      <c r="K37" s="1" t="s">
        <v>40</v>
      </c>
      <c r="L37" s="1" t="str">
        <f t="shared" si="12"/>
        <v>5</v>
      </c>
      <c r="M37" s="1"/>
      <c r="N37" s="3" t="s">
        <v>41</v>
      </c>
      <c r="O37" s="1" t="s">
        <v>542</v>
      </c>
      <c r="P37" s="1" t="s">
        <v>543</v>
      </c>
      <c r="Q37" s="1" t="s">
        <v>544</v>
      </c>
      <c r="R37" s="1" t="s">
        <v>502</v>
      </c>
      <c r="S37" s="1" t="s">
        <v>59</v>
      </c>
      <c r="T37" s="1" t="s">
        <v>545</v>
      </c>
      <c r="U37" s="1" t="s">
        <v>546</v>
      </c>
      <c r="V37" s="1" t="s">
        <v>59</v>
      </c>
      <c r="W37" s="1"/>
      <c r="X37" s="1"/>
      <c r="Y37" s="1"/>
      <c r="Z37" s="7" t="s">
        <v>62</v>
      </c>
      <c r="AA37" s="7">
        <v>100.0</v>
      </c>
      <c r="AB37" s="7" t="s">
        <v>63</v>
      </c>
      <c r="AC37" s="1" t="str">
        <f t="shared" si="2"/>
        <v/>
      </c>
      <c r="AD37" s="1" t="str">
        <f t="shared" si="3"/>
        <v>0,92</v>
      </c>
      <c r="AE37" s="1" t="str">
        <f t="shared" si="4"/>
        <v/>
      </c>
      <c r="AF37" s="1"/>
      <c r="AG37" s="11" t="s">
        <v>46</v>
      </c>
      <c r="AH37" s="1" t="str">
        <f t="shared" si="5"/>
        <v>0</v>
      </c>
      <c r="AI37" s="1" t="str">
        <f t="shared" si="6"/>
        <v>0,0092</v>
      </c>
      <c r="AJ37" s="1" t="str">
        <f t="shared" si="7"/>
        <v/>
      </c>
      <c r="AK37" s="1" t="str">
        <f t="shared" si="8"/>
        <v/>
      </c>
      <c r="AL37" s="1" t="str">
        <f t="shared" si="9"/>
        <v>100</v>
      </c>
      <c r="AM37" s="1" t="str">
        <f t="shared" si="10"/>
        <v>1276-1197-1-ND</v>
      </c>
      <c r="AN37" s="1"/>
      <c r="AO37" s="1"/>
      <c r="AP37" s="1"/>
    </row>
    <row r="38" ht="12.0" customHeight="1">
      <c r="A38" s="1"/>
      <c r="B38" s="9" t="str">
        <f t="shared" si="13"/>
        <v>29</v>
      </c>
      <c r="C38" s="1"/>
      <c r="D38" s="1" t="s">
        <v>121</v>
      </c>
      <c r="E38" s="1"/>
      <c r="F38" s="11" t="s">
        <v>46</v>
      </c>
      <c r="G38" s="1" t="s">
        <v>547</v>
      </c>
      <c r="H38" s="7" t="s">
        <v>46</v>
      </c>
      <c r="I38" s="1" t="s">
        <v>141</v>
      </c>
      <c r="J38" s="1" t="s">
        <v>548</v>
      </c>
      <c r="K38" s="1" t="s">
        <v>40</v>
      </c>
      <c r="L38" s="1" t="str">
        <f t="shared" si="12"/>
        <v>15</v>
      </c>
      <c r="M38" s="1"/>
      <c r="N38" s="3" t="s">
        <v>41</v>
      </c>
      <c r="O38" s="1" t="s">
        <v>549</v>
      </c>
      <c r="P38" s="1" t="s">
        <v>550</v>
      </c>
      <c r="Q38" s="1" t="s">
        <v>551</v>
      </c>
      <c r="R38" s="1" t="s">
        <v>502</v>
      </c>
      <c r="S38" s="1" t="s">
        <v>59</v>
      </c>
      <c r="T38" s="1" t="s">
        <v>552</v>
      </c>
      <c r="U38" s="1" t="s">
        <v>61</v>
      </c>
      <c r="V38" s="1" t="s">
        <v>59</v>
      </c>
      <c r="W38" s="1"/>
      <c r="X38" s="1"/>
      <c r="Y38" s="1"/>
      <c r="Z38" s="7" t="s">
        <v>62</v>
      </c>
      <c r="AA38" s="7">
        <v>100.0</v>
      </c>
      <c r="AB38" s="7" t="s">
        <v>63</v>
      </c>
      <c r="AC38" s="1" t="str">
        <f t="shared" si="2"/>
        <v/>
      </c>
      <c r="AD38" s="1" t="str">
        <f t="shared" si="3"/>
        <v>0,36</v>
      </c>
      <c r="AE38" s="1" t="str">
        <f t="shared" si="4"/>
        <v/>
      </c>
      <c r="AF38" s="1"/>
      <c r="AG38" s="11" t="s">
        <v>46</v>
      </c>
      <c r="AH38" s="1" t="str">
        <f t="shared" si="5"/>
        <v>0</v>
      </c>
      <c r="AI38" s="1" t="str">
        <f t="shared" si="6"/>
        <v>0,0108</v>
      </c>
      <c r="AJ38" s="1" t="str">
        <f t="shared" si="7"/>
        <v/>
      </c>
      <c r="AK38" s="1" t="str">
        <f t="shared" si="8"/>
        <v/>
      </c>
      <c r="AL38" s="1" t="str">
        <f t="shared" si="9"/>
        <v>100</v>
      </c>
      <c r="AM38" s="1" t="str">
        <f t="shared" si="10"/>
        <v>1276-2163-1-ND</v>
      </c>
      <c r="AN38" s="1"/>
      <c r="AO38" s="1"/>
      <c r="AP38" s="1"/>
    </row>
    <row r="39" ht="12.0" customHeight="1">
      <c r="A39" s="1"/>
      <c r="B39" s="9" t="str">
        <f t="shared" si="13"/>
        <v>30</v>
      </c>
      <c r="C39" s="1"/>
      <c r="D39" s="1" t="s">
        <v>121</v>
      </c>
      <c r="E39" s="1"/>
      <c r="F39" s="11" t="s">
        <v>46</v>
      </c>
      <c r="G39" s="1" t="s">
        <v>553</v>
      </c>
      <c r="H39" s="7" t="s">
        <v>46</v>
      </c>
      <c r="I39" s="1" t="s">
        <v>141</v>
      </c>
      <c r="J39" s="1" t="s">
        <v>554</v>
      </c>
      <c r="K39" s="1" t="s">
        <v>40</v>
      </c>
      <c r="L39" s="1" t="str">
        <f t="shared" si="12"/>
        <v>15</v>
      </c>
      <c r="M39" s="1"/>
      <c r="N39" s="3" t="s">
        <v>41</v>
      </c>
      <c r="O39" s="1" t="s">
        <v>555</v>
      </c>
      <c r="P39" s="1" t="s">
        <v>556</v>
      </c>
      <c r="Q39" s="1" t="s">
        <v>557</v>
      </c>
      <c r="R39" s="1" t="s">
        <v>499</v>
      </c>
      <c r="S39" s="1" t="s">
        <v>59</v>
      </c>
      <c r="T39" s="1" t="s">
        <v>558</v>
      </c>
      <c r="U39" s="1" t="s">
        <v>539</v>
      </c>
      <c r="V39" s="1" t="s">
        <v>59</v>
      </c>
      <c r="W39" s="1"/>
      <c r="X39" s="1"/>
      <c r="Y39" s="1"/>
      <c r="Z39" s="7" t="s">
        <v>62</v>
      </c>
      <c r="AA39" s="7">
        <v>100.0</v>
      </c>
      <c r="AB39" s="7" t="s">
        <v>63</v>
      </c>
      <c r="AC39" s="1" t="str">
        <f t="shared" si="2"/>
        <v/>
      </c>
      <c r="AD39" s="1" t="str">
        <f t="shared" si="3"/>
        <v>0,49</v>
      </c>
      <c r="AE39" s="1" t="str">
        <f t="shared" si="4"/>
        <v/>
      </c>
      <c r="AF39" s="7" t="s">
        <v>526</v>
      </c>
      <c r="AG39" s="11" t="s">
        <v>46</v>
      </c>
      <c r="AH39" s="1" t="str">
        <f t="shared" si="5"/>
        <v>0</v>
      </c>
      <c r="AI39" s="1" t="str">
        <f t="shared" si="6"/>
        <v>0,0147</v>
      </c>
      <c r="AJ39" s="1" t="str">
        <f t="shared" si="7"/>
        <v/>
      </c>
      <c r="AK39" s="1" t="str">
        <f t="shared" si="8"/>
        <v/>
      </c>
      <c r="AL39" s="1" t="str">
        <f t="shared" si="9"/>
        <v>100</v>
      </c>
      <c r="AM39" s="1" t="str">
        <f t="shared" si="10"/>
        <v>1276-2234-1-ND</v>
      </c>
      <c r="AN39" s="1"/>
      <c r="AO39" s="1"/>
      <c r="AP39" s="1"/>
    </row>
    <row r="40" ht="12.0" customHeight="1">
      <c r="A40" s="1"/>
      <c r="B40" s="9" t="str">
        <f t="shared" si="13"/>
        <v>31</v>
      </c>
      <c r="C40" s="1" t="s">
        <v>13</v>
      </c>
      <c r="D40" s="1"/>
      <c r="E40" s="1" t="s">
        <v>176</v>
      </c>
      <c r="F40" s="11" t="s">
        <v>46</v>
      </c>
      <c r="G40" s="1"/>
      <c r="H40" s="7" t="s">
        <v>46</v>
      </c>
      <c r="I40" s="1" t="s">
        <v>141</v>
      </c>
      <c r="J40" s="1" t="s">
        <v>177</v>
      </c>
      <c r="K40" s="1" t="s">
        <v>40</v>
      </c>
      <c r="L40" s="1" t="str">
        <f t="shared" si="12"/>
        <v>5</v>
      </c>
      <c r="M40" s="1"/>
      <c r="N40" s="3" t="s">
        <v>41</v>
      </c>
      <c r="O40" s="1" t="s">
        <v>178</v>
      </c>
      <c r="P40" s="1" t="s">
        <v>179</v>
      </c>
      <c r="Q40" s="1" t="s">
        <v>180</v>
      </c>
      <c r="R40" s="1" t="s">
        <v>559</v>
      </c>
      <c r="S40" s="1" t="s">
        <v>59</v>
      </c>
      <c r="T40" s="1" t="s">
        <v>181</v>
      </c>
      <c r="U40" s="1" t="s">
        <v>560</v>
      </c>
      <c r="V40" s="1" t="s">
        <v>59</v>
      </c>
      <c r="W40" s="1"/>
      <c r="X40" s="1"/>
      <c r="Y40" s="1"/>
      <c r="Z40" s="7" t="s">
        <v>62</v>
      </c>
      <c r="AA40" s="7">
        <v>100.0</v>
      </c>
      <c r="AB40" s="7" t="s">
        <v>63</v>
      </c>
      <c r="AC40" s="1" t="str">
        <f t="shared" si="2"/>
        <v/>
      </c>
      <c r="AD40" s="1" t="str">
        <f t="shared" si="3"/>
        <v>1,21</v>
      </c>
      <c r="AE40" s="1" t="str">
        <f t="shared" si="4"/>
        <v/>
      </c>
      <c r="AF40" s="7" t="s">
        <v>526</v>
      </c>
      <c r="AG40" s="11" t="s">
        <v>46</v>
      </c>
      <c r="AH40" s="1" t="str">
        <f t="shared" si="5"/>
        <v>0,0121</v>
      </c>
      <c r="AI40" s="1" t="str">
        <f t="shared" si="6"/>
        <v>0</v>
      </c>
      <c r="AJ40" s="1" t="str">
        <f t="shared" si="7"/>
        <v/>
      </c>
      <c r="AK40" s="1" t="str">
        <f t="shared" si="8"/>
        <v/>
      </c>
      <c r="AL40" s="1" t="str">
        <f t="shared" si="9"/>
        <v>100</v>
      </c>
      <c r="AM40" s="1" t="str">
        <f t="shared" si="10"/>
        <v>1276-2302-1-ND</v>
      </c>
      <c r="AN40" s="1"/>
      <c r="AO40" s="1"/>
      <c r="AP40" s="1"/>
    </row>
    <row r="41" ht="12.0" customHeight="1">
      <c r="A41" s="1"/>
      <c r="B41" s="9" t="str">
        <f t="shared" si="13"/>
        <v>32</v>
      </c>
      <c r="C41" s="1"/>
      <c r="D41" s="1" t="s">
        <v>64</v>
      </c>
      <c r="E41" s="1"/>
      <c r="F41" s="11" t="s">
        <v>46</v>
      </c>
      <c r="G41" s="1" t="s">
        <v>561</v>
      </c>
      <c r="H41" s="7" t="s">
        <v>46</v>
      </c>
      <c r="I41" s="1" t="s">
        <v>141</v>
      </c>
      <c r="J41" s="1" t="s">
        <v>562</v>
      </c>
      <c r="K41" s="1" t="s">
        <v>40</v>
      </c>
      <c r="L41" s="1" t="str">
        <f t="shared" si="12"/>
        <v>10</v>
      </c>
      <c r="M41" s="1"/>
      <c r="N41" s="3" t="s">
        <v>41</v>
      </c>
      <c r="O41" s="1" t="s">
        <v>563</v>
      </c>
      <c r="P41" s="1" t="s">
        <v>564</v>
      </c>
      <c r="Q41" s="1" t="s">
        <v>565</v>
      </c>
      <c r="R41" s="1" t="s">
        <v>566</v>
      </c>
      <c r="S41" s="1" t="s">
        <v>59</v>
      </c>
      <c r="T41" s="1" t="s">
        <v>567</v>
      </c>
      <c r="U41" s="1" t="s">
        <v>560</v>
      </c>
      <c r="V41" s="1" t="s">
        <v>59</v>
      </c>
      <c r="W41" s="1"/>
      <c r="X41" s="1"/>
      <c r="Y41" s="1"/>
      <c r="Z41" s="7" t="s">
        <v>62</v>
      </c>
      <c r="AA41" s="7">
        <v>100.0</v>
      </c>
      <c r="AB41" s="7" t="s">
        <v>63</v>
      </c>
      <c r="AC41" s="1" t="str">
        <f t="shared" si="2"/>
        <v/>
      </c>
      <c r="AD41" s="1" t="str">
        <f t="shared" si="3"/>
        <v>1,21</v>
      </c>
      <c r="AE41" s="1" t="str">
        <f t="shared" si="4"/>
        <v/>
      </c>
      <c r="AF41" s="1"/>
      <c r="AG41" s="11" t="s">
        <v>46</v>
      </c>
      <c r="AH41" s="1" t="str">
        <f t="shared" si="5"/>
        <v>0</v>
      </c>
      <c r="AI41" s="1" t="str">
        <f t="shared" si="6"/>
        <v>0,0242</v>
      </c>
      <c r="AJ41" s="1" t="str">
        <f t="shared" si="7"/>
        <v/>
      </c>
      <c r="AK41" s="1" t="str">
        <f t="shared" si="8"/>
        <v/>
      </c>
      <c r="AL41" s="1" t="str">
        <f t="shared" si="9"/>
        <v>100</v>
      </c>
      <c r="AM41" s="1" t="str">
        <f t="shared" si="10"/>
        <v>1276-2329-1-ND</v>
      </c>
      <c r="AN41" s="1"/>
      <c r="AO41" s="1"/>
      <c r="AP41" s="1"/>
    </row>
    <row r="42" ht="12.0" customHeight="1">
      <c r="A42" s="1"/>
      <c r="B42" s="9" t="str">
        <f t="shared" si="13"/>
        <v>33</v>
      </c>
      <c r="C42" s="1" t="s">
        <v>13</v>
      </c>
      <c r="D42" s="1" t="s">
        <v>13</v>
      </c>
      <c r="E42" s="1" t="s">
        <v>182</v>
      </c>
      <c r="F42" s="7" t="s">
        <v>46</v>
      </c>
      <c r="G42" s="1" t="s">
        <v>568</v>
      </c>
      <c r="H42" s="7" t="s">
        <v>46</v>
      </c>
      <c r="I42" s="1" t="s">
        <v>141</v>
      </c>
      <c r="J42" s="1" t="s">
        <v>183</v>
      </c>
      <c r="K42" s="1" t="s">
        <v>143</v>
      </c>
      <c r="L42" s="1" t="str">
        <f t="shared" si="12"/>
        <v>10</v>
      </c>
      <c r="M42" s="7" t="s">
        <v>122</v>
      </c>
      <c r="N42" s="3" t="s">
        <v>41</v>
      </c>
      <c r="O42" s="1" t="s">
        <v>184</v>
      </c>
      <c r="P42" s="1" t="s">
        <v>185</v>
      </c>
      <c r="Q42" s="1" t="s">
        <v>186</v>
      </c>
      <c r="R42" s="1" t="s">
        <v>126</v>
      </c>
      <c r="S42" s="1" t="s">
        <v>13</v>
      </c>
      <c r="T42" s="1" t="s">
        <v>187</v>
      </c>
      <c r="U42" s="1" t="s">
        <v>569</v>
      </c>
      <c r="V42" s="1" t="s">
        <v>59</v>
      </c>
      <c r="W42" s="1"/>
      <c r="X42" s="1"/>
      <c r="Y42" s="1"/>
      <c r="Z42" s="7" t="s">
        <v>62</v>
      </c>
      <c r="AA42" s="7">
        <v>100.0</v>
      </c>
      <c r="AB42" s="7" t="s">
        <v>131</v>
      </c>
      <c r="AC42" s="1" t="str">
        <f t="shared" si="2"/>
        <v/>
      </c>
      <c r="AD42" s="1" t="str">
        <f t="shared" si="3"/>
        <v>0,41</v>
      </c>
      <c r="AE42" s="1" t="str">
        <f t="shared" si="4"/>
        <v/>
      </c>
      <c r="AF42" s="1"/>
      <c r="AG42" s="7" t="s">
        <v>139</v>
      </c>
      <c r="AH42" s="1" t="str">
        <f t="shared" si="5"/>
        <v>0,0041</v>
      </c>
      <c r="AI42" s="1" t="str">
        <f t="shared" si="6"/>
        <v>0,0041</v>
      </c>
      <c r="AJ42" s="1" t="str">
        <f t="shared" si="7"/>
        <v/>
      </c>
      <c r="AK42" s="1" t="str">
        <f t="shared" si="8"/>
        <v/>
      </c>
      <c r="AL42" s="1" t="str">
        <f t="shared" si="9"/>
        <v/>
      </c>
      <c r="AM42" s="1" t="str">
        <f t="shared" si="10"/>
        <v/>
      </c>
      <c r="AN42" s="1"/>
      <c r="AO42" s="1"/>
      <c r="AP42" s="1"/>
    </row>
    <row r="43" ht="12.0" customHeight="1">
      <c r="A43" s="1"/>
      <c r="B43" s="9" t="str">
        <f t="shared" si="13"/>
        <v>34</v>
      </c>
      <c r="C43" s="1"/>
      <c r="D43" s="1" t="s">
        <v>13</v>
      </c>
      <c r="E43" s="1"/>
      <c r="F43" s="11" t="s">
        <v>46</v>
      </c>
      <c r="G43" s="1" t="s">
        <v>570</v>
      </c>
      <c r="H43" s="7" t="s">
        <v>46</v>
      </c>
      <c r="I43" s="1" t="s">
        <v>141</v>
      </c>
      <c r="J43" s="1" t="s">
        <v>571</v>
      </c>
      <c r="K43" s="1" t="s">
        <v>40</v>
      </c>
      <c r="L43" s="1" t="str">
        <f t="shared" si="12"/>
        <v>5</v>
      </c>
      <c r="M43" s="1"/>
      <c r="N43" s="3" t="s">
        <v>41</v>
      </c>
      <c r="O43" s="1" t="s">
        <v>572</v>
      </c>
      <c r="P43" s="1" t="s">
        <v>573</v>
      </c>
      <c r="Q43" s="1" t="s">
        <v>574</v>
      </c>
      <c r="R43" s="1" t="s">
        <v>566</v>
      </c>
      <c r="S43" s="1" t="s">
        <v>59</v>
      </c>
      <c r="T43" s="1" t="s">
        <v>575</v>
      </c>
      <c r="U43" s="1" t="s">
        <v>576</v>
      </c>
      <c r="V43" s="1" t="s">
        <v>59</v>
      </c>
      <c r="W43" s="1"/>
      <c r="X43" s="1"/>
      <c r="Y43" s="1"/>
      <c r="Z43" s="7" t="s">
        <v>62</v>
      </c>
      <c r="AA43" s="7">
        <v>100.0</v>
      </c>
      <c r="AB43" s="7" t="s">
        <v>63</v>
      </c>
      <c r="AC43" s="1" t="str">
        <f t="shared" si="2"/>
        <v/>
      </c>
      <c r="AD43" s="1" t="str">
        <f t="shared" si="3"/>
        <v>1,26</v>
      </c>
      <c r="AE43" s="1" t="str">
        <f t="shared" si="4"/>
        <v/>
      </c>
      <c r="AF43" s="1"/>
      <c r="AG43" s="11" t="s">
        <v>46</v>
      </c>
      <c r="AH43" s="1" t="str">
        <f t="shared" si="5"/>
        <v>0</v>
      </c>
      <c r="AI43" s="1" t="str">
        <f t="shared" si="6"/>
        <v>0,0126</v>
      </c>
      <c r="AJ43" s="1" t="str">
        <f t="shared" si="7"/>
        <v/>
      </c>
      <c r="AK43" s="1" t="str">
        <f t="shared" si="8"/>
        <v/>
      </c>
      <c r="AL43" s="1" t="str">
        <f t="shared" si="9"/>
        <v>100</v>
      </c>
      <c r="AM43" s="1" t="str">
        <f t="shared" si="10"/>
        <v>1276-1091-1-ND</v>
      </c>
      <c r="AN43" s="1"/>
      <c r="AO43" s="1"/>
      <c r="AP43" s="1"/>
    </row>
    <row r="44" ht="12.0" customHeight="1">
      <c r="A44" s="1"/>
      <c r="B44" s="9" t="str">
        <f t="shared" si="13"/>
        <v>35</v>
      </c>
      <c r="C44" s="1"/>
      <c r="D44" s="1" t="s">
        <v>64</v>
      </c>
      <c r="E44" s="1"/>
      <c r="F44" s="11" t="s">
        <v>46</v>
      </c>
      <c r="G44" s="1" t="s">
        <v>577</v>
      </c>
      <c r="H44" s="7" t="s">
        <v>46</v>
      </c>
      <c r="I44" s="1" t="s">
        <v>141</v>
      </c>
      <c r="J44" s="1" t="s">
        <v>578</v>
      </c>
      <c r="K44" s="1" t="s">
        <v>40</v>
      </c>
      <c r="L44" s="1" t="str">
        <f t="shared" si="12"/>
        <v>10</v>
      </c>
      <c r="M44" s="1"/>
      <c r="N44" s="3" t="s">
        <v>41</v>
      </c>
      <c r="O44" s="1" t="s">
        <v>579</v>
      </c>
      <c r="P44" s="1" t="s">
        <v>580</v>
      </c>
      <c r="Q44" s="1" t="s">
        <v>581</v>
      </c>
      <c r="R44" s="1" t="s">
        <v>582</v>
      </c>
      <c r="S44" s="1" t="s">
        <v>59</v>
      </c>
      <c r="T44" s="1" t="s">
        <v>583</v>
      </c>
      <c r="U44" s="1" t="s">
        <v>584</v>
      </c>
      <c r="V44" s="1" t="s">
        <v>59</v>
      </c>
      <c r="W44" s="1"/>
      <c r="X44" s="1"/>
      <c r="Y44" s="1"/>
      <c r="Z44" s="7" t="s">
        <v>494</v>
      </c>
      <c r="AA44" s="7">
        <v>100.0</v>
      </c>
      <c r="AB44" s="7" t="s">
        <v>495</v>
      </c>
      <c r="AC44" s="1" t="str">
        <f t="shared" si="2"/>
        <v>2,2</v>
      </c>
      <c r="AD44" s="1" t="str">
        <f t="shared" si="3"/>
        <v/>
      </c>
      <c r="AE44" s="1" t="str">
        <f t="shared" si="4"/>
        <v/>
      </c>
      <c r="AF44" s="1"/>
      <c r="AG44" s="11" t="s">
        <v>46</v>
      </c>
      <c r="AH44" s="1" t="str">
        <f t="shared" si="5"/>
        <v>0</v>
      </c>
      <c r="AI44" s="1" t="str">
        <f t="shared" si="6"/>
        <v>0,044</v>
      </c>
      <c r="AJ44" s="1" t="str">
        <f t="shared" si="7"/>
        <v>100</v>
      </c>
      <c r="AK44" s="1" t="str">
        <f t="shared" si="8"/>
        <v>81-GRM1885C1E122JA1D</v>
      </c>
      <c r="AL44" s="1" t="str">
        <f t="shared" si="9"/>
        <v/>
      </c>
      <c r="AM44" s="1" t="str">
        <f t="shared" si="10"/>
        <v/>
      </c>
      <c r="AN44" s="1"/>
      <c r="AO44" s="1"/>
      <c r="AP44" s="1"/>
    </row>
    <row r="45" ht="12.0" customHeight="1">
      <c r="A45" s="1"/>
      <c r="B45" s="9" t="str">
        <f t="shared" si="13"/>
        <v>36</v>
      </c>
      <c r="C45" s="1"/>
      <c r="D45" s="1" t="s">
        <v>64</v>
      </c>
      <c r="E45" s="1"/>
      <c r="F45" s="11" t="s">
        <v>46</v>
      </c>
      <c r="G45" s="1" t="s">
        <v>585</v>
      </c>
      <c r="H45" s="7" t="s">
        <v>46</v>
      </c>
      <c r="I45" s="1" t="s">
        <v>141</v>
      </c>
      <c r="J45" s="1" t="s">
        <v>586</v>
      </c>
      <c r="K45" s="1" t="s">
        <v>40</v>
      </c>
      <c r="L45" s="1" t="str">
        <f t="shared" si="12"/>
        <v>10</v>
      </c>
      <c r="M45" s="1"/>
      <c r="N45" s="3" t="s">
        <v>41</v>
      </c>
      <c r="O45" s="1" t="s">
        <v>587</v>
      </c>
      <c r="P45" s="1" t="s">
        <v>588</v>
      </c>
      <c r="Q45" s="1" t="s">
        <v>589</v>
      </c>
      <c r="R45" s="1" t="s">
        <v>590</v>
      </c>
      <c r="S45" s="1" t="s">
        <v>59</v>
      </c>
      <c r="T45" s="1" t="s">
        <v>591</v>
      </c>
      <c r="U45" s="1" t="s">
        <v>592</v>
      </c>
      <c r="V45" s="1" t="s">
        <v>59</v>
      </c>
      <c r="W45" s="1"/>
      <c r="X45" s="1"/>
      <c r="Y45" s="1"/>
      <c r="Z45" s="7" t="s">
        <v>494</v>
      </c>
      <c r="AA45" s="7">
        <v>100.0</v>
      </c>
      <c r="AB45" s="7" t="s">
        <v>495</v>
      </c>
      <c r="AC45" s="1" t="str">
        <f t="shared" si="2"/>
        <v>2,3</v>
      </c>
      <c r="AD45" s="1" t="str">
        <f t="shared" si="3"/>
        <v/>
      </c>
      <c r="AE45" s="1" t="str">
        <f t="shared" si="4"/>
        <v/>
      </c>
      <c r="AF45" s="1"/>
      <c r="AG45" s="11" t="s">
        <v>46</v>
      </c>
      <c r="AH45" s="1" t="str">
        <f t="shared" si="5"/>
        <v>0</v>
      </c>
      <c r="AI45" s="1" t="str">
        <f t="shared" si="6"/>
        <v>0,046</v>
      </c>
      <c r="AJ45" s="1" t="str">
        <f t="shared" si="7"/>
        <v>100</v>
      </c>
      <c r="AK45" s="1" t="str">
        <f t="shared" si="8"/>
        <v>77-VJ0603Y152JXAAC</v>
      </c>
      <c r="AL45" s="1" t="str">
        <f t="shared" si="9"/>
        <v/>
      </c>
      <c r="AM45" s="1" t="str">
        <f t="shared" si="10"/>
        <v/>
      </c>
      <c r="AN45" s="1"/>
      <c r="AO45" s="1"/>
      <c r="AP45" s="1"/>
    </row>
    <row r="46" ht="12.0" customHeight="1">
      <c r="A46" s="1"/>
      <c r="B46" s="9" t="str">
        <f t="shared" si="13"/>
        <v>37</v>
      </c>
      <c r="C46" s="1" t="s">
        <v>13</v>
      </c>
      <c r="D46" s="1" t="s">
        <v>13</v>
      </c>
      <c r="E46" s="1" t="s">
        <v>188</v>
      </c>
      <c r="F46" s="11" t="s">
        <v>46</v>
      </c>
      <c r="G46" s="1" t="s">
        <v>188</v>
      </c>
      <c r="H46" s="7" t="s">
        <v>46</v>
      </c>
      <c r="I46" s="1" t="s">
        <v>141</v>
      </c>
      <c r="J46" s="1" t="s">
        <v>189</v>
      </c>
      <c r="K46" s="1" t="s">
        <v>143</v>
      </c>
      <c r="L46" s="1" t="str">
        <f t="shared" si="12"/>
        <v>10</v>
      </c>
      <c r="M46" s="7" t="s">
        <v>122</v>
      </c>
      <c r="N46" s="3" t="s">
        <v>41</v>
      </c>
      <c r="O46" s="1" t="s">
        <v>190</v>
      </c>
      <c r="P46" s="1" t="s">
        <v>191</v>
      </c>
      <c r="Q46" s="1" t="s">
        <v>192</v>
      </c>
      <c r="R46" s="1" t="s">
        <v>593</v>
      </c>
      <c r="S46" s="1" t="s">
        <v>59</v>
      </c>
      <c r="T46" s="1" t="s">
        <v>193</v>
      </c>
      <c r="U46" s="1" t="s">
        <v>594</v>
      </c>
      <c r="V46" s="1" t="s">
        <v>59</v>
      </c>
      <c r="W46" s="1"/>
      <c r="X46" s="1"/>
      <c r="Y46" s="1"/>
      <c r="Z46" s="7" t="s">
        <v>62</v>
      </c>
      <c r="AA46" s="7">
        <v>100.0</v>
      </c>
      <c r="AB46" s="7" t="s">
        <v>131</v>
      </c>
      <c r="AC46" s="1" t="str">
        <f t="shared" si="2"/>
        <v/>
      </c>
      <c r="AD46" s="1" t="str">
        <f t="shared" si="3"/>
        <v>0,52</v>
      </c>
      <c r="AE46" s="1" t="str">
        <f t="shared" si="4"/>
        <v/>
      </c>
      <c r="AF46" s="1"/>
      <c r="AG46" s="7" t="s">
        <v>139</v>
      </c>
      <c r="AH46" s="1" t="str">
        <f t="shared" si="5"/>
        <v>0,0052</v>
      </c>
      <c r="AI46" s="1" t="str">
        <f t="shared" si="6"/>
        <v>0,0052</v>
      </c>
      <c r="AJ46" s="1" t="str">
        <f t="shared" si="7"/>
        <v/>
      </c>
      <c r="AK46" s="1" t="str">
        <f t="shared" si="8"/>
        <v/>
      </c>
      <c r="AL46" s="1" t="str">
        <f t="shared" si="9"/>
        <v/>
      </c>
      <c r="AM46" s="1" t="str">
        <f t="shared" si="10"/>
        <v/>
      </c>
      <c r="AN46" s="1"/>
      <c r="AO46" s="1"/>
      <c r="AP46" s="1"/>
    </row>
    <row r="47" ht="12.0" customHeight="1">
      <c r="A47" s="1"/>
      <c r="B47" s="9" t="str">
        <f t="shared" si="13"/>
        <v>38</v>
      </c>
      <c r="C47" s="1" t="s">
        <v>121</v>
      </c>
      <c r="D47" s="1" t="s">
        <v>84</v>
      </c>
      <c r="E47" s="1" t="s">
        <v>194</v>
      </c>
      <c r="F47" s="11" t="s">
        <v>46</v>
      </c>
      <c r="G47" s="1" t="s">
        <v>595</v>
      </c>
      <c r="H47" s="7" t="s">
        <v>46</v>
      </c>
      <c r="I47" s="1" t="s">
        <v>141</v>
      </c>
      <c r="J47" s="1" t="s">
        <v>195</v>
      </c>
      <c r="K47" s="7" t="s">
        <v>196</v>
      </c>
      <c r="L47" s="1" t="str">
        <f t="shared" si="12"/>
        <v>40</v>
      </c>
      <c r="M47" s="1"/>
      <c r="N47" s="3" t="s">
        <v>41</v>
      </c>
      <c r="O47" s="1" t="s">
        <v>197</v>
      </c>
      <c r="P47" s="1" t="s">
        <v>198</v>
      </c>
      <c r="Q47" s="1" t="s">
        <v>199</v>
      </c>
      <c r="R47" s="1" t="s">
        <v>596</v>
      </c>
      <c r="S47" s="1" t="s">
        <v>59</v>
      </c>
      <c r="T47" s="1" t="s">
        <v>200</v>
      </c>
      <c r="U47" s="1" t="s">
        <v>61</v>
      </c>
      <c r="V47" s="1" t="s">
        <v>59</v>
      </c>
      <c r="W47" s="1" t="s">
        <v>597</v>
      </c>
      <c r="X47" s="1" t="s">
        <v>598</v>
      </c>
      <c r="Y47" s="1" t="s">
        <v>599</v>
      </c>
      <c r="Z47" s="7" t="s">
        <v>277</v>
      </c>
      <c r="AA47" s="7">
        <v>4000.0</v>
      </c>
      <c r="AB47" s="7" t="s">
        <v>277</v>
      </c>
      <c r="AC47" s="1" t="str">
        <f t="shared" si="2"/>
        <v/>
      </c>
      <c r="AD47" s="1" t="str">
        <f t="shared" si="3"/>
        <v/>
      </c>
      <c r="AE47" s="1" t="str">
        <f t="shared" si="4"/>
        <v>5,6</v>
      </c>
      <c r="AF47" s="1"/>
      <c r="AG47" s="11" t="s">
        <v>46</v>
      </c>
      <c r="AH47" s="1" t="str">
        <f t="shared" si="5"/>
        <v>0,0042</v>
      </c>
      <c r="AI47" s="1" t="str">
        <f t="shared" si="6"/>
        <v>0,007</v>
      </c>
      <c r="AJ47" s="1" t="str">
        <f t="shared" si="7"/>
        <v/>
      </c>
      <c r="AK47" s="1" t="str">
        <f t="shared" si="8"/>
        <v/>
      </c>
      <c r="AL47" s="1" t="str">
        <f t="shared" si="9"/>
        <v/>
      </c>
      <c r="AM47" s="1" t="str">
        <f t="shared" si="10"/>
        <v/>
      </c>
      <c r="AN47" s="1"/>
      <c r="AO47" s="1"/>
      <c r="AP47" s="1"/>
    </row>
    <row r="48" ht="12.0" customHeight="1">
      <c r="A48" s="1"/>
      <c r="B48" s="9" t="str">
        <f t="shared" si="13"/>
        <v>39</v>
      </c>
      <c r="C48" s="1" t="s">
        <v>13</v>
      </c>
      <c r="D48" s="1" t="s">
        <v>13</v>
      </c>
      <c r="E48" s="1" t="s">
        <v>201</v>
      </c>
      <c r="F48" s="11" t="s">
        <v>46</v>
      </c>
      <c r="G48" s="1" t="s">
        <v>201</v>
      </c>
      <c r="H48" s="7" t="s">
        <v>46</v>
      </c>
      <c r="I48" s="1" t="s">
        <v>141</v>
      </c>
      <c r="J48" s="1" t="s">
        <v>202</v>
      </c>
      <c r="K48" s="1" t="s">
        <v>143</v>
      </c>
      <c r="L48" s="1" t="str">
        <f t="shared" si="12"/>
        <v>10</v>
      </c>
      <c r="M48" s="7" t="s">
        <v>122</v>
      </c>
      <c r="N48" s="3" t="s">
        <v>41</v>
      </c>
      <c r="O48" s="1" t="s">
        <v>203</v>
      </c>
      <c r="P48" s="1" t="s">
        <v>204</v>
      </c>
      <c r="Q48" s="1" t="s">
        <v>205</v>
      </c>
      <c r="R48" s="1" t="s">
        <v>600</v>
      </c>
      <c r="S48" s="1" t="s">
        <v>59</v>
      </c>
      <c r="T48" s="1" t="s">
        <v>206</v>
      </c>
      <c r="U48" s="1" t="s">
        <v>594</v>
      </c>
      <c r="V48" s="1" t="s">
        <v>59</v>
      </c>
      <c r="W48" s="1"/>
      <c r="X48" s="1"/>
      <c r="Y48" s="1"/>
      <c r="Z48" s="7" t="s">
        <v>494</v>
      </c>
      <c r="AA48" s="7">
        <v>100.0</v>
      </c>
      <c r="AB48" s="7" t="s">
        <v>131</v>
      </c>
      <c r="AC48" s="1" t="str">
        <f t="shared" si="2"/>
        <v>4,6</v>
      </c>
      <c r="AD48" s="1" t="str">
        <f t="shared" si="3"/>
        <v/>
      </c>
      <c r="AE48" s="1" t="str">
        <f t="shared" si="4"/>
        <v/>
      </c>
      <c r="AF48" s="1"/>
      <c r="AG48" s="7" t="s">
        <v>139</v>
      </c>
      <c r="AH48" s="1" t="str">
        <f t="shared" si="5"/>
        <v>0,046</v>
      </c>
      <c r="AI48" s="1" t="str">
        <f t="shared" si="6"/>
        <v>0,046</v>
      </c>
      <c r="AJ48" s="1" t="str">
        <f t="shared" si="7"/>
        <v/>
      </c>
      <c r="AK48" s="1" t="str">
        <f t="shared" si="8"/>
        <v/>
      </c>
      <c r="AL48" s="1" t="str">
        <f t="shared" si="9"/>
        <v/>
      </c>
      <c r="AM48" s="1" t="str">
        <f t="shared" si="10"/>
        <v/>
      </c>
      <c r="AN48" s="1"/>
      <c r="AO48" s="1"/>
      <c r="AP48" s="1"/>
    </row>
    <row r="49" ht="12.0" customHeight="1">
      <c r="A49" s="1"/>
      <c r="B49" s="9" t="str">
        <f t="shared" si="13"/>
        <v>40</v>
      </c>
      <c r="C49" s="1" t="s">
        <v>121</v>
      </c>
      <c r="D49" s="1"/>
      <c r="E49" s="1" t="s">
        <v>207</v>
      </c>
      <c r="F49" s="11" t="s">
        <v>46</v>
      </c>
      <c r="G49" s="1"/>
      <c r="H49" s="7" t="s">
        <v>46</v>
      </c>
      <c r="I49" s="1" t="s">
        <v>141</v>
      </c>
      <c r="J49" s="1" t="s">
        <v>208</v>
      </c>
      <c r="K49" s="1" t="s">
        <v>143</v>
      </c>
      <c r="L49" s="1" t="str">
        <f t="shared" si="12"/>
        <v>15</v>
      </c>
      <c r="M49" s="7" t="s">
        <v>122</v>
      </c>
      <c r="N49" s="3" t="s">
        <v>41</v>
      </c>
      <c r="O49" s="1" t="s">
        <v>209</v>
      </c>
      <c r="P49" s="1" t="s">
        <v>210</v>
      </c>
      <c r="Q49" s="1" t="s">
        <v>211</v>
      </c>
      <c r="R49" s="1" t="s">
        <v>600</v>
      </c>
      <c r="S49" s="1" t="s">
        <v>59</v>
      </c>
      <c r="T49" s="1" t="s">
        <v>212</v>
      </c>
      <c r="U49" s="1" t="s">
        <v>601</v>
      </c>
      <c r="V49" s="1" t="s">
        <v>59</v>
      </c>
      <c r="W49" s="1"/>
      <c r="X49" s="1"/>
      <c r="Y49" s="1"/>
      <c r="Z49" s="7" t="s">
        <v>62</v>
      </c>
      <c r="AA49" s="7">
        <v>100.0</v>
      </c>
      <c r="AB49" s="7" t="s">
        <v>131</v>
      </c>
      <c r="AC49" s="1" t="str">
        <f t="shared" si="2"/>
        <v/>
      </c>
      <c r="AD49" s="1" t="str">
        <f t="shared" si="3"/>
        <v>0,44</v>
      </c>
      <c r="AE49" s="1" t="str">
        <f t="shared" si="4"/>
        <v/>
      </c>
      <c r="AF49" s="1"/>
      <c r="AG49" s="7" t="s">
        <v>139</v>
      </c>
      <c r="AH49" s="1" t="str">
        <f t="shared" si="5"/>
        <v>0,0132</v>
      </c>
      <c r="AI49" s="1" t="str">
        <f t="shared" si="6"/>
        <v>0</v>
      </c>
      <c r="AJ49" s="1" t="str">
        <f t="shared" si="7"/>
        <v/>
      </c>
      <c r="AK49" s="1" t="str">
        <f t="shared" si="8"/>
        <v/>
      </c>
      <c r="AL49" s="1" t="str">
        <f t="shared" si="9"/>
        <v/>
      </c>
      <c r="AM49" s="1" t="str">
        <f t="shared" si="10"/>
        <v/>
      </c>
      <c r="AN49" s="1"/>
      <c r="AO49" s="1"/>
      <c r="AP49" s="1"/>
    </row>
    <row r="50" ht="79.5" customHeight="1">
      <c r="A50" s="1"/>
      <c r="B50" s="9" t="str">
        <f t="shared" si="13"/>
        <v>41</v>
      </c>
      <c r="C50" s="1" t="s">
        <v>213</v>
      </c>
      <c r="D50" s="1" t="s">
        <v>114</v>
      </c>
      <c r="E50" s="1" t="s">
        <v>214</v>
      </c>
      <c r="F50" s="11" t="s">
        <v>46</v>
      </c>
      <c r="G50" s="1" t="s">
        <v>602</v>
      </c>
      <c r="H50" s="7" t="s">
        <v>46</v>
      </c>
      <c r="I50" s="1" t="s">
        <v>141</v>
      </c>
      <c r="J50" s="1" t="s">
        <v>208</v>
      </c>
      <c r="K50" s="1" t="s">
        <v>40</v>
      </c>
      <c r="L50" s="1" t="str">
        <f t="shared" si="12"/>
        <v>225</v>
      </c>
      <c r="M50" s="1"/>
      <c r="N50" s="3" t="s">
        <v>41</v>
      </c>
      <c r="O50" s="1" t="s">
        <v>215</v>
      </c>
      <c r="P50" s="1" t="s">
        <v>216</v>
      </c>
      <c r="Q50" s="1" t="s">
        <v>217</v>
      </c>
      <c r="R50" s="1" t="s">
        <v>603</v>
      </c>
      <c r="S50" s="1" t="s">
        <v>59</v>
      </c>
      <c r="T50" s="1" t="s">
        <v>218</v>
      </c>
      <c r="U50" s="1" t="s">
        <v>604</v>
      </c>
      <c r="V50" s="1" t="s">
        <v>59</v>
      </c>
      <c r="W50" s="1" t="s">
        <v>215</v>
      </c>
      <c r="X50" s="1" t="s">
        <v>605</v>
      </c>
      <c r="Y50" s="1" t="s">
        <v>599</v>
      </c>
      <c r="Z50" s="7" t="s">
        <v>277</v>
      </c>
      <c r="AA50" s="7">
        <v>4000.0</v>
      </c>
      <c r="AB50" s="7" t="s">
        <v>277</v>
      </c>
      <c r="AC50" s="1" t="str">
        <f t="shared" si="2"/>
        <v/>
      </c>
      <c r="AD50" s="1" t="str">
        <f t="shared" si="3"/>
        <v/>
      </c>
      <c r="AE50" s="1" t="str">
        <f t="shared" si="4"/>
        <v>7,2</v>
      </c>
      <c r="AF50" s="1"/>
      <c r="AG50" s="11" t="s">
        <v>46</v>
      </c>
      <c r="AH50" s="1" t="str">
        <f t="shared" si="5"/>
        <v>0,0612</v>
      </c>
      <c r="AI50" s="1" t="str">
        <f t="shared" si="6"/>
        <v>0,0198</v>
      </c>
      <c r="AJ50" s="1" t="str">
        <f t="shared" si="7"/>
        <v/>
      </c>
      <c r="AK50" s="1" t="str">
        <f t="shared" si="8"/>
        <v/>
      </c>
      <c r="AL50" s="1" t="str">
        <f t="shared" si="9"/>
        <v/>
      </c>
      <c r="AM50" s="1" t="str">
        <f t="shared" si="10"/>
        <v/>
      </c>
      <c r="AN50" s="1"/>
      <c r="AO50" s="1"/>
      <c r="AP50" s="1"/>
    </row>
    <row r="51" ht="23.25" customHeight="1">
      <c r="A51" s="1"/>
      <c r="B51" s="9" t="str">
        <f t="shared" si="13"/>
        <v>42</v>
      </c>
      <c r="C51" s="1" t="s">
        <v>219</v>
      </c>
      <c r="D51" s="1" t="s">
        <v>64</v>
      </c>
      <c r="E51" s="1" t="s">
        <v>220</v>
      </c>
      <c r="F51" s="11" t="s">
        <v>46</v>
      </c>
      <c r="G51" s="1" t="s">
        <v>606</v>
      </c>
      <c r="H51" s="7" t="s">
        <v>46</v>
      </c>
      <c r="I51" s="1" t="s">
        <v>141</v>
      </c>
      <c r="J51" s="1" t="s">
        <v>221</v>
      </c>
      <c r="K51" s="1" t="s">
        <v>40</v>
      </c>
      <c r="L51" s="1" t="str">
        <f t="shared" si="12"/>
        <v>55</v>
      </c>
      <c r="M51" s="7" t="s">
        <v>122</v>
      </c>
      <c r="N51" s="3" t="s">
        <v>41</v>
      </c>
      <c r="O51" s="1" t="s">
        <v>222</v>
      </c>
      <c r="P51" s="1" t="s">
        <v>223</v>
      </c>
      <c r="Q51" s="1" t="s">
        <v>224</v>
      </c>
      <c r="R51" s="1" t="s">
        <v>593</v>
      </c>
      <c r="S51" s="1" t="s">
        <v>59</v>
      </c>
      <c r="T51" s="1" t="s">
        <v>225</v>
      </c>
      <c r="U51" s="1" t="s">
        <v>607</v>
      </c>
      <c r="V51" s="1" t="s">
        <v>59</v>
      </c>
      <c r="W51" s="1" t="s">
        <v>608</v>
      </c>
      <c r="X51" s="1" t="s">
        <v>609</v>
      </c>
      <c r="Y51" s="1" t="s">
        <v>599</v>
      </c>
      <c r="Z51" s="7" t="s">
        <v>277</v>
      </c>
      <c r="AA51" s="7">
        <v>4000.0</v>
      </c>
      <c r="AB51" s="7" t="s">
        <v>131</v>
      </c>
      <c r="AC51" s="1" t="str">
        <f t="shared" si="2"/>
        <v/>
      </c>
      <c r="AD51" s="1" t="str">
        <f t="shared" si="3"/>
        <v/>
      </c>
      <c r="AE51" s="1" t="str">
        <f t="shared" si="4"/>
        <v>21,2</v>
      </c>
      <c r="AF51" s="1"/>
      <c r="AG51" s="7" t="s">
        <v>139</v>
      </c>
      <c r="AH51" s="1" t="str">
        <f t="shared" si="5"/>
        <v>0,0477</v>
      </c>
      <c r="AI51" s="1" t="str">
        <f t="shared" si="6"/>
        <v>0,0106</v>
      </c>
      <c r="AJ51" s="1" t="str">
        <f t="shared" si="7"/>
        <v/>
      </c>
      <c r="AK51" s="1" t="str">
        <f t="shared" si="8"/>
        <v/>
      </c>
      <c r="AL51" s="1" t="str">
        <f t="shared" si="9"/>
        <v/>
      </c>
      <c r="AM51" s="1" t="str">
        <f t="shared" si="10"/>
        <v/>
      </c>
      <c r="AN51" s="1"/>
      <c r="AO51" s="1"/>
      <c r="AP51" s="1"/>
    </row>
    <row r="52" ht="23.25" customHeight="1">
      <c r="A52" s="1"/>
      <c r="B52" s="9" t="str">
        <f t="shared" si="13"/>
        <v>43</v>
      </c>
      <c r="C52" s="1"/>
      <c r="D52" s="1" t="s">
        <v>84</v>
      </c>
      <c r="E52" s="1"/>
      <c r="F52" s="11" t="s">
        <v>46</v>
      </c>
      <c r="G52" s="1" t="s">
        <v>610</v>
      </c>
      <c r="H52" s="7" t="s">
        <v>46</v>
      </c>
      <c r="I52" s="1" t="s">
        <v>141</v>
      </c>
      <c r="J52" s="1" t="s">
        <v>611</v>
      </c>
      <c r="K52" s="1" t="s">
        <v>40</v>
      </c>
      <c r="L52" s="1" t="str">
        <f t="shared" si="12"/>
        <v>25</v>
      </c>
      <c r="M52" s="1"/>
      <c r="N52" s="3" t="s">
        <v>41</v>
      </c>
      <c r="O52" s="1" t="s">
        <v>612</v>
      </c>
      <c r="P52" s="1" t="s">
        <v>613</v>
      </c>
      <c r="Q52" s="1" t="s">
        <v>614</v>
      </c>
      <c r="R52" s="7">
        <v>0.03</v>
      </c>
      <c r="S52" s="7">
        <v>100.0</v>
      </c>
      <c r="T52" s="1" t="s">
        <v>615</v>
      </c>
      <c r="U52" s="1" t="s">
        <v>616</v>
      </c>
      <c r="V52" s="7">
        <v>100.0</v>
      </c>
      <c r="W52" s="1"/>
      <c r="X52" s="1"/>
      <c r="Y52" s="1"/>
      <c r="Z52" s="7" t="s">
        <v>494</v>
      </c>
      <c r="AA52" s="7">
        <v>100.0</v>
      </c>
      <c r="AB52" s="7" t="s">
        <v>495</v>
      </c>
      <c r="AC52" s="1" t="str">
        <f t="shared" si="2"/>
        <v>3</v>
      </c>
      <c r="AD52" s="1" t="str">
        <f t="shared" si="3"/>
        <v/>
      </c>
      <c r="AE52" s="1" t="str">
        <f t="shared" si="4"/>
        <v/>
      </c>
      <c r="AF52" s="1"/>
      <c r="AG52" s="11" t="s">
        <v>46</v>
      </c>
      <c r="AH52" s="1" t="str">
        <f t="shared" si="5"/>
        <v>0</v>
      </c>
      <c r="AI52" s="1" t="str">
        <f t="shared" si="6"/>
        <v>0,15</v>
      </c>
      <c r="AJ52" s="1" t="str">
        <f t="shared" si="7"/>
        <v>100</v>
      </c>
      <c r="AK52" s="1" t="str">
        <f t="shared" si="8"/>
        <v>810-C1608X5R0J225K</v>
      </c>
      <c r="AL52" s="1" t="str">
        <f t="shared" si="9"/>
        <v/>
      </c>
      <c r="AM52" s="1" t="str">
        <f t="shared" si="10"/>
        <v/>
      </c>
      <c r="AN52" s="1"/>
      <c r="AO52" s="1"/>
      <c r="AP52" s="1"/>
    </row>
    <row r="53" ht="12.0" customHeight="1">
      <c r="A53" s="1"/>
      <c r="B53" s="9" t="str">
        <f t="shared" si="13"/>
        <v>44</v>
      </c>
      <c r="C53" s="1" t="s">
        <v>121</v>
      </c>
      <c r="D53" s="1" t="s">
        <v>36</v>
      </c>
      <c r="E53" s="1" t="s">
        <v>226</v>
      </c>
      <c r="F53" s="11" t="s">
        <v>46</v>
      </c>
      <c r="G53" s="1" t="s">
        <v>617</v>
      </c>
      <c r="H53" s="7" t="s">
        <v>46</v>
      </c>
      <c r="I53" s="1" t="s">
        <v>141</v>
      </c>
      <c r="J53" s="1" t="s">
        <v>227</v>
      </c>
      <c r="K53" s="1" t="s">
        <v>40</v>
      </c>
      <c r="L53" s="1" t="str">
        <f t="shared" si="12"/>
        <v>35</v>
      </c>
      <c r="M53" s="7" t="s">
        <v>122</v>
      </c>
      <c r="N53" s="3" t="s">
        <v>41</v>
      </c>
      <c r="O53" s="1" t="s">
        <v>228</v>
      </c>
      <c r="P53" s="1" t="s">
        <v>229</v>
      </c>
      <c r="Q53" s="1" t="s">
        <v>230</v>
      </c>
      <c r="R53" s="7">
        <v>0.025</v>
      </c>
      <c r="S53" s="7">
        <v>100.0</v>
      </c>
      <c r="T53" s="1" t="s">
        <v>231</v>
      </c>
      <c r="U53" s="7">
        <v>0.027</v>
      </c>
      <c r="V53" s="7">
        <v>100.0</v>
      </c>
      <c r="W53" s="1"/>
      <c r="X53" s="1"/>
      <c r="Y53" s="1"/>
      <c r="Z53" s="7" t="s">
        <v>494</v>
      </c>
      <c r="AA53" s="7">
        <v>100.0</v>
      </c>
      <c r="AB53" s="7" t="s">
        <v>131</v>
      </c>
      <c r="AC53" s="1" t="str">
        <f t="shared" si="2"/>
        <v>2,5</v>
      </c>
      <c r="AD53" s="1" t="str">
        <f t="shared" si="3"/>
        <v/>
      </c>
      <c r="AE53" s="1" t="str">
        <f t="shared" si="4"/>
        <v/>
      </c>
      <c r="AF53" s="1"/>
      <c r="AG53" s="7" t="s">
        <v>139</v>
      </c>
      <c r="AH53" s="1" t="str">
        <f t="shared" si="5"/>
        <v>0,075</v>
      </c>
      <c r="AI53" s="1" t="str">
        <f t="shared" si="6"/>
        <v>0,1</v>
      </c>
      <c r="AJ53" s="1" t="str">
        <f t="shared" si="7"/>
        <v/>
      </c>
      <c r="AK53" s="1" t="str">
        <f t="shared" si="8"/>
        <v/>
      </c>
      <c r="AL53" s="1" t="str">
        <f t="shared" si="9"/>
        <v/>
      </c>
      <c r="AM53" s="1" t="str">
        <f t="shared" si="10"/>
        <v/>
      </c>
      <c r="AN53" s="1"/>
      <c r="AO53" s="1"/>
      <c r="AP53" s="1"/>
    </row>
    <row r="54" ht="12.0" customHeight="1">
      <c r="A54" s="1"/>
      <c r="B54" s="9" t="str">
        <f t="shared" si="13"/>
        <v>45</v>
      </c>
      <c r="C54" s="1" t="s">
        <v>84</v>
      </c>
      <c r="D54" s="1" t="s">
        <v>13</v>
      </c>
      <c r="E54" s="1" t="s">
        <v>232</v>
      </c>
      <c r="F54" s="11" t="s">
        <v>46</v>
      </c>
      <c r="G54" s="1" t="s">
        <v>618</v>
      </c>
      <c r="H54" s="7" t="s">
        <v>46</v>
      </c>
      <c r="I54" s="1" t="s">
        <v>141</v>
      </c>
      <c r="J54" s="1" t="s">
        <v>233</v>
      </c>
      <c r="K54" s="1" t="s">
        <v>40</v>
      </c>
      <c r="L54" s="1" t="str">
        <f t="shared" si="12"/>
        <v>30</v>
      </c>
      <c r="M54" s="7" t="s">
        <v>122</v>
      </c>
      <c r="N54" s="3" t="s">
        <v>41</v>
      </c>
      <c r="O54" s="1" t="s">
        <v>234</v>
      </c>
      <c r="P54" s="1" t="s">
        <v>235</v>
      </c>
      <c r="Q54" s="1" t="s">
        <v>236</v>
      </c>
      <c r="R54" s="7">
        <v>0.0616</v>
      </c>
      <c r="S54" s="7">
        <v>50.0</v>
      </c>
      <c r="T54" s="1" t="s">
        <v>237</v>
      </c>
      <c r="U54" s="1" t="s">
        <v>619</v>
      </c>
      <c r="V54" s="1" t="s">
        <v>620</v>
      </c>
      <c r="W54" s="1"/>
      <c r="X54" s="1"/>
      <c r="Y54" s="1"/>
      <c r="Z54" s="7" t="s">
        <v>62</v>
      </c>
      <c r="AA54" s="7">
        <v>50.0</v>
      </c>
      <c r="AB54" s="7" t="s">
        <v>131</v>
      </c>
      <c r="AC54" s="1" t="str">
        <f t="shared" si="2"/>
        <v/>
      </c>
      <c r="AD54" s="1" t="str">
        <f t="shared" si="3"/>
        <v>5,1</v>
      </c>
      <c r="AE54" s="1" t="str">
        <f t="shared" si="4"/>
        <v/>
      </c>
      <c r="AF54" s="1"/>
      <c r="AG54" s="7" t="s">
        <v>139</v>
      </c>
      <c r="AH54" s="1" t="str">
        <f t="shared" si="5"/>
        <v>0,51</v>
      </c>
      <c r="AI54" s="1" t="str">
        <f t="shared" si="6"/>
        <v>0,102</v>
      </c>
      <c r="AJ54" s="1" t="str">
        <f t="shared" si="7"/>
        <v/>
      </c>
      <c r="AK54" s="1" t="str">
        <f t="shared" si="8"/>
        <v/>
      </c>
      <c r="AL54" s="1" t="str">
        <f t="shared" si="9"/>
        <v/>
      </c>
      <c r="AM54" s="1" t="str">
        <f t="shared" si="10"/>
        <v/>
      </c>
      <c r="AN54" s="1"/>
      <c r="AO54" s="1"/>
      <c r="AP54" s="1"/>
    </row>
    <row r="55" ht="23.25" customHeight="1">
      <c r="A55" s="1"/>
      <c r="B55" s="9" t="str">
        <f t="shared" si="13"/>
        <v>46</v>
      </c>
      <c r="C55" s="1" t="s">
        <v>64</v>
      </c>
      <c r="D55" s="1"/>
      <c r="E55" s="1" t="s">
        <v>238</v>
      </c>
      <c r="F55" s="11" t="s">
        <v>46</v>
      </c>
      <c r="G55" s="1"/>
      <c r="H55" s="7" t="s">
        <v>46</v>
      </c>
      <c r="I55" s="1" t="s">
        <v>141</v>
      </c>
      <c r="J55" s="1" t="s">
        <v>239</v>
      </c>
      <c r="K55" s="1" t="s">
        <v>40</v>
      </c>
      <c r="L55" s="1" t="str">
        <f t="shared" si="12"/>
        <v>10</v>
      </c>
      <c r="M55" s="1"/>
      <c r="N55" s="3" t="s">
        <v>41</v>
      </c>
      <c r="O55" s="1" t="s">
        <v>240</v>
      </c>
      <c r="P55" s="1" t="s">
        <v>241</v>
      </c>
      <c r="Q55" s="1" t="s">
        <v>242</v>
      </c>
      <c r="R55" s="1" t="s">
        <v>621</v>
      </c>
      <c r="S55" s="1" t="s">
        <v>620</v>
      </c>
      <c r="T55" s="1" t="s">
        <v>243</v>
      </c>
      <c r="U55" s="7">
        <v>0.267</v>
      </c>
      <c r="V55" s="1" t="s">
        <v>620</v>
      </c>
      <c r="W55" s="1"/>
      <c r="X55" s="1"/>
      <c r="Y55" s="1"/>
      <c r="Z55" s="7" t="s">
        <v>494</v>
      </c>
      <c r="AA55" s="7">
        <v>20.0</v>
      </c>
      <c r="AB55" s="7" t="s">
        <v>495</v>
      </c>
      <c r="AC55" s="1" t="str">
        <f t="shared" si="2"/>
        <v>3,26</v>
      </c>
      <c r="AD55" s="1" t="str">
        <f t="shared" si="3"/>
        <v/>
      </c>
      <c r="AE55" s="1" t="str">
        <f t="shared" si="4"/>
        <v/>
      </c>
      <c r="AF55" s="1"/>
      <c r="AG55" s="11" t="s">
        <v>46</v>
      </c>
      <c r="AH55" s="1" t="str">
        <f t="shared" si="5"/>
        <v>0,326</v>
      </c>
      <c r="AI55" s="1" t="str">
        <f t="shared" si="6"/>
        <v>0</v>
      </c>
      <c r="AJ55" s="1" t="str">
        <f t="shared" si="7"/>
        <v>20</v>
      </c>
      <c r="AK55" s="1" t="str">
        <f t="shared" si="8"/>
        <v>810-C1608X5R0J226M</v>
      </c>
      <c r="AL55" s="1" t="str">
        <f t="shared" si="9"/>
        <v/>
      </c>
      <c r="AM55" s="1" t="str">
        <f t="shared" si="10"/>
        <v/>
      </c>
      <c r="AN55" s="1"/>
      <c r="AO55" s="1"/>
      <c r="AP55" s="1"/>
    </row>
    <row r="56" ht="12.0" customHeight="1">
      <c r="A56" s="1"/>
      <c r="B56" s="9" t="str">
        <f t="shared" si="13"/>
        <v>47</v>
      </c>
      <c r="C56" s="1" t="s">
        <v>64</v>
      </c>
      <c r="D56" s="1"/>
      <c r="E56" s="1" t="s">
        <v>244</v>
      </c>
      <c r="F56" s="11" t="s">
        <v>46</v>
      </c>
      <c r="G56" s="1"/>
      <c r="H56" s="7" t="s">
        <v>46</v>
      </c>
      <c r="I56" s="1" t="s">
        <v>141</v>
      </c>
      <c r="J56" s="1" t="s">
        <v>245</v>
      </c>
      <c r="K56" s="1" t="s">
        <v>246</v>
      </c>
      <c r="L56" s="1" t="str">
        <f t="shared" si="12"/>
        <v>10</v>
      </c>
      <c r="M56" s="1"/>
      <c r="N56" s="3" t="s">
        <v>41</v>
      </c>
      <c r="O56" s="1" t="s">
        <v>247</v>
      </c>
      <c r="P56" s="1" t="s">
        <v>248</v>
      </c>
      <c r="Q56" s="9" t="s">
        <v>249</v>
      </c>
      <c r="R56" s="12">
        <v>0.221</v>
      </c>
      <c r="S56" s="12">
        <v>10.0</v>
      </c>
      <c r="T56" s="1" t="s">
        <v>250</v>
      </c>
      <c r="U56" s="7">
        <v>0.275</v>
      </c>
      <c r="V56" s="7">
        <v>10.0</v>
      </c>
      <c r="W56" s="1"/>
      <c r="X56" s="1"/>
      <c r="Y56" s="1"/>
      <c r="Z56" s="7" t="s">
        <v>494</v>
      </c>
      <c r="AA56" s="7">
        <v>20.0</v>
      </c>
      <c r="AB56" s="7" t="s">
        <v>495</v>
      </c>
      <c r="AC56" s="1" t="str">
        <f t="shared" si="2"/>
        <v>4,42</v>
      </c>
      <c r="AD56" s="1" t="str">
        <f t="shared" si="3"/>
        <v/>
      </c>
      <c r="AE56" s="1" t="str">
        <f t="shared" si="4"/>
        <v/>
      </c>
      <c r="AF56" s="1"/>
      <c r="AG56" s="11" t="s">
        <v>46</v>
      </c>
      <c r="AH56" s="1" t="str">
        <f t="shared" si="5"/>
        <v>0,442</v>
      </c>
      <c r="AI56" s="1" t="str">
        <f t="shared" si="6"/>
        <v>0</v>
      </c>
      <c r="AJ56" s="1" t="str">
        <f t="shared" si="7"/>
        <v>20</v>
      </c>
      <c r="AK56" s="1" t="str">
        <f t="shared" si="8"/>
        <v>810-C2012X5R1A226M-3</v>
      </c>
      <c r="AL56" s="1" t="str">
        <f t="shared" si="9"/>
        <v/>
      </c>
      <c r="AM56" s="1" t="str">
        <f t="shared" si="10"/>
        <v/>
      </c>
      <c r="AN56" s="1"/>
      <c r="AO56" s="1"/>
      <c r="AP56" s="1"/>
    </row>
    <row r="57" ht="12.0" customHeight="1">
      <c r="A57" s="1"/>
      <c r="B57" s="9" t="str">
        <f t="shared" si="13"/>
        <v>48</v>
      </c>
      <c r="C57" s="1" t="s">
        <v>64</v>
      </c>
      <c r="D57" s="1"/>
      <c r="E57" s="1" t="s">
        <v>251</v>
      </c>
      <c r="F57" s="11" t="s">
        <v>46</v>
      </c>
      <c r="G57" s="1"/>
      <c r="H57" s="7" t="s">
        <v>46</v>
      </c>
      <c r="I57" s="1" t="s">
        <v>141</v>
      </c>
      <c r="J57" s="1" t="s">
        <v>252</v>
      </c>
      <c r="K57" s="1" t="s">
        <v>246</v>
      </c>
      <c r="L57" s="1" t="str">
        <f t="shared" si="12"/>
        <v>10</v>
      </c>
      <c r="M57" s="1"/>
      <c r="N57" s="3" t="s">
        <v>41</v>
      </c>
      <c r="O57" s="1" t="s">
        <v>253</v>
      </c>
      <c r="P57" s="1" t="s">
        <v>254</v>
      </c>
      <c r="Q57" s="1" t="s">
        <v>255</v>
      </c>
      <c r="R57" s="12">
        <v>0.59</v>
      </c>
      <c r="S57" s="12">
        <v>10.0</v>
      </c>
      <c r="T57" s="1" t="s">
        <v>256</v>
      </c>
      <c r="U57" s="7">
        <v>0.4148</v>
      </c>
      <c r="V57" s="7">
        <v>25.0</v>
      </c>
      <c r="W57" s="1"/>
      <c r="X57" s="1"/>
      <c r="Y57" s="1"/>
      <c r="Z57" s="7" t="s">
        <v>62</v>
      </c>
      <c r="AA57" s="7">
        <v>25.0</v>
      </c>
      <c r="AB57" s="7" t="s">
        <v>63</v>
      </c>
      <c r="AC57" s="1" t="str">
        <f t="shared" si="2"/>
        <v/>
      </c>
      <c r="AD57" s="1" t="str">
        <f t="shared" si="3"/>
        <v>10,37</v>
      </c>
      <c r="AE57" s="1" t="str">
        <f t="shared" si="4"/>
        <v/>
      </c>
      <c r="AF57" s="1"/>
      <c r="AG57" s="11" t="s">
        <v>46</v>
      </c>
      <c r="AH57" s="1" t="str">
        <f t="shared" si="5"/>
        <v>0,8296</v>
      </c>
      <c r="AI57" s="1" t="str">
        <f t="shared" si="6"/>
        <v>0</v>
      </c>
      <c r="AJ57" s="1" t="str">
        <f t="shared" si="7"/>
        <v/>
      </c>
      <c r="AK57" s="1" t="str">
        <f t="shared" si="8"/>
        <v/>
      </c>
      <c r="AL57" s="1" t="str">
        <f t="shared" si="9"/>
        <v>25</v>
      </c>
      <c r="AM57" s="1" t="str">
        <f t="shared" si="10"/>
        <v>1276-2420-1-ND</v>
      </c>
      <c r="AN57" s="1"/>
      <c r="AO57" s="1"/>
      <c r="AP57" s="1"/>
    </row>
    <row r="58" ht="12.0" customHeight="1">
      <c r="A58" s="1"/>
      <c r="B58" s="9" t="str">
        <f t="shared" si="13"/>
        <v>49</v>
      </c>
      <c r="C58" s="10">
        <v>1.0</v>
      </c>
      <c r="D58" s="1"/>
      <c r="E58" s="1" t="s">
        <v>257</v>
      </c>
      <c r="F58" s="11" t="s">
        <v>46</v>
      </c>
      <c r="G58" s="1"/>
      <c r="H58" s="7" t="s">
        <v>46</v>
      </c>
      <c r="I58" s="1" t="s">
        <v>141</v>
      </c>
      <c r="J58" s="1" t="s">
        <v>258</v>
      </c>
      <c r="K58" s="1" t="s">
        <v>259</v>
      </c>
      <c r="L58" s="1" t="str">
        <f t="shared" si="12"/>
        <v>5</v>
      </c>
      <c r="M58" s="1"/>
      <c r="N58" s="3" t="s">
        <v>260</v>
      </c>
      <c r="O58" s="1" t="s">
        <v>261</v>
      </c>
      <c r="P58" s="1" t="s">
        <v>262</v>
      </c>
      <c r="Q58" s="1" t="s">
        <v>263</v>
      </c>
      <c r="R58" s="1" t="s">
        <v>622</v>
      </c>
      <c r="S58" s="1" t="s">
        <v>13</v>
      </c>
      <c r="T58" s="1" t="s">
        <v>264</v>
      </c>
      <c r="U58" s="7">
        <v>1.668</v>
      </c>
      <c r="V58" s="7">
        <v>10.0</v>
      </c>
      <c r="W58" s="1"/>
      <c r="X58" s="1"/>
      <c r="Y58" s="1"/>
      <c r="Z58" s="7" t="s">
        <v>62</v>
      </c>
      <c r="AA58" s="7">
        <v>10.0</v>
      </c>
      <c r="AB58" s="7" t="s">
        <v>63</v>
      </c>
      <c r="AC58" s="1" t="str">
        <f t="shared" si="2"/>
        <v/>
      </c>
      <c r="AD58" s="1" t="str">
        <f t="shared" si="3"/>
        <v>16,68</v>
      </c>
      <c r="AE58" s="1" t="str">
        <f t="shared" si="4"/>
        <v/>
      </c>
      <c r="AF58" s="1"/>
      <c r="AG58" s="11" t="s">
        <v>46</v>
      </c>
      <c r="AH58" s="1" t="str">
        <f t="shared" si="5"/>
        <v>1,668</v>
      </c>
      <c r="AI58" s="1" t="str">
        <f t="shared" si="6"/>
        <v>0</v>
      </c>
      <c r="AJ58" s="1" t="str">
        <f t="shared" si="7"/>
        <v/>
      </c>
      <c r="AK58" s="1" t="str">
        <f t="shared" si="8"/>
        <v/>
      </c>
      <c r="AL58" s="1" t="str">
        <f t="shared" si="9"/>
        <v>10</v>
      </c>
      <c r="AM58" s="1" t="str">
        <f t="shared" si="10"/>
        <v>478-3349-1-ND</v>
      </c>
      <c r="AN58" s="1"/>
      <c r="AO58" s="1"/>
      <c r="AP58" s="1"/>
    </row>
    <row r="59" ht="12.0" customHeight="1">
      <c r="A59" s="1" t="s">
        <v>265</v>
      </c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 t="str">
        <f t="shared" si="2"/>
        <v/>
      </c>
      <c r="AD59" s="1" t="str">
        <f t="shared" si="3"/>
        <v/>
      </c>
      <c r="AE59" s="1" t="str">
        <f t="shared" si="4"/>
        <v/>
      </c>
      <c r="AF59" s="1"/>
      <c r="AG59" s="1"/>
      <c r="AH59" s="1" t="str">
        <f t="shared" si="5"/>
        <v>0</v>
      </c>
      <c r="AI59" s="1" t="str">
        <f t="shared" si="6"/>
        <v>0</v>
      </c>
      <c r="AJ59" s="1" t="str">
        <f t="shared" si="7"/>
        <v/>
      </c>
      <c r="AK59" s="1" t="str">
        <f t="shared" si="8"/>
        <v/>
      </c>
      <c r="AL59" s="1" t="str">
        <f t="shared" si="9"/>
        <v/>
      </c>
      <c r="AM59" s="1" t="str">
        <f t="shared" si="10"/>
        <v/>
      </c>
      <c r="AN59" s="1"/>
      <c r="AO59" s="1"/>
      <c r="AP59" s="1"/>
    </row>
    <row r="60" ht="34.5" customHeight="1">
      <c r="A60" s="1"/>
      <c r="B60" s="9" t="str">
        <f>B58+1</f>
        <v>50</v>
      </c>
      <c r="C60" s="1" t="s">
        <v>13</v>
      </c>
      <c r="D60" s="1"/>
      <c r="E60" s="1" t="s">
        <v>267</v>
      </c>
      <c r="F60" s="11" t="s">
        <v>46</v>
      </c>
      <c r="G60" s="1"/>
      <c r="H60" s="7" t="s">
        <v>46</v>
      </c>
      <c r="I60" s="1" t="s">
        <v>268</v>
      </c>
      <c r="J60" s="1" t="s">
        <v>189</v>
      </c>
      <c r="K60" s="1" t="s">
        <v>143</v>
      </c>
      <c r="L60" s="1" t="str">
        <f t="shared" ref="L60:L65" si="14">$C$2*C60+$C$3*D60</f>
        <v>5</v>
      </c>
      <c r="M60" s="1"/>
      <c r="N60" s="3" t="s">
        <v>269</v>
      </c>
      <c r="O60" s="9" t="s">
        <v>270</v>
      </c>
      <c r="P60" s="1" t="s">
        <v>271</v>
      </c>
      <c r="Q60" s="1" t="s">
        <v>272</v>
      </c>
      <c r="R60" s="10">
        <v>0.036</v>
      </c>
      <c r="S60" s="10">
        <v>10.0</v>
      </c>
      <c r="T60" s="1" t="s">
        <v>273</v>
      </c>
      <c r="U60" s="10">
        <v>0.038</v>
      </c>
      <c r="V60" s="10">
        <v>10.0</v>
      </c>
      <c r="W60" s="1"/>
      <c r="X60" s="1"/>
      <c r="Y60" s="1"/>
      <c r="Z60" s="8" t="s">
        <v>494</v>
      </c>
      <c r="AA60" s="7">
        <v>10.0</v>
      </c>
      <c r="AB60" s="7" t="s">
        <v>495</v>
      </c>
      <c r="AC60" s="1" t="str">
        <f t="shared" si="2"/>
        <v>0,36</v>
      </c>
      <c r="AD60" s="1" t="str">
        <f t="shared" si="3"/>
        <v/>
      </c>
      <c r="AE60" s="1" t="str">
        <f t="shared" si="4"/>
        <v/>
      </c>
      <c r="AF60" s="1"/>
      <c r="AG60" s="11" t="s">
        <v>46</v>
      </c>
      <c r="AH60" s="1" t="str">
        <f t="shared" si="5"/>
        <v>0,036</v>
      </c>
      <c r="AI60" s="1" t="str">
        <f t="shared" si="6"/>
        <v>0</v>
      </c>
      <c r="AJ60" s="1" t="str">
        <f t="shared" si="7"/>
        <v>10</v>
      </c>
      <c r="AK60" s="1" t="str">
        <f t="shared" si="8"/>
        <v>963-HK10052N2S-T</v>
      </c>
      <c r="AL60" s="1" t="str">
        <f t="shared" si="9"/>
        <v/>
      </c>
      <c r="AM60" s="1" t="str">
        <f t="shared" si="10"/>
        <v/>
      </c>
      <c r="AN60" s="1"/>
      <c r="AO60" s="1"/>
      <c r="AP60" s="1"/>
    </row>
    <row r="61" ht="12.0" customHeight="1">
      <c r="A61" s="1"/>
      <c r="B61" s="9" t="str">
        <f t="shared" ref="B61:B65" si="15">B60+1</f>
        <v>51</v>
      </c>
      <c r="C61" s="1"/>
      <c r="D61" s="1" t="s">
        <v>13</v>
      </c>
      <c r="E61" s="1"/>
      <c r="F61" s="11" t="s">
        <v>46</v>
      </c>
      <c r="G61" s="1" t="s">
        <v>623</v>
      </c>
      <c r="H61" s="7" t="s">
        <v>46</v>
      </c>
      <c r="I61" s="1" t="s">
        <v>268</v>
      </c>
      <c r="J61" s="1" t="s">
        <v>624</v>
      </c>
      <c r="K61" s="1" t="s">
        <v>40</v>
      </c>
      <c r="L61" s="1" t="str">
        <f t="shared" si="14"/>
        <v>5</v>
      </c>
      <c r="M61" s="1"/>
      <c r="N61" s="3" t="s">
        <v>269</v>
      </c>
      <c r="O61" s="1" t="s">
        <v>625</v>
      </c>
      <c r="P61" s="1"/>
      <c r="Q61" s="1" t="s">
        <v>626</v>
      </c>
      <c r="R61" s="10">
        <v>0.101</v>
      </c>
      <c r="S61" s="10">
        <v>10.0</v>
      </c>
      <c r="T61" s="1" t="s">
        <v>627</v>
      </c>
      <c r="U61" s="7">
        <v>0.065</v>
      </c>
      <c r="V61" s="7">
        <v>10.0</v>
      </c>
      <c r="W61" s="1"/>
      <c r="X61" s="1"/>
      <c r="Y61" s="1"/>
      <c r="Z61" s="7" t="s">
        <v>62</v>
      </c>
      <c r="AA61" s="7">
        <v>10.0</v>
      </c>
      <c r="AB61" s="7" t="s">
        <v>63</v>
      </c>
      <c r="AC61" s="1" t="str">
        <f t="shared" si="2"/>
        <v/>
      </c>
      <c r="AD61" s="1" t="str">
        <f t="shared" si="3"/>
        <v>0,65</v>
      </c>
      <c r="AE61" s="1" t="str">
        <f t="shared" si="4"/>
        <v/>
      </c>
      <c r="AF61" s="1"/>
      <c r="AG61" s="11" t="s">
        <v>46</v>
      </c>
      <c r="AH61" s="1" t="str">
        <f t="shared" si="5"/>
        <v>0</v>
      </c>
      <c r="AI61" s="1" t="str">
        <f t="shared" si="6"/>
        <v>0,065</v>
      </c>
      <c r="AJ61" s="1" t="str">
        <f t="shared" si="7"/>
        <v/>
      </c>
      <c r="AK61" s="1" t="str">
        <f t="shared" si="8"/>
        <v/>
      </c>
      <c r="AL61" s="1" t="str">
        <f t="shared" si="9"/>
        <v>10</v>
      </c>
      <c r="AM61" s="1" t="str">
        <f t="shared" si="10"/>
        <v>587-1559-1-ND</v>
      </c>
      <c r="AN61" s="1"/>
      <c r="AO61" s="1"/>
      <c r="AP61" s="1"/>
    </row>
    <row r="62" ht="12.0" customHeight="1">
      <c r="A62" s="1"/>
      <c r="B62" s="9" t="str">
        <f t="shared" si="15"/>
        <v>52</v>
      </c>
      <c r="C62" s="1"/>
      <c r="D62" s="1" t="s">
        <v>13</v>
      </c>
      <c r="E62" s="1"/>
      <c r="F62" s="11" t="s">
        <v>46</v>
      </c>
      <c r="G62" s="1" t="s">
        <v>628</v>
      </c>
      <c r="H62" s="7" t="s">
        <v>46</v>
      </c>
      <c r="I62" s="1" t="s">
        <v>268</v>
      </c>
      <c r="J62" s="1" t="s">
        <v>629</v>
      </c>
      <c r="K62" s="1" t="s">
        <v>40</v>
      </c>
      <c r="L62" s="1" t="str">
        <f t="shared" si="14"/>
        <v>5</v>
      </c>
      <c r="M62" s="1"/>
      <c r="N62" s="3" t="s">
        <v>269</v>
      </c>
      <c r="O62" s="1" t="s">
        <v>630</v>
      </c>
      <c r="P62" s="1" t="s">
        <v>631</v>
      </c>
      <c r="Q62" s="1" t="s">
        <v>632</v>
      </c>
      <c r="R62" s="7">
        <v>0.063</v>
      </c>
      <c r="S62" s="7">
        <v>10.0</v>
      </c>
      <c r="T62" s="1" t="s">
        <v>633</v>
      </c>
      <c r="U62" s="7">
        <v>0.065</v>
      </c>
      <c r="V62" s="7">
        <v>10.0</v>
      </c>
      <c r="W62" s="1"/>
      <c r="X62" s="1"/>
      <c r="Y62" s="1"/>
      <c r="Z62" s="7" t="s">
        <v>494</v>
      </c>
      <c r="AA62" s="7">
        <v>10.0</v>
      </c>
      <c r="AB62" s="7" t="s">
        <v>495</v>
      </c>
      <c r="AC62" s="1" t="str">
        <f t="shared" si="2"/>
        <v>0,63</v>
      </c>
      <c r="AD62" s="1" t="str">
        <f t="shared" si="3"/>
        <v/>
      </c>
      <c r="AE62" s="1" t="str">
        <f t="shared" si="4"/>
        <v/>
      </c>
      <c r="AF62" s="1"/>
      <c r="AG62" s="11" t="s">
        <v>46</v>
      </c>
      <c r="AH62" s="1" t="str">
        <f t="shared" si="5"/>
        <v>0</v>
      </c>
      <c r="AI62" s="1" t="str">
        <f t="shared" si="6"/>
        <v>0,063</v>
      </c>
      <c r="AJ62" s="1" t="str">
        <f t="shared" si="7"/>
        <v>10</v>
      </c>
      <c r="AK62" s="1" t="str">
        <f t="shared" si="8"/>
        <v>963-HK1608R33J-T</v>
      </c>
      <c r="AL62" s="1" t="str">
        <f t="shared" si="9"/>
        <v/>
      </c>
      <c r="AM62" s="1" t="str">
        <f t="shared" si="10"/>
        <v/>
      </c>
      <c r="AN62" s="1"/>
      <c r="AO62" s="1"/>
      <c r="AP62" s="1"/>
    </row>
    <row r="63" ht="12.0" customHeight="1">
      <c r="A63" s="1"/>
      <c r="B63" s="9" t="str">
        <f t="shared" si="15"/>
        <v>53</v>
      </c>
      <c r="C63" s="1"/>
      <c r="D63" s="1" t="s">
        <v>64</v>
      </c>
      <c r="E63" s="1"/>
      <c r="F63" s="11" t="s">
        <v>46</v>
      </c>
      <c r="G63" s="1" t="s">
        <v>634</v>
      </c>
      <c r="H63" s="7" t="s">
        <v>46</v>
      </c>
      <c r="I63" s="1" t="s">
        <v>268</v>
      </c>
      <c r="J63" s="1" t="s">
        <v>635</v>
      </c>
      <c r="K63" s="1" t="s">
        <v>40</v>
      </c>
      <c r="L63" s="1" t="str">
        <f t="shared" si="14"/>
        <v>10</v>
      </c>
      <c r="M63" s="1"/>
      <c r="N63" s="3" t="s">
        <v>636</v>
      </c>
      <c r="O63" s="1" t="s">
        <v>637</v>
      </c>
      <c r="P63" s="1"/>
      <c r="Q63" s="1" t="s">
        <v>638</v>
      </c>
      <c r="R63" s="1" t="s">
        <v>639</v>
      </c>
      <c r="S63" s="1" t="s">
        <v>620</v>
      </c>
      <c r="T63" s="1" t="s">
        <v>640</v>
      </c>
      <c r="U63" s="1" t="s">
        <v>641</v>
      </c>
      <c r="V63" s="1" t="s">
        <v>620</v>
      </c>
      <c r="W63" s="1"/>
      <c r="X63" s="1"/>
      <c r="Y63" s="1"/>
      <c r="Z63" s="7" t="s">
        <v>494</v>
      </c>
      <c r="AA63" s="7">
        <v>20.0</v>
      </c>
      <c r="AB63" s="7" t="s">
        <v>495</v>
      </c>
      <c r="AC63" s="1" t="str">
        <f t="shared" si="2"/>
        <v>1,8</v>
      </c>
      <c r="AD63" s="1" t="str">
        <f t="shared" si="3"/>
        <v/>
      </c>
      <c r="AE63" s="1" t="str">
        <f t="shared" si="4"/>
        <v/>
      </c>
      <c r="AF63" s="1"/>
      <c r="AG63" s="11" t="s">
        <v>46</v>
      </c>
      <c r="AH63" s="1" t="str">
        <f t="shared" si="5"/>
        <v>0</v>
      </c>
      <c r="AI63" s="1" t="str">
        <f t="shared" si="6"/>
        <v>0,18</v>
      </c>
      <c r="AJ63" s="1" t="str">
        <f t="shared" si="7"/>
        <v>20</v>
      </c>
      <c r="AK63" s="1" t="str">
        <f t="shared" si="8"/>
        <v>810-MLF1608DR56M</v>
      </c>
      <c r="AL63" s="1" t="str">
        <f t="shared" si="9"/>
        <v/>
      </c>
      <c r="AM63" s="1" t="str">
        <f t="shared" si="10"/>
        <v/>
      </c>
      <c r="AN63" s="1"/>
      <c r="AO63" s="1"/>
      <c r="AP63" s="1"/>
    </row>
    <row r="64" ht="23.25" customHeight="1">
      <c r="A64" s="1"/>
      <c r="B64" s="9" t="str">
        <f t="shared" si="15"/>
        <v>54</v>
      </c>
      <c r="C64" s="1" t="s">
        <v>13</v>
      </c>
      <c r="D64" s="1"/>
      <c r="E64" s="1" t="s">
        <v>278</v>
      </c>
      <c r="F64" s="11" t="s">
        <v>46</v>
      </c>
      <c r="G64" s="1"/>
      <c r="H64" s="7" t="s">
        <v>46</v>
      </c>
      <c r="I64" s="1" t="s">
        <v>268</v>
      </c>
      <c r="J64" s="1" t="s">
        <v>279</v>
      </c>
      <c r="K64" s="1" t="s">
        <v>280</v>
      </c>
      <c r="L64" s="1" t="str">
        <f t="shared" si="14"/>
        <v>5</v>
      </c>
      <c r="M64" s="1"/>
      <c r="N64" s="3" t="s">
        <v>281</v>
      </c>
      <c r="O64" s="1" t="s">
        <v>282</v>
      </c>
      <c r="P64" s="1" t="s">
        <v>283</v>
      </c>
      <c r="Q64" s="1" t="s">
        <v>284</v>
      </c>
      <c r="R64" s="7">
        <v>0.258</v>
      </c>
      <c r="S64" s="7">
        <v>10.0</v>
      </c>
      <c r="T64" s="1" t="s">
        <v>285</v>
      </c>
      <c r="U64" s="7">
        <v>0.328</v>
      </c>
      <c r="V64" s="7">
        <v>10.0</v>
      </c>
      <c r="W64" s="1"/>
      <c r="X64" s="1"/>
      <c r="Y64" s="1"/>
      <c r="Z64" s="7" t="s">
        <v>494</v>
      </c>
      <c r="AA64" s="7">
        <v>10.0</v>
      </c>
      <c r="AB64" s="7" t="s">
        <v>495</v>
      </c>
      <c r="AC64" s="1" t="str">
        <f t="shared" si="2"/>
        <v>2,58</v>
      </c>
      <c r="AD64" s="1" t="str">
        <f t="shared" si="3"/>
        <v/>
      </c>
      <c r="AE64" s="1" t="str">
        <f t="shared" si="4"/>
        <v/>
      </c>
      <c r="AF64" s="1"/>
      <c r="AG64" s="11" t="s">
        <v>46</v>
      </c>
      <c r="AH64" s="1" t="str">
        <f t="shared" si="5"/>
        <v>0,258</v>
      </c>
      <c r="AI64" s="1" t="str">
        <f t="shared" si="6"/>
        <v>0</v>
      </c>
      <c r="AJ64" s="1" t="str">
        <f t="shared" si="7"/>
        <v>10</v>
      </c>
      <c r="AK64" s="1" t="str">
        <f t="shared" si="8"/>
        <v>963-NRS4018T2R2MDGJ</v>
      </c>
      <c r="AL64" s="1" t="str">
        <f t="shared" si="9"/>
        <v/>
      </c>
      <c r="AM64" s="1" t="str">
        <f t="shared" si="10"/>
        <v/>
      </c>
      <c r="AN64" s="1"/>
      <c r="AO64" s="1"/>
      <c r="AP64" s="1"/>
    </row>
    <row r="65" ht="12.0" customHeight="1">
      <c r="A65" s="1"/>
      <c r="B65" s="9" t="str">
        <f t="shared" si="15"/>
        <v>55</v>
      </c>
      <c r="C65" s="1" t="s">
        <v>13</v>
      </c>
      <c r="D65" s="1" t="s">
        <v>13</v>
      </c>
      <c r="E65" s="1" t="s">
        <v>286</v>
      </c>
      <c r="F65" s="11" t="s">
        <v>46</v>
      </c>
      <c r="G65" s="1" t="s">
        <v>286</v>
      </c>
      <c r="H65" s="7" t="s">
        <v>46</v>
      </c>
      <c r="I65" s="1" t="s">
        <v>268</v>
      </c>
      <c r="J65" s="1" t="s">
        <v>288</v>
      </c>
      <c r="K65" s="1" t="s">
        <v>280</v>
      </c>
      <c r="L65" s="1" t="str">
        <f t="shared" si="14"/>
        <v>10</v>
      </c>
      <c r="M65" s="7">
        <v>4.0</v>
      </c>
      <c r="N65" s="3" t="s">
        <v>269</v>
      </c>
      <c r="O65" s="1" t="s">
        <v>289</v>
      </c>
      <c r="P65" s="1"/>
      <c r="Q65" s="1" t="s">
        <v>290</v>
      </c>
      <c r="R65" s="7">
        <v>0.258</v>
      </c>
      <c r="S65" s="7">
        <v>10.0</v>
      </c>
      <c r="T65" s="1" t="s">
        <v>291</v>
      </c>
      <c r="U65" s="7">
        <v>0.273</v>
      </c>
      <c r="V65" s="7">
        <v>10.0</v>
      </c>
      <c r="W65" s="1"/>
      <c r="X65" s="1"/>
      <c r="Y65" s="1"/>
      <c r="Z65" s="7" t="s">
        <v>494</v>
      </c>
      <c r="AA65" s="7">
        <v>20.0</v>
      </c>
      <c r="AB65" s="7" t="s">
        <v>495</v>
      </c>
      <c r="AC65" s="1" t="str">
        <f t="shared" si="2"/>
        <v>5,16</v>
      </c>
      <c r="AD65" s="1" t="str">
        <f t="shared" si="3"/>
        <v/>
      </c>
      <c r="AE65" s="1" t="str">
        <f t="shared" si="4"/>
        <v/>
      </c>
      <c r="AF65" s="1"/>
      <c r="AG65" s="11" t="s">
        <v>46</v>
      </c>
      <c r="AH65" s="1" t="str">
        <f t="shared" si="5"/>
        <v>0,258</v>
      </c>
      <c r="AI65" s="1" t="str">
        <f t="shared" si="6"/>
        <v>0,258</v>
      </c>
      <c r="AJ65" s="1" t="str">
        <f t="shared" si="7"/>
        <v>20</v>
      </c>
      <c r="AK65" s="1" t="str">
        <f t="shared" si="8"/>
        <v>963-NRS4018T100MDGJ</v>
      </c>
      <c r="AL65" s="1" t="str">
        <f t="shared" si="9"/>
        <v/>
      </c>
      <c r="AM65" s="1" t="str">
        <f t="shared" si="10"/>
        <v/>
      </c>
      <c r="AN65" s="1"/>
      <c r="AO65" s="1"/>
      <c r="AP65" s="1"/>
    </row>
    <row r="66" ht="12.0" customHeight="1">
      <c r="A66" s="1" t="s">
        <v>292</v>
      </c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tr">
        <f t="shared" si="2"/>
        <v/>
      </c>
      <c r="AD66" s="1" t="str">
        <f t="shared" si="3"/>
        <v/>
      </c>
      <c r="AE66" s="1" t="str">
        <f t="shared" si="4"/>
        <v/>
      </c>
      <c r="AF66" s="1"/>
      <c r="AG66" s="1"/>
      <c r="AH66" s="1" t="str">
        <f t="shared" si="5"/>
        <v>0</v>
      </c>
      <c r="AI66" s="1" t="str">
        <f t="shared" si="6"/>
        <v>0</v>
      </c>
      <c r="AJ66" s="1" t="str">
        <f t="shared" si="7"/>
        <v/>
      </c>
      <c r="AK66" s="1" t="str">
        <f t="shared" si="8"/>
        <v/>
      </c>
      <c r="AL66" s="1" t="str">
        <f t="shared" si="9"/>
        <v/>
      </c>
      <c r="AM66" s="1" t="str">
        <f t="shared" si="10"/>
        <v/>
      </c>
      <c r="AN66" s="1"/>
      <c r="AO66" s="1"/>
      <c r="AP66" s="1"/>
    </row>
    <row r="67" ht="23.25" customHeight="1">
      <c r="A67" s="1"/>
      <c r="B67" s="9" t="str">
        <f>B65+1</f>
        <v>56</v>
      </c>
      <c r="C67" s="1" t="s">
        <v>84</v>
      </c>
      <c r="D67" s="1"/>
      <c r="E67" s="1" t="s">
        <v>293</v>
      </c>
      <c r="F67" s="11" t="s">
        <v>46</v>
      </c>
      <c r="G67" s="1"/>
      <c r="H67" s="7" t="s">
        <v>46</v>
      </c>
      <c r="I67" s="1" t="s">
        <v>294</v>
      </c>
      <c r="J67" s="1" t="s">
        <v>295</v>
      </c>
      <c r="K67" s="1" t="s">
        <v>296</v>
      </c>
      <c r="L67" s="1" t="str">
        <f>$C$2*C67+$C$3*D67</f>
        <v>25</v>
      </c>
      <c r="M67" s="1"/>
      <c r="N67" s="3" t="s">
        <v>297</v>
      </c>
      <c r="O67" s="1" t="s">
        <v>298</v>
      </c>
      <c r="P67" s="7" t="s">
        <v>299</v>
      </c>
      <c r="Q67" s="1" t="s">
        <v>300</v>
      </c>
      <c r="R67" s="7">
        <v>0.096</v>
      </c>
      <c r="S67" s="7">
        <v>100.0</v>
      </c>
      <c r="T67" s="1" t="s">
        <v>301</v>
      </c>
      <c r="U67" s="7">
        <v>0.207</v>
      </c>
      <c r="V67" s="7">
        <v>25.0</v>
      </c>
      <c r="W67" s="1"/>
      <c r="X67" s="1"/>
      <c r="Y67" s="1"/>
      <c r="Z67" s="7" t="s">
        <v>62</v>
      </c>
      <c r="AA67" s="7">
        <v>30.0</v>
      </c>
      <c r="AB67" s="7" t="s">
        <v>63</v>
      </c>
      <c r="AC67" s="1" t="str">
        <f t="shared" si="2"/>
        <v/>
      </c>
      <c r="AD67" s="1" t="str">
        <f t="shared" si="3"/>
        <v>6,21</v>
      </c>
      <c r="AE67" s="1" t="str">
        <f t="shared" si="4"/>
        <v/>
      </c>
      <c r="AF67" s="7" t="s">
        <v>526</v>
      </c>
      <c r="AG67" s="11" t="s">
        <v>46</v>
      </c>
      <c r="AH67" s="1" t="str">
        <f t="shared" si="5"/>
        <v>1,035</v>
      </c>
      <c r="AI67" s="1" t="str">
        <f t="shared" si="6"/>
        <v>0</v>
      </c>
      <c r="AJ67" s="1" t="str">
        <f t="shared" si="7"/>
        <v/>
      </c>
      <c r="AK67" s="1" t="str">
        <f t="shared" si="8"/>
        <v/>
      </c>
      <c r="AL67" s="1" t="str">
        <f t="shared" si="9"/>
        <v>30</v>
      </c>
      <c r="AM67" s="1" t="str">
        <f t="shared" si="10"/>
        <v>MBR230LSFT1GOSCT-ND</v>
      </c>
      <c r="AN67" s="1"/>
      <c r="AO67" s="1"/>
      <c r="AP67" s="1"/>
    </row>
    <row r="68" ht="12.0" customHeight="1">
      <c r="A68" s="1" t="s">
        <v>302</v>
      </c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tr">
        <f t="shared" si="2"/>
        <v/>
      </c>
      <c r="AD68" s="1" t="str">
        <f t="shared" si="3"/>
        <v/>
      </c>
      <c r="AE68" s="1" t="str">
        <f t="shared" si="4"/>
        <v/>
      </c>
      <c r="AF68" s="1"/>
      <c r="AG68" s="1"/>
      <c r="AH68" s="1" t="str">
        <f t="shared" si="5"/>
        <v>0</v>
      </c>
      <c r="AI68" s="1" t="str">
        <f t="shared" si="6"/>
        <v>0</v>
      </c>
      <c r="AJ68" s="1" t="str">
        <f t="shared" si="7"/>
        <v/>
      </c>
      <c r="AK68" s="1" t="str">
        <f t="shared" si="8"/>
        <v/>
      </c>
      <c r="AL68" s="1" t="str">
        <f t="shared" si="9"/>
        <v/>
      </c>
      <c r="AM68" s="1" t="str">
        <f t="shared" si="10"/>
        <v/>
      </c>
      <c r="AN68" s="1"/>
      <c r="AO68" s="1"/>
      <c r="AP68" s="1"/>
    </row>
    <row r="69" ht="23.25" customHeight="1">
      <c r="A69" s="1"/>
      <c r="B69" s="9" t="str">
        <f>B67+1</f>
        <v>57</v>
      </c>
      <c r="C69" s="1" t="s">
        <v>36</v>
      </c>
      <c r="D69" s="1" t="s">
        <v>36</v>
      </c>
      <c r="E69" s="1" t="s">
        <v>303</v>
      </c>
      <c r="F69" s="11" t="s">
        <v>46</v>
      </c>
      <c r="G69" s="1" t="s">
        <v>303</v>
      </c>
      <c r="H69" s="7" t="s">
        <v>46</v>
      </c>
      <c r="I69" s="1" t="s">
        <v>304</v>
      </c>
      <c r="J69" s="1" t="s">
        <v>305</v>
      </c>
      <c r="K69" s="1" t="s">
        <v>306</v>
      </c>
      <c r="L69" s="1" t="str">
        <f>$C$2*C69+$C$3*D69</f>
        <v>40</v>
      </c>
      <c r="M69" s="1"/>
      <c r="N69" s="3" t="s">
        <v>307</v>
      </c>
      <c r="O69" s="1" t="s">
        <v>308</v>
      </c>
      <c r="P69" s="1" t="s">
        <v>309</v>
      </c>
      <c r="Q69" s="1" t="s">
        <v>310</v>
      </c>
      <c r="R69" s="7">
        <v>0.061</v>
      </c>
      <c r="S69" s="1" t="s">
        <v>620</v>
      </c>
      <c r="T69" s="1" t="s">
        <v>311</v>
      </c>
      <c r="U69" s="1" t="s">
        <v>642</v>
      </c>
      <c r="V69" s="1" t="s">
        <v>620</v>
      </c>
      <c r="W69" s="1"/>
      <c r="X69" s="1"/>
      <c r="Y69" s="1"/>
      <c r="Z69" s="7" t="s">
        <v>494</v>
      </c>
      <c r="AA69" s="7">
        <v>60.0</v>
      </c>
      <c r="AB69" s="7" t="s">
        <v>131</v>
      </c>
      <c r="AC69" s="1" t="str">
        <f t="shared" si="2"/>
        <v>3,66</v>
      </c>
      <c r="AD69" s="1" t="str">
        <f t="shared" si="3"/>
        <v/>
      </c>
      <c r="AE69" s="1" t="str">
        <f t="shared" si="4"/>
        <v/>
      </c>
      <c r="AF69" s="1"/>
      <c r="AG69" s="7" t="s">
        <v>139</v>
      </c>
      <c r="AH69" s="1" t="str">
        <f t="shared" si="5"/>
        <v>0,244</v>
      </c>
      <c r="AI69" s="1" t="str">
        <f t="shared" si="6"/>
        <v>0,244</v>
      </c>
      <c r="AJ69" s="1" t="str">
        <f t="shared" si="7"/>
        <v>60</v>
      </c>
      <c r="AK69" s="1" t="str">
        <f t="shared" si="8"/>
        <v>78-VLMY1300-GS08</v>
      </c>
      <c r="AL69" s="1" t="str">
        <f t="shared" si="9"/>
        <v/>
      </c>
      <c r="AM69" s="1" t="str">
        <f t="shared" si="10"/>
        <v/>
      </c>
      <c r="AN69" s="1"/>
      <c r="AO69" s="1"/>
      <c r="AP69" s="1"/>
    </row>
    <row r="70" ht="12.0" customHeight="1">
      <c r="A70" s="1" t="s">
        <v>312</v>
      </c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tr">
        <f t="shared" si="2"/>
        <v/>
      </c>
      <c r="AD70" s="1" t="str">
        <f t="shared" si="3"/>
        <v/>
      </c>
      <c r="AE70" s="1" t="str">
        <f t="shared" si="4"/>
        <v/>
      </c>
      <c r="AF70" s="1"/>
      <c r="AG70" s="1"/>
      <c r="AH70" s="1" t="str">
        <f t="shared" si="5"/>
        <v>0</v>
      </c>
      <c r="AI70" s="1" t="str">
        <f t="shared" si="6"/>
        <v>0</v>
      </c>
      <c r="AJ70" s="1" t="str">
        <f t="shared" si="7"/>
        <v/>
      </c>
      <c r="AK70" s="1" t="str">
        <f t="shared" si="8"/>
        <v/>
      </c>
      <c r="AL70" s="1" t="str">
        <f t="shared" si="9"/>
        <v/>
      </c>
      <c r="AM70" s="1" t="str">
        <f t="shared" si="10"/>
        <v/>
      </c>
      <c r="AN70" s="1"/>
      <c r="AO70" s="1"/>
      <c r="AP70" s="1"/>
    </row>
    <row r="71" ht="12.0" customHeight="1">
      <c r="A71" s="1"/>
      <c r="B71" s="9" t="str">
        <f>B69+1</f>
        <v>58</v>
      </c>
      <c r="C71" s="1" t="s">
        <v>13</v>
      </c>
      <c r="D71" s="1"/>
      <c r="E71" s="1" t="s">
        <v>313</v>
      </c>
      <c r="F71" s="11" t="s">
        <v>46</v>
      </c>
      <c r="G71" s="1"/>
      <c r="H71" s="7" t="s">
        <v>46</v>
      </c>
      <c r="I71" s="1" t="s">
        <v>315</v>
      </c>
      <c r="J71" s="1" t="s">
        <v>316</v>
      </c>
      <c r="K71" s="1" t="s">
        <v>317</v>
      </c>
      <c r="L71" s="1" t="str">
        <f t="shared" ref="L71:L80" si="16">$C$2*C71+$C$3*D71</f>
        <v>5</v>
      </c>
      <c r="M71" s="1"/>
      <c r="N71" s="3" t="s">
        <v>318</v>
      </c>
      <c r="O71" s="1" t="s">
        <v>319</v>
      </c>
      <c r="P71" s="1"/>
      <c r="Q71" s="1" t="s">
        <v>320</v>
      </c>
      <c r="R71" s="1" t="s">
        <v>643</v>
      </c>
      <c r="S71" s="1" t="s">
        <v>13</v>
      </c>
      <c r="T71" s="1" t="s">
        <v>321</v>
      </c>
      <c r="U71" s="1" t="s">
        <v>644</v>
      </c>
      <c r="V71" s="1" t="s">
        <v>13</v>
      </c>
      <c r="W71" s="1"/>
      <c r="X71" s="1"/>
      <c r="Y71" s="1"/>
      <c r="Z71" s="7" t="s">
        <v>494</v>
      </c>
      <c r="AA71" s="7">
        <v>6.0</v>
      </c>
      <c r="AB71" s="7" t="s">
        <v>495</v>
      </c>
      <c r="AC71" s="1" t="str">
        <f t="shared" si="2"/>
        <v>5,664</v>
      </c>
      <c r="AD71" s="1" t="str">
        <f t="shared" si="3"/>
        <v/>
      </c>
      <c r="AE71" s="1" t="str">
        <f t="shared" si="4"/>
        <v/>
      </c>
      <c r="AF71" s="1"/>
      <c r="AG71" s="11" t="s">
        <v>46</v>
      </c>
      <c r="AH71" s="1" t="str">
        <f t="shared" si="5"/>
        <v>0,944</v>
      </c>
      <c r="AI71" s="1" t="str">
        <f t="shared" si="6"/>
        <v>0</v>
      </c>
      <c r="AJ71" s="1" t="str">
        <f t="shared" si="7"/>
        <v>6</v>
      </c>
      <c r="AK71" s="1" t="str">
        <f t="shared" si="8"/>
        <v>886-LAN8720A-CP</v>
      </c>
      <c r="AL71" s="1" t="str">
        <f t="shared" si="9"/>
        <v/>
      </c>
      <c r="AM71" s="1" t="str">
        <f t="shared" si="10"/>
        <v/>
      </c>
      <c r="AN71" s="1"/>
      <c r="AO71" s="1"/>
      <c r="AP71" s="1"/>
    </row>
    <row r="72" ht="12.0" customHeight="1">
      <c r="A72" s="1"/>
      <c r="B72" s="9" t="str">
        <f t="shared" ref="B72:B80" si="17">B71+1</f>
        <v>59</v>
      </c>
      <c r="C72" s="1" t="s">
        <v>13</v>
      </c>
      <c r="D72" s="1"/>
      <c r="E72" s="1" t="s">
        <v>326</v>
      </c>
      <c r="F72" s="11" t="s">
        <v>46</v>
      </c>
      <c r="G72" s="1"/>
      <c r="H72" s="7" t="s">
        <v>46</v>
      </c>
      <c r="I72" s="1" t="s">
        <v>315</v>
      </c>
      <c r="J72" s="1" t="s">
        <v>327</v>
      </c>
      <c r="K72" s="1" t="s">
        <v>328</v>
      </c>
      <c r="L72" s="1" t="str">
        <f t="shared" si="16"/>
        <v>5</v>
      </c>
      <c r="M72" s="1"/>
      <c r="N72" s="3" t="s">
        <v>329</v>
      </c>
      <c r="O72" s="1" t="s">
        <v>330</v>
      </c>
      <c r="P72" s="1"/>
      <c r="Q72" s="1" t="s">
        <v>331</v>
      </c>
      <c r="R72" s="1" t="s">
        <v>645</v>
      </c>
      <c r="S72" s="1" t="s">
        <v>13</v>
      </c>
      <c r="T72" s="1" t="s">
        <v>332</v>
      </c>
      <c r="U72" s="1" t="s">
        <v>646</v>
      </c>
      <c r="V72" s="1" t="s">
        <v>13</v>
      </c>
      <c r="W72" s="1"/>
      <c r="X72" s="1"/>
      <c r="Y72" s="1"/>
      <c r="Z72" s="7" t="s">
        <v>62</v>
      </c>
      <c r="AA72" s="7">
        <v>6.0</v>
      </c>
      <c r="AB72" s="7" t="s">
        <v>63</v>
      </c>
      <c r="AC72" s="1" t="str">
        <f t="shared" si="2"/>
        <v/>
      </c>
      <c r="AD72" s="1" t="str">
        <f t="shared" si="3"/>
        <v>24,06</v>
      </c>
      <c r="AE72" s="1" t="str">
        <f t="shared" si="4"/>
        <v/>
      </c>
      <c r="AF72" s="1"/>
      <c r="AG72" s="11" t="s">
        <v>46</v>
      </c>
      <c r="AH72" s="1" t="str">
        <f t="shared" si="5"/>
        <v>4,01</v>
      </c>
      <c r="AI72" s="1" t="str">
        <f t="shared" si="6"/>
        <v>0</v>
      </c>
      <c r="AJ72" s="1" t="str">
        <f t="shared" si="7"/>
        <v/>
      </c>
      <c r="AK72" s="1" t="str">
        <f t="shared" si="8"/>
        <v/>
      </c>
      <c r="AL72" s="1" t="str">
        <f t="shared" si="9"/>
        <v>6</v>
      </c>
      <c r="AM72" s="1" t="str">
        <f t="shared" si="10"/>
        <v>296-25494-1-ND</v>
      </c>
      <c r="AN72" s="1"/>
      <c r="AO72" s="1"/>
      <c r="AP72" s="1"/>
    </row>
    <row r="73" ht="12.0" customHeight="1">
      <c r="A73" s="1"/>
      <c r="B73" s="9" t="str">
        <f t="shared" si="17"/>
        <v>60</v>
      </c>
      <c r="C73" s="1" t="s">
        <v>13</v>
      </c>
      <c r="D73" s="1"/>
      <c r="E73" s="1" t="s">
        <v>333</v>
      </c>
      <c r="F73" s="11" t="s">
        <v>46</v>
      </c>
      <c r="G73" s="1"/>
      <c r="H73" s="7" t="s">
        <v>46</v>
      </c>
      <c r="I73" s="1" t="s">
        <v>315</v>
      </c>
      <c r="J73" s="1" t="s">
        <v>334</v>
      </c>
      <c r="K73" s="1" t="s">
        <v>335</v>
      </c>
      <c r="L73" s="1" t="str">
        <f t="shared" si="16"/>
        <v>5</v>
      </c>
      <c r="M73" s="1"/>
      <c r="N73" s="3" t="s">
        <v>329</v>
      </c>
      <c r="O73" s="1" t="s">
        <v>336</v>
      </c>
      <c r="P73" s="1"/>
      <c r="Q73" s="1" t="s">
        <v>337</v>
      </c>
      <c r="R73" s="1" t="s">
        <v>647</v>
      </c>
      <c r="S73" s="1" t="s">
        <v>13</v>
      </c>
      <c r="T73" s="1" t="s">
        <v>338</v>
      </c>
      <c r="U73" s="1" t="s">
        <v>648</v>
      </c>
      <c r="V73" s="1" t="s">
        <v>13</v>
      </c>
      <c r="W73" s="1"/>
      <c r="X73" s="1"/>
      <c r="Y73" s="1"/>
      <c r="Z73" s="7" t="s">
        <v>494</v>
      </c>
      <c r="AA73" s="7">
        <v>6.0</v>
      </c>
      <c r="AB73" s="7" t="s">
        <v>495</v>
      </c>
      <c r="AC73" s="1" t="str">
        <f t="shared" si="2"/>
        <v>16,92</v>
      </c>
      <c r="AD73" s="1" t="str">
        <f t="shared" si="3"/>
        <v/>
      </c>
      <c r="AE73" s="1" t="str">
        <f t="shared" si="4"/>
        <v/>
      </c>
      <c r="AF73" s="1"/>
      <c r="AG73" s="11" t="s">
        <v>46</v>
      </c>
      <c r="AH73" s="1" t="str">
        <f t="shared" si="5"/>
        <v>2,82</v>
      </c>
      <c r="AI73" s="1" t="str">
        <f t="shared" si="6"/>
        <v>0</v>
      </c>
      <c r="AJ73" s="1" t="str">
        <f t="shared" si="7"/>
        <v>6</v>
      </c>
      <c r="AK73" s="1" t="str">
        <f t="shared" si="8"/>
        <v>595-TPS2500DRCT</v>
      </c>
      <c r="AL73" s="1" t="str">
        <f t="shared" si="9"/>
        <v/>
      </c>
      <c r="AM73" s="1" t="str">
        <f t="shared" si="10"/>
        <v/>
      </c>
      <c r="AN73" s="1"/>
      <c r="AO73" s="1"/>
      <c r="AP73" s="1"/>
    </row>
    <row r="74" ht="12.0" customHeight="1">
      <c r="A74" s="1"/>
      <c r="B74" s="9" t="str">
        <f t="shared" si="17"/>
        <v>61</v>
      </c>
      <c r="C74" s="1" t="s">
        <v>84</v>
      </c>
      <c r="D74" s="1" t="s">
        <v>64</v>
      </c>
      <c r="E74" s="1" t="s">
        <v>339</v>
      </c>
      <c r="F74" s="11" t="s">
        <v>46</v>
      </c>
      <c r="G74" s="1" t="s">
        <v>649</v>
      </c>
      <c r="H74" s="7" t="s">
        <v>46</v>
      </c>
      <c r="I74" s="1" t="s">
        <v>315</v>
      </c>
      <c r="J74" s="1" t="s">
        <v>340</v>
      </c>
      <c r="K74" s="1" t="s">
        <v>341</v>
      </c>
      <c r="L74" s="1" t="str">
        <f t="shared" si="16"/>
        <v>35</v>
      </c>
      <c r="M74" s="1"/>
      <c r="N74" s="3" t="s">
        <v>342</v>
      </c>
      <c r="O74" s="1" t="s">
        <v>340</v>
      </c>
      <c r="P74" s="1"/>
      <c r="Q74" s="1" t="s">
        <v>343</v>
      </c>
      <c r="R74" s="1" t="s">
        <v>650</v>
      </c>
      <c r="S74" s="1" t="s">
        <v>13</v>
      </c>
      <c r="T74" s="1" t="s">
        <v>344</v>
      </c>
      <c r="U74" s="1" t="s">
        <v>651</v>
      </c>
      <c r="V74" s="1" t="s">
        <v>13</v>
      </c>
      <c r="W74" s="1"/>
      <c r="X74" s="1"/>
      <c r="Y74" s="1"/>
      <c r="Z74" s="7" t="s">
        <v>494</v>
      </c>
      <c r="AA74" s="7">
        <v>60.0</v>
      </c>
      <c r="AB74" s="7" t="s">
        <v>495</v>
      </c>
      <c r="AC74" s="1" t="str">
        <f t="shared" si="2"/>
        <v>8,16</v>
      </c>
      <c r="AD74" s="1" t="str">
        <f t="shared" si="3"/>
        <v/>
      </c>
      <c r="AE74" s="1" t="str">
        <f t="shared" si="4"/>
        <v/>
      </c>
      <c r="AF74" s="1"/>
      <c r="AG74" s="11" t="s">
        <v>46</v>
      </c>
      <c r="AH74" s="1" t="str">
        <f t="shared" si="5"/>
        <v>0,68</v>
      </c>
      <c r="AI74" s="1" t="str">
        <f t="shared" si="6"/>
        <v>0,272</v>
      </c>
      <c r="AJ74" s="1" t="str">
        <f t="shared" si="7"/>
        <v>60</v>
      </c>
      <c r="AK74" s="1" t="str">
        <f t="shared" si="8"/>
        <v>873-AAT4280AIJS-2-T1</v>
      </c>
      <c r="AL74" s="1" t="str">
        <f t="shared" si="9"/>
        <v/>
      </c>
      <c r="AM74" s="1" t="str">
        <f t="shared" si="10"/>
        <v/>
      </c>
      <c r="AN74" s="1"/>
      <c r="AO74" s="1"/>
      <c r="AP74" s="1"/>
    </row>
    <row r="75" ht="12.0" customHeight="1">
      <c r="A75" s="1"/>
      <c r="B75" s="9" t="str">
        <f t="shared" si="17"/>
        <v>62</v>
      </c>
      <c r="C75" s="1" t="s">
        <v>13</v>
      </c>
      <c r="D75" s="1"/>
      <c r="E75" s="1" t="s">
        <v>345</v>
      </c>
      <c r="F75" s="11" t="s">
        <v>46</v>
      </c>
      <c r="G75" s="1"/>
      <c r="H75" s="1"/>
      <c r="I75" s="1" t="s">
        <v>315</v>
      </c>
      <c r="J75" s="1" t="s">
        <v>346</v>
      </c>
      <c r="K75" s="1" t="s">
        <v>347</v>
      </c>
      <c r="L75" s="1" t="str">
        <f t="shared" si="16"/>
        <v>5</v>
      </c>
      <c r="M75" s="1"/>
      <c r="N75" s="3" t="s">
        <v>348</v>
      </c>
      <c r="O75" s="1" t="s">
        <v>346</v>
      </c>
      <c r="P75" s="1"/>
      <c r="Q75" s="1" t="s">
        <v>349</v>
      </c>
      <c r="R75" s="10">
        <v>1.18</v>
      </c>
      <c r="S75" s="1" t="s">
        <v>13</v>
      </c>
      <c r="T75" s="1" t="s">
        <v>350</v>
      </c>
      <c r="U75" s="1" t="s">
        <v>652</v>
      </c>
      <c r="V75" s="1" t="s">
        <v>13</v>
      </c>
      <c r="W75" s="1"/>
      <c r="X75" s="1"/>
      <c r="Y75" s="1"/>
      <c r="Z75" s="7" t="s">
        <v>494</v>
      </c>
      <c r="AA75" s="7">
        <v>6.0</v>
      </c>
      <c r="AB75" s="7" t="s">
        <v>495</v>
      </c>
      <c r="AC75" s="1" t="str">
        <f t="shared" si="2"/>
        <v>7,08</v>
      </c>
      <c r="AD75" s="1" t="str">
        <f t="shared" si="3"/>
        <v/>
      </c>
      <c r="AE75" s="1" t="str">
        <f t="shared" si="4"/>
        <v/>
      </c>
      <c r="AF75" s="1"/>
      <c r="AG75" s="11" t="s">
        <v>46</v>
      </c>
      <c r="AH75" s="1" t="str">
        <f t="shared" si="5"/>
        <v>1,18</v>
      </c>
      <c r="AI75" s="1" t="str">
        <f t="shared" si="6"/>
        <v>0</v>
      </c>
      <c r="AJ75" s="1" t="str">
        <f t="shared" si="7"/>
        <v>6</v>
      </c>
      <c r="AK75" s="1" t="str">
        <f t="shared" si="8"/>
        <v>512-FXMA108BQX</v>
      </c>
      <c r="AL75" s="1" t="str">
        <f t="shared" si="9"/>
        <v/>
      </c>
      <c r="AM75" s="1" t="str">
        <f t="shared" si="10"/>
        <v/>
      </c>
      <c r="AN75" s="1"/>
      <c r="AO75" s="1"/>
      <c r="AP75" s="1"/>
    </row>
    <row r="76" ht="23.25" customHeight="1">
      <c r="A76" s="1"/>
      <c r="B76" s="9" t="str">
        <f t="shared" si="17"/>
        <v>63</v>
      </c>
      <c r="C76" s="1" t="s">
        <v>13</v>
      </c>
      <c r="D76" s="1"/>
      <c r="E76" s="1" t="s">
        <v>351</v>
      </c>
      <c r="F76" s="11" t="s">
        <v>46</v>
      </c>
      <c r="G76" s="1"/>
      <c r="H76" s="1"/>
      <c r="I76" s="1" t="s">
        <v>315</v>
      </c>
      <c r="J76" s="1" t="s">
        <v>352</v>
      </c>
      <c r="K76" s="1" t="s">
        <v>353</v>
      </c>
      <c r="L76" s="1" t="str">
        <f t="shared" si="16"/>
        <v>5</v>
      </c>
      <c r="M76" s="1"/>
      <c r="N76" s="3" t="s">
        <v>354</v>
      </c>
      <c r="O76" s="1" t="s">
        <v>355</v>
      </c>
      <c r="P76" s="1"/>
      <c r="Q76" s="1" t="s">
        <v>356</v>
      </c>
      <c r="R76" s="1" t="s">
        <v>653</v>
      </c>
      <c r="S76" s="10">
        <v>1.0</v>
      </c>
      <c r="T76" s="1" t="s">
        <v>357</v>
      </c>
      <c r="U76" s="1" t="s">
        <v>654</v>
      </c>
      <c r="V76" s="1" t="s">
        <v>655</v>
      </c>
      <c r="W76" s="1"/>
      <c r="X76" s="1"/>
      <c r="Y76" s="1"/>
      <c r="Z76" s="7" t="s">
        <v>494</v>
      </c>
      <c r="AA76" s="7">
        <v>4.0</v>
      </c>
      <c r="AB76" s="7" t="s">
        <v>495</v>
      </c>
      <c r="AC76" s="1" t="str">
        <f t="shared" si="2"/>
        <v>40,08</v>
      </c>
      <c r="AD76" s="1" t="str">
        <f t="shared" si="3"/>
        <v/>
      </c>
      <c r="AE76" s="1" t="str">
        <f t="shared" si="4"/>
        <v/>
      </c>
      <c r="AF76" s="1"/>
      <c r="AG76" s="11" t="s">
        <v>46</v>
      </c>
      <c r="AH76" s="1" t="str">
        <f t="shared" si="5"/>
        <v>10,02</v>
      </c>
      <c r="AI76" s="1" t="str">
        <f t="shared" si="6"/>
        <v>0</v>
      </c>
      <c r="AJ76" s="1" t="str">
        <f t="shared" si="7"/>
        <v>4</v>
      </c>
      <c r="AK76" s="1" t="str">
        <f t="shared" si="8"/>
        <v>771-LPC1837JBD144E</v>
      </c>
      <c r="AL76" s="1" t="str">
        <f t="shared" si="9"/>
        <v/>
      </c>
      <c r="AM76" s="1" t="str">
        <f t="shared" si="10"/>
        <v/>
      </c>
      <c r="AN76" s="1"/>
      <c r="AO76" s="1"/>
      <c r="AP76" s="1"/>
    </row>
    <row r="77" ht="12.0" customHeight="1">
      <c r="A77" s="1"/>
      <c r="B77" s="9" t="str">
        <f t="shared" si="17"/>
        <v>64</v>
      </c>
      <c r="C77" s="1" t="s">
        <v>13</v>
      </c>
      <c r="D77" s="1" t="s">
        <v>13</v>
      </c>
      <c r="E77" s="1" t="s">
        <v>359</v>
      </c>
      <c r="F77" s="11" t="s">
        <v>46</v>
      </c>
      <c r="G77" s="1" t="s">
        <v>656</v>
      </c>
      <c r="H77" s="7" t="s">
        <v>46</v>
      </c>
      <c r="I77" s="1" t="s">
        <v>315</v>
      </c>
      <c r="J77" s="1" t="s">
        <v>361</v>
      </c>
      <c r="K77" s="1" t="s">
        <v>362</v>
      </c>
      <c r="L77" s="1" t="str">
        <f t="shared" si="16"/>
        <v>10</v>
      </c>
      <c r="M77" s="7" t="s">
        <v>657</v>
      </c>
      <c r="N77" s="3" t="s">
        <v>363</v>
      </c>
      <c r="O77" s="1" t="s">
        <v>364</v>
      </c>
      <c r="P77" s="1"/>
      <c r="Q77" s="1" t="s">
        <v>365</v>
      </c>
      <c r="R77" s="1" t="s">
        <v>658</v>
      </c>
      <c r="S77" s="1" t="s">
        <v>620</v>
      </c>
      <c r="T77" s="1"/>
      <c r="U77" s="1"/>
      <c r="V77" s="1"/>
      <c r="W77" s="1"/>
      <c r="X77" s="1"/>
      <c r="Y77" s="1"/>
      <c r="Z77" s="7" t="s">
        <v>659</v>
      </c>
      <c r="AA77" s="7">
        <v>15.0</v>
      </c>
      <c r="AB77" s="7"/>
      <c r="AC77" s="1" t="str">
        <f t="shared" si="2"/>
        <v/>
      </c>
      <c r="AD77" s="1" t="str">
        <f t="shared" si="3"/>
        <v/>
      </c>
      <c r="AE77" s="1" t="str">
        <f t="shared" si="4"/>
        <v/>
      </c>
      <c r="AF77" s="7" t="s">
        <v>660</v>
      </c>
      <c r="AG77" s="1"/>
      <c r="AH77" s="1" t="str">
        <f t="shared" si="5"/>
        <v>0</v>
      </c>
      <c r="AI77" s="1" t="str">
        <f t="shared" si="6"/>
        <v>0</v>
      </c>
      <c r="AJ77" s="1" t="str">
        <f t="shared" si="7"/>
        <v/>
      </c>
      <c r="AK77" s="1" t="str">
        <f t="shared" si="8"/>
        <v/>
      </c>
      <c r="AL77" s="1" t="str">
        <f t="shared" si="9"/>
        <v/>
      </c>
      <c r="AM77" s="1" t="str">
        <f t="shared" si="10"/>
        <v/>
      </c>
      <c r="AN77" s="1"/>
      <c r="AO77" s="1"/>
      <c r="AP77" s="1"/>
    </row>
    <row r="78" ht="12.0" customHeight="1">
      <c r="A78" s="1"/>
      <c r="B78" s="9" t="str">
        <f t="shared" si="17"/>
        <v>65</v>
      </c>
      <c r="C78" s="1"/>
      <c r="D78" s="1" t="s">
        <v>13</v>
      </c>
      <c r="E78" s="1"/>
      <c r="F78" s="1"/>
      <c r="G78" s="1" t="s">
        <v>366</v>
      </c>
      <c r="H78" s="7" t="s">
        <v>46</v>
      </c>
      <c r="I78" s="1" t="s">
        <v>315</v>
      </c>
      <c r="J78" s="1" t="s">
        <v>366</v>
      </c>
      <c r="K78" s="1" t="s">
        <v>367</v>
      </c>
      <c r="L78" s="1" t="str">
        <f t="shared" si="16"/>
        <v>5</v>
      </c>
      <c r="M78" s="1"/>
      <c r="N78" s="3" t="s">
        <v>354</v>
      </c>
      <c r="O78" s="1" t="s">
        <v>368</v>
      </c>
      <c r="P78" s="1"/>
      <c r="Q78" s="1" t="s">
        <v>369</v>
      </c>
      <c r="R78" s="1" t="s">
        <v>661</v>
      </c>
      <c r="S78" s="1" t="s">
        <v>13</v>
      </c>
      <c r="T78" s="1" t="s">
        <v>370</v>
      </c>
      <c r="U78" s="1" t="s">
        <v>662</v>
      </c>
      <c r="V78" s="1" t="s">
        <v>13</v>
      </c>
      <c r="W78" s="1"/>
      <c r="X78" s="1"/>
      <c r="Y78" s="1"/>
      <c r="Z78" s="7" t="s">
        <v>62</v>
      </c>
      <c r="AA78" s="7">
        <v>3.0</v>
      </c>
      <c r="AB78" s="7" t="s">
        <v>63</v>
      </c>
      <c r="AC78" s="1" t="str">
        <f t="shared" si="2"/>
        <v/>
      </c>
      <c r="AD78" s="1" t="str">
        <f t="shared" si="3"/>
        <v>24,66</v>
      </c>
      <c r="AE78" s="1" t="str">
        <f t="shared" si="4"/>
        <v/>
      </c>
      <c r="AF78" s="1"/>
      <c r="AG78" s="11" t="s">
        <v>46</v>
      </c>
      <c r="AH78" s="1" t="str">
        <f t="shared" si="5"/>
        <v>0</v>
      </c>
      <c r="AI78" s="1" t="str">
        <f t="shared" si="6"/>
        <v>8,22</v>
      </c>
      <c r="AJ78" s="1" t="str">
        <f t="shared" si="7"/>
        <v/>
      </c>
      <c r="AK78" s="1" t="str">
        <f t="shared" si="8"/>
        <v/>
      </c>
      <c r="AL78" s="1" t="str">
        <f t="shared" si="9"/>
        <v>3</v>
      </c>
      <c r="AM78" s="1" t="str">
        <f t="shared" si="10"/>
        <v>568-8600-ND</v>
      </c>
      <c r="AN78" s="1"/>
      <c r="AO78" s="1"/>
      <c r="AP78" s="1"/>
    </row>
    <row r="79" ht="12.0" customHeight="1">
      <c r="A79" s="1"/>
      <c r="B79" s="9" t="str">
        <f t="shared" si="17"/>
        <v>66</v>
      </c>
      <c r="C79" s="1" t="s">
        <v>13</v>
      </c>
      <c r="D79" s="1" t="s">
        <v>13</v>
      </c>
      <c r="E79" s="1" t="s">
        <v>375</v>
      </c>
      <c r="F79" s="11" t="s">
        <v>46</v>
      </c>
      <c r="G79" s="1" t="s">
        <v>663</v>
      </c>
      <c r="H79" s="7" t="s">
        <v>46</v>
      </c>
      <c r="I79" s="1" t="s">
        <v>315</v>
      </c>
      <c r="J79" s="1" t="s">
        <v>376</v>
      </c>
      <c r="K79" s="1" t="s">
        <v>377</v>
      </c>
      <c r="L79" s="1" t="str">
        <f t="shared" si="16"/>
        <v>10</v>
      </c>
      <c r="M79" s="7">
        <v>4.0</v>
      </c>
      <c r="N79" s="3" t="s">
        <v>378</v>
      </c>
      <c r="O79" s="1" t="s">
        <v>376</v>
      </c>
      <c r="P79" s="1" t="s">
        <v>379</v>
      </c>
      <c r="Q79" s="1"/>
      <c r="R79" s="1"/>
      <c r="S79" s="1"/>
      <c r="T79" s="1" t="s">
        <v>380</v>
      </c>
      <c r="U79" s="1" t="s">
        <v>664</v>
      </c>
      <c r="V79" s="1" t="s">
        <v>13</v>
      </c>
      <c r="W79" s="1"/>
      <c r="X79" s="1"/>
      <c r="Y79" s="1"/>
      <c r="Z79" s="7" t="s">
        <v>62</v>
      </c>
      <c r="AA79" s="7">
        <v>8.0</v>
      </c>
      <c r="AB79" s="7" t="s">
        <v>63</v>
      </c>
      <c r="AC79" s="1" t="str">
        <f t="shared" si="2"/>
        <v/>
      </c>
      <c r="AD79" s="1" t="str">
        <f t="shared" si="3"/>
        <v>25,6</v>
      </c>
      <c r="AE79" s="1" t="str">
        <f t="shared" si="4"/>
        <v/>
      </c>
      <c r="AF79" s="1"/>
      <c r="AG79" s="11" t="s">
        <v>46</v>
      </c>
      <c r="AH79" s="1" t="str">
        <f t="shared" si="5"/>
        <v>3,2</v>
      </c>
      <c r="AI79" s="1" t="str">
        <f t="shared" si="6"/>
        <v>3,2</v>
      </c>
      <c r="AJ79" s="1" t="str">
        <f t="shared" si="7"/>
        <v/>
      </c>
      <c r="AK79" s="1" t="str">
        <f t="shared" si="8"/>
        <v/>
      </c>
      <c r="AL79" s="1" t="str">
        <f t="shared" si="9"/>
        <v>8</v>
      </c>
      <c r="AM79" s="1" t="str">
        <f t="shared" si="10"/>
        <v>LTC4081EDD#PBF-ND</v>
      </c>
      <c r="AN79" s="1"/>
      <c r="AO79" s="1"/>
      <c r="AP79" s="1"/>
    </row>
    <row r="80" ht="12.0" customHeight="1">
      <c r="A80" s="1"/>
      <c r="B80" s="9" t="str">
        <f t="shared" si="17"/>
        <v>67</v>
      </c>
      <c r="C80" s="1"/>
      <c r="D80" s="1" t="s">
        <v>13</v>
      </c>
      <c r="E80" s="1"/>
      <c r="F80" s="7" t="s">
        <v>46</v>
      </c>
      <c r="G80" s="1" t="s">
        <v>665</v>
      </c>
      <c r="H80" s="7" t="s">
        <v>46</v>
      </c>
      <c r="I80" s="1" t="s">
        <v>315</v>
      </c>
      <c r="J80" s="1" t="s">
        <v>666</v>
      </c>
      <c r="K80" s="1" t="s">
        <v>328</v>
      </c>
      <c r="L80" s="1" t="str">
        <f t="shared" si="16"/>
        <v>5</v>
      </c>
      <c r="M80" s="1"/>
      <c r="N80" s="3" t="s">
        <v>329</v>
      </c>
      <c r="O80" s="1" t="s">
        <v>666</v>
      </c>
      <c r="P80" s="1"/>
      <c r="Q80" s="1" t="s">
        <v>667</v>
      </c>
      <c r="R80" s="1" t="s">
        <v>668</v>
      </c>
      <c r="S80" s="1" t="s">
        <v>13</v>
      </c>
      <c r="T80" s="1" t="s">
        <v>669</v>
      </c>
      <c r="U80" s="1" t="s">
        <v>670</v>
      </c>
      <c r="V80" s="1" t="s">
        <v>13</v>
      </c>
      <c r="W80" s="1"/>
      <c r="X80" s="1"/>
      <c r="Y80" s="1"/>
      <c r="Z80" s="7" t="s">
        <v>494</v>
      </c>
      <c r="AA80" s="7">
        <v>3.0</v>
      </c>
      <c r="AB80" s="7" t="s">
        <v>495</v>
      </c>
      <c r="AC80" s="1" t="str">
        <f t="shared" si="2"/>
        <v>16,74</v>
      </c>
      <c r="AD80" s="1" t="str">
        <f t="shared" si="3"/>
        <v/>
      </c>
      <c r="AE80" s="1" t="str">
        <f t="shared" si="4"/>
        <v/>
      </c>
      <c r="AF80" s="7" t="s">
        <v>671</v>
      </c>
      <c r="AG80" s="11" t="s">
        <v>46</v>
      </c>
      <c r="AH80" s="1" t="str">
        <f t="shared" si="5"/>
        <v>0</v>
      </c>
      <c r="AI80" s="1" t="str">
        <f t="shared" si="6"/>
        <v>5,58</v>
      </c>
      <c r="AJ80" s="1" t="str">
        <f t="shared" si="7"/>
        <v>3</v>
      </c>
      <c r="AK80" s="1" t="str">
        <f t="shared" si="8"/>
        <v>595-TRF7970ARHBR</v>
      </c>
      <c r="AL80" s="1" t="str">
        <f t="shared" si="9"/>
        <v/>
      </c>
      <c r="AM80" s="1" t="str">
        <f t="shared" si="10"/>
        <v/>
      </c>
      <c r="AN80" s="1"/>
      <c r="AO80" s="1"/>
      <c r="AP80" s="1"/>
    </row>
    <row r="81" ht="12.0" customHeight="1">
      <c r="A81" s="1" t="s">
        <v>381</v>
      </c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tr">
        <f t="shared" si="2"/>
        <v/>
      </c>
      <c r="AD81" s="1" t="str">
        <f t="shared" si="3"/>
        <v/>
      </c>
      <c r="AE81" s="1" t="str">
        <f t="shared" si="4"/>
        <v/>
      </c>
      <c r="AF81" s="1"/>
      <c r="AG81" s="1"/>
      <c r="AH81" s="1" t="str">
        <f t="shared" si="5"/>
        <v>0</v>
      </c>
      <c r="AI81" s="1" t="str">
        <f t="shared" si="6"/>
        <v>0</v>
      </c>
      <c r="AJ81" s="1" t="str">
        <f t="shared" si="7"/>
        <v/>
      </c>
      <c r="AK81" s="1" t="str">
        <f t="shared" si="8"/>
        <v/>
      </c>
      <c r="AL81" s="1" t="str">
        <f t="shared" si="9"/>
        <v/>
      </c>
      <c r="AM81" s="1" t="str">
        <f t="shared" si="10"/>
        <v/>
      </c>
      <c r="AN81" s="1"/>
      <c r="AO81" s="1"/>
      <c r="AP81" s="1"/>
    </row>
    <row r="82" ht="12.0" customHeight="1">
      <c r="A82" s="1"/>
      <c r="B82" s="9" t="str">
        <f>B80+1</f>
        <v>68</v>
      </c>
      <c r="C82" s="1" t="s">
        <v>13</v>
      </c>
      <c r="D82" s="1"/>
      <c r="E82" s="1" t="s">
        <v>382</v>
      </c>
      <c r="F82" s="11" t="s">
        <v>46</v>
      </c>
      <c r="G82" s="1"/>
      <c r="H82" s="7" t="s">
        <v>46</v>
      </c>
      <c r="I82" s="1" t="s">
        <v>383</v>
      </c>
      <c r="J82" s="1" t="s">
        <v>384</v>
      </c>
      <c r="K82" s="1"/>
      <c r="L82" s="1" t="str">
        <f>$C$2*C82+$C$3*D82</f>
        <v>5</v>
      </c>
      <c r="M82" s="1"/>
      <c r="N82" s="3" t="s">
        <v>329</v>
      </c>
      <c r="O82" s="1" t="s">
        <v>385</v>
      </c>
      <c r="P82" s="1"/>
      <c r="Q82" s="1" t="s">
        <v>386</v>
      </c>
      <c r="R82" s="1" t="s">
        <v>672</v>
      </c>
      <c r="S82" s="1" t="s">
        <v>13</v>
      </c>
      <c r="T82" s="1" t="s">
        <v>387</v>
      </c>
      <c r="U82" s="1" t="s">
        <v>673</v>
      </c>
      <c r="V82" s="1" t="s">
        <v>13</v>
      </c>
      <c r="W82" s="1"/>
      <c r="X82" s="1"/>
      <c r="Y82" s="1"/>
      <c r="Z82" s="7" t="s">
        <v>494</v>
      </c>
      <c r="AA82" s="7">
        <v>2.0</v>
      </c>
      <c r="AB82" s="7" t="s">
        <v>495</v>
      </c>
      <c r="AC82" s="1" t="str">
        <f t="shared" si="2"/>
        <v>35,14</v>
      </c>
      <c r="AD82" s="1" t="str">
        <f t="shared" si="3"/>
        <v/>
      </c>
      <c r="AE82" s="1" t="str">
        <f t="shared" si="4"/>
        <v/>
      </c>
      <c r="AF82" s="1"/>
      <c r="AG82" s="11" t="s">
        <v>46</v>
      </c>
      <c r="AH82" s="1" t="str">
        <f t="shared" si="5"/>
        <v>17,57</v>
      </c>
      <c r="AI82" s="1" t="str">
        <f t="shared" si="6"/>
        <v>0</v>
      </c>
      <c r="AJ82" s="1" t="str">
        <f t="shared" si="7"/>
        <v>2</v>
      </c>
      <c r="AK82" s="1" t="str">
        <f t="shared" si="8"/>
        <v>595-CC3000MOD</v>
      </c>
      <c r="AL82" s="1" t="str">
        <f t="shared" si="9"/>
        <v/>
      </c>
      <c r="AM82" s="1" t="str">
        <f t="shared" si="10"/>
        <v/>
      </c>
      <c r="AN82" s="1"/>
      <c r="AO82" s="1"/>
      <c r="AP82" s="1"/>
    </row>
    <row r="83" ht="12.0" customHeight="1">
      <c r="A83" s="1" t="s">
        <v>388</v>
      </c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tr">
        <f t="shared" si="2"/>
        <v/>
      </c>
      <c r="AD83" s="1" t="str">
        <f t="shared" si="3"/>
        <v/>
      </c>
      <c r="AE83" s="1" t="str">
        <f t="shared" si="4"/>
        <v/>
      </c>
      <c r="AF83" s="1"/>
      <c r="AG83" s="1"/>
      <c r="AH83" s="1" t="str">
        <f t="shared" si="5"/>
        <v>0</v>
      </c>
      <c r="AI83" s="1" t="str">
        <f t="shared" si="6"/>
        <v>0</v>
      </c>
      <c r="AJ83" s="1" t="str">
        <f t="shared" si="7"/>
        <v/>
      </c>
      <c r="AK83" s="1" t="str">
        <f t="shared" si="8"/>
        <v/>
      </c>
      <c r="AL83" s="1" t="str">
        <f t="shared" si="9"/>
        <v/>
      </c>
      <c r="AM83" s="1" t="str">
        <f t="shared" si="10"/>
        <v/>
      </c>
      <c r="AN83" s="1"/>
      <c r="AO83" s="1"/>
      <c r="AP83" s="1"/>
    </row>
    <row r="84" ht="23.25" customHeight="1">
      <c r="A84" s="1"/>
      <c r="B84" s="9" t="str">
        <f>B82+1</f>
        <v>69</v>
      </c>
      <c r="C84" s="1" t="s">
        <v>64</v>
      </c>
      <c r="D84" s="1" t="s">
        <v>13</v>
      </c>
      <c r="E84" s="1" t="s">
        <v>389</v>
      </c>
      <c r="F84" s="11" t="s">
        <v>46</v>
      </c>
      <c r="G84" s="1" t="s">
        <v>674</v>
      </c>
      <c r="H84" s="7" t="s">
        <v>46</v>
      </c>
      <c r="I84" s="1" t="s">
        <v>390</v>
      </c>
      <c r="J84" s="1" t="s">
        <v>391</v>
      </c>
      <c r="K84" s="1" t="s">
        <v>392</v>
      </c>
      <c r="L84" s="1" t="str">
        <f t="shared" ref="L84:L88" si="18">$C$2*C84+$C$3*D84</f>
        <v>15</v>
      </c>
      <c r="M84" s="1"/>
      <c r="N84" s="3" t="s">
        <v>393</v>
      </c>
      <c r="O84" s="1" t="s">
        <v>394</v>
      </c>
      <c r="P84" s="1" t="s">
        <v>395</v>
      </c>
      <c r="Q84" s="1" t="s">
        <v>396</v>
      </c>
      <c r="R84" s="1" t="s">
        <v>675</v>
      </c>
      <c r="S84" s="1" t="s">
        <v>620</v>
      </c>
      <c r="T84" s="1" t="s">
        <v>397</v>
      </c>
      <c r="U84" s="1" t="s">
        <v>676</v>
      </c>
      <c r="V84" s="1" t="s">
        <v>620</v>
      </c>
      <c r="W84" s="1"/>
      <c r="X84" s="1"/>
      <c r="Y84" s="1"/>
      <c r="Z84" s="7" t="s">
        <v>494</v>
      </c>
      <c r="AA84" s="7">
        <v>20.0</v>
      </c>
      <c r="AB84" s="7" t="s">
        <v>495</v>
      </c>
      <c r="AC84" s="1" t="str">
        <f t="shared" si="2"/>
        <v>12,38</v>
      </c>
      <c r="AD84" s="1" t="str">
        <f t="shared" si="3"/>
        <v/>
      </c>
      <c r="AE84" s="1" t="str">
        <f t="shared" si="4"/>
        <v/>
      </c>
      <c r="AF84" s="1"/>
      <c r="AG84" s="11" t="s">
        <v>46</v>
      </c>
      <c r="AH84" s="1" t="str">
        <f t="shared" si="5"/>
        <v>1,238</v>
      </c>
      <c r="AI84" s="1" t="str">
        <f t="shared" si="6"/>
        <v>0,619</v>
      </c>
      <c r="AJ84" s="1" t="str">
        <f t="shared" si="7"/>
        <v>20</v>
      </c>
      <c r="AK84" s="1" t="str">
        <f t="shared" si="8"/>
        <v>717-9HT10-32.768KAZF</v>
      </c>
      <c r="AL84" s="1" t="str">
        <f t="shared" si="9"/>
        <v/>
      </c>
      <c r="AM84" s="1" t="str">
        <f t="shared" si="10"/>
        <v/>
      </c>
      <c r="AN84" s="1"/>
      <c r="AO84" s="1"/>
      <c r="AP84" s="1"/>
    </row>
    <row r="85" ht="23.25" customHeight="1">
      <c r="A85" s="1"/>
      <c r="B85" s="9" t="str">
        <f t="shared" ref="B85:B88" si="19">B84+1</f>
        <v>70</v>
      </c>
      <c r="C85" s="1" t="s">
        <v>13</v>
      </c>
      <c r="D85" s="1"/>
      <c r="E85" s="1" t="s">
        <v>398</v>
      </c>
      <c r="F85" s="11" t="s">
        <v>46</v>
      </c>
      <c r="G85" s="1"/>
      <c r="H85" s="7" t="s">
        <v>46</v>
      </c>
      <c r="I85" s="1" t="s">
        <v>390</v>
      </c>
      <c r="J85" s="1" t="s">
        <v>399</v>
      </c>
      <c r="K85" s="1" t="s">
        <v>400</v>
      </c>
      <c r="L85" s="1" t="str">
        <f t="shared" si="18"/>
        <v>5</v>
      </c>
      <c r="M85" s="7" t="s">
        <v>122</v>
      </c>
      <c r="N85" s="3" t="s">
        <v>260</v>
      </c>
      <c r="O85" s="1" t="s">
        <v>401</v>
      </c>
      <c r="P85" s="1" t="s">
        <v>402</v>
      </c>
      <c r="Q85" s="1" t="s">
        <v>403</v>
      </c>
      <c r="R85" s="1" t="s">
        <v>677</v>
      </c>
      <c r="S85" s="1" t="s">
        <v>13</v>
      </c>
      <c r="T85" s="1" t="s">
        <v>404</v>
      </c>
      <c r="U85" s="1" t="s">
        <v>678</v>
      </c>
      <c r="V85" s="1" t="s">
        <v>620</v>
      </c>
      <c r="W85" s="1"/>
      <c r="X85" s="1"/>
      <c r="Y85" s="1"/>
      <c r="Z85" s="7" t="s">
        <v>62</v>
      </c>
      <c r="AA85" s="7">
        <v>10.0</v>
      </c>
      <c r="AB85" s="7" t="s">
        <v>131</v>
      </c>
      <c r="AC85" s="1" t="str">
        <f t="shared" si="2"/>
        <v/>
      </c>
      <c r="AD85" s="1" t="str">
        <f t="shared" si="3"/>
        <v>5,19</v>
      </c>
      <c r="AE85" s="1" t="str">
        <f t="shared" si="4"/>
        <v/>
      </c>
      <c r="AF85" s="1"/>
      <c r="AG85" s="7" t="s">
        <v>139</v>
      </c>
      <c r="AH85" s="1" t="str">
        <f t="shared" si="5"/>
        <v>0,519</v>
      </c>
      <c r="AI85" s="1" t="str">
        <f t="shared" si="6"/>
        <v>0</v>
      </c>
      <c r="AJ85" s="1" t="str">
        <f t="shared" si="7"/>
        <v/>
      </c>
      <c r="AK85" s="1" t="str">
        <f t="shared" si="8"/>
        <v/>
      </c>
      <c r="AL85" s="1" t="str">
        <f t="shared" si="9"/>
        <v/>
      </c>
      <c r="AM85" s="1" t="str">
        <f t="shared" si="10"/>
        <v/>
      </c>
      <c r="AN85" s="1"/>
      <c r="AO85" s="1"/>
      <c r="AP85" s="1"/>
    </row>
    <row r="86" ht="23.25" customHeight="1">
      <c r="A86" s="1"/>
      <c r="B86" s="9" t="str">
        <f t="shared" si="19"/>
        <v>71</v>
      </c>
      <c r="C86" s="1" t="s">
        <v>13</v>
      </c>
      <c r="D86" s="1" t="s">
        <v>13</v>
      </c>
      <c r="E86" s="1" t="s">
        <v>405</v>
      </c>
      <c r="F86" s="11" t="s">
        <v>46</v>
      </c>
      <c r="G86" s="1" t="s">
        <v>679</v>
      </c>
      <c r="H86" s="7" t="s">
        <v>46</v>
      </c>
      <c r="I86" s="1" t="s">
        <v>390</v>
      </c>
      <c r="J86" s="1" t="s">
        <v>406</v>
      </c>
      <c r="K86" s="1" t="s">
        <v>407</v>
      </c>
      <c r="L86" s="1" t="str">
        <f t="shared" si="18"/>
        <v>10</v>
      </c>
      <c r="M86" s="7" t="s">
        <v>122</v>
      </c>
      <c r="N86" s="3" t="s">
        <v>260</v>
      </c>
      <c r="O86" s="1" t="s">
        <v>408</v>
      </c>
      <c r="P86" s="1"/>
      <c r="Q86" s="1" t="s">
        <v>409</v>
      </c>
      <c r="R86" s="1" t="s">
        <v>680</v>
      </c>
      <c r="S86" s="1" t="s">
        <v>13</v>
      </c>
      <c r="T86" s="1" t="s">
        <v>410</v>
      </c>
      <c r="U86" s="1" t="s">
        <v>681</v>
      </c>
      <c r="V86" s="1" t="s">
        <v>620</v>
      </c>
      <c r="W86" s="1"/>
      <c r="X86" s="1"/>
      <c r="Y86" s="1"/>
      <c r="Z86" s="7" t="s">
        <v>62</v>
      </c>
      <c r="AA86" s="7">
        <v>10.0</v>
      </c>
      <c r="AB86" s="7" t="s">
        <v>131</v>
      </c>
      <c r="AC86" s="1" t="str">
        <f t="shared" si="2"/>
        <v/>
      </c>
      <c r="AD86" s="1" t="str">
        <f t="shared" si="3"/>
        <v>9,81</v>
      </c>
      <c r="AE86" s="1" t="str">
        <f t="shared" si="4"/>
        <v/>
      </c>
      <c r="AF86" s="1"/>
      <c r="AG86" s="7" t="s">
        <v>139</v>
      </c>
      <c r="AH86" s="1" t="str">
        <f t="shared" si="5"/>
        <v>0,981</v>
      </c>
      <c r="AI86" s="1" t="str">
        <f t="shared" si="6"/>
        <v>0,981</v>
      </c>
      <c r="AJ86" s="1" t="str">
        <f t="shared" si="7"/>
        <v/>
      </c>
      <c r="AK86" s="1" t="str">
        <f t="shared" si="8"/>
        <v/>
      </c>
      <c r="AL86" s="1" t="str">
        <f t="shared" si="9"/>
        <v/>
      </c>
      <c r="AM86" s="1" t="str">
        <f t="shared" si="10"/>
        <v/>
      </c>
      <c r="AN86" s="1"/>
      <c r="AO86" s="1"/>
      <c r="AP86" s="1"/>
    </row>
    <row r="87" ht="23.25" customHeight="1">
      <c r="A87" s="1"/>
      <c r="B87" s="9" t="str">
        <f t="shared" si="19"/>
        <v>72</v>
      </c>
      <c r="C87" s="1"/>
      <c r="D87" s="1" t="s">
        <v>64</v>
      </c>
      <c r="E87" s="1"/>
      <c r="F87" s="1"/>
      <c r="G87" s="1" t="s">
        <v>682</v>
      </c>
      <c r="H87" s="7" t="s">
        <v>46</v>
      </c>
      <c r="I87" s="1" t="s">
        <v>390</v>
      </c>
      <c r="J87" s="1" t="s">
        <v>412</v>
      </c>
      <c r="K87" s="1" t="s">
        <v>413</v>
      </c>
      <c r="L87" s="1" t="str">
        <f t="shared" si="18"/>
        <v>10</v>
      </c>
      <c r="M87" s="1"/>
      <c r="N87" s="3" t="s">
        <v>414</v>
      </c>
      <c r="O87" s="1" t="s">
        <v>415</v>
      </c>
      <c r="P87" s="1"/>
      <c r="Q87" s="1"/>
      <c r="R87" s="1"/>
      <c r="S87" s="1"/>
      <c r="T87" s="1" t="s">
        <v>416</v>
      </c>
      <c r="U87" s="1" t="s">
        <v>683</v>
      </c>
      <c r="V87" s="1" t="s">
        <v>620</v>
      </c>
      <c r="W87" s="1"/>
      <c r="X87" s="1"/>
      <c r="Y87" s="1"/>
      <c r="Z87" s="7" t="s">
        <v>62</v>
      </c>
      <c r="AA87" s="7">
        <v>20.0</v>
      </c>
      <c r="AB87" s="7" t="s">
        <v>63</v>
      </c>
      <c r="AC87" s="1" t="str">
        <f t="shared" si="2"/>
        <v/>
      </c>
      <c r="AD87" s="1" t="str">
        <f t="shared" si="3"/>
        <v>15,38</v>
      </c>
      <c r="AE87" s="1" t="str">
        <f t="shared" si="4"/>
        <v/>
      </c>
      <c r="AF87" s="1" t="s">
        <v>684</v>
      </c>
      <c r="AG87" s="11" t="s">
        <v>46</v>
      </c>
      <c r="AH87" s="1" t="str">
        <f t="shared" si="5"/>
        <v>0</v>
      </c>
      <c r="AI87" s="1" t="str">
        <f t="shared" si="6"/>
        <v>1,538</v>
      </c>
      <c r="AJ87" s="1" t="str">
        <f t="shared" si="7"/>
        <v/>
      </c>
      <c r="AK87" s="1" t="str">
        <f t="shared" si="8"/>
        <v/>
      </c>
      <c r="AL87" s="1" t="str">
        <f t="shared" si="9"/>
        <v>20</v>
      </c>
      <c r="AM87" s="1" t="str">
        <f t="shared" si="10"/>
        <v>887-1309-1-ND</v>
      </c>
      <c r="AN87" s="1"/>
      <c r="AO87" s="1"/>
      <c r="AP87" s="1"/>
    </row>
    <row r="88" ht="23.25" customHeight="1">
      <c r="A88" s="1"/>
      <c r="B88" s="9" t="str">
        <f t="shared" si="19"/>
        <v>73</v>
      </c>
      <c r="C88" s="1" t="s">
        <v>13</v>
      </c>
      <c r="D88" s="1"/>
      <c r="E88" s="1" t="s">
        <v>417</v>
      </c>
      <c r="F88" s="11" t="s">
        <v>46</v>
      </c>
      <c r="G88" s="1"/>
      <c r="H88" s="7" t="s">
        <v>46</v>
      </c>
      <c r="I88" s="1" t="s">
        <v>418</v>
      </c>
      <c r="J88" s="1" t="s">
        <v>419</v>
      </c>
      <c r="K88" s="1" t="s">
        <v>407</v>
      </c>
      <c r="L88" s="1" t="str">
        <f t="shared" si="18"/>
        <v>5</v>
      </c>
      <c r="M88" s="1"/>
      <c r="N88" s="3" t="s">
        <v>420</v>
      </c>
      <c r="O88" s="1" t="s">
        <v>421</v>
      </c>
      <c r="P88" s="1" t="s">
        <v>422</v>
      </c>
      <c r="Q88" s="1" t="s">
        <v>423</v>
      </c>
      <c r="R88" s="1" t="s">
        <v>685</v>
      </c>
      <c r="S88" s="1" t="s">
        <v>13</v>
      </c>
      <c r="T88" s="1" t="s">
        <v>424</v>
      </c>
      <c r="U88" s="1" t="s">
        <v>686</v>
      </c>
      <c r="V88" s="1" t="s">
        <v>13</v>
      </c>
      <c r="W88" s="1"/>
      <c r="X88" s="1"/>
      <c r="Y88" s="1"/>
      <c r="Z88" s="7" t="s">
        <v>62</v>
      </c>
      <c r="AA88" s="7">
        <v>10.0</v>
      </c>
      <c r="AB88" s="7" t="s">
        <v>63</v>
      </c>
      <c r="AC88" s="1" t="str">
        <f t="shared" si="2"/>
        <v/>
      </c>
      <c r="AD88" s="1" t="str">
        <f t="shared" si="3"/>
        <v>8</v>
      </c>
      <c r="AE88" s="1" t="str">
        <f t="shared" si="4"/>
        <v/>
      </c>
      <c r="AF88" s="1"/>
      <c r="AG88" s="11" t="s">
        <v>46</v>
      </c>
      <c r="AH88" s="1" t="str">
        <f t="shared" si="5"/>
        <v>0,8</v>
      </c>
      <c r="AI88" s="1" t="str">
        <f t="shared" si="6"/>
        <v>0</v>
      </c>
      <c r="AJ88" s="1" t="str">
        <f t="shared" si="7"/>
        <v/>
      </c>
      <c r="AK88" s="1" t="str">
        <f t="shared" si="8"/>
        <v/>
      </c>
      <c r="AL88" s="1" t="str">
        <f t="shared" si="9"/>
        <v>10</v>
      </c>
      <c r="AM88" s="1" t="str">
        <f t="shared" si="10"/>
        <v>336-2981-ND</v>
      </c>
      <c r="AN88" s="1"/>
      <c r="AO88" s="1"/>
      <c r="AP88" s="1"/>
    </row>
    <row r="89" ht="12.0" customHeight="1">
      <c r="A89" s="1" t="s">
        <v>425</v>
      </c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tr">
        <f t="shared" si="2"/>
        <v/>
      </c>
      <c r="AD89" s="1" t="str">
        <f t="shared" si="3"/>
        <v/>
      </c>
      <c r="AE89" s="1" t="str">
        <f t="shared" si="4"/>
        <v/>
      </c>
      <c r="AF89" s="1"/>
      <c r="AG89" s="1"/>
      <c r="AH89" s="1" t="str">
        <f t="shared" si="5"/>
        <v>0</v>
      </c>
      <c r="AI89" s="1" t="str">
        <f t="shared" si="6"/>
        <v>0</v>
      </c>
      <c r="AJ89" s="1" t="str">
        <f t="shared" si="7"/>
        <v/>
      </c>
      <c r="AK89" s="1" t="str">
        <f t="shared" si="8"/>
        <v/>
      </c>
      <c r="AL89" s="1" t="str">
        <f t="shared" si="9"/>
        <v/>
      </c>
      <c r="AM89" s="1" t="str">
        <f t="shared" si="10"/>
        <v/>
      </c>
      <c r="AN89" s="1"/>
      <c r="AO89" s="1"/>
      <c r="AP89" s="1"/>
    </row>
    <row r="90" ht="12.0" customHeight="1">
      <c r="A90" s="1"/>
      <c r="B90" s="9" t="str">
        <f>B88+1</f>
        <v>74</v>
      </c>
      <c r="C90" s="1" t="s">
        <v>64</v>
      </c>
      <c r="D90" s="1" t="s">
        <v>13</v>
      </c>
      <c r="E90" s="1" t="s">
        <v>426</v>
      </c>
      <c r="F90" s="11" t="s">
        <v>46</v>
      </c>
      <c r="G90" s="1" t="s">
        <v>687</v>
      </c>
      <c r="H90" s="7" t="s">
        <v>46</v>
      </c>
      <c r="I90" s="1" t="s">
        <v>427</v>
      </c>
      <c r="J90" s="1" t="s">
        <v>428</v>
      </c>
      <c r="K90" s="1" t="s">
        <v>392</v>
      </c>
      <c r="L90" s="1" t="str">
        <f t="shared" ref="L90:L91" si="20">$C$2*C90+$C$3*D90</f>
        <v>15</v>
      </c>
      <c r="M90" s="7" t="s">
        <v>122</v>
      </c>
      <c r="N90" s="3" t="s">
        <v>393</v>
      </c>
      <c r="O90" s="1" t="s">
        <v>429</v>
      </c>
      <c r="P90" s="1"/>
      <c r="Q90" s="1" t="s">
        <v>430</v>
      </c>
      <c r="R90" s="1" t="s">
        <v>688</v>
      </c>
      <c r="S90" s="1" t="s">
        <v>620</v>
      </c>
      <c r="T90" s="1" t="s">
        <v>431</v>
      </c>
      <c r="U90" s="1" t="s">
        <v>689</v>
      </c>
      <c r="V90" s="1" t="s">
        <v>620</v>
      </c>
      <c r="W90" s="1"/>
      <c r="X90" s="1"/>
      <c r="Y90" s="1"/>
      <c r="Z90" s="7" t="s">
        <v>62</v>
      </c>
      <c r="AA90" s="7">
        <v>20.0</v>
      </c>
      <c r="AB90" s="7" t="s">
        <v>131</v>
      </c>
      <c r="AC90" s="1" t="str">
        <f t="shared" si="2"/>
        <v/>
      </c>
      <c r="AD90" s="1" t="str">
        <f t="shared" si="3"/>
        <v>2,76</v>
      </c>
      <c r="AE90" s="1" t="str">
        <f t="shared" si="4"/>
        <v/>
      </c>
      <c r="AF90" s="1"/>
      <c r="AG90" s="7" t="s">
        <v>139</v>
      </c>
      <c r="AH90" s="1" t="str">
        <f t="shared" si="5"/>
        <v>0,276</v>
      </c>
      <c r="AI90" s="1" t="str">
        <f t="shared" si="6"/>
        <v>0,138</v>
      </c>
      <c r="AJ90" s="1" t="str">
        <f t="shared" si="7"/>
        <v/>
      </c>
      <c r="AK90" s="1" t="str">
        <f t="shared" si="8"/>
        <v/>
      </c>
      <c r="AL90" s="1" t="str">
        <f t="shared" si="9"/>
        <v/>
      </c>
      <c r="AM90" s="1" t="str">
        <f t="shared" si="10"/>
        <v/>
      </c>
      <c r="AN90" s="1"/>
      <c r="AO90" s="1"/>
      <c r="AP90" s="1"/>
    </row>
    <row r="91" ht="12.0" customHeight="1">
      <c r="A91" s="1"/>
      <c r="B91" s="9" t="str">
        <f>B90+1</f>
        <v>75</v>
      </c>
      <c r="C91" s="1" t="s">
        <v>13</v>
      </c>
      <c r="D91" s="1" t="s">
        <v>13</v>
      </c>
      <c r="E91" s="1" t="s">
        <v>435</v>
      </c>
      <c r="F91" s="11" t="s">
        <v>46</v>
      </c>
      <c r="G91" s="1" t="s">
        <v>690</v>
      </c>
      <c r="H91" s="7" t="s">
        <v>46</v>
      </c>
      <c r="I91" s="1" t="s">
        <v>436</v>
      </c>
      <c r="J91" s="1" t="s">
        <v>437</v>
      </c>
      <c r="K91" s="1" t="s">
        <v>438</v>
      </c>
      <c r="L91" s="1" t="str">
        <f t="shared" si="20"/>
        <v>10</v>
      </c>
      <c r="M91" s="1"/>
      <c r="N91" s="3" t="s">
        <v>439</v>
      </c>
      <c r="O91" s="1" t="s">
        <v>440</v>
      </c>
      <c r="P91" s="1" t="s">
        <v>441</v>
      </c>
      <c r="Q91" s="7" t="s">
        <v>442</v>
      </c>
      <c r="R91" s="7">
        <v>0.495</v>
      </c>
      <c r="S91" s="1" t="s">
        <v>620</v>
      </c>
      <c r="T91" s="7" t="s">
        <v>443</v>
      </c>
      <c r="U91" s="7">
        <v>0.585</v>
      </c>
      <c r="V91" s="1" t="s">
        <v>620</v>
      </c>
      <c r="W91" s="1"/>
      <c r="X91" s="1"/>
      <c r="Y91" s="1"/>
      <c r="Z91" s="7" t="s">
        <v>494</v>
      </c>
      <c r="AA91" s="7">
        <v>10.0</v>
      </c>
      <c r="AB91" s="7" t="s">
        <v>495</v>
      </c>
      <c r="AC91" s="1" t="str">
        <f t="shared" si="2"/>
        <v>4,95</v>
      </c>
      <c r="AD91" s="1" t="str">
        <f t="shared" si="3"/>
        <v/>
      </c>
      <c r="AE91" s="1" t="str">
        <f t="shared" si="4"/>
        <v/>
      </c>
      <c r="AF91" s="7" t="s">
        <v>691</v>
      </c>
      <c r="AG91" s="11" t="s">
        <v>46</v>
      </c>
      <c r="AH91" s="1" t="str">
        <f t="shared" si="5"/>
        <v>0,495</v>
      </c>
      <c r="AI91" s="1" t="str">
        <f t="shared" si="6"/>
        <v>0,495</v>
      </c>
      <c r="AJ91" s="1" t="str">
        <f t="shared" si="7"/>
        <v>10</v>
      </c>
      <c r="AK91" s="1" t="str">
        <f t="shared" si="8"/>
        <v>511-BAL-NRF01D3</v>
      </c>
      <c r="AL91" s="1" t="str">
        <f t="shared" si="9"/>
        <v/>
      </c>
      <c r="AM91" s="1" t="str">
        <f t="shared" si="10"/>
        <v/>
      </c>
      <c r="AN91" s="1"/>
      <c r="AO91" s="1"/>
      <c r="AP91" s="1"/>
    </row>
    <row r="92" ht="12.0" customHeight="1">
      <c r="A92" s="1" t="s">
        <v>444</v>
      </c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tr">
        <f t="shared" si="2"/>
        <v/>
      </c>
      <c r="AD92" s="1" t="str">
        <f t="shared" si="3"/>
        <v/>
      </c>
      <c r="AE92" s="1" t="str">
        <f t="shared" si="4"/>
        <v/>
      </c>
      <c r="AF92" s="1"/>
      <c r="AG92" s="1"/>
      <c r="AH92" s="1" t="str">
        <f t="shared" si="5"/>
        <v>0</v>
      </c>
      <c r="AI92" s="1" t="str">
        <f t="shared" si="6"/>
        <v>0</v>
      </c>
      <c r="AJ92" s="1" t="str">
        <f t="shared" si="7"/>
        <v/>
      </c>
      <c r="AK92" s="1" t="str">
        <f t="shared" si="8"/>
        <v/>
      </c>
      <c r="AL92" s="1" t="str">
        <f t="shared" si="9"/>
        <v/>
      </c>
      <c r="AM92" s="1" t="str">
        <f t="shared" si="10"/>
        <v/>
      </c>
      <c r="AN92" s="1"/>
      <c r="AO92" s="1"/>
      <c r="AP92" s="1"/>
    </row>
    <row r="93" ht="12.0" customHeight="1">
      <c r="A93" s="1"/>
      <c r="B93" s="9" t="str">
        <f>B91+1</f>
        <v>76</v>
      </c>
      <c r="C93" s="1" t="s">
        <v>64</v>
      </c>
      <c r="D93" s="1"/>
      <c r="E93" s="1" t="s">
        <v>445</v>
      </c>
      <c r="F93" s="11" t="s">
        <v>46</v>
      </c>
      <c r="G93" s="7"/>
      <c r="H93" s="7" t="s">
        <v>46</v>
      </c>
      <c r="I93" s="1" t="s">
        <v>446</v>
      </c>
      <c r="J93" s="1" t="s">
        <v>447</v>
      </c>
      <c r="K93" s="1"/>
      <c r="L93" s="1" t="str">
        <f t="shared" ref="L93:L100" si="21">$C$2*C93+$C$3*D93</f>
        <v>10</v>
      </c>
      <c r="M93" s="7" t="s">
        <v>122</v>
      </c>
      <c r="N93" s="3" t="s">
        <v>448</v>
      </c>
      <c r="O93" s="1" t="s">
        <v>449</v>
      </c>
      <c r="P93" s="1"/>
      <c r="Q93" s="1" t="s">
        <v>450</v>
      </c>
      <c r="R93" s="1" t="s">
        <v>692</v>
      </c>
      <c r="S93" s="1" t="s">
        <v>13</v>
      </c>
      <c r="T93" s="1" t="s">
        <v>451</v>
      </c>
      <c r="U93" s="1" t="s">
        <v>693</v>
      </c>
      <c r="V93" s="1" t="s">
        <v>620</v>
      </c>
      <c r="W93" s="1"/>
      <c r="X93" s="1"/>
      <c r="Y93" s="1"/>
      <c r="Z93" s="7" t="s">
        <v>494</v>
      </c>
      <c r="AA93" s="7">
        <v>20.0</v>
      </c>
      <c r="AB93" s="7" t="s">
        <v>131</v>
      </c>
      <c r="AC93" s="1" t="str">
        <f t="shared" si="2"/>
        <v>8,62</v>
      </c>
      <c r="AD93" s="1" t="str">
        <f t="shared" si="3"/>
        <v/>
      </c>
      <c r="AE93" s="1" t="str">
        <f t="shared" si="4"/>
        <v/>
      </c>
      <c r="AF93" s="1"/>
      <c r="AG93" s="7" t="s">
        <v>139</v>
      </c>
      <c r="AH93" s="1" t="str">
        <f t="shared" si="5"/>
        <v>0,862</v>
      </c>
      <c r="AI93" s="1" t="str">
        <f t="shared" si="6"/>
        <v>0</v>
      </c>
      <c r="AJ93" s="1" t="str">
        <f t="shared" si="7"/>
        <v/>
      </c>
      <c r="AK93" s="1" t="str">
        <f t="shared" si="8"/>
        <v/>
      </c>
      <c r="AL93" s="1" t="str">
        <f t="shared" si="9"/>
        <v/>
      </c>
      <c r="AM93" s="1" t="str">
        <f t="shared" si="10"/>
        <v/>
      </c>
      <c r="AN93" s="1"/>
      <c r="AO93" s="1"/>
      <c r="AP93" s="1"/>
    </row>
    <row r="94" ht="12.0" customHeight="1">
      <c r="A94" s="1"/>
      <c r="B94" s="9" t="str">
        <f t="shared" ref="B94:B100" si="22">B93+1</f>
        <v>77</v>
      </c>
      <c r="C94" s="1" t="s">
        <v>13</v>
      </c>
      <c r="D94" s="1"/>
      <c r="E94" s="1" t="s">
        <v>452</v>
      </c>
      <c r="F94" s="11" t="s">
        <v>46</v>
      </c>
      <c r="G94" s="1"/>
      <c r="H94" s="7" t="s">
        <v>46</v>
      </c>
      <c r="I94" s="1" t="s">
        <v>453</v>
      </c>
      <c r="J94" s="1" t="s">
        <v>454</v>
      </c>
      <c r="K94" s="1"/>
      <c r="L94" s="1" t="str">
        <f t="shared" si="21"/>
        <v>5</v>
      </c>
      <c r="M94" s="1"/>
      <c r="N94" s="3" t="s">
        <v>455</v>
      </c>
      <c r="O94" s="1" t="s">
        <v>456</v>
      </c>
      <c r="P94" s="1"/>
      <c r="Q94" s="1"/>
      <c r="R94" s="1"/>
      <c r="S94" s="1"/>
      <c r="T94" s="1" t="s">
        <v>457</v>
      </c>
      <c r="U94" s="1" t="s">
        <v>694</v>
      </c>
      <c r="V94" s="1" t="s">
        <v>13</v>
      </c>
      <c r="W94" s="1"/>
      <c r="X94" s="1"/>
      <c r="Y94" s="1"/>
      <c r="Z94" s="7" t="s">
        <v>62</v>
      </c>
      <c r="AA94" s="7">
        <v>6.0</v>
      </c>
      <c r="AB94" s="7" t="s">
        <v>63</v>
      </c>
      <c r="AC94" s="1" t="str">
        <f t="shared" si="2"/>
        <v/>
      </c>
      <c r="AD94" s="1" t="str">
        <f t="shared" si="3"/>
        <v>5,64</v>
      </c>
      <c r="AE94" s="1" t="str">
        <f t="shared" si="4"/>
        <v/>
      </c>
      <c r="AF94" s="1"/>
      <c r="AG94" s="11" t="s">
        <v>46</v>
      </c>
      <c r="AH94" s="1" t="str">
        <f t="shared" si="5"/>
        <v>0,94</v>
      </c>
      <c r="AI94" s="1" t="str">
        <f t="shared" si="6"/>
        <v>0</v>
      </c>
      <c r="AJ94" s="1" t="str">
        <f t="shared" si="7"/>
        <v/>
      </c>
      <c r="AK94" s="1" t="str">
        <f t="shared" si="8"/>
        <v/>
      </c>
      <c r="AL94" s="1" t="str">
        <f t="shared" si="9"/>
        <v>6</v>
      </c>
      <c r="AM94" s="1" t="str">
        <f t="shared" si="10"/>
        <v>CP-102AH-ND</v>
      </c>
      <c r="AN94" s="1"/>
      <c r="AO94" s="1"/>
      <c r="AP94" s="1"/>
    </row>
    <row r="95" ht="12.0" customHeight="1">
      <c r="A95" s="1"/>
      <c r="B95" s="9" t="str">
        <f t="shared" si="22"/>
        <v>78</v>
      </c>
      <c r="C95" s="1" t="s">
        <v>13</v>
      </c>
      <c r="D95" s="1" t="s">
        <v>13</v>
      </c>
      <c r="E95" s="1" t="s">
        <v>458</v>
      </c>
      <c r="F95" s="11" t="s">
        <v>46</v>
      </c>
      <c r="G95" s="1" t="s">
        <v>458</v>
      </c>
      <c r="H95" s="7" t="s">
        <v>46</v>
      </c>
      <c r="I95" s="1" t="s">
        <v>453</v>
      </c>
      <c r="J95" s="1" t="s">
        <v>459</v>
      </c>
      <c r="K95" s="1"/>
      <c r="L95" s="1" t="str">
        <f t="shared" si="21"/>
        <v>10</v>
      </c>
      <c r="M95" s="1"/>
      <c r="N95" s="3" t="s">
        <v>460</v>
      </c>
      <c r="O95" s="1" t="s">
        <v>461</v>
      </c>
      <c r="P95" s="1"/>
      <c r="Q95" s="1"/>
      <c r="R95" s="1"/>
      <c r="S95" s="1"/>
      <c r="T95" s="1" t="s">
        <v>462</v>
      </c>
      <c r="U95" s="1" t="s">
        <v>695</v>
      </c>
      <c r="V95" s="1" t="s">
        <v>620</v>
      </c>
      <c r="W95" s="1"/>
      <c r="X95" s="1"/>
      <c r="Y95" s="1"/>
      <c r="Z95" s="7" t="s">
        <v>62</v>
      </c>
      <c r="AA95" s="7">
        <v>15.0</v>
      </c>
      <c r="AB95" s="7" t="s">
        <v>63</v>
      </c>
      <c r="AC95" s="1" t="str">
        <f t="shared" si="2"/>
        <v/>
      </c>
      <c r="AD95" s="1" t="str">
        <f t="shared" si="3"/>
        <v>6,21</v>
      </c>
      <c r="AE95" s="1" t="str">
        <f t="shared" si="4"/>
        <v/>
      </c>
      <c r="AF95" s="1"/>
      <c r="AG95" s="11" t="s">
        <v>46</v>
      </c>
      <c r="AH95" s="1" t="str">
        <f t="shared" si="5"/>
        <v>0,414</v>
      </c>
      <c r="AI95" s="1" t="str">
        <f t="shared" si="6"/>
        <v>0,414</v>
      </c>
      <c r="AJ95" s="1" t="str">
        <f t="shared" si="7"/>
        <v/>
      </c>
      <c r="AK95" s="1" t="str">
        <f t="shared" si="8"/>
        <v/>
      </c>
      <c r="AL95" s="1" t="str">
        <f t="shared" si="9"/>
        <v>15</v>
      </c>
      <c r="AM95" s="1" t="str">
        <f t="shared" si="10"/>
        <v>455-1749-1-ND </v>
      </c>
      <c r="AN95" s="1"/>
      <c r="AO95" s="1"/>
      <c r="AP95" s="1"/>
    </row>
    <row r="96" ht="12.0" customHeight="1">
      <c r="A96" s="1"/>
      <c r="B96" s="9" t="str">
        <f t="shared" si="22"/>
        <v>79</v>
      </c>
      <c r="C96" s="1" t="s">
        <v>13</v>
      </c>
      <c r="D96" s="1"/>
      <c r="E96" s="1" t="s">
        <v>463</v>
      </c>
      <c r="F96" s="11" t="s">
        <v>46</v>
      </c>
      <c r="G96" s="1"/>
      <c r="H96" s="7" t="s">
        <v>46</v>
      </c>
      <c r="I96" s="1" t="s">
        <v>453</v>
      </c>
      <c r="J96" s="1" t="s">
        <v>464</v>
      </c>
      <c r="K96" s="1"/>
      <c r="L96" s="1" t="str">
        <f t="shared" si="21"/>
        <v>5</v>
      </c>
      <c r="M96" s="1"/>
      <c r="N96" s="3" t="s">
        <v>465</v>
      </c>
      <c r="O96" s="1" t="s">
        <v>466</v>
      </c>
      <c r="P96" s="1"/>
      <c r="Q96" s="1" t="s">
        <v>467</v>
      </c>
      <c r="R96" s="1" t="s">
        <v>696</v>
      </c>
      <c r="S96" s="1" t="s">
        <v>13</v>
      </c>
      <c r="T96" s="1" t="s">
        <v>468</v>
      </c>
      <c r="U96" s="1" t="s">
        <v>697</v>
      </c>
      <c r="V96" s="1" t="s">
        <v>13</v>
      </c>
      <c r="W96" s="1"/>
      <c r="X96" s="1"/>
      <c r="Y96" s="1"/>
      <c r="Z96" s="7" t="s">
        <v>62</v>
      </c>
      <c r="AA96" s="7">
        <v>10.0</v>
      </c>
      <c r="AB96" s="7" t="s">
        <v>63</v>
      </c>
      <c r="AC96" s="1" t="str">
        <f t="shared" si="2"/>
        <v/>
      </c>
      <c r="AD96" s="1" t="str">
        <f t="shared" si="3"/>
        <v>21,6</v>
      </c>
      <c r="AE96" s="1" t="str">
        <f t="shared" si="4"/>
        <v/>
      </c>
      <c r="AF96" s="1"/>
      <c r="AG96" s="11" t="s">
        <v>46</v>
      </c>
      <c r="AH96" s="1" t="str">
        <f t="shared" si="5"/>
        <v>2,16</v>
      </c>
      <c r="AI96" s="1" t="str">
        <f t="shared" si="6"/>
        <v>0</v>
      </c>
      <c r="AJ96" s="1" t="str">
        <f t="shared" si="7"/>
        <v/>
      </c>
      <c r="AK96" s="1" t="str">
        <f t="shared" si="8"/>
        <v/>
      </c>
      <c r="AL96" s="1" t="str">
        <f t="shared" si="9"/>
        <v>10</v>
      </c>
      <c r="AM96" s="1" t="str">
        <f t="shared" si="10"/>
        <v>1278-1011-ND</v>
      </c>
      <c r="AN96" s="1"/>
      <c r="AO96" s="1"/>
      <c r="AP96" s="1"/>
    </row>
    <row r="97" ht="12.0" customHeight="1">
      <c r="A97" s="1"/>
      <c r="B97" s="9" t="str">
        <f t="shared" si="22"/>
        <v>80</v>
      </c>
      <c r="C97" s="1" t="s">
        <v>13</v>
      </c>
      <c r="D97" s="1"/>
      <c r="E97" s="1" t="s">
        <v>469</v>
      </c>
      <c r="F97" s="11" t="s">
        <v>46</v>
      </c>
      <c r="G97" s="1"/>
      <c r="H97" s="7" t="s">
        <v>46</v>
      </c>
      <c r="I97" s="1" t="s">
        <v>453</v>
      </c>
      <c r="J97" s="1" t="s">
        <v>470</v>
      </c>
      <c r="K97" s="1"/>
      <c r="L97" s="1" t="str">
        <f t="shared" si="21"/>
        <v>5</v>
      </c>
      <c r="M97" s="1"/>
      <c r="N97" s="3" t="s">
        <v>455</v>
      </c>
      <c r="O97" s="1" t="s">
        <v>471</v>
      </c>
      <c r="P97" s="1" t="s">
        <v>472</v>
      </c>
      <c r="Q97" s="1" t="s">
        <v>473</v>
      </c>
      <c r="R97" s="1" t="s">
        <v>698</v>
      </c>
      <c r="S97" s="1" t="s">
        <v>13</v>
      </c>
      <c r="T97" s="1" t="s">
        <v>474</v>
      </c>
      <c r="U97" s="1" t="s">
        <v>699</v>
      </c>
      <c r="V97" s="1" t="s">
        <v>13</v>
      </c>
      <c r="W97" s="1"/>
      <c r="X97" s="1"/>
      <c r="Y97" s="1"/>
      <c r="Z97" s="7" t="s">
        <v>494</v>
      </c>
      <c r="AA97" s="7">
        <v>10.0</v>
      </c>
      <c r="AB97" s="7" t="s">
        <v>495</v>
      </c>
      <c r="AC97" s="1" t="str">
        <f t="shared" si="2"/>
        <v>5,28</v>
      </c>
      <c r="AD97" s="1" t="str">
        <f t="shared" si="3"/>
        <v/>
      </c>
      <c r="AE97" s="1" t="str">
        <f t="shared" si="4"/>
        <v/>
      </c>
      <c r="AF97" s="1"/>
      <c r="AG97" s="11" t="s">
        <v>46</v>
      </c>
      <c r="AH97" s="1" t="str">
        <f t="shared" si="5"/>
        <v>0,528</v>
      </c>
      <c r="AI97" s="1" t="str">
        <f t="shared" si="6"/>
        <v>0</v>
      </c>
      <c r="AJ97" s="1" t="str">
        <f t="shared" si="7"/>
        <v>10</v>
      </c>
      <c r="AK97" s="1" t="str">
        <f t="shared" si="8"/>
        <v>502-35RASMT2BHNTRX</v>
      </c>
      <c r="AL97" s="1" t="str">
        <f t="shared" si="9"/>
        <v/>
      </c>
      <c r="AM97" s="1" t="str">
        <f t="shared" si="10"/>
        <v/>
      </c>
      <c r="AN97" s="1"/>
      <c r="AO97" s="1"/>
      <c r="AP97" s="1"/>
    </row>
    <row r="98" ht="12.0" customHeight="1">
      <c r="A98" s="1"/>
      <c r="B98" s="9" t="str">
        <f t="shared" si="22"/>
        <v>81</v>
      </c>
      <c r="C98" s="1" t="s">
        <v>13</v>
      </c>
      <c r="D98" s="1"/>
      <c r="E98" s="1" t="s">
        <v>475</v>
      </c>
      <c r="F98" s="11" t="s">
        <v>46</v>
      </c>
      <c r="G98" s="1"/>
      <c r="H98" s="7" t="s">
        <v>46</v>
      </c>
      <c r="I98" s="1" t="s">
        <v>453</v>
      </c>
      <c r="J98" s="1" t="s">
        <v>476</v>
      </c>
      <c r="K98" s="1"/>
      <c r="L98" s="1" t="str">
        <f t="shared" si="21"/>
        <v>5</v>
      </c>
      <c r="M98" s="1"/>
      <c r="N98" s="3" t="s">
        <v>477</v>
      </c>
      <c r="O98" s="1" t="s">
        <v>478</v>
      </c>
      <c r="P98" s="1"/>
      <c r="Q98" s="1" t="s">
        <v>479</v>
      </c>
      <c r="R98" s="1" t="s">
        <v>700</v>
      </c>
      <c r="S98" s="1" t="s">
        <v>13</v>
      </c>
      <c r="T98" s="1"/>
      <c r="U98" s="1"/>
      <c r="V98" s="1"/>
      <c r="W98" s="1"/>
      <c r="X98" s="1"/>
      <c r="Y98" s="1"/>
      <c r="Z98" s="7" t="s">
        <v>494</v>
      </c>
      <c r="AA98" s="7">
        <v>10.0</v>
      </c>
      <c r="AB98" s="7" t="s">
        <v>495</v>
      </c>
      <c r="AC98" s="1" t="str">
        <f t="shared" si="2"/>
        <v>15,3</v>
      </c>
      <c r="AD98" s="1" t="str">
        <f t="shared" si="3"/>
        <v/>
      </c>
      <c r="AE98" s="1" t="str">
        <f t="shared" si="4"/>
        <v/>
      </c>
      <c r="AF98" s="1"/>
      <c r="AG98" s="11" t="s">
        <v>46</v>
      </c>
      <c r="AH98" s="1" t="str">
        <f t="shared" si="5"/>
        <v>1,53</v>
      </c>
      <c r="AI98" s="1" t="str">
        <f t="shared" si="6"/>
        <v>0</v>
      </c>
      <c r="AJ98" s="1" t="str">
        <f t="shared" si="7"/>
        <v>10</v>
      </c>
      <c r="AK98" s="1" t="str">
        <f t="shared" si="8"/>
        <v>523-101-00313-68-02</v>
      </c>
      <c r="AL98" s="1" t="str">
        <f t="shared" si="9"/>
        <v/>
      </c>
      <c r="AM98" s="1" t="str">
        <f t="shared" si="10"/>
        <v/>
      </c>
      <c r="AN98" s="1"/>
      <c r="AO98" s="1"/>
      <c r="AP98" s="1"/>
    </row>
    <row r="99" ht="12.0" customHeight="1">
      <c r="A99" s="1"/>
      <c r="B99" s="9" t="str">
        <f t="shared" si="22"/>
        <v>82</v>
      </c>
      <c r="C99" s="1" t="s">
        <v>13</v>
      </c>
      <c r="D99" s="1" t="s">
        <v>13</v>
      </c>
      <c r="E99" s="7" t="s">
        <v>480</v>
      </c>
      <c r="F99" s="11" t="s">
        <v>46</v>
      </c>
      <c r="G99" s="1" t="s">
        <v>701</v>
      </c>
      <c r="H99" s="7" t="s">
        <v>46</v>
      </c>
      <c r="I99" s="1" t="s">
        <v>453</v>
      </c>
      <c r="J99" s="1" t="s">
        <v>481</v>
      </c>
      <c r="K99" s="1"/>
      <c r="L99" s="1" t="str">
        <f t="shared" si="21"/>
        <v>10</v>
      </c>
      <c r="M99" s="7" t="s">
        <v>122</v>
      </c>
      <c r="N99" s="3" t="s">
        <v>482</v>
      </c>
      <c r="O99" s="1" t="s">
        <v>483</v>
      </c>
      <c r="P99" s="1"/>
      <c r="Q99" s="1" t="s">
        <v>484</v>
      </c>
      <c r="R99" s="1" t="s">
        <v>692</v>
      </c>
      <c r="S99" s="1" t="s">
        <v>620</v>
      </c>
      <c r="T99" s="1"/>
      <c r="U99" s="1"/>
      <c r="V99" s="1"/>
      <c r="W99" s="1"/>
      <c r="X99" s="1"/>
      <c r="Y99" s="1"/>
      <c r="Z99" s="7" t="s">
        <v>494</v>
      </c>
      <c r="AA99" s="7">
        <v>20.0</v>
      </c>
      <c r="AB99" s="7" t="s">
        <v>131</v>
      </c>
      <c r="AC99" s="1" t="str">
        <f t="shared" si="2"/>
        <v>8,62</v>
      </c>
      <c r="AD99" s="1" t="str">
        <f t="shared" si="3"/>
        <v/>
      </c>
      <c r="AE99" s="1" t="str">
        <f t="shared" si="4"/>
        <v/>
      </c>
      <c r="AF99" s="1"/>
      <c r="AG99" s="7" t="s">
        <v>139</v>
      </c>
      <c r="AH99" s="1" t="str">
        <f t="shared" si="5"/>
        <v>0,431</v>
      </c>
      <c r="AI99" s="1" t="str">
        <f t="shared" si="6"/>
        <v>0,431</v>
      </c>
      <c r="AJ99" s="1" t="str">
        <f t="shared" si="7"/>
        <v/>
      </c>
      <c r="AK99" s="1" t="str">
        <f t="shared" si="8"/>
        <v/>
      </c>
      <c r="AL99" s="1" t="str">
        <f t="shared" si="9"/>
        <v/>
      </c>
      <c r="AM99" s="1" t="str">
        <f t="shared" si="10"/>
        <v/>
      </c>
      <c r="AN99" s="1"/>
      <c r="AO99" s="1"/>
      <c r="AP99" s="1"/>
    </row>
    <row r="100" ht="12.0" customHeight="1">
      <c r="A100" s="1"/>
      <c r="B100" s="9" t="str">
        <f t="shared" si="22"/>
        <v>83</v>
      </c>
      <c r="C100" s="1" t="s">
        <v>13</v>
      </c>
      <c r="D100" s="1"/>
      <c r="E100" s="7" t="s">
        <v>485</v>
      </c>
      <c r="F100" s="7" t="s">
        <v>505</v>
      </c>
      <c r="G100" s="1"/>
      <c r="H100" s="7" t="s">
        <v>46</v>
      </c>
      <c r="I100" s="1" t="s">
        <v>453</v>
      </c>
      <c r="J100" s="1" t="s">
        <v>486</v>
      </c>
      <c r="K100" s="1"/>
      <c r="L100" s="1" t="str">
        <f t="shared" si="21"/>
        <v>5</v>
      </c>
      <c r="M100" s="7" t="s">
        <v>122</v>
      </c>
      <c r="N100" s="3" t="s">
        <v>482</v>
      </c>
      <c r="O100" s="1" t="s">
        <v>487</v>
      </c>
      <c r="P100" s="1"/>
      <c r="Q100" s="1" t="s">
        <v>488</v>
      </c>
      <c r="R100" s="1" t="s">
        <v>692</v>
      </c>
      <c r="S100" s="1" t="s">
        <v>620</v>
      </c>
      <c r="T100" s="1"/>
      <c r="U100" s="1"/>
      <c r="V100" s="1"/>
      <c r="W100" s="1"/>
      <c r="X100" s="1"/>
      <c r="Y100" s="1"/>
      <c r="Z100" s="7" t="s">
        <v>494</v>
      </c>
      <c r="AA100" s="7">
        <v>10.0</v>
      </c>
      <c r="AB100" s="7" t="s">
        <v>131</v>
      </c>
      <c r="AC100" s="1" t="str">
        <f t="shared" si="2"/>
        <v>4,31</v>
      </c>
      <c r="AD100" s="1" t="str">
        <f t="shared" si="3"/>
        <v/>
      </c>
      <c r="AE100" s="1" t="str">
        <f t="shared" si="4"/>
        <v/>
      </c>
      <c r="AF100" s="1"/>
      <c r="AG100" s="7" t="s">
        <v>139</v>
      </c>
      <c r="AH100" s="1" t="str">
        <f t="shared" si="5"/>
        <v>0,431</v>
      </c>
      <c r="AI100" s="1" t="str">
        <f t="shared" si="6"/>
        <v>0</v>
      </c>
      <c r="AJ100" s="1" t="str">
        <f t="shared" si="7"/>
        <v/>
      </c>
      <c r="AK100" s="1" t="str">
        <f t="shared" si="8"/>
        <v/>
      </c>
      <c r="AL100" s="1" t="str">
        <f t="shared" si="9"/>
        <v/>
      </c>
      <c r="AM100" s="1" t="str">
        <f t="shared" si="10"/>
        <v/>
      </c>
      <c r="AN100" s="1"/>
      <c r="AO100" s="1"/>
      <c r="AP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 t="str">
        <f t="shared" si="7"/>
        <v/>
      </c>
      <c r="AK101" s="1" t="str">
        <f t="shared" si="8"/>
        <v/>
      </c>
      <c r="AL101" s="1" t="str">
        <f t="shared" si="9"/>
        <v/>
      </c>
      <c r="AM101" s="1" t="str">
        <f t="shared" si="10"/>
        <v/>
      </c>
      <c r="AN101" s="1"/>
      <c r="AO101" s="1"/>
      <c r="AP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2.0" customHeight="1">
      <c r="A103" s="1"/>
      <c r="B103" s="1"/>
      <c r="C103" s="1"/>
      <c r="D103" s="1"/>
      <c r="E103" s="7" t="s">
        <v>489</v>
      </c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 t="s">
        <v>702</v>
      </c>
      <c r="Z103" s="1"/>
      <c r="AA103" s="1"/>
      <c r="AB103" s="1"/>
      <c r="AC103" s="1" t="str">
        <f t="shared" ref="AC103:AE103" si="23">SUM(AC9:AC101)</f>
        <v>227,014</v>
      </c>
      <c r="AD103" s="1" t="str">
        <f t="shared" si="23"/>
        <v>206,92</v>
      </c>
      <c r="AE103" s="1" t="str">
        <f t="shared" si="23"/>
        <v>57,8</v>
      </c>
      <c r="AF103" s="1"/>
      <c r="AG103" s="1"/>
      <c r="AH103" s="1" t="str">
        <f t="shared" ref="AH103:AI103" si="24">SUM(AH9:AH101)</f>
        <v>58,08181</v>
      </c>
      <c r="AI103" s="1" t="str">
        <f t="shared" si="24"/>
        <v>23,55648</v>
      </c>
      <c r="AJ103" s="1"/>
      <c r="AK103" s="1"/>
      <c r="AL103" s="1"/>
      <c r="AM103" s="1"/>
      <c r="AN103" s="1"/>
      <c r="AO103" s="1"/>
      <c r="AP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7" t="s">
        <v>703</v>
      </c>
      <c r="AB105" s="1" t="str">
        <f>COUNTIF(AB9:AB101,"=DK +")</f>
        <v>36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7" t="s">
        <v>704</v>
      </c>
      <c r="AB106" s="1" t="str">
        <f>COUNTIF(AB9:AB101,"=Mouser +")</f>
        <v>23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7" t="s">
        <v>705</v>
      </c>
      <c r="AB107" s="1" t="str">
        <f>COUNTIF(AB9:AB101,"=Schukat")</f>
        <v>5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</sheetData>
  <drawing r:id="rId1"/>
</worksheet>
</file>