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date1904="1" showInkAnnotation="0" autoCompressPictures="0"/>
  <mc:AlternateContent xmlns:mc="http://schemas.openxmlformats.org/markup-compatibility/2006">
    <mc:Choice Requires="x15">
      <x15ac:absPath xmlns:x15ac="http://schemas.microsoft.com/office/spreadsheetml/2010/11/ac" url="/Users/annasgchoi/Desktop/nyu/speech_study/data/"/>
    </mc:Choice>
  </mc:AlternateContent>
  <xr:revisionPtr revIDLastSave="0" documentId="13_ncr:1_{BAFA8B65-C4E8-BD4A-AAC2-18B19053981B}" xr6:coauthVersionLast="47" xr6:coauthVersionMax="47" xr10:uidLastSave="{00000000-0000-0000-0000-000000000000}"/>
  <bookViews>
    <workbookView xWindow="45540" yWindow="6280" windowWidth="25700" windowHeight="18920" tabRatio="190" xr2:uid="{00000000-000D-0000-FFFF-FFFF00000000}"/>
  </bookViews>
  <sheets>
    <sheet name="Time 1" sheetId="2" r:id="rId1"/>
    <sheet name="Repeats"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325" i="2" l="1"/>
  <c r="E172" i="3"/>
  <c r="E171" i="3"/>
  <c r="E324" i="2"/>
  <c r="E323" i="2"/>
  <c r="E170" i="3"/>
  <c r="E322" i="2"/>
  <c r="E321" i="2"/>
  <c r="E169" i="3"/>
  <c r="E168" i="3"/>
  <c r="E167" i="3"/>
  <c r="E166" i="3"/>
  <c r="E164" i="3"/>
  <c r="E165" i="3"/>
  <c r="E161" i="3"/>
  <c r="E317" i="2"/>
  <c r="E163" i="3"/>
  <c r="E289" i="2"/>
  <c r="E288" i="2"/>
  <c r="E287" i="2"/>
  <c r="E286" i="2"/>
  <c r="E319" i="2"/>
  <c r="E320" i="2"/>
  <c r="E318" i="2"/>
  <c r="E314" i="2"/>
  <c r="E313" i="2"/>
  <c r="E312" i="2"/>
  <c r="E311" i="2"/>
  <c r="E316" i="2"/>
  <c r="E175" i="3"/>
  <c r="E174" i="3"/>
  <c r="E173" i="3"/>
  <c r="E152" i="3"/>
  <c r="E151" i="3"/>
  <c r="E150" i="3"/>
  <c r="E148" i="3"/>
  <c r="E147" i="3"/>
  <c r="E146" i="3"/>
  <c r="E145" i="3"/>
  <c r="E144" i="3"/>
  <c r="E143" i="3"/>
  <c r="E142" i="3"/>
  <c r="E141" i="3"/>
  <c r="E140" i="3"/>
  <c r="E139" i="3"/>
  <c r="E138" i="3"/>
  <c r="E137" i="3"/>
  <c r="E136" i="3"/>
  <c r="E135" i="3"/>
  <c r="E134" i="3"/>
  <c r="E133" i="3"/>
  <c r="E132" i="3"/>
  <c r="E131" i="3"/>
  <c r="E130" i="3"/>
  <c r="E129" i="3"/>
  <c r="E128" i="3"/>
  <c r="E127" i="3"/>
  <c r="AV92" i="3"/>
  <c r="AV93" i="3"/>
  <c r="AV94" i="3"/>
  <c r="AV95" i="3"/>
  <c r="AT92" i="3"/>
  <c r="AT93" i="3"/>
  <c r="AT94" i="3"/>
  <c r="AT95" i="3"/>
  <c r="U95" i="3"/>
  <c r="E95" i="3"/>
  <c r="AE94" i="3"/>
  <c r="U94" i="3"/>
  <c r="E94" i="3"/>
  <c r="E93" i="3"/>
  <c r="E92" i="3"/>
  <c r="AV88" i="3"/>
  <c r="AV89" i="3"/>
  <c r="AV90" i="3"/>
  <c r="AV91" i="3"/>
  <c r="AT88" i="3"/>
  <c r="AT89" i="3"/>
  <c r="AT90" i="3"/>
  <c r="AT91" i="3"/>
  <c r="U91" i="3"/>
  <c r="E91" i="3"/>
  <c r="U90" i="3"/>
  <c r="E90" i="3"/>
  <c r="E89" i="3"/>
  <c r="E88" i="3"/>
  <c r="AV84" i="3"/>
  <c r="AV85" i="3"/>
  <c r="AV86" i="3"/>
  <c r="AV87" i="3"/>
  <c r="AT84" i="3"/>
  <c r="AT85" i="3"/>
  <c r="AT86" i="3"/>
  <c r="AT87" i="3"/>
  <c r="U87" i="3"/>
  <c r="E87" i="3"/>
  <c r="AE86" i="3"/>
  <c r="U86" i="3"/>
  <c r="E86" i="3"/>
  <c r="E85" i="3"/>
  <c r="E84" i="3"/>
  <c r="AV83" i="3"/>
  <c r="AT83" i="3"/>
  <c r="U83" i="3"/>
  <c r="E83" i="3"/>
  <c r="E82" i="3"/>
  <c r="AV80" i="3"/>
  <c r="AV81" i="3"/>
  <c r="AT80" i="3"/>
  <c r="AT81" i="3"/>
  <c r="E81" i="3"/>
  <c r="E80" i="3"/>
  <c r="E79" i="3"/>
  <c r="AV76" i="3"/>
  <c r="AV77" i="3"/>
  <c r="AV78" i="3"/>
  <c r="AT76" i="3"/>
  <c r="AT77" i="3"/>
  <c r="AT78" i="3"/>
  <c r="AE78" i="3"/>
  <c r="E78" i="3"/>
  <c r="E77" i="3"/>
  <c r="E76" i="3"/>
  <c r="AV75" i="3"/>
  <c r="AT75" i="3"/>
  <c r="AE75" i="3"/>
  <c r="U75" i="3"/>
  <c r="E75" i="3"/>
  <c r="E74" i="3"/>
  <c r="AV72" i="3"/>
  <c r="AV73" i="3"/>
  <c r="AT72" i="3"/>
  <c r="AT73" i="3"/>
  <c r="E73" i="3"/>
  <c r="E72" i="3"/>
  <c r="AV68" i="3"/>
  <c r="AV69" i="3"/>
  <c r="AV70" i="3"/>
  <c r="AV71" i="3"/>
  <c r="AT68" i="3"/>
  <c r="AT69" i="3"/>
  <c r="AT70" i="3"/>
  <c r="AT71" i="3"/>
  <c r="U71" i="3"/>
  <c r="E71" i="3"/>
  <c r="AE70" i="3"/>
  <c r="U70" i="3"/>
  <c r="E70" i="3"/>
  <c r="E69" i="3"/>
  <c r="E68" i="3"/>
  <c r="E67" i="3"/>
  <c r="AV64" i="3"/>
  <c r="AV65" i="3"/>
  <c r="AV66" i="3"/>
  <c r="AT64" i="3"/>
  <c r="AT65" i="3"/>
  <c r="AT66" i="3"/>
  <c r="E66" i="3"/>
  <c r="E65" i="3"/>
  <c r="E64" i="3"/>
  <c r="AV60" i="3"/>
  <c r="AV61" i="3"/>
  <c r="AV62" i="3"/>
  <c r="AV63" i="3"/>
  <c r="AT60" i="3"/>
  <c r="AT61" i="3"/>
  <c r="AT62" i="3"/>
  <c r="AT63" i="3"/>
  <c r="AE63" i="3"/>
  <c r="E63" i="3"/>
  <c r="E62" i="3"/>
  <c r="E61" i="3"/>
  <c r="E60" i="3"/>
  <c r="AV56" i="3"/>
  <c r="AV57" i="3"/>
  <c r="AV58" i="3"/>
  <c r="AV59" i="3"/>
  <c r="AT56" i="3"/>
  <c r="AT57" i="3"/>
  <c r="AT58" i="3"/>
  <c r="AT59" i="3"/>
  <c r="E59" i="3"/>
  <c r="E58" i="3"/>
  <c r="E57" i="3"/>
  <c r="E56" i="3"/>
  <c r="AV53" i="3"/>
  <c r="AV54" i="3"/>
  <c r="AV55" i="3"/>
  <c r="AT53" i="3"/>
  <c r="AT54" i="3"/>
  <c r="AT55" i="3"/>
  <c r="E55" i="3"/>
  <c r="E54" i="3"/>
  <c r="E53" i="3"/>
  <c r="AV49" i="3"/>
  <c r="AV50" i="3"/>
  <c r="AV51" i="3"/>
  <c r="AV52" i="3"/>
  <c r="AT49" i="3"/>
  <c r="AT50" i="3"/>
  <c r="AT51" i="3"/>
  <c r="AT52" i="3"/>
  <c r="E52" i="3"/>
  <c r="E51" i="3"/>
  <c r="E50" i="3"/>
  <c r="E49" i="3"/>
  <c r="AV46" i="3"/>
  <c r="AV47" i="3"/>
  <c r="AV48" i="3"/>
  <c r="AT41" i="3"/>
  <c r="AT42" i="3"/>
  <c r="AT46" i="3"/>
  <c r="AT47" i="3"/>
  <c r="AT48" i="3"/>
  <c r="E48" i="3"/>
  <c r="E47" i="3"/>
  <c r="E46" i="3"/>
  <c r="AV42" i="3"/>
  <c r="AV43" i="3"/>
  <c r="AV44" i="3"/>
  <c r="AV45" i="3"/>
  <c r="E45" i="3"/>
  <c r="E44" i="3"/>
  <c r="E43" i="3"/>
  <c r="E42" i="3"/>
  <c r="AV41" i="3"/>
  <c r="E41" i="3"/>
  <c r="AV38" i="3"/>
  <c r="AV39" i="3"/>
  <c r="AV40" i="3"/>
  <c r="AT38" i="3"/>
  <c r="AT39" i="3"/>
  <c r="AT40" i="3"/>
  <c r="E40" i="3"/>
  <c r="E39" i="3"/>
  <c r="E38" i="3"/>
  <c r="AV35" i="3"/>
  <c r="AV36" i="3"/>
  <c r="AV37" i="3"/>
  <c r="AT35" i="3"/>
  <c r="AT36" i="3"/>
  <c r="AT37" i="3"/>
  <c r="E37" i="3"/>
  <c r="E36" i="3"/>
  <c r="E35" i="3"/>
  <c r="AV34" i="3"/>
  <c r="AT34" i="3"/>
  <c r="E34" i="3"/>
  <c r="AV31" i="3"/>
  <c r="AV32" i="3"/>
  <c r="AV33" i="3"/>
  <c r="AT31" i="3"/>
  <c r="AT32" i="3"/>
  <c r="AT33" i="3"/>
  <c r="E33" i="3"/>
  <c r="E32" i="3"/>
  <c r="E31" i="3"/>
  <c r="AV29" i="3"/>
  <c r="AV30" i="3"/>
  <c r="AT29" i="3"/>
  <c r="AT30" i="3"/>
  <c r="E30" i="3"/>
  <c r="E29" i="3"/>
  <c r="AV26" i="3"/>
  <c r="AV27" i="3"/>
  <c r="AV28" i="3"/>
  <c r="AT26" i="3"/>
  <c r="AT27" i="3"/>
  <c r="AT28" i="3"/>
  <c r="E28" i="3"/>
  <c r="E27" i="3"/>
  <c r="E26" i="3"/>
  <c r="AV25" i="3"/>
  <c r="AT22" i="3"/>
  <c r="AT23" i="3"/>
  <c r="AT24" i="3"/>
  <c r="AT25" i="3"/>
  <c r="E25" i="3"/>
  <c r="AV24" i="3"/>
  <c r="E24" i="3"/>
  <c r="AV23" i="3"/>
  <c r="E23" i="3"/>
  <c r="AV22" i="3"/>
  <c r="E22" i="3"/>
  <c r="AV16" i="3"/>
  <c r="AV17" i="3"/>
  <c r="AV18" i="3"/>
  <c r="AV19" i="3"/>
  <c r="AV20" i="3"/>
  <c r="AV21" i="3"/>
  <c r="AT16" i="3"/>
  <c r="AT17" i="3"/>
  <c r="AT18" i="3"/>
  <c r="AT19" i="3"/>
  <c r="AT20" i="3"/>
  <c r="AT21" i="3"/>
  <c r="E21" i="3"/>
  <c r="E20" i="3"/>
  <c r="E19" i="3"/>
  <c r="E18" i="3"/>
  <c r="E17" i="3"/>
  <c r="E16" i="3"/>
  <c r="AV11" i="3"/>
  <c r="AV12" i="3"/>
  <c r="AV13" i="3"/>
  <c r="AV14" i="3"/>
  <c r="AV15" i="3"/>
  <c r="AT11" i="3"/>
  <c r="AT12" i="3"/>
  <c r="AT13" i="3"/>
  <c r="AT14" i="3"/>
  <c r="AT15" i="3"/>
  <c r="E15" i="3"/>
  <c r="E14" i="3"/>
  <c r="E13" i="3"/>
  <c r="E12" i="3"/>
  <c r="E11" i="3"/>
  <c r="E10" i="3"/>
  <c r="E9" i="3"/>
  <c r="E8" i="3"/>
  <c r="E7" i="3"/>
  <c r="E6" i="3"/>
  <c r="E5" i="3"/>
  <c r="E4" i="3"/>
  <c r="E382" i="2"/>
  <c r="E381" i="2"/>
  <c r="E380" i="2"/>
  <c r="E379" i="2"/>
  <c r="E378" i="2"/>
  <c r="E377" i="2"/>
  <c r="E376" i="2"/>
  <c r="E375" i="2"/>
  <c r="E374" i="2"/>
  <c r="E373" i="2"/>
  <c r="E372" i="2"/>
  <c r="E371"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15" i="2"/>
  <c r="E285" i="2"/>
  <c r="E284"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56" i="2"/>
  <c r="E155" i="2"/>
  <c r="E154" i="2"/>
  <c r="E153" i="2"/>
  <c r="E152" i="2"/>
  <c r="E151" i="2"/>
  <c r="E150" i="2"/>
  <c r="E149" i="2"/>
  <c r="E148" i="2"/>
  <c r="E146" i="2"/>
  <c r="E145" i="2"/>
  <c r="E144" i="2"/>
  <c r="AT142" i="2"/>
  <c r="AT143" i="2" s="1"/>
  <c r="E143" i="2"/>
  <c r="E142" i="2"/>
  <c r="E141" i="2"/>
  <c r="E140" i="2"/>
  <c r="E139" i="2"/>
  <c r="E138" i="2"/>
  <c r="E137" i="2"/>
  <c r="E136" i="2"/>
  <c r="E135" i="2"/>
  <c r="AT132" i="2"/>
  <c r="AT133" i="2" s="1"/>
  <c r="AT134" i="2" s="1"/>
  <c r="E134" i="2"/>
  <c r="E133" i="2"/>
  <c r="E132" i="2"/>
  <c r="E131" i="2"/>
  <c r="E130" i="2"/>
  <c r="E129" i="2"/>
  <c r="E128" i="2"/>
  <c r="E127" i="2"/>
  <c r="E126" i="2"/>
  <c r="E125" i="2"/>
  <c r="E124" i="2"/>
  <c r="E123" i="2"/>
  <c r="E122" i="2"/>
  <c r="E121" i="2"/>
  <c r="E120" i="2"/>
  <c r="E119" i="2"/>
  <c r="E118" i="2"/>
  <c r="E117" i="2"/>
  <c r="E116" i="2"/>
  <c r="E115" i="2"/>
  <c r="E113" i="2"/>
  <c r="E112" i="2"/>
  <c r="E111" i="2"/>
  <c r="E110" i="2"/>
  <c r="E109" i="2"/>
  <c r="E108" i="2"/>
  <c r="E107" i="2"/>
  <c r="E106" i="2"/>
  <c r="E105" i="2"/>
  <c r="E104" i="2"/>
  <c r="E103" i="2"/>
  <c r="E102" i="2"/>
  <c r="E101"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AT43" i="3"/>
  <c r="AT44" i="3"/>
  <c r="AT45" i="3"/>
</calcChain>
</file>

<file path=xl/sharedStrings.xml><?xml version="1.0" encoding="utf-8"?>
<sst xmlns="http://schemas.openxmlformats.org/spreadsheetml/2006/main" count="23166" uniqueCount="1723">
  <si>
    <t>scale27a</t>
  </si>
  <si>
    <t>lawyer</t>
    <phoneticPr fontId="3" type="noConversion"/>
  </si>
  <si>
    <t>suspected vascular dementia about 2 years prior to stroke</t>
    <phoneticPr fontId="3" type="noConversion"/>
  </si>
  <si>
    <t>history of heart attack, has had 7 stents, hypercholesterolemia</t>
    <phoneticPr fontId="3" type="noConversion"/>
  </si>
  <si>
    <t>hypertension, hypercholesterolemia, elevated lipids, prostate hypertrophy</t>
    <phoneticPr fontId="3" type="noConversion"/>
  </si>
  <si>
    <t>scale23a</t>
    <phoneticPr fontId="3" type="noConversion"/>
  </si>
  <si>
    <t>secretary, court clerk</t>
    <phoneticPr fontId="3" type="noConversion"/>
  </si>
  <si>
    <t>medical records</t>
    <phoneticPr fontId="3" type="noConversion"/>
  </si>
  <si>
    <t>TE</t>
    <phoneticPr fontId="3" type="noConversion"/>
  </si>
  <si>
    <t xml:space="preserve">infarct of left anterolateral temporal cortex extending posteriorly to parieto-occipital region. Left encephalomalaciaLeft fronto- parietal craniotomy changes. </t>
    <phoneticPr fontId="3" type="noConversion"/>
  </si>
  <si>
    <t>afib, bradycardia, cirrhosis, history of depression, history of hepititis C</t>
    <phoneticPr fontId="3" type="noConversion"/>
  </si>
  <si>
    <t>scale24a</t>
    <phoneticPr fontId="3" type="noConversion"/>
  </si>
  <si>
    <t>SP</t>
    <phoneticPr fontId="3" type="noConversion"/>
  </si>
  <si>
    <t>telecommunications/computer project management</t>
    <phoneticPr fontId="3" type="noConversion"/>
  </si>
  <si>
    <t>testing, clinical interaction</t>
    <phoneticPr fontId="3" type="noConversion"/>
  </si>
  <si>
    <t>scale25a</t>
    <phoneticPr fontId="3" type="noConversion"/>
  </si>
  <si>
    <t>OF</t>
    <phoneticPr fontId="3" type="noConversion"/>
  </si>
  <si>
    <t>nurse's aide</t>
    <phoneticPr fontId="3" type="noConversion"/>
  </si>
  <si>
    <t>fre</t>
    <phoneticPr fontId="3" type="noConversion"/>
  </si>
  <si>
    <t>history of cardiac bypass 2004</t>
    <phoneticPr fontId="3" type="noConversion"/>
  </si>
  <si>
    <t>second testing</t>
  </si>
  <si>
    <t>OS</t>
    <phoneticPr fontId="3" type="noConversion"/>
  </si>
  <si>
    <t>A</t>
    <phoneticPr fontId="3" type="noConversion"/>
  </si>
  <si>
    <t>MUL</t>
    <phoneticPr fontId="3" type="noConversion"/>
  </si>
  <si>
    <t>he, fr</t>
    <phoneticPr fontId="3" type="noConversion"/>
  </si>
  <si>
    <t>OTH</t>
    <phoneticPr fontId="3" type="noConversion"/>
  </si>
  <si>
    <t>Y</t>
    <phoneticPr fontId="3" type="noConversion"/>
  </si>
  <si>
    <t>ISC</t>
    <phoneticPr fontId="3" type="noConversion"/>
  </si>
  <si>
    <t>MRI</t>
    <phoneticPr fontId="3" type="noConversion"/>
  </si>
  <si>
    <t>hypoglycemia</t>
    <phoneticPr fontId="3" type="noConversion"/>
  </si>
  <si>
    <t>scale05b</t>
    <phoneticPr fontId="3" type="noConversion"/>
  </si>
  <si>
    <t>M</t>
    <phoneticPr fontId="3" type="noConversion"/>
  </si>
  <si>
    <t>moderate atherosclerosis of both internal carotid and vertebral arteries</t>
    <phoneticPr fontId="3" type="noConversion"/>
  </si>
  <si>
    <t>scale06b</t>
  </si>
  <si>
    <t>FLU</t>
    <phoneticPr fontId="3" type="noConversion"/>
  </si>
  <si>
    <t>scale11b</t>
  </si>
  <si>
    <t>L</t>
    <phoneticPr fontId="3" type="noConversion"/>
  </si>
  <si>
    <t>subcortical</t>
    <phoneticPr fontId="3" type="noConversion"/>
  </si>
  <si>
    <t>researcher</t>
    <phoneticPr fontId="3" type="noConversion"/>
  </si>
  <si>
    <t>TRE</t>
    <phoneticPr fontId="3" type="noConversion"/>
  </si>
  <si>
    <t>scale15b</t>
    <phoneticPr fontId="3" type="noConversion"/>
  </si>
  <si>
    <t>second testing</t>
    <phoneticPr fontId="3" type="noConversion"/>
  </si>
  <si>
    <t>U</t>
    <phoneticPr fontId="3" type="noConversion"/>
  </si>
  <si>
    <t>scale18b</t>
  </si>
  <si>
    <t>F</t>
    <phoneticPr fontId="3" type="noConversion"/>
  </si>
  <si>
    <t>LP</t>
    <phoneticPr fontId="3" type="noConversion"/>
  </si>
  <si>
    <t>HEM</t>
    <phoneticPr fontId="3" type="noConversion"/>
  </si>
  <si>
    <t>scale21a</t>
    <phoneticPr fontId="3" type="noConversion"/>
  </si>
  <si>
    <t>medical sales</t>
    <phoneticPr fontId="3" type="noConversion"/>
  </si>
  <si>
    <t>W</t>
    <phoneticPr fontId="3" type="noConversion"/>
  </si>
  <si>
    <t>TE, PA</t>
    <phoneticPr fontId="3" type="noConversion"/>
  </si>
  <si>
    <t>REC</t>
    <phoneticPr fontId="3" type="noConversion"/>
  </si>
  <si>
    <t>large area of encephalomalacia secondary to aortic/carotid dissection</t>
    <phoneticPr fontId="3" type="noConversion"/>
  </si>
  <si>
    <t>good, history of thyroid CA</t>
    <phoneticPr fontId="3" type="noConversion"/>
  </si>
  <si>
    <t>scale22a</t>
    <phoneticPr fontId="3" type="noConversion"/>
  </si>
  <si>
    <t>minister</t>
    <phoneticPr fontId="3" type="noConversion"/>
  </si>
  <si>
    <t>hemorrhage secondary to blood dyscrasia</t>
    <phoneticPr fontId="3" type="noConversion"/>
  </si>
  <si>
    <t>williamson09a</t>
    <phoneticPr fontId="3" type="noConversion"/>
  </si>
  <si>
    <t>musician-singer</t>
    <phoneticPr fontId="3" type="noConversion"/>
  </si>
  <si>
    <t>williamson10a</t>
    <phoneticPr fontId="3" type="noConversion"/>
  </si>
  <si>
    <t>HUD director of homeless projects</t>
    <phoneticPr fontId="3" type="noConversion"/>
  </si>
  <si>
    <t>stroke following carotid artery surgery</t>
    <phoneticPr fontId="3" type="noConversion"/>
  </si>
  <si>
    <t>blocked carotid treated surgically--stroke followed. Hypertension and hypercholesterolemia controlled with medication. Health otherwise good.</t>
    <phoneticPr fontId="3" type="noConversion"/>
  </si>
  <si>
    <t>williamson11a</t>
    <phoneticPr fontId="3" type="noConversion"/>
  </si>
  <si>
    <t>software sales</t>
    <phoneticPr fontId="3" type="noConversion"/>
  </si>
  <si>
    <t>williamson12a</t>
    <phoneticPr fontId="3" type="noConversion"/>
  </si>
  <si>
    <t>AA</t>
    <phoneticPr fontId="3" type="noConversion"/>
  </si>
  <si>
    <t>real estate</t>
    <phoneticPr fontId="3" type="noConversion"/>
  </si>
  <si>
    <t>psychiatrist diagnosis; on meds</t>
    <phoneticPr fontId="3" type="noConversion"/>
  </si>
  <si>
    <t>seizure disorder</t>
    <phoneticPr fontId="3" type="noConversion"/>
  </si>
  <si>
    <t>good</t>
    <phoneticPr fontId="3" type="noConversion"/>
  </si>
  <si>
    <t>williamson13a</t>
    <phoneticPr fontId="3" type="noConversion"/>
  </si>
  <si>
    <t>Colonel U.S. Army; medical officer</t>
    <phoneticPr fontId="3" type="noConversion"/>
  </si>
  <si>
    <t>US</t>
    <phoneticPr fontId="3" type="noConversion"/>
  </si>
  <si>
    <t>NA</t>
    <phoneticPr fontId="3" type="noConversion"/>
  </si>
  <si>
    <t>williamson14a</t>
    <phoneticPr fontId="3" type="noConversion"/>
  </si>
  <si>
    <t>williamson15a</t>
    <phoneticPr fontId="3" type="noConversion"/>
  </si>
  <si>
    <t>chemist</t>
    <phoneticPr fontId="3" type="noConversion"/>
  </si>
  <si>
    <t>scale02b</t>
  </si>
  <si>
    <t>insurance adjuster, photographer, roofing inspector</t>
    <phoneticPr fontId="3" type="noConversion"/>
  </si>
  <si>
    <t>N</t>
    <phoneticPr fontId="3" type="noConversion"/>
  </si>
  <si>
    <t>williamson03a</t>
    <phoneticPr fontId="3" type="noConversion"/>
  </si>
  <si>
    <t>R</t>
    <phoneticPr fontId="3" type="noConversion"/>
  </si>
  <si>
    <t>Colonel US Army</t>
    <phoneticPr fontId="3" type="noConversion"/>
  </si>
  <si>
    <t>clinical impression</t>
    <phoneticPr fontId="3" type="noConversion"/>
  </si>
  <si>
    <t>poor</t>
    <phoneticPr fontId="3" type="noConversion"/>
  </si>
  <si>
    <t>williamson04a</t>
    <phoneticPr fontId="3" type="noConversion"/>
  </si>
  <si>
    <t>previously an urban planner; now self-employed writer/editor/publisher (with assistance)</t>
    <phoneticPr fontId="3" type="noConversion"/>
  </si>
  <si>
    <t>stroke was caused by an aneurysm</t>
    <phoneticPr fontId="3" type="noConversion"/>
  </si>
  <si>
    <t>excellent</t>
    <phoneticPr fontId="3" type="noConversion"/>
  </si>
  <si>
    <t>williamson05a</t>
    <phoneticPr fontId="3" type="noConversion"/>
  </si>
  <si>
    <t>mechanic</t>
    <phoneticPr fontId="3" type="noConversion"/>
  </si>
  <si>
    <t>history of heart attacks, hip replacement planned, otherwise good</t>
    <phoneticPr fontId="3" type="noConversion"/>
  </si>
  <si>
    <t>williamson06a</t>
    <phoneticPr fontId="3" type="noConversion"/>
  </si>
  <si>
    <t>physician</t>
    <phoneticPr fontId="3" type="noConversion"/>
  </si>
  <si>
    <t>B</t>
    <phoneticPr fontId="3" type="noConversion"/>
  </si>
  <si>
    <t>hypertension since 30, otherwise "amazing" she said</t>
    <phoneticPr fontId="3" type="noConversion"/>
  </si>
  <si>
    <t>williamson07a</t>
    <phoneticPr fontId="3" type="noConversion"/>
  </si>
  <si>
    <t>senior technical staff Lockheed and Martin</t>
    <phoneticPr fontId="3" type="noConversion"/>
  </si>
  <si>
    <t>williamson08a</t>
    <phoneticPr fontId="3" type="noConversion"/>
  </si>
  <si>
    <t>accountant</t>
    <phoneticPr fontId="3" type="noConversion"/>
  </si>
  <si>
    <t xml:space="preserve">Y </t>
    <phoneticPr fontId="3" type="noConversion"/>
  </si>
  <si>
    <t>on depression medication</t>
    <phoneticPr fontId="3" type="noConversion"/>
  </si>
  <si>
    <t>left MCA infarction</t>
    <phoneticPr fontId="3" type="noConversion"/>
  </si>
  <si>
    <t>Therapist (Drug Abuse Prevention)</t>
    <phoneticPr fontId="3" type="noConversion"/>
  </si>
  <si>
    <t>operational manager for family business</t>
    <phoneticPr fontId="3" type="noConversion"/>
  </si>
  <si>
    <t>WH</t>
    <phoneticPr fontId="3" type="noConversion"/>
  </si>
  <si>
    <t>retired RN</t>
    <phoneticPr fontId="3" type="noConversion"/>
  </si>
  <si>
    <t>interaction</t>
    <phoneticPr fontId="3" type="noConversion"/>
  </si>
  <si>
    <t>M.D. diagnosis</t>
    <phoneticPr fontId="3" type="noConversion"/>
  </si>
  <si>
    <t>frontal</t>
    <phoneticPr fontId="3" type="noConversion"/>
  </si>
  <si>
    <t>seizures</t>
    <phoneticPr fontId="3" type="noConversion"/>
  </si>
  <si>
    <t>chronic afib, MVR, pacemaker</t>
  </si>
  <si>
    <t>VP customer service</t>
    <phoneticPr fontId="3" type="noConversion"/>
  </si>
  <si>
    <t>MON</t>
    <phoneticPr fontId="3" type="noConversion"/>
  </si>
  <si>
    <t>STR</t>
    <phoneticPr fontId="3" type="noConversion"/>
  </si>
  <si>
    <t>NFL</t>
    <phoneticPr fontId="3" type="noConversion"/>
  </si>
  <si>
    <t>BRO</t>
    <phoneticPr fontId="3" type="noConversion"/>
  </si>
  <si>
    <t>conversation, clinical interaction</t>
    <phoneticPr fontId="3" type="noConversion"/>
  </si>
  <si>
    <t>s/p hip replacement</t>
  </si>
  <si>
    <t>williamson01a</t>
    <phoneticPr fontId="3" type="noConversion"/>
  </si>
  <si>
    <t>IRS-GS13 Analyst</t>
    <phoneticPr fontId="3" type="noConversion"/>
  </si>
  <si>
    <t>eng</t>
    <phoneticPr fontId="3" type="noConversion"/>
  </si>
  <si>
    <t>MA</t>
    <phoneticPr fontId="3" type="noConversion"/>
  </si>
  <si>
    <t>fair</t>
    <phoneticPr fontId="3" type="noConversion"/>
  </si>
  <si>
    <t>williamson02a</t>
    <phoneticPr fontId="3" type="noConversion"/>
  </si>
  <si>
    <t>PA</t>
    <phoneticPr fontId="3" type="noConversion"/>
  </si>
  <si>
    <t>hermorrhagic infarct following the L MCA dist</t>
    <phoneticPr fontId="3" type="noConversion"/>
  </si>
  <si>
    <t>elman02a</t>
  </si>
  <si>
    <t>elman03a</t>
  </si>
  <si>
    <t>elman04a</t>
  </si>
  <si>
    <t>nurse</t>
  </si>
  <si>
    <t>Hx Other Neurological Conditions</t>
    <phoneticPr fontId="3" type="noConversion"/>
  </si>
  <si>
    <t>elman05a</t>
  </si>
  <si>
    <t>elman06a</t>
  </si>
  <si>
    <t>elman07a</t>
  </si>
  <si>
    <t>elman08a</t>
  </si>
  <si>
    <t>elman09a</t>
  </si>
  <si>
    <t>elman10a</t>
  </si>
  <si>
    <t>elman11a</t>
  </si>
  <si>
    <t>elman12a</t>
  </si>
  <si>
    <t>elman13a</t>
  </si>
  <si>
    <t>elman14a</t>
  </si>
  <si>
    <t>scale01a</t>
  </si>
  <si>
    <t>scale02a</t>
  </si>
  <si>
    <t>scale03a</t>
  </si>
  <si>
    <t>scale04a</t>
  </si>
  <si>
    <t>scale05a</t>
  </si>
  <si>
    <t>scale06a</t>
  </si>
  <si>
    <t>scale07a</t>
  </si>
  <si>
    <t>scale08a</t>
  </si>
  <si>
    <t>scale09a</t>
  </si>
  <si>
    <t>scale10a</t>
  </si>
  <si>
    <t>scale11a</t>
  </si>
  <si>
    <t>scale12a</t>
  </si>
  <si>
    <t>scale13a</t>
  </si>
  <si>
    <t>scale14a</t>
  </si>
  <si>
    <t>scale15a</t>
  </si>
  <si>
    <t>scale16a</t>
  </si>
  <si>
    <t>scale17a</t>
  </si>
  <si>
    <t>scale18a</t>
  </si>
  <si>
    <t>scale19a</t>
  </si>
  <si>
    <t>wright201a</t>
  </si>
  <si>
    <t>wright202a</t>
  </si>
  <si>
    <t>wright203a</t>
  </si>
  <si>
    <t>wright204a</t>
  </si>
  <si>
    <t>wright206a</t>
  </si>
  <si>
    <t>wright207a</t>
  </si>
  <si>
    <t>good; past hx of surgeries - CABG 1989; R bunionectomy 1991; R arthrectomy 2000; R carotid endarterectomy 2005</t>
  </si>
  <si>
    <t xml:space="preserve"> CT scan report 12/5/07- hypoattenuation in the posterior parietal lobe and also "ill-defined areas of hypoattenuation are seen in the periventricular deep white matter."  The CT scan also showed atrophy and periventricular chronic small vessel ischemic disease.  The CTA angiogram showed non filling of the posterior division of the left MCA.  Dec 6/07 MRI of the head showed "L temporal and posterior parietal stroke with gyral swelling.  Multiple petechial hemorrages in this region noted as well.  Moderate chronic small vessel iscemic disease."</t>
  </si>
  <si>
    <t>brain abscess, 1950</t>
    <phoneticPr fontId="3" type="noConversion"/>
  </si>
  <si>
    <t>PS</t>
  </si>
  <si>
    <t>Reports stuttering from childhood through adulthood. Says stuttering stopped after stroke, but stuttering behaviors were noted.</t>
    <phoneticPr fontId="3" type="noConversion"/>
  </si>
  <si>
    <t>Postal Service, landscaping</t>
    <phoneticPr fontId="3" type="noConversion"/>
  </si>
  <si>
    <t>"Left carotid dissection; extensive infarct of the left MCA"</t>
    <phoneticPr fontId="3" type="noConversion"/>
  </si>
  <si>
    <t>MRI</t>
  </si>
  <si>
    <t>frontal, parietal</t>
    <phoneticPr fontId="3" type="noConversion"/>
  </si>
  <si>
    <t>Date of Most Recent Stroke</t>
    <phoneticPr fontId="3" type="noConversion"/>
  </si>
  <si>
    <t>FLU</t>
  </si>
  <si>
    <t>CON</t>
  </si>
  <si>
    <t>on meds, still depressed</t>
    <phoneticPr fontId="3" type="noConversion"/>
  </si>
  <si>
    <t>store owner, truck driver</t>
    <phoneticPr fontId="3" type="noConversion"/>
  </si>
  <si>
    <t xml:space="preserve"> report of significant other</t>
    <phoneticPr fontId="3" type="noConversion"/>
  </si>
  <si>
    <t>PH</t>
    <phoneticPr fontId="3" type="noConversion"/>
  </si>
  <si>
    <t>NCL</t>
    <phoneticPr fontId="3" type="noConversion"/>
  </si>
  <si>
    <t>adler03a</t>
  </si>
  <si>
    <t>adler04a</t>
  </si>
  <si>
    <t>adler05a</t>
  </si>
  <si>
    <t>adler06a</t>
  </si>
  <si>
    <t>adler07a</t>
  </si>
  <si>
    <t>adler08a</t>
  </si>
  <si>
    <t>food allergies</t>
    <phoneticPr fontId="3" type="noConversion"/>
  </si>
  <si>
    <t>Contractor</t>
  </si>
  <si>
    <t>medical records</t>
  </si>
  <si>
    <t>self report</t>
  </si>
  <si>
    <t>sales training</t>
    <phoneticPr fontId="3" type="noConversion"/>
  </si>
  <si>
    <t>diabetes, HTN, high cholesterol</t>
    <phoneticPr fontId="3" type="noConversion"/>
  </si>
  <si>
    <t>"Left sided stroke"</t>
  </si>
  <si>
    <t>corrections officer</t>
  </si>
  <si>
    <t>Credit Manager</t>
  </si>
  <si>
    <t>HTN</t>
    <phoneticPr fontId="3" type="noConversion"/>
  </si>
  <si>
    <t>Dental surgeon</t>
    <phoneticPr fontId="3" type="noConversion"/>
  </si>
  <si>
    <t>kansas01a</t>
  </si>
  <si>
    <t>kansas02a</t>
  </si>
  <si>
    <t>kansas03a</t>
  </si>
  <si>
    <t>kansas04a</t>
  </si>
  <si>
    <t>kempler02a</t>
  </si>
  <si>
    <t>kempler03a</t>
  </si>
  <si>
    <t>kempler04a</t>
  </si>
  <si>
    <t>tucson01a</t>
  </si>
  <si>
    <t>tucson02a</t>
  </si>
  <si>
    <t>tucson03a</t>
  </si>
  <si>
    <t>tucson04a</t>
  </si>
  <si>
    <t>tucson06a</t>
  </si>
  <si>
    <t>tucson07a</t>
  </si>
  <si>
    <t>tucson08a</t>
  </si>
  <si>
    <t>tucson09a</t>
  </si>
  <si>
    <t>tucson10a</t>
  </si>
  <si>
    <t>tucson11a</t>
  </si>
  <si>
    <t>tucson12a</t>
  </si>
  <si>
    <t>tucson13a</t>
  </si>
  <si>
    <t>tucson14a</t>
  </si>
  <si>
    <t>tucson15a</t>
  </si>
  <si>
    <t>tucson16a</t>
  </si>
  <si>
    <t>thompson01a</t>
  </si>
  <si>
    <t>thompson02a</t>
  </si>
  <si>
    <t>thompson03a</t>
  </si>
  <si>
    <t>thompson04a</t>
  </si>
  <si>
    <t>thompson05a</t>
  </si>
  <si>
    <t>thompson06a</t>
  </si>
  <si>
    <t>thompson07a</t>
  </si>
  <si>
    <t>thompson07b</t>
  </si>
  <si>
    <t>thompson08a</t>
  </si>
  <si>
    <t>thompson09a</t>
  </si>
  <si>
    <t>thompson10a</t>
  </si>
  <si>
    <t>thompson11a</t>
  </si>
  <si>
    <t>professor of business</t>
  </si>
  <si>
    <t>tests and conversation</t>
  </si>
  <si>
    <t>depression meds</t>
  </si>
  <si>
    <t>OTH</t>
  </si>
  <si>
    <t>tests, conversation</t>
    <phoneticPr fontId="3" type="noConversion"/>
  </si>
  <si>
    <t>HL</t>
    <phoneticPr fontId="3" type="noConversion"/>
  </si>
  <si>
    <t>MX</t>
    <phoneticPr fontId="3" type="noConversion"/>
  </si>
  <si>
    <t>tests, conv</t>
    <phoneticPr fontId="3" type="noConversion"/>
  </si>
  <si>
    <t>teacher and small business owner</t>
  </si>
  <si>
    <t>formal tests and conversation</t>
  </si>
  <si>
    <t>owner/operator Tidewater Diving; owner commercial real estate</t>
    <phoneticPr fontId="3" type="noConversion"/>
  </si>
  <si>
    <t>elman01a</t>
  </si>
  <si>
    <t>history of hypertension, heart attack since stroke</t>
    <phoneticPr fontId="3" type="noConversion"/>
  </si>
  <si>
    <t>on meds, depression persists per neuropsych eval</t>
    <phoneticPr fontId="3" type="noConversion"/>
  </si>
  <si>
    <t>fair; the subject had severe bruising on a regular basis as a result of Coumadin levels not being ideal; a urinary catheter was placed permantly after the stroke, but the subject was self-catheterizing twice a day for several years before the stroke; the "lazy" bladder was the result of something being nicked during gall bladder surgery</t>
  </si>
  <si>
    <t>OC</t>
  </si>
  <si>
    <t>clinical interaction</t>
    <phoneticPr fontId="3" type="noConversion"/>
  </si>
  <si>
    <t>seizures after stroke</t>
    <phoneticPr fontId="3" type="noConversion"/>
  </si>
  <si>
    <t>GLO</t>
  </si>
  <si>
    <t>tumor, seizures</t>
    <phoneticPr fontId="3" type="noConversion"/>
  </si>
  <si>
    <t>Financial, Hedge Funds</t>
  </si>
  <si>
    <t>Formal SLP evaluation</t>
  </si>
  <si>
    <t>seizures 3x</t>
  </si>
  <si>
    <t>computer security systems</t>
    <phoneticPr fontId="3" type="noConversion"/>
  </si>
  <si>
    <t>"yes"</t>
  </si>
  <si>
    <t>RP</t>
    <phoneticPr fontId="3" type="noConversion"/>
  </si>
  <si>
    <t>MIX</t>
  </si>
  <si>
    <t>clinician report</t>
    <phoneticPr fontId="3" type="noConversion"/>
  </si>
  <si>
    <t>Participant ID</t>
  </si>
  <si>
    <t>cmu01a</t>
  </si>
  <si>
    <t>cmu02a</t>
  </si>
  <si>
    <t>cmu03a</t>
  </si>
  <si>
    <t>adler01a</t>
  </si>
  <si>
    <t>adler02a</t>
  </si>
  <si>
    <t>HTN, high cholesterol</t>
    <phoneticPr fontId="3" type="noConversion"/>
  </si>
  <si>
    <t>Employment  Status</t>
  </si>
  <si>
    <t>Basis for Clinician's Classif/Type</t>
  </si>
  <si>
    <t>Lesion Side</t>
  </si>
  <si>
    <t>Secretary</t>
  </si>
  <si>
    <t>W</t>
  </si>
  <si>
    <t>AS</t>
    <phoneticPr fontId="3" type="noConversion"/>
  </si>
  <si>
    <t>LBI</t>
    <phoneticPr fontId="3" type="noConversion"/>
  </si>
  <si>
    <t>large MCA distribution infarct, with mild hemorrhagic transformation in anterior aspect of infarct. Age related volume loss, mild chronic ischemic white matter changes. Decreased signal in multiple L MCA branches, consistent with slow flow or occlusion.</t>
    <phoneticPr fontId="3" type="noConversion"/>
  </si>
  <si>
    <t>good; seizure (grad mal) in 2005</t>
  </si>
  <si>
    <t>Teacher</t>
    <phoneticPr fontId="3" type="noConversion"/>
  </si>
  <si>
    <t>fine</t>
  </si>
  <si>
    <t>President of T. Com Corp/ CEO, engineer</t>
    <phoneticPr fontId="3" type="noConversion"/>
  </si>
  <si>
    <t>stereotypic utterances</t>
  </si>
  <si>
    <t>certified public account</t>
  </si>
  <si>
    <t>conversation</t>
  </si>
  <si>
    <t>Headaches</t>
    <phoneticPr fontId="3" type="noConversion"/>
  </si>
  <si>
    <t>aneurysm, now clipped</t>
    <phoneticPr fontId="3" type="noConversion"/>
  </si>
  <si>
    <t>Race</t>
  </si>
  <si>
    <t>WH</t>
  </si>
  <si>
    <t>RW</t>
  </si>
  <si>
    <t>CON</t>
    <phoneticPr fontId="3" type="noConversion"/>
  </si>
  <si>
    <t>High blood pressure</t>
  </si>
  <si>
    <t>Lesion Etiology</t>
  </si>
  <si>
    <t>RW</t>
    <phoneticPr fontId="3" type="noConversion"/>
  </si>
  <si>
    <t>clinician</t>
  </si>
  <si>
    <t>NM</t>
    <phoneticPr fontId="3" type="noConversion"/>
  </si>
  <si>
    <t>WER</t>
  </si>
  <si>
    <t>PEN</t>
  </si>
  <si>
    <t>Lesion Side (previous stroke)</t>
    <phoneticPr fontId="3" type="noConversion"/>
  </si>
  <si>
    <t>ANO</t>
    <phoneticPr fontId="3" type="noConversion"/>
  </si>
  <si>
    <t>atrial fibrillation, rheumatoid arthritis</t>
    <phoneticPr fontId="3" type="noConversion"/>
  </si>
  <si>
    <t>gall bladder removal</t>
    <phoneticPr fontId="3" type="noConversion"/>
  </si>
  <si>
    <t>tests, conv</t>
  </si>
  <si>
    <t>premorbid and continuing history on meds from doc.</t>
    <phoneticPr fontId="3" type="noConversion"/>
  </si>
  <si>
    <t>STR</t>
  </si>
  <si>
    <t>Language Status</t>
  </si>
  <si>
    <t>fair</t>
  </si>
  <si>
    <t>1975</t>
  </si>
  <si>
    <t>elementary teacher, counselor</t>
    <phoneticPr fontId="3" type="noConversion"/>
  </si>
  <si>
    <t>Director of Training, Bureau of Printing and Engraving</t>
    <phoneticPr fontId="3" type="noConversion"/>
  </si>
  <si>
    <t>SP</t>
  </si>
  <si>
    <t>Lesion Description</t>
    <phoneticPr fontId="3" type="noConversion"/>
  </si>
  <si>
    <t>LBI</t>
  </si>
  <si>
    <t>supervisor</t>
    <phoneticPr fontId="3" type="noConversion"/>
  </si>
  <si>
    <t>Hip replaced, bone problems, chronic pain</t>
  </si>
  <si>
    <t>secretary</t>
    <phoneticPr fontId="3" type="noConversion"/>
  </si>
  <si>
    <t>intermittent wrestler, odd jobs, often unemployed</t>
    <phoneticPr fontId="3" type="noConversion"/>
  </si>
  <si>
    <t>RP</t>
  </si>
  <si>
    <t>Gender</t>
  </si>
  <si>
    <t>DOB</t>
  </si>
  <si>
    <t>Handedness</t>
  </si>
  <si>
    <t>R</t>
  </si>
  <si>
    <t>Cardiovascular accident in Left MCA</t>
  </si>
  <si>
    <t>Latin, French, Spanish</t>
  </si>
  <si>
    <t>"CVA"</t>
  </si>
  <si>
    <t>Caregiver, Dog walker</t>
  </si>
  <si>
    <t>MUL</t>
  </si>
  <si>
    <t>postal carrier</t>
    <phoneticPr fontId="3" type="noConversion"/>
  </si>
  <si>
    <t>Financial Advisor, Biology Teacher</t>
  </si>
  <si>
    <t>TCM</t>
  </si>
  <si>
    <t>CPA</t>
  </si>
  <si>
    <t>CA</t>
  </si>
  <si>
    <t>CHI</t>
  </si>
  <si>
    <t>no complaints</t>
  </si>
  <si>
    <t>OHI</t>
    <phoneticPr fontId="3" type="noConversion"/>
  </si>
  <si>
    <t>Years of Education</t>
  </si>
  <si>
    <t>NCL</t>
  </si>
  <si>
    <t>large right basal ganglia hemorrhage with intraventricular extension and mass effect. Second focus of parenchymal hemorrhage in the high white matter of the right frontal convexity</t>
    <phoneticPr fontId="3" type="noConversion"/>
  </si>
  <si>
    <t>Adequate Hearing</t>
    <phoneticPr fontId="3" type="noConversion"/>
  </si>
  <si>
    <t>depression reportedly resolved with meds</t>
    <phoneticPr fontId="3" type="noConversion"/>
  </si>
  <si>
    <t>Good</t>
    <phoneticPr fontId="3" type="noConversion"/>
  </si>
  <si>
    <t>Aphasia Etiology</t>
    <phoneticPr fontId="3" type="noConversion"/>
  </si>
  <si>
    <t>Aphasia Type -- Clin Impression -- Luria</t>
    <phoneticPr fontId="3" type="noConversion"/>
  </si>
  <si>
    <t>Intact</t>
    <phoneticPr fontId="3" type="noConversion"/>
  </si>
  <si>
    <t>Turner's Syndrome, urinary problems (Beta blocker, dissection also listed)</t>
  </si>
  <si>
    <t>Other Languages, in order learned</t>
    <phoneticPr fontId="3" type="noConversion"/>
  </si>
  <si>
    <t>researcher</t>
  </si>
  <si>
    <t>insurance/attorney</t>
  </si>
  <si>
    <t>good</t>
  </si>
  <si>
    <t>PA</t>
  </si>
  <si>
    <t>Aphasia Category -- Clin Impression</t>
    <phoneticPr fontId="3" type="noConversion"/>
  </si>
  <si>
    <t>OCD, depression</t>
    <phoneticPr fontId="3" type="noConversion"/>
  </si>
  <si>
    <t>dissection of carotid artery after a motor vehicle accident</t>
    <phoneticPr fontId="3" type="noConversion"/>
  </si>
  <si>
    <t>librarian</t>
    <phoneticPr fontId="3" type="noConversion"/>
  </si>
  <si>
    <t>OF</t>
  </si>
  <si>
    <t>M</t>
  </si>
  <si>
    <t>iron worker</t>
  </si>
  <si>
    <t>antique dealer</t>
    <phoneticPr fontId="3" type="noConversion"/>
  </si>
  <si>
    <t>Test Date</t>
  </si>
  <si>
    <t>Dysarthria</t>
  </si>
  <si>
    <t>N</t>
  </si>
  <si>
    <t>diabetes, asthma, lymphadema in legs</t>
    <phoneticPr fontId="3" type="noConversion"/>
  </si>
  <si>
    <t>teacher/coach</t>
    <phoneticPr fontId="3" type="noConversion"/>
  </si>
  <si>
    <t>Depression Evidence</t>
  </si>
  <si>
    <t>HEM</t>
  </si>
  <si>
    <t>researcher, clinician</t>
  </si>
  <si>
    <t>operating engineer, truck driver, Navy</t>
    <phoneticPr fontId="3" type="noConversion"/>
  </si>
  <si>
    <t>executive</t>
  </si>
  <si>
    <t>Chronic before stroke, worse after; antidepressants taken for "while," but now stopped and "better than ever"</t>
  </si>
  <si>
    <t>professor</t>
  </si>
  <si>
    <t>Apraxia of Speech</t>
  </si>
  <si>
    <t>Depression</t>
  </si>
  <si>
    <t>homemaker</t>
    <phoneticPr fontId="3" type="noConversion"/>
  </si>
  <si>
    <t>sales</t>
    <phoneticPr fontId="3" type="noConversion"/>
  </si>
  <si>
    <t>CHB</t>
    <phoneticPr fontId="3" type="noConversion"/>
  </si>
  <si>
    <t>GMAC regional financing manager</t>
    <phoneticPr fontId="3" type="noConversion"/>
  </si>
  <si>
    <t>Lesion Location Basis</t>
  </si>
  <si>
    <t>Birth Country</t>
  </si>
  <si>
    <t>Years in US</t>
  </si>
  <si>
    <t>Knows Cinderella</t>
  </si>
  <si>
    <t xml:space="preserve">Aphasia Type --Clin Impression -- Boston </t>
    <phoneticPr fontId="3" type="noConversion"/>
  </si>
  <si>
    <t>US Navy 1959-1963, ironworker, owned contracting business</t>
    <phoneticPr fontId="3" type="noConversion"/>
  </si>
  <si>
    <t>baker</t>
    <phoneticPr fontId="3" type="noConversion"/>
  </si>
  <si>
    <t>HIV</t>
    <phoneticPr fontId="3" type="noConversion"/>
  </si>
  <si>
    <t>Thrift store manager</t>
    <phoneticPr fontId="3" type="noConversion"/>
  </si>
  <si>
    <t>AT&amp;T, tourbus driver</t>
    <phoneticPr fontId="3" type="noConversion"/>
  </si>
  <si>
    <t>Diagnosis</t>
    <phoneticPr fontId="3" type="noConversion"/>
  </si>
  <si>
    <t>Director of Labor Relations</t>
    <phoneticPr fontId="3" type="noConversion"/>
  </si>
  <si>
    <t>Observation</t>
    <phoneticPr fontId="3" type="noConversion"/>
  </si>
  <si>
    <t>Conversation, formal tests</t>
    <phoneticPr fontId="3" type="noConversion"/>
  </si>
  <si>
    <t>diabetes, asthma, back surgey, surgery for broken femur, GERD, osteoporosis</t>
    <phoneticPr fontId="3" type="noConversion"/>
  </si>
  <si>
    <t>Specify Neurological Conditions</t>
    <phoneticPr fontId="3" type="noConversion"/>
  </si>
  <si>
    <t>school bus driver</t>
    <phoneticPr fontId="3" type="noConversion"/>
  </si>
  <si>
    <t>ANO</t>
  </si>
  <si>
    <t>Aphasia Duration</t>
  </si>
  <si>
    <t>good, cholesterol issues</t>
  </si>
  <si>
    <t>Professor</t>
  </si>
  <si>
    <t>TV store manager</t>
    <phoneticPr fontId="3" type="noConversion"/>
  </si>
  <si>
    <t>Engineer</t>
  </si>
  <si>
    <t>hx of post stroke seizure</t>
    <phoneticPr fontId="3" type="noConversion"/>
  </si>
  <si>
    <t>desktop publishing</t>
    <phoneticPr fontId="3" type="noConversion"/>
  </si>
  <si>
    <t>Other Aphasia Etiology</t>
    <phoneticPr fontId="3" type="noConversion"/>
  </si>
  <si>
    <t>report of treatment</t>
    <phoneticPr fontId="3" type="noConversion"/>
  </si>
  <si>
    <t>AVM</t>
    <phoneticPr fontId="3" type="noConversion"/>
  </si>
  <si>
    <t>Occupation</t>
  </si>
  <si>
    <t>General Health</t>
  </si>
  <si>
    <t>Primary Language</t>
  </si>
  <si>
    <t>NA</t>
  </si>
  <si>
    <t>U</t>
  </si>
  <si>
    <t>NFL</t>
  </si>
  <si>
    <t>fre; 2 middle eastern (not specified), 1 african (not specified)</t>
  </si>
  <si>
    <t>LW</t>
  </si>
  <si>
    <t>NM</t>
  </si>
  <si>
    <t>optometry</t>
    <phoneticPr fontId="3" type="noConversion"/>
  </si>
  <si>
    <t>seismic draftsman/blasting consultant</t>
    <phoneticPr fontId="3" type="noConversion"/>
  </si>
  <si>
    <t>WER</t>
    <phoneticPr fontId="3" type="noConversion"/>
  </si>
  <si>
    <t>owner of printing company</t>
    <phoneticPr fontId="3" type="noConversion"/>
  </si>
  <si>
    <t>President of packing company</t>
    <phoneticPr fontId="3" type="noConversion"/>
  </si>
  <si>
    <t>financial manager, Bethlehem Steel</t>
    <phoneticPr fontId="3" type="noConversion"/>
  </si>
  <si>
    <t>left MCA ischemic infarction</t>
    <phoneticPr fontId="3" type="noConversion"/>
  </si>
  <si>
    <t>Hx Previous Stroke</t>
  </si>
  <si>
    <t>3x4 cm left frontal intracerebral hemorrhage with intraventricular extension and minimal midline shoft</t>
    <phoneticPr fontId="3" type="noConversion"/>
  </si>
  <si>
    <t>GLO</t>
    <phoneticPr fontId="3" type="noConversion"/>
  </si>
  <si>
    <t>Proprietor Bait/Tackle Shop</t>
  </si>
  <si>
    <t>BRO</t>
  </si>
  <si>
    <t>MON</t>
  </si>
  <si>
    <t>L</t>
  </si>
  <si>
    <t>F</t>
  </si>
  <si>
    <t>US</t>
  </si>
  <si>
    <t>Y</t>
  </si>
  <si>
    <t>ISC</t>
  </si>
  <si>
    <t>observation</t>
    <phoneticPr fontId="3" type="noConversion"/>
  </si>
  <si>
    <t>Years SLP Tx</t>
  </si>
  <si>
    <t>none given</t>
  </si>
  <si>
    <t>Informant Relationship to Participant</t>
    <phoneticPr fontId="3" type="noConversion"/>
  </si>
  <si>
    <t>Adequate Vision</t>
    <phoneticPr fontId="3" type="noConversion"/>
  </si>
  <si>
    <t>Med Hx:anemia, heart disease, HTN, cataracts, diabetes, arteriosclerosis, cancer</t>
  </si>
  <si>
    <t>adler24a</t>
  </si>
  <si>
    <t>electrician</t>
  </si>
  <si>
    <t>Diabetes, Gout, HTN, GERD</t>
  </si>
  <si>
    <t>adler25a</t>
  </si>
  <si>
    <t xml:space="preserve">pilot, FAA inspector, home builder </t>
  </si>
  <si>
    <t>Good; med hx includes prostrate cancer 11/09</t>
  </si>
  <si>
    <t>adler09a</t>
  </si>
  <si>
    <t>architect</t>
  </si>
  <si>
    <t>Date of Previous Stroke</t>
    <phoneticPr fontId="3" type="noConversion"/>
  </si>
  <si>
    <t>Date of Other Previous Stroke (if multiple)</t>
    <phoneticPr fontId="3" type="noConversion"/>
  </si>
  <si>
    <t>Subdural Hematoma</t>
    <phoneticPr fontId="3" type="noConversion"/>
  </si>
  <si>
    <t>High Cholesterol; Osteoporosis; Omsomnia Sleep Apnea</t>
    <phoneticPr fontId="3" type="noConversion"/>
  </si>
  <si>
    <t>Real Estate Appraiser</t>
    <phoneticPr fontId="3" type="noConversion"/>
  </si>
  <si>
    <t>L MCA distribution</t>
    <phoneticPr fontId="3" type="noConversion"/>
  </si>
  <si>
    <t>adler10a</t>
  </si>
  <si>
    <t>AA</t>
  </si>
  <si>
    <t>film producer</t>
  </si>
  <si>
    <t>testing, conversation</t>
  </si>
  <si>
    <t xml:space="preserve">medical history form </t>
  </si>
  <si>
    <t>therapist</t>
  </si>
  <si>
    <t xml:space="preserve">Summer 2008 </t>
  </si>
  <si>
    <t>adler14a</t>
  </si>
  <si>
    <t>A</t>
  </si>
  <si>
    <t>pharmaceutical technician</t>
  </si>
  <si>
    <t>TIA 9/7/08</t>
  </si>
  <si>
    <t>Knee surgery(1993), knee replacement (2003), mild heart attack and stent (2003), Ear surgery (2001 and 2008)</t>
  </si>
  <si>
    <t>adler15a</t>
  </si>
  <si>
    <t>biomed tech</t>
  </si>
  <si>
    <t>overall good health, hx of HTN, knee replacement (2009)</t>
  </si>
  <si>
    <t>adler16a</t>
  </si>
  <si>
    <t>business/technology</t>
  </si>
  <si>
    <t>adler17a</t>
  </si>
  <si>
    <t>mailman</t>
  </si>
  <si>
    <t>Med hx: HTN, high cholesterol</t>
  </si>
  <si>
    <t>irregular heart rhythm</t>
    <phoneticPr fontId="3" type="noConversion"/>
  </si>
  <si>
    <t>hypertension, depression</t>
    <phoneticPr fontId="3" type="noConversion"/>
  </si>
  <si>
    <t>CT 9/1/2009: old cortical infarction involving the cerebellar hemisphere. Old moderate size subcortical infarction, encephalomalacic changes in left frontotemporal region. Old infarction in left deep frontoparietal white matter, with mild dilatation of the left lateral ventricle</t>
    <phoneticPr fontId="3" type="noConversion"/>
  </si>
  <si>
    <t>three separate strokes</t>
    <phoneticPr fontId="3" type="noConversion"/>
  </si>
  <si>
    <t>Med Hx: cardiac disease, first heart attack at 39, lung cancer</t>
  </si>
  <si>
    <t>rersearcher</t>
    <phoneticPr fontId="3" type="noConversion"/>
  </si>
  <si>
    <t>Accounts Receivable Clerk</t>
    <phoneticPr fontId="3" type="noConversion"/>
  </si>
  <si>
    <t>Latin, French, Spanish</t>
    <phoneticPr fontId="3" type="noConversion"/>
  </si>
  <si>
    <t>strong recovery</t>
    <phoneticPr fontId="3" type="noConversion"/>
  </si>
  <si>
    <t>clinician</t>
    <phoneticPr fontId="3" type="noConversion"/>
  </si>
  <si>
    <t>hypertension, asthma</t>
    <phoneticPr fontId="3" type="noConversion"/>
  </si>
  <si>
    <t>##-##-1998</t>
    <phoneticPr fontId="3" type="noConversion"/>
  </si>
  <si>
    <t>lesion location:  (based on DWI data) L basal ganglia, L corona radiata, and medial aspect of the L temporal lobe; "large area of acute infarct involving primarily the L lateral ventricular striate territory;"  MRA of the neck showed 30-40% narrowing of the proximal L internal carotid artery and less than 30% proximal internal carotid artery narrowing on the R; MR angiogram of the Circle of Willis showed "near complete occlusion of the bifurcation of the L internal carotid artery with severely decreased flow in the L MCA and mildly decreased flow in the A1 segment of the L ACA."</t>
    <phoneticPr fontId="3" type="noConversion"/>
  </si>
  <si>
    <t>adler18a</t>
  </si>
  <si>
    <t>truckdriver</t>
  </si>
  <si>
    <t>HTN, diabetes</t>
  </si>
  <si>
    <t>adler19a</t>
  </si>
  <si>
    <t>UN security officer</t>
  </si>
  <si>
    <t>HTN</t>
  </si>
  <si>
    <t>adler20a</t>
  </si>
  <si>
    <t>sales, security, bar owner</t>
  </si>
  <si>
    <t>CHB</t>
  </si>
  <si>
    <t>ita</t>
  </si>
  <si>
    <t>Physical Status</t>
  </si>
  <si>
    <t>homemaker</t>
  </si>
  <si>
    <t>OS</t>
  </si>
  <si>
    <t>Counseling Psychologist</t>
  </si>
  <si>
    <t>formal testing (WAB, NAVS, NAVI, NAT), informal conversation</t>
  </si>
  <si>
    <t>medical history</t>
  </si>
  <si>
    <t>left temporal infarct</t>
  </si>
  <si>
    <t>Thalamic pain syndrome, Apraxia of vision</t>
  </si>
  <si>
    <t>Chronic pain</t>
  </si>
  <si>
    <t>high school teacher; drama teacher; actor</t>
  </si>
  <si>
    <t>increased signal in the vascular distribution  of the left middle cerebral artery, affecting predominantly the left posterior frontal lobe and left basal ganglia</t>
    <phoneticPr fontId="3" type="noConversion"/>
  </si>
  <si>
    <t>wife and SLP report</t>
    <phoneticPr fontId="3" type="noConversion"/>
  </si>
  <si>
    <t>seizure</t>
    <phoneticPr fontId="3" type="noConversion"/>
  </si>
  <si>
    <t>very unusual case of a classic symptomatology</t>
    <phoneticPr fontId="3" type="noConversion"/>
  </si>
  <si>
    <t>landscape architect</t>
    <phoneticPr fontId="3" type="noConversion"/>
  </si>
  <si>
    <t>Lesion Side (other previous stroke)</t>
    <phoneticPr fontId="3" type="noConversion"/>
  </si>
  <si>
    <t>Examiner's Yrs Clin Aph Exp</t>
    <phoneticPr fontId="3" type="noConversion"/>
  </si>
  <si>
    <t>Examiner's Relationship to Participant</t>
    <phoneticPr fontId="3" type="noConversion"/>
  </si>
  <si>
    <t>Duration of Relationship</t>
    <phoneticPr fontId="3" type="noConversion"/>
  </si>
  <si>
    <t>Examiner's Comments</t>
    <phoneticPr fontId="3" type="noConversion"/>
  </si>
  <si>
    <t>conversation</t>
    <phoneticPr fontId="3" type="noConversion"/>
  </si>
  <si>
    <t>journalist, flight instructor</t>
    <phoneticPr fontId="3" type="noConversion"/>
  </si>
  <si>
    <t>dental assistant</t>
    <phoneticPr fontId="3" type="noConversion"/>
  </si>
  <si>
    <t>family report indicates he seems well but takes a lot of medications</t>
  </si>
  <si>
    <t>adler11a</t>
  </si>
  <si>
    <t>distribution manager</t>
  </si>
  <si>
    <t>adler12a</t>
  </si>
  <si>
    <t>HL</t>
  </si>
  <si>
    <t>paralegal</t>
  </si>
  <si>
    <t>self report of hospitalization for depression 2-3 years aggo; stopped taking medication in 2008</t>
  </si>
  <si>
    <t>seizure</t>
  </si>
  <si>
    <t>Painful feet, depression</t>
  </si>
  <si>
    <t>Reports RP in 3 fingers with LW in arm and leg</t>
  </si>
  <si>
    <t>adler13a</t>
  </si>
  <si>
    <t>attorney, former city councilman</t>
  </si>
  <si>
    <t xml:space="preserve">Leison location for most recent stroke listed as: mid cerebral artery distribution.  AVM in 1975 was in right, temporal lobe.  </t>
    <phoneticPr fontId="3" type="noConversion"/>
  </si>
  <si>
    <t>professor</t>
    <phoneticPr fontId="3" type="noConversion"/>
  </si>
  <si>
    <t>CA</t>
    <phoneticPr fontId="3" type="noConversion"/>
  </si>
  <si>
    <t>CHI while on vacation, went into coma, STR while in recovery,  aphasia attributed to STR</t>
    <phoneticPr fontId="3" type="noConversion"/>
  </si>
  <si>
    <t>mitral valve prolapse, multiple allergies</t>
    <phoneticPr fontId="3" type="noConversion"/>
  </si>
  <si>
    <t>left internal carotid artery</t>
    <phoneticPr fontId="3" type="noConversion"/>
  </si>
  <si>
    <t>special needs professional</t>
    <phoneticPr fontId="3" type="noConversion"/>
  </si>
  <si>
    <t>informal, formal testing, conversation</t>
    <phoneticPr fontId="3" type="noConversion"/>
  </si>
  <si>
    <t>fractured hip</t>
    <phoneticPr fontId="3" type="noConversion"/>
  </si>
  <si>
    <t>civil engineer</t>
    <phoneticPr fontId="3" type="noConversion"/>
  </si>
  <si>
    <t>WAB-R, informal</t>
    <phoneticPr fontId="3" type="noConversion"/>
  </si>
  <si>
    <t>adler21a</t>
  </si>
  <si>
    <t>paramedic</t>
  </si>
  <si>
    <t>adler22a</t>
  </si>
  <si>
    <t>cook</t>
  </si>
  <si>
    <t>Two TIAs in the weeks before his stroke</t>
  </si>
  <si>
    <t>large left MCA embolic stroke requiring decompression surgeries including left frontoparietal hemicraniectomy and evacuation of an epidural hematoma</t>
    <phoneticPr fontId="3" type="noConversion"/>
  </si>
  <si>
    <t>facility manager-Department of the Interior</t>
    <phoneticPr fontId="3" type="noConversion"/>
  </si>
  <si>
    <t>Deaf in L ear since birth - mother had German Measles when pregnant; hearing aid in R ear; visual field cut on R side</t>
  </si>
  <si>
    <t>adler23a</t>
  </si>
  <si>
    <t>executive</t>
    <phoneticPr fontId="3" type="noConversion"/>
  </si>
  <si>
    <t>aneurysm repair 2005</t>
    <phoneticPr fontId="3" type="noConversion"/>
  </si>
  <si>
    <t>military</t>
    <phoneticPr fontId="3" type="noConversion"/>
  </si>
  <si>
    <t>partner report</t>
    <phoneticPr fontId="3" type="noConversion"/>
  </si>
  <si>
    <t>coordinator for a health care delivery company</t>
    <phoneticPr fontId="3" type="noConversion"/>
  </si>
  <si>
    <t>WAB</t>
    <phoneticPr fontId="3" type="noConversion"/>
  </si>
  <si>
    <t>hip fracture in Nov. 2007</t>
    <phoneticPr fontId="3" type="noConversion"/>
  </si>
  <si>
    <t>hydrologist</t>
    <phoneticPr fontId="3" type="noConversion"/>
  </si>
  <si>
    <t>CT scan</t>
    <phoneticPr fontId="3" type="noConversion"/>
  </si>
  <si>
    <t>##-##-2007</t>
    <phoneticPr fontId="3" type="noConversion"/>
  </si>
  <si>
    <t>bank consultant</t>
    <phoneticPr fontId="3" type="noConversion"/>
  </si>
  <si>
    <t>excellent recovery of language. Poor motor recovery</t>
    <phoneticPr fontId="3" type="noConversion"/>
  </si>
  <si>
    <t>economist</t>
    <phoneticPr fontId="3" type="noConversion"/>
  </si>
  <si>
    <t>Portuguese</t>
    <phoneticPr fontId="3" type="noConversion"/>
  </si>
  <si>
    <t>CT 3/15/95: large chronic infarction in left basal ganglia, additional infarction in left temporal and parietal lobes, possibly chronic, possibly more recent</t>
    <phoneticPr fontId="3" type="noConversion"/>
  </si>
  <si>
    <t>fair, cardiac issues, 2 stents</t>
    <phoneticPr fontId="3" type="noConversion"/>
  </si>
  <si>
    <t>advertising/public relations</t>
    <phoneticPr fontId="3" type="noConversion"/>
  </si>
  <si>
    <t>MI</t>
    <phoneticPr fontId="3" type="noConversion"/>
  </si>
  <si>
    <t>##-May-2004</t>
    <phoneticPr fontId="3" type="noConversion"/>
  </si>
  <si>
    <t>##-Nov-2002</t>
    <phoneticPr fontId="3" type="noConversion"/>
  </si>
  <si>
    <t>Left MCA stroke  with dense aphasia and right hemiparesis</t>
    <phoneticPr fontId="3" type="noConversion"/>
  </si>
  <si>
    <t>##-##-2003</t>
    <phoneticPr fontId="3" type="noConversion"/>
  </si>
  <si>
    <t>3x4 cm hematoma at the site of meningioma resection in the anterior L temporal lobe. Moderate sized left temporal parietal infarct.</t>
    <phoneticPr fontId="3" type="noConversion"/>
  </si>
  <si>
    <t>PS</t>
    <phoneticPr fontId="3" type="noConversion"/>
  </si>
  <si>
    <t>thompson12a</t>
    <phoneticPr fontId="3" type="noConversion"/>
  </si>
  <si>
    <t>Physical therapist</t>
    <phoneticPr fontId="3" type="noConversion"/>
  </si>
  <si>
    <t>Formal SLP evaluation</t>
    <phoneticPr fontId="3" type="noConversion"/>
  </si>
  <si>
    <t>self report, physician</t>
    <phoneticPr fontId="3" type="noConversion"/>
  </si>
  <si>
    <t>eng</t>
  </si>
  <si>
    <t>hemorrhagic CVA, left MCA. Frontal: posterior inferior and middle frontal gyri; Temporal: anterior portion of the superior temporal gyrus; Parietal: post-central and supramarginal gyri</t>
    <phoneticPr fontId="3" type="noConversion"/>
  </si>
  <si>
    <t>wright205a</t>
    <phoneticPr fontId="3" type="noConversion"/>
  </si>
  <si>
    <t>cardiac anesthesiologist</t>
    <phoneticPr fontId="3" type="noConversion"/>
  </si>
  <si>
    <t>temporal</t>
    <phoneticPr fontId="3" type="noConversion"/>
  </si>
  <si>
    <t>frontal, subcortical</t>
    <phoneticPr fontId="3" type="noConversion"/>
  </si>
  <si>
    <t>subcortical, frontal</t>
    <phoneticPr fontId="3" type="noConversion"/>
  </si>
  <si>
    <t xml:space="preserve">frontal, temporal </t>
    <phoneticPr fontId="3" type="noConversion"/>
  </si>
  <si>
    <t>subcortical, temporal, parietal</t>
    <phoneticPr fontId="3" type="noConversion"/>
  </si>
  <si>
    <t>frontal, temporal</t>
    <phoneticPr fontId="3" type="noConversion"/>
  </si>
  <si>
    <t>temporal, frontal, parietal</t>
    <phoneticPr fontId="3" type="noConversion"/>
  </si>
  <si>
    <t>subcortical, temporal</t>
    <phoneticPr fontId="3" type="noConversion"/>
  </si>
  <si>
    <t>other</t>
    <phoneticPr fontId="3" type="noConversion"/>
  </si>
  <si>
    <t>diabetes type 2, bilateral hearing loss</t>
    <phoneticPr fontId="3" type="noConversion"/>
  </si>
  <si>
    <t>Major CVA secondary to dissection of her left internal carotid</t>
    <phoneticPr fontId="3" type="noConversion"/>
  </si>
  <si>
    <t>Attention deficit disorder</t>
    <phoneticPr fontId="3" type="noConversion"/>
  </si>
  <si>
    <t>Excellent</t>
    <phoneticPr fontId="3" type="noConversion"/>
  </si>
  <si>
    <t>Angioplasty</t>
    <phoneticPr fontId="3" type="noConversion"/>
  </si>
  <si>
    <t>Intraparenchymal</t>
    <phoneticPr fontId="3" type="noConversion"/>
  </si>
  <si>
    <t>Seizure- 11/5/08</t>
    <phoneticPr fontId="3" type="noConversion"/>
  </si>
  <si>
    <t>left carotid artery dissection</t>
    <phoneticPr fontId="3" type="noConversion"/>
  </si>
  <si>
    <t>had stroke intraoperatively during aneurysm clipping</t>
    <phoneticPr fontId="3" type="noConversion"/>
  </si>
  <si>
    <t>on depression meds, still reports depression</t>
    <phoneticPr fontId="3" type="noConversion"/>
  </si>
  <si>
    <t>Lesion Location</t>
    <phoneticPr fontId="3" type="noConversion"/>
  </si>
  <si>
    <t>frontal, temporal, parietal</t>
    <phoneticPr fontId="3" type="noConversion"/>
  </si>
  <si>
    <t>temporal, parietal, subcortical</t>
    <phoneticPr fontId="3" type="noConversion"/>
  </si>
  <si>
    <t>parietal, temporal</t>
    <phoneticPr fontId="3" type="noConversion"/>
  </si>
  <si>
    <t>temporal, parietal</t>
    <phoneticPr fontId="3" type="noConversion"/>
  </si>
  <si>
    <t>fair, recent pacemaker</t>
    <phoneticPr fontId="3" type="noConversion"/>
  </si>
  <si>
    <t>report of clinician</t>
    <phoneticPr fontId="3" type="noConversion"/>
  </si>
  <si>
    <t>good, hypothroidism</t>
    <phoneticPr fontId="3" type="noConversion"/>
  </si>
  <si>
    <t>leftfrontal lobe,  basal ganglia stroke secondary to tumor dissection</t>
    <phoneticPr fontId="3" type="noConversion"/>
  </si>
  <si>
    <t>engineer</t>
  </si>
  <si>
    <t>clinical interaction</t>
  </si>
  <si>
    <t>carotid blockage</t>
  </si>
  <si>
    <t>fair-cancer survivor</t>
  </si>
  <si>
    <t>executive director of nonprofit</t>
  </si>
  <si>
    <t>sales</t>
  </si>
  <si>
    <t>good-hx of 2 carotid endarterectomies</t>
  </si>
  <si>
    <t>office manager</t>
  </si>
  <si>
    <t>interaction</t>
  </si>
  <si>
    <t>pt. report</t>
  </si>
  <si>
    <t>MS, which resulted in aphasia on 10/31/19</t>
  </si>
  <si>
    <t>Pt has MS</t>
  </si>
  <si>
    <t>immunologist</t>
  </si>
  <si>
    <t>prescribed meds, also pt. report</t>
  </si>
  <si>
    <t>fair-issues with hypertension</t>
  </si>
  <si>
    <t>respiratory therapist</t>
  </si>
  <si>
    <t>pt. had bicycle accident on 7/02/08, resulting in her current condition</t>
  </si>
  <si>
    <t>state property agent in charge of space planning in allstate of NC  owned property</t>
  </si>
  <si>
    <t>3 seizures in 2008; 1 in 2009</t>
  </si>
  <si>
    <t>on meds for seizures, hypertension, cholesterol</t>
  </si>
  <si>
    <t>PT</t>
  </si>
  <si>
    <t>meds being given</t>
  </si>
  <si>
    <t>pilot</t>
  </si>
  <si>
    <t>MCA</t>
  </si>
  <si>
    <t>report</t>
  </si>
  <si>
    <t>carotid dissection followed by thrombus</t>
  </si>
  <si>
    <t>seizures</t>
  </si>
  <si>
    <t>homemaker library volunteer</t>
  </si>
  <si>
    <t>police officer and fraud investigator</t>
  </si>
  <si>
    <t>pt had Acute Disseminated Encephalomyelitis with onset 7/4/2009. Pt. required L craniotomy in the course of treatment.</t>
  </si>
  <si>
    <t>hx of Acute Disseminated Encephalomyelitis with L craniotomy</t>
  </si>
  <si>
    <t>hypertension</t>
  </si>
  <si>
    <t>customer service rep</t>
  </si>
  <si>
    <t>fre, ita, por</t>
  </si>
  <si>
    <t>Diver-fuel tanker</t>
  </si>
  <si>
    <t>seizures 10/22/2009</t>
  </si>
  <si>
    <t>excellent</t>
  </si>
  <si>
    <t>elementary school teacher</t>
  </si>
  <si>
    <t>TCS</t>
  </si>
  <si>
    <t>signs of dementia</t>
  </si>
  <si>
    <t>interior design/property management</t>
  </si>
  <si>
    <t>frontal</t>
  </si>
  <si>
    <t>scale20a</t>
  </si>
  <si>
    <t>sales associate</t>
  </si>
  <si>
    <t>District Manager Irwin Oil Stores</t>
  </si>
  <si>
    <t>Excellent</t>
  </si>
  <si>
    <t>conversation, formal testing</t>
  </si>
  <si>
    <t>Good - takes blood pressure and cholesterol meds</t>
  </si>
  <si>
    <t>wears glasses, uses a cane for balance</t>
  </si>
  <si>
    <t>takes depression medication, sig. other reports behavior is consistent with depression</t>
  </si>
  <si>
    <t>temporal and parietal lobes</t>
  </si>
  <si>
    <t>CT scan without contrast</t>
  </si>
  <si>
    <t>middle cerebral artery territory</t>
  </si>
  <si>
    <t>daibetes since age 40, metal plates in L cheek after falling 4 yrs ago, PFO closure (heart procedure) May 09, summer 10 had TIA or heat stroke</t>
  </si>
  <si>
    <t>wears bilateral hearing aids; hearing loss may have affected test performance; better ear on side opposite examiner</t>
  </si>
  <si>
    <t>tax preparer and IT consultant</t>
  </si>
  <si>
    <t xml:space="preserve">Good </t>
  </si>
  <si>
    <t>reported that she has some hearing loss but can't afford hearing aids; no behavioral evidence of hearing difficulty during testing</t>
  </si>
  <si>
    <t>seamstress</t>
  </si>
  <si>
    <t>some African American English dialect; good use of getsures; lots of facial expression</t>
  </si>
  <si>
    <t>kansas09a</t>
  </si>
  <si>
    <t>kansas10a</t>
  </si>
  <si>
    <t>kansas11a</t>
  </si>
  <si>
    <t>kansas12a</t>
  </si>
  <si>
    <t>kansas13a</t>
  </si>
  <si>
    <t>Good</t>
  </si>
  <si>
    <t>taecher, salesperson, manager of security guards, consultant for security company</t>
  </si>
  <si>
    <t>poor; heart failure, diabetes, overweight, sleep apnea</t>
  </si>
  <si>
    <t>WAB-R testing on April 27, 2011; protocol on May 4</t>
  </si>
  <si>
    <t>kansas14a</t>
  </si>
  <si>
    <t>kansas15a</t>
  </si>
  <si>
    <t>kansas19a</t>
  </si>
  <si>
    <t>special education teacher</t>
  </si>
  <si>
    <t>Spanish</t>
  </si>
  <si>
    <t>coversation, formal testing</t>
  </si>
  <si>
    <t>heart problems but no heart attack and not taking meds</t>
  </si>
  <si>
    <t>reseracher</t>
  </si>
  <si>
    <t>right hemianopia, hoarse voice, not hearing as well out of R ear after stroke</t>
  </si>
  <si>
    <t>OS</t>
    <phoneticPr fontId="1" type="noConversion"/>
  </si>
  <si>
    <t>M</t>
    <phoneticPr fontId="1" type="noConversion"/>
  </si>
  <si>
    <t>WH</t>
    <phoneticPr fontId="1" type="noConversion"/>
  </si>
  <si>
    <t>R</t>
    <phoneticPr fontId="1" type="noConversion"/>
  </si>
  <si>
    <t>Y</t>
    <phoneticPr fontId="1" type="noConversion"/>
  </si>
  <si>
    <t>Professor</t>
    <phoneticPr fontId="1" type="noConversion"/>
  </si>
  <si>
    <t>GB</t>
    <phoneticPr fontId="1" type="noConversion"/>
  </si>
  <si>
    <t>LBI</t>
    <phoneticPr fontId="1" type="noConversion"/>
  </si>
  <si>
    <t>eng</t>
    <phoneticPr fontId="1" type="noConversion"/>
  </si>
  <si>
    <t>STR</t>
    <phoneticPr fontId="1" type="noConversion"/>
  </si>
  <si>
    <t>OTH</t>
    <phoneticPr fontId="1" type="noConversion"/>
  </si>
  <si>
    <t>FLU</t>
    <phoneticPr fontId="1" type="noConversion"/>
  </si>
  <si>
    <t>ANO</t>
    <phoneticPr fontId="1" type="noConversion"/>
  </si>
  <si>
    <t>NA</t>
    <phoneticPr fontId="1" type="noConversion"/>
  </si>
  <si>
    <t>Formal SLP exam</t>
    <phoneticPr fontId="1" type="noConversion"/>
  </si>
  <si>
    <t>N</t>
    <phoneticPr fontId="1" type="noConversion"/>
  </si>
  <si>
    <t>Self-report</t>
    <phoneticPr fontId="1" type="noConversion"/>
  </si>
  <si>
    <t>RP</t>
    <phoneticPr fontId="1" type="noConversion"/>
  </si>
  <si>
    <t>L</t>
    <phoneticPr fontId="1" type="noConversion"/>
  </si>
  <si>
    <t>ISC</t>
    <phoneticPr fontId="1" type="noConversion"/>
  </si>
  <si>
    <t>U</t>
    <phoneticPr fontId="1" type="noConversion"/>
  </si>
  <si>
    <t>1. Heart disease, 2. Left Ventricular Assistance 3. Hemianopia</t>
    <phoneticPr fontId="1" type="noConversion"/>
  </si>
  <si>
    <t>Research</t>
    <phoneticPr fontId="1" type="noConversion"/>
  </si>
  <si>
    <t>3rd meeting</t>
    <phoneticPr fontId="1" type="noConversion"/>
  </si>
  <si>
    <t>thompson13a</t>
  </si>
  <si>
    <t>BU08a</t>
  </si>
  <si>
    <t>GE</t>
  </si>
  <si>
    <t>BU09a</t>
  </si>
  <si>
    <t>Attorney</t>
  </si>
  <si>
    <t>BU10a</t>
  </si>
  <si>
    <t>Chemist</t>
  </si>
  <si>
    <t>Seizures</t>
  </si>
  <si>
    <t>BU11a</t>
  </si>
  <si>
    <t>Elementary Principle</t>
  </si>
  <si>
    <t>Takes 30mg iccitalopram HBR/day</t>
  </si>
  <si>
    <t>BU12a</t>
  </si>
  <si>
    <t>Project manager/marketing</t>
  </si>
  <si>
    <t>kansas20a</t>
  </si>
  <si>
    <t>AI</t>
  </si>
  <si>
    <t>stone mason</t>
  </si>
  <si>
    <t>TBI</t>
  </si>
  <si>
    <t>researcher and clinician</t>
  </si>
  <si>
    <t>EFM</t>
  </si>
  <si>
    <t>DYN</t>
  </si>
  <si>
    <t>SEM</t>
  </si>
  <si>
    <t>Testing and informal judgment</t>
  </si>
  <si>
    <t>fair-good</t>
  </si>
  <si>
    <t>group therapist</t>
  </si>
  <si>
    <t>pharmacist</t>
    <phoneticPr fontId="3" type="noConversion"/>
  </si>
  <si>
    <t>daily medication</t>
    <phoneticPr fontId="3" type="noConversion"/>
  </si>
  <si>
    <t>spa</t>
  </si>
  <si>
    <t>TCU02b</t>
  </si>
  <si>
    <t>MEX</t>
    <phoneticPr fontId="3" type="noConversion"/>
  </si>
  <si>
    <t>spa</t>
    <phoneticPr fontId="3" type="noConversion"/>
  </si>
  <si>
    <t>CHI</t>
    <phoneticPr fontId="3" type="noConversion"/>
  </si>
  <si>
    <t>self-report</t>
    <phoneticPr fontId="3" type="noConversion"/>
  </si>
  <si>
    <t>head injury-fell from a ladder</t>
    <phoneticPr fontId="3" type="noConversion"/>
  </si>
  <si>
    <t>supervising clinician</t>
  </si>
  <si>
    <t>business secretary</t>
    <phoneticPr fontId="3" type="noConversion"/>
  </si>
  <si>
    <t>computer programmer</t>
    <phoneticPr fontId="3" type="noConversion"/>
  </si>
  <si>
    <t>fine arts dealer, film maker</t>
    <phoneticPr fontId="3" type="noConversion"/>
  </si>
  <si>
    <t>TCU10b</t>
  </si>
  <si>
    <t>state worker-eligibility specialist</t>
    <phoneticPr fontId="3" type="noConversion"/>
  </si>
  <si>
    <t>chef</t>
  </si>
  <si>
    <t>fridriksson03a</t>
  </si>
  <si>
    <t>communications department Columbia VA Hospital</t>
  </si>
  <si>
    <t>fridriksson04a</t>
  </si>
  <si>
    <t>fridriksson05a</t>
  </si>
  <si>
    <t>sales consultant home interiors</t>
  </si>
  <si>
    <t>painter</t>
  </si>
  <si>
    <t>UK</t>
  </si>
  <si>
    <t>clinical impression</t>
  </si>
  <si>
    <t>fridriksson07a</t>
  </si>
  <si>
    <t>diabetes</t>
  </si>
  <si>
    <t>fridriksson09a</t>
  </si>
  <si>
    <t>science teacher, coach</t>
  </si>
  <si>
    <t>fridriksson10a</t>
  </si>
  <si>
    <t>fridriksson11a</t>
  </si>
  <si>
    <t>AVM bleed</t>
  </si>
  <si>
    <t>AVM repaired post stroke</t>
  </si>
  <si>
    <t>fridriksson12a</t>
  </si>
  <si>
    <t>Pharmacy Tech</t>
  </si>
  <si>
    <t>construction</t>
  </si>
  <si>
    <t>2 days</t>
  </si>
  <si>
    <t>crane operator</t>
  </si>
  <si>
    <t>student</t>
  </si>
  <si>
    <t>kansas05a</t>
  </si>
  <si>
    <t>kansas06a</t>
  </si>
  <si>
    <t>kansas07a</t>
  </si>
  <si>
    <t>kansas08a</t>
  </si>
  <si>
    <t>truck driver</t>
  </si>
  <si>
    <t>takes depression medication daily</t>
  </si>
  <si>
    <t>L temporal lobe, opercular cortex, L corona radiata, and punctate regions in the L parietal cortex and subcortical white matter (occlusive damage) and then he had hemorrhagic damage to L basal ganglia and patechial hemorrhage within the L frontal, temporal, and parietal cortices</t>
  </si>
  <si>
    <t>CTA with and without contrast, CT without contrast, MRI, MRA</t>
  </si>
  <si>
    <t>complete occlusion of left internal carotid artery</t>
  </si>
  <si>
    <t>R hemianopia and sleep apnea</t>
  </si>
  <si>
    <t>R hemianopia</t>
  </si>
  <si>
    <t>server</t>
  </si>
  <si>
    <t>he was in a car accident as a result of having his stroke</t>
  </si>
  <si>
    <t>circuit design clerk</t>
  </si>
  <si>
    <t>L anterior frontal,  periventricular in external and internal capsule regions, L basal ganglia, L inferior frontal lobe, posterior limb of internal capsule and mid pons infarcts</t>
  </si>
  <si>
    <t>CT, MRI, MRA</t>
  </si>
  <si>
    <t>blockage of L ICA</t>
  </si>
  <si>
    <t>high blood pressure, high cholesterol, takes medications for both, R leg quadruple bypass in Jan 2011, stent in L leg</t>
  </si>
  <si>
    <t>R ear "stops up," she reported having a "light" stroke in July of 2009 that she thought was caused by dehydration</t>
  </si>
  <si>
    <t>kansas16a</t>
  </si>
  <si>
    <t>kansas17a</t>
  </si>
  <si>
    <t>kansas18a</t>
  </si>
  <si>
    <t>computer science</t>
  </si>
  <si>
    <t>large area of edema in left parietal area with loss of the sulci in both the temporal lobe and in the left parietal area</t>
  </si>
  <si>
    <t>MRI, MRA, CT</t>
  </si>
  <si>
    <t xml:space="preserve">left MCA </t>
  </si>
  <si>
    <t>3 surgeries on right ear, and no hearing in right ear. Wears a hearing aid in left ear.</t>
  </si>
  <si>
    <t>on the border between fluent and non-fluent; quite fluent at times, but then initiation difficulties and sometimes single words that are mainly nouns.  Tempted to call him unclassifiable.</t>
  </si>
  <si>
    <t>kansas21a</t>
  </si>
  <si>
    <t>posterior superior L temporal lobe with contiguous extension into the L parietal lobe</t>
  </si>
  <si>
    <t>CT, ultasound carotid doppler, MRI</t>
  </si>
  <si>
    <t>mild atherosclerosis of the distal ICAs and distal R vertebral artery</t>
  </si>
  <si>
    <t>computer software development</t>
  </si>
  <si>
    <t>??-Jun-2009</t>
  </si>
  <si>
    <t>"perfect"</t>
  </si>
  <si>
    <t>kansas22a</t>
  </si>
  <si>
    <t>thompson14a</t>
  </si>
  <si>
    <t>Architect</t>
  </si>
  <si>
    <t>Patient/Examiner</t>
  </si>
  <si>
    <t>Could not put all data together to retell Cinderella</t>
  </si>
  <si>
    <t>kansas23a</t>
  </si>
  <si>
    <t>factory worker and homemaker</t>
  </si>
  <si>
    <t>was taking medications for depression, but then stopped taking them because they weren't helping</t>
  </si>
  <si>
    <t>diabetes. Mechanical hera valve</t>
  </si>
  <si>
    <t>she had R upper extremity hemiplegia but R lower extremity weakness, wears bilateral hearing aids but an assistive listening device (Pocketalker Ultra) was used during the testing because she wsa having difficulty hearing while wearing the hearing aids, said she could hear better with the Pocketalker than the hearing aids</t>
  </si>
  <si>
    <t>takes depression medication</t>
  </si>
  <si>
    <t>massive left MCA stroke, was actually starting to herniate</t>
  </si>
  <si>
    <t>heart attack before the stroke</t>
  </si>
  <si>
    <t>Repetition re-administered on April 28, 2010 because it was administered incorrectly on April 14.  The corrected administration is on the Web, and we scored the re-administered version. Wife reported inadequate hearing, but we deemed his hearing adequate for testing. No imaging data for lesion etiology as of Apr 4/12, but wife said hemorrhagic.</t>
  </si>
  <si>
    <t>teacher</t>
  </si>
  <si>
    <t>very good</t>
  </si>
  <si>
    <t>R fronto-parietal hematoma; intracranial hemorrhage in L sylvian fissure region withconsiderable edema in the L frontal, temporal, and parietal lobes; intraventricular hemorrhage, intracerebral hemorrhage, and subarachnoid hemmerrhage</t>
  </si>
  <si>
    <t>L MCA occlusion; attempted to remove the clot and as a result, 40% of the blood flow to the L MCA was restored</t>
  </si>
  <si>
    <t>right hemianopia, WAB-R administered 4/28/10 and protocol administered May 12, 2010; he had R upper extremity hemiplegia but R lower extremity weakness</t>
  </si>
  <si>
    <t>school music teacher</t>
  </si>
  <si>
    <t>??-May-2010</t>
  </si>
  <si>
    <t>"so-so"</t>
  </si>
  <si>
    <t>library administrator</t>
  </si>
  <si>
    <t>university administrator</t>
  </si>
  <si>
    <t xml:space="preserve">engineer </t>
  </si>
  <si>
    <t>diesel mechanic</t>
  </si>
  <si>
    <t>engineer eith Union Pacific Railroad</t>
  </si>
  <si>
    <t>##-Nov-2007</t>
  </si>
  <si>
    <t>encephalitis about 1 month before the stroke</t>
  </si>
  <si>
    <t>"diffuse replacement of the sulci seen on the left frontal, parietal, and temporal region," "increase in the subarachnoid blood as compared to the prio study"</t>
  </si>
  <si>
    <t>CT scan  without contrast; CT angiogram</t>
  </si>
  <si>
    <t>frontal and parietal lobe region with involvement of Broca's area, left subcortical white matter</t>
  </si>
  <si>
    <t>CT scan without contrast, MRI</t>
  </si>
  <si>
    <t>L MCA infarction</t>
  </si>
  <si>
    <t>WAB-R and protocol administered on April 14, 2010, but protocol administered again on April 28, 2010 because the video camera malfunctioned on April 14.  The protocol scores are from the April 28 video.  This subject was given intravenous TPA and then intra-arterial TPA, with a subsequent subarachnoid hemorrhage (wich resolved) in the left sylvian fissure and in the left pariteal occipital area with some effacement of the sulci.  The ischemic stroke was thought to be a cardioembolic episode.</t>
  </si>
  <si>
    <t>ACWT01a</t>
  </si>
  <si>
    <t>DM, HTN, hyperlipidemia, s/p hysterectomy</t>
  </si>
  <si>
    <t>ACWT02a</t>
  </si>
  <si>
    <t>massage therapist</t>
  </si>
  <si>
    <t>ACWT03a</t>
  </si>
  <si>
    <t>compressor mechanic</t>
  </si>
  <si>
    <t>00-00-2008</t>
  </si>
  <si>
    <t>s/p stroke in 08</t>
  </si>
  <si>
    <t>HTN, cardio stent, angioplasty, COPD, DM</t>
  </si>
  <si>
    <t>ACWT04a</t>
  </si>
  <si>
    <t>Business degree -retail sales</t>
  </si>
  <si>
    <t>clinical signs</t>
  </si>
  <si>
    <t>s/p heart failure from virus; L ventricular heart assist device resulted in clot causing stroke. Device disconnected. Tires easily.</t>
  </si>
  <si>
    <t>ACWT05a</t>
  </si>
  <si>
    <t>military; ranch hand; oil field worker</t>
  </si>
  <si>
    <t>spa, eng, ger</t>
  </si>
  <si>
    <t xml:space="preserve">L </t>
  </si>
  <si>
    <t>ACWT07a</t>
  </si>
  <si>
    <t>engineer, math teacher</t>
  </si>
  <si>
    <t>aortic aneurysm, s/p valve replacement</t>
  </si>
  <si>
    <t>claims never to have heard of Cinderella</t>
  </si>
  <si>
    <t>ACWT08a</t>
  </si>
  <si>
    <t>furniture store collection dept.</t>
  </si>
  <si>
    <t>L frontal lobe</t>
  </si>
  <si>
    <t>seizures 9/12</t>
  </si>
  <si>
    <t>diabetes, asthma</t>
  </si>
  <si>
    <t>ACWT09a</t>
  </si>
  <si>
    <t>restaurant manager, then owner</t>
  </si>
  <si>
    <t>ACWT10a</t>
  </si>
  <si>
    <t>restaurant manager</t>
  </si>
  <si>
    <t>00-12-2002</t>
  </si>
  <si>
    <t>ACWT11a</t>
  </si>
  <si>
    <t>artist, musician</t>
  </si>
  <si>
    <t>s/p carotid endarterectomy</t>
  </si>
  <si>
    <t>ACWT12a</t>
  </si>
  <si>
    <t>dispatcher, receptionist at state school</t>
  </si>
  <si>
    <t>00-12-2004</t>
  </si>
  <si>
    <t>clot during triple bypass surgery</t>
  </si>
  <si>
    <t>s/p triple bypass 12/04; MVA 1945 (broken leg)</t>
  </si>
  <si>
    <t>civil engineer, builder</t>
  </si>
  <si>
    <t>fridriksson06a</t>
  </si>
  <si>
    <t>musician, artist</t>
  </si>
  <si>
    <t xml:space="preserve">Y </t>
  </si>
  <si>
    <t>williamson12b</t>
  </si>
  <si>
    <t>williamson14b</t>
  </si>
  <si>
    <t>attorney</t>
  </si>
  <si>
    <t>williamson16a</t>
  </si>
  <si>
    <t>williamson17a</t>
  </si>
  <si>
    <t>contracting administrator</t>
  </si>
  <si>
    <t>fra, deu, spa</t>
  </si>
  <si>
    <t>unremarkable</t>
  </si>
  <si>
    <t>williamson18a</t>
  </si>
  <si>
    <t>FDIC EEO specialist</t>
  </si>
  <si>
    <t>williamson19a</t>
  </si>
  <si>
    <t>legal secretary</t>
  </si>
  <si>
    <t>April, 2008</t>
  </si>
  <si>
    <t>williamson21a</t>
  </si>
  <si>
    <t>contractor</t>
  </si>
  <si>
    <t>family, SLP reports</t>
  </si>
  <si>
    <t>williamson23a</t>
  </si>
  <si>
    <t>computer security</t>
  </si>
  <si>
    <t>April, 2010</t>
  </si>
  <si>
    <t>AVM hemorrhaged</t>
  </si>
  <si>
    <t>OK</t>
  </si>
  <si>
    <t>Senior Staff Dept of Labor</t>
  </si>
  <si>
    <t>kurland01a</t>
  </si>
  <si>
    <t>Surveyor</t>
  </si>
  <si>
    <t>Medication</t>
  </si>
  <si>
    <t>Clin Research</t>
  </si>
  <si>
    <t>kurland01b</t>
  </si>
  <si>
    <t>kurland01c</t>
  </si>
  <si>
    <t>kurland01d</t>
  </si>
  <si>
    <t>kurland02a</t>
  </si>
  <si>
    <t>Assistant Superintendant</t>
  </si>
  <si>
    <t>kurland02b</t>
  </si>
  <si>
    <t>kurland03a</t>
  </si>
  <si>
    <t>Librarian</t>
  </si>
  <si>
    <t>Hungarian</t>
  </si>
  <si>
    <t>kurland03b</t>
  </si>
  <si>
    <t>kurland04a</t>
  </si>
  <si>
    <t>Teacher</t>
  </si>
  <si>
    <t>kurland04b</t>
  </si>
  <si>
    <t>kurland05a</t>
  </si>
  <si>
    <t>Salesman</t>
  </si>
  <si>
    <t>kurland05b</t>
  </si>
  <si>
    <t>kurland06a</t>
  </si>
  <si>
    <t>Info Systems Administrator</t>
  </si>
  <si>
    <t>kurland06b</t>
  </si>
  <si>
    <t>kurland07a</t>
  </si>
  <si>
    <t>Nurse</t>
  </si>
  <si>
    <t>kurland07b</t>
  </si>
  <si>
    <t>kurland08a</t>
  </si>
  <si>
    <t>Grants Administrator</t>
  </si>
  <si>
    <t>Self-report</t>
  </si>
  <si>
    <t>kurland08b</t>
  </si>
  <si>
    <t>kurland09a</t>
  </si>
  <si>
    <t>Housewife</t>
  </si>
  <si>
    <t>kurland09b</t>
  </si>
  <si>
    <t>kurland10a</t>
  </si>
  <si>
    <t>kurland10b</t>
  </si>
  <si>
    <t>kurland12a</t>
  </si>
  <si>
    <t>IT Systems Analyst</t>
  </si>
  <si>
    <t>Meningitis</t>
  </si>
  <si>
    <t>Hx Heart Attack</t>
  </si>
  <si>
    <t>kurland12b</t>
  </si>
  <si>
    <t>kurland13a</t>
  </si>
  <si>
    <t>kurland13b</t>
  </si>
  <si>
    <t>kurland14a</t>
  </si>
  <si>
    <t>Budget Analyst</t>
  </si>
  <si>
    <t>kurland14b</t>
  </si>
  <si>
    <t>garrett01a</t>
  </si>
  <si>
    <t>grant writer</t>
  </si>
  <si>
    <t>not depressed, but takes antidepressants</t>
  </si>
  <si>
    <t>acute confusion</t>
  </si>
  <si>
    <t>overall excellent health pre-CVA; onset of neurologic symptoms (acute confusion, aphasia: Sept 2008); unconfirmed mild weakness in leg and arm; CT and MRI (without contrast) did not identify infarction or mass but did reveal atrophy and mild vascular changes</t>
  </si>
  <si>
    <t>garrett02a</t>
  </si>
  <si>
    <t>owns an excavation business and a small beef farm</t>
  </si>
  <si>
    <t>Inferior/posterior branches of right MCA at bifurcation</t>
  </si>
  <si>
    <t>CTS</t>
  </si>
  <si>
    <t>left temporo-parietal lobes</t>
  </si>
  <si>
    <t>Prior health issues include:  cardiac disease, prostate cancer (successfully treated), and a bleeding duodenal ulcer; sustained a sudden onset, large embolic CVA (left side) associated with a blood clot that migrated during cardiac catheterization; mild residual (right contralateral facial paralysis, oropharyngeal dysphagia, significant right visual field cut</t>
  </si>
  <si>
    <t>SLP</t>
  </si>
  <si>
    <t>BU01a</t>
  </si>
  <si>
    <t>BU02a</t>
  </si>
  <si>
    <t>Home Health Care</t>
  </si>
  <si>
    <t>BU03a</t>
  </si>
  <si>
    <t>Finance</t>
  </si>
  <si>
    <t>BU04a</t>
  </si>
  <si>
    <t>Cook,butcher, call center</t>
  </si>
  <si>
    <t>BU05a</t>
  </si>
  <si>
    <t>Slaughterer/Butcher, Paint matcher</t>
  </si>
  <si>
    <t>LP</t>
  </si>
  <si>
    <t>BU06a</t>
  </si>
  <si>
    <t>Government printing office</t>
  </si>
  <si>
    <t>BU07a</t>
  </si>
  <si>
    <t>Sometimes</t>
  </si>
  <si>
    <t>williamson24a</t>
  </si>
  <si>
    <t>williamson09b</t>
  </si>
  <si>
    <t>williamson22a</t>
  </si>
  <si>
    <t>Homemaker</t>
  </si>
  <si>
    <t>Tumor</t>
  </si>
  <si>
    <t>HCT</t>
  </si>
  <si>
    <t>posterior / parietal</t>
  </si>
  <si>
    <t>UPS</t>
  </si>
  <si>
    <t>whiteside01a</t>
  </si>
  <si>
    <t>professor of business administration</t>
  </si>
  <si>
    <t>fairly good</t>
  </si>
  <si>
    <t>whiteside02a</t>
  </si>
  <si>
    <t>AT&amp;T project manager</t>
  </si>
  <si>
    <t>NZ</t>
  </si>
  <si>
    <t>good s/p leg amputation</t>
  </si>
  <si>
    <t>whiteside03a</t>
  </si>
  <si>
    <t>whiteside04a</t>
  </si>
  <si>
    <t>showroom management</t>
  </si>
  <si>
    <t>whiteside05a</t>
  </si>
  <si>
    <t>bouncer</t>
  </si>
  <si>
    <t>BR</t>
  </si>
  <si>
    <t>por, eng</t>
  </si>
  <si>
    <t>eng/por</t>
  </si>
  <si>
    <t>whiteside06a</t>
  </si>
  <si>
    <t>whiteside07a</t>
  </si>
  <si>
    <t>whiteside08a</t>
  </si>
  <si>
    <t>whiteside09a</t>
  </si>
  <si>
    <t>whiteside10a</t>
  </si>
  <si>
    <t>whiteside11a</t>
  </si>
  <si>
    <t>whiteside12a</t>
  </si>
  <si>
    <t>whiteside13a</t>
  </si>
  <si>
    <t>whiteside14a</t>
  </si>
  <si>
    <t>whiteside15a</t>
  </si>
  <si>
    <t>whiteside16a</t>
  </si>
  <si>
    <t>whiteside17a</t>
  </si>
  <si>
    <t>healthcare executive</t>
  </si>
  <si>
    <t>whiteside18a</t>
  </si>
  <si>
    <t>whiteside19a</t>
  </si>
  <si>
    <t>whiteside20a</t>
  </si>
  <si>
    <t>Left CVA</t>
  </si>
  <si>
    <t>WAB</t>
  </si>
  <si>
    <t>med report</t>
  </si>
  <si>
    <t>left temporal occipital junction</t>
  </si>
  <si>
    <t>Left MCA</t>
  </si>
  <si>
    <t>mechanic</t>
  </si>
  <si>
    <t>manager</t>
  </si>
  <si>
    <t>geophysicist</t>
  </si>
  <si>
    <t>administrator</t>
  </si>
  <si>
    <t>CT</t>
  </si>
  <si>
    <t>left frontal-parietal craniotomy for decompression of the left intraparenchymal hematoma</t>
  </si>
  <si>
    <t>Left basal</t>
  </si>
  <si>
    <t>waitress</t>
  </si>
  <si>
    <t>computer programmer</t>
  </si>
  <si>
    <t xml:space="preserve">counselor </t>
  </si>
  <si>
    <t xml:space="preserve">left frontal-temporal parietal </t>
  </si>
  <si>
    <t>bookkeeper</t>
  </si>
  <si>
    <t>PR</t>
  </si>
  <si>
    <t>doctor</t>
  </si>
  <si>
    <t>real estate broker</t>
  </si>
  <si>
    <t>wozniak01a</t>
  </si>
  <si>
    <t>medicl technologist</t>
  </si>
  <si>
    <t>wozniak02a</t>
  </si>
  <si>
    <t>bank, then catering company</t>
  </si>
  <si>
    <t>AS</t>
  </si>
  <si>
    <t>civil engineer</t>
  </si>
  <si>
    <t>SLP report</t>
  </si>
  <si>
    <t>moved to Canada in 1968</t>
  </si>
  <si>
    <t>wozniak04a</t>
  </si>
  <si>
    <t>craniotomy post stroke, tia last year, personality change per wife, questionable dementia</t>
  </si>
  <si>
    <t>has had heart attack, on dialysis for a period</t>
  </si>
  <si>
    <t>wozniak05a</t>
  </si>
  <si>
    <t>engineer-stoker in navy, naval parts as civilian</t>
  </si>
  <si>
    <t>wozniak06a</t>
  </si>
  <si>
    <t>cardiovascular X-ray technologist</t>
  </si>
  <si>
    <t>wozniak07a</t>
  </si>
  <si>
    <t>yacht management</t>
  </si>
  <si>
    <t>45+</t>
  </si>
  <si>
    <t>PPA</t>
  </si>
  <si>
    <t>scale05c</t>
  </si>
  <si>
    <t>scale06c</t>
  </si>
  <si>
    <t>scale12b</t>
  </si>
  <si>
    <t>scale14c</t>
  </si>
  <si>
    <t>scale15c</t>
  </si>
  <si>
    <t>scale18c</t>
  </si>
  <si>
    <t>OS</t>
    <phoneticPr fontId="2" type="noConversion"/>
  </si>
  <si>
    <t>F</t>
    <phoneticPr fontId="2" type="noConversion"/>
  </si>
  <si>
    <t>AA</t>
    <phoneticPr fontId="2" type="noConversion"/>
  </si>
  <si>
    <t>L</t>
    <phoneticPr fontId="2" type="noConversion"/>
  </si>
  <si>
    <t>Y</t>
    <phoneticPr fontId="2" type="noConversion"/>
  </si>
  <si>
    <t>librarian</t>
    <phoneticPr fontId="2" type="noConversion"/>
  </si>
  <si>
    <t>R</t>
    <phoneticPr fontId="2" type="noConversion"/>
  </si>
  <si>
    <t>US</t>
    <phoneticPr fontId="2" type="noConversion"/>
  </si>
  <si>
    <t>NA</t>
    <phoneticPr fontId="2" type="noConversion"/>
  </si>
  <si>
    <t>MON</t>
    <phoneticPr fontId="2" type="noConversion"/>
  </si>
  <si>
    <t>STR</t>
    <phoneticPr fontId="2" type="noConversion"/>
  </si>
  <si>
    <t>NFL</t>
    <phoneticPr fontId="2" type="noConversion"/>
  </si>
  <si>
    <t>BRO</t>
    <phoneticPr fontId="2" type="noConversion"/>
  </si>
  <si>
    <t>clinical interaction</t>
    <phoneticPr fontId="2" type="noConversion"/>
  </si>
  <si>
    <t>N</t>
    <phoneticPr fontId="2" type="noConversion"/>
  </si>
  <si>
    <t>clinician report</t>
    <phoneticPr fontId="2" type="noConversion"/>
  </si>
  <si>
    <t>LP</t>
    <phoneticPr fontId="2" type="noConversion"/>
  </si>
  <si>
    <t>U</t>
    <phoneticPr fontId="2" type="noConversion"/>
  </si>
  <si>
    <t>HEM</t>
    <phoneticPr fontId="2" type="noConversion"/>
  </si>
  <si>
    <t>subcortical, frontal</t>
    <phoneticPr fontId="2" type="noConversion"/>
  </si>
  <si>
    <t>medical records</t>
    <phoneticPr fontId="2" type="noConversion"/>
  </si>
  <si>
    <t>large right basal ganglia hemorrhage with intraventricular extension and mass effect. Second focus of parenchymal hemorrhage in the high white matter of the right frontal convexity</t>
    <phoneticPr fontId="2" type="noConversion"/>
  </si>
  <si>
    <t>seizures</t>
    <phoneticPr fontId="2" type="noConversion"/>
  </si>
  <si>
    <t>history of hypertension, heart attack since stroke</t>
    <phoneticPr fontId="2" type="noConversion"/>
  </si>
  <si>
    <t>researcher</t>
    <phoneticPr fontId="2" type="noConversion"/>
  </si>
  <si>
    <t>scale28a</t>
  </si>
  <si>
    <t>scale30a</t>
  </si>
  <si>
    <t>computer engineer</t>
  </si>
  <si>
    <t>construction supervisor</t>
  </si>
  <si>
    <t>history of seizures. On meds for this.</t>
  </si>
  <si>
    <t>Age at Testing</t>
  </si>
  <si>
    <t>kurland01e</t>
  </si>
  <si>
    <t>kurland02c</t>
  </si>
  <si>
    <t>kurland02d</t>
  </si>
  <si>
    <t>kurland02e</t>
  </si>
  <si>
    <t>kurland07c</t>
  </si>
  <si>
    <t>kurland08c</t>
  </si>
  <si>
    <t>kurland09c</t>
  </si>
  <si>
    <t>kurland12c</t>
  </si>
  <si>
    <t>kurland13c</t>
  </si>
  <si>
    <t>kurland15a</t>
  </si>
  <si>
    <t>kurland15b</t>
  </si>
  <si>
    <t>kurland15c</t>
  </si>
  <si>
    <t>kurland16a</t>
  </si>
  <si>
    <t>kurland16b</t>
  </si>
  <si>
    <t>kurland17a</t>
  </si>
  <si>
    <t>kurland17b</t>
  </si>
  <si>
    <t>kurland17c</t>
  </si>
  <si>
    <t>kurland18a</t>
  </si>
  <si>
    <t>kurland18b</t>
  </si>
  <si>
    <t>kurland19a</t>
  </si>
  <si>
    <t>kurland19b</t>
  </si>
  <si>
    <t>kurland19c</t>
  </si>
  <si>
    <t>kurland20a</t>
  </si>
  <si>
    <t>kurland01f</t>
  </si>
  <si>
    <t>kurland07d</t>
  </si>
  <si>
    <t>kurland13d</t>
  </si>
  <si>
    <t>kurland09d</t>
  </si>
  <si>
    <t>MTC</t>
  </si>
  <si>
    <t>OPT</t>
  </si>
  <si>
    <t>Personnel Recruiter</t>
  </si>
  <si>
    <t>Business Consultant</t>
  </si>
  <si>
    <t>Pre-school teacher</t>
  </si>
  <si>
    <t>Social Worker</t>
  </si>
  <si>
    <t>Human Resource Director</t>
  </si>
  <si>
    <t>Line Cook</t>
  </si>
  <si>
    <t>medication</t>
  </si>
  <si>
    <t>PCA</t>
  </si>
  <si>
    <t>2008 June</t>
  </si>
  <si>
    <t xml:space="preserve">HEM </t>
  </si>
  <si>
    <t>Behcet's Syndrome</t>
  </si>
  <si>
    <t>left frontal lobe,  basal ganglia stroke secondary to tumor dissection</t>
  </si>
  <si>
    <t>ISC</t>
    <phoneticPr fontId="5" type="noConversion"/>
  </si>
  <si>
    <t>US Air Force-ICBM missile</t>
  </si>
  <si>
    <t>scale12c</t>
  </si>
  <si>
    <t>sales training</t>
  </si>
  <si>
    <t>was given t-PA.  For SLP tx duration, the subject wasn't sure.  He has been attending a community aphasia group twice a week for the past two years.  He went through a "Brain Fitness"program at a local hospital about a year ago (several times a week for several hours a day for about 3 months).</t>
  </si>
  <si>
    <t>There is minimal right sided weakness.  Subject walks unassisted and can use R hand to write.  He has GREAT communication abilities even though his expressive linguistic skills are very limited.  SLP tx has been "on and off" since the CVA.</t>
  </si>
  <si>
    <t>Subject reported right arm and leg weakness and left arm and leg weakness, but there is no observable hemiparesis or hemiplegia.  She walks unassisted and drives.  For SLP tx duration, the subject reported that she has been involved in speech-language therapy for 8 years.  She has been attending a twice-monthly aphasia group for at least the last 5 years.</t>
  </si>
  <si>
    <t>software sales, swimming teacher</t>
  </si>
  <si>
    <t>Stroke following craniotomy</t>
  </si>
  <si>
    <t>0;0</t>
  </si>
  <si>
    <t>post encephalitis</t>
  </si>
  <si>
    <t>tucson06b</t>
  </si>
  <si>
    <t>0;0</t>
    <phoneticPr fontId="3" type="noConversion"/>
  </si>
  <si>
    <t>tests not aphasic on WAB-mild word finding</t>
  </si>
  <si>
    <t>tucson08b</t>
  </si>
  <si>
    <t>dental assistant</t>
  </si>
  <si>
    <t>French</t>
  </si>
  <si>
    <t>tucson15b</t>
  </si>
  <si>
    <t>U.S. Airforce-ICBM missile</t>
  </si>
  <si>
    <t>left MCA</t>
  </si>
  <si>
    <t xml:space="preserve">Afib, seizures, hypertension </t>
  </si>
  <si>
    <t>tucson18a</t>
  </si>
  <si>
    <t>currently artist/previously bookstore manager</t>
  </si>
  <si>
    <t>DE</t>
  </si>
  <si>
    <t>post herpes encephalitis</t>
  </si>
  <si>
    <t>tucson19a</t>
  </si>
  <si>
    <t>chemistry professor</t>
  </si>
  <si>
    <t>primary progressive aphasia</t>
  </si>
  <si>
    <t>tucson20a</t>
  </si>
  <si>
    <t>electronics technician and engineer</t>
  </si>
  <si>
    <t>Director of Environmental Health</t>
  </si>
  <si>
    <t>thompson07c</t>
  </si>
  <si>
    <t>professor psychology</t>
  </si>
  <si>
    <t>MSU01a</t>
  </si>
  <si>
    <t>Social worker</t>
  </si>
  <si>
    <t>conversation; formal tests</t>
  </si>
  <si>
    <t>good; active; cataract surgery; Ca spot on lower R eye</t>
  </si>
  <si>
    <t>none</t>
  </si>
  <si>
    <t>received TPA after stroke</t>
  </si>
  <si>
    <t>MSU01b</t>
  </si>
  <si>
    <t>MSU02a</t>
  </si>
  <si>
    <t>social studies teacher</t>
  </si>
  <si>
    <t>aneurysm</t>
  </si>
  <si>
    <t>None</t>
  </si>
  <si>
    <t>MSU02b</t>
  </si>
  <si>
    <t>MSU03a</t>
  </si>
  <si>
    <t>police officer</t>
  </si>
  <si>
    <t>Polish</t>
  </si>
  <si>
    <t>HTN; irregular heartbeat; diabetes</t>
  </si>
  <si>
    <t>MSU03b</t>
  </si>
  <si>
    <t>MSU04a</t>
  </si>
  <si>
    <t>Biotech</t>
  </si>
  <si>
    <t>arthritis; gout</t>
  </si>
  <si>
    <t>MSU04b</t>
  </si>
  <si>
    <t>MSU05a</t>
  </si>
  <si>
    <t>good,diabetes, HTN</t>
  </si>
  <si>
    <t>MSU05b</t>
  </si>
  <si>
    <t>MSU06a</t>
  </si>
  <si>
    <t>Sales</t>
  </si>
  <si>
    <t>X-X-1997</t>
  </si>
  <si>
    <t>former clinician</t>
  </si>
  <si>
    <t>MSU06b</t>
  </si>
  <si>
    <t>MSU07a</t>
  </si>
  <si>
    <t>Dietary aide</t>
  </si>
  <si>
    <t>MSU07b</t>
  </si>
  <si>
    <t>MSU08a</t>
  </si>
  <si>
    <t>Typist</t>
  </si>
  <si>
    <t>00-Sep-2011</t>
  </si>
  <si>
    <t>MSU08b</t>
  </si>
  <si>
    <t>temp-parietal</t>
  </si>
  <si>
    <t>fr-temp-par</t>
  </si>
  <si>
    <t>temp-par-occ</t>
  </si>
  <si>
    <t>kurland21a</t>
  </si>
  <si>
    <t>Clin research</t>
  </si>
  <si>
    <t>kurland22a</t>
  </si>
  <si>
    <t>kurland23a</t>
  </si>
  <si>
    <t>kurland24a</t>
  </si>
  <si>
    <t>kurland25a</t>
  </si>
  <si>
    <t>kurland26a</t>
  </si>
  <si>
    <t>kurland27a</t>
  </si>
  <si>
    <t>kurland28a</t>
  </si>
  <si>
    <t>kurland29a</t>
  </si>
  <si>
    <t>temp</t>
  </si>
  <si>
    <t>fr-temp</t>
  </si>
  <si>
    <t>kurland02f</t>
  </si>
  <si>
    <t>kurland02g</t>
  </si>
  <si>
    <t>kurland12d</t>
  </si>
  <si>
    <t>kurland15d</t>
  </si>
  <si>
    <t>kurland15e</t>
  </si>
  <si>
    <t>kurland16c</t>
  </si>
  <si>
    <t>kurland16d</t>
  </si>
  <si>
    <t>kurland17d</t>
  </si>
  <si>
    <t>kurland17e</t>
  </si>
  <si>
    <t>kurland18c</t>
  </si>
  <si>
    <t>kurland18d</t>
  </si>
  <si>
    <t>kurland19d</t>
  </si>
  <si>
    <t>kurland19e</t>
  </si>
  <si>
    <t>kurland21b</t>
  </si>
  <si>
    <t>kurland21c</t>
  </si>
  <si>
    <t>kurland22b</t>
  </si>
  <si>
    <t>kurland23b</t>
  </si>
  <si>
    <t>kurland24b</t>
  </si>
  <si>
    <t>kurland25b</t>
  </si>
  <si>
    <t>kurland26b</t>
  </si>
  <si>
    <t>kurland27b</t>
  </si>
  <si>
    <t>kurland28b</t>
  </si>
  <si>
    <t>kurland29b</t>
  </si>
  <si>
    <t>Carpenter</t>
  </si>
  <si>
    <t>Fish Farm Maintenance Worker</t>
  </si>
  <si>
    <t>Professor of Comp Lit</t>
  </si>
  <si>
    <t>Greek, French, Old Eng, Middle Eng, Latin,German…don’t know order</t>
  </si>
  <si>
    <t>Day Care Owner/ Teacher</t>
  </si>
  <si>
    <t>Accountant</t>
  </si>
  <si>
    <t>Pre-school Director</t>
  </si>
  <si>
    <t>Mechanic</t>
  </si>
  <si>
    <t>French/Eng same time</t>
  </si>
  <si>
    <t>kurland21d</t>
  </si>
  <si>
    <t>kurland22c</t>
  </si>
  <si>
    <t>kurland22d</t>
  </si>
  <si>
    <t>kurland23c</t>
  </si>
  <si>
    <t>kurland24c</t>
  </si>
  <si>
    <t>kurland25c</t>
  </si>
  <si>
    <t>kurland26c</t>
  </si>
  <si>
    <t>kurland27c</t>
  </si>
  <si>
    <t>kurland28c</t>
  </si>
  <si>
    <t>kurland29c</t>
  </si>
  <si>
    <t>kurland25d</t>
  </si>
  <si>
    <t>kurland26d</t>
  </si>
  <si>
    <t>kurland23d</t>
  </si>
  <si>
    <t>kurland24d</t>
  </si>
  <si>
    <t>kurland21e</t>
  </si>
  <si>
    <t>elman11b</t>
  </si>
  <si>
    <t>GMAC regional financing manager</t>
  </si>
  <si>
    <t>htn</t>
  </si>
  <si>
    <t>elman01b</t>
  </si>
  <si>
    <t>manager, office equipment company</t>
  </si>
  <si>
    <t>Chinese-Cantonese</t>
  </si>
  <si>
    <t>htn, asthma</t>
  </si>
  <si>
    <t>elman15a</t>
  </si>
  <si>
    <t>postal worker</t>
  </si>
  <si>
    <t>B</t>
  </si>
  <si>
    <t>bilateral aneurysm bleeds</t>
  </si>
  <si>
    <t>tucson17a</t>
  </si>
  <si>
    <t>frontal, temporal, parietal</t>
  </si>
  <si>
    <t>other</t>
  </si>
  <si>
    <t>tested twice</t>
  </si>
  <si>
    <t>unusual motor speech component</t>
  </si>
  <si>
    <t>cmu02b</t>
  </si>
  <si>
    <t>clinical report, clinical interaction</t>
  </si>
  <si>
    <t>Air Force sergeant</t>
  </si>
  <si>
    <t>##-May-2002</t>
  </si>
  <si>
    <t>##-Aug-2005</t>
  </si>
  <si>
    <t>##-Dec-2005</t>
  </si>
  <si>
    <t>kurland22e</t>
  </si>
  <si>
    <t>kurland23e</t>
  </si>
  <si>
    <t>kurland24e</t>
  </si>
  <si>
    <t>kurland25e</t>
  </si>
  <si>
    <t>kurland26e</t>
  </si>
  <si>
    <t>kurland27d</t>
  </si>
  <si>
    <t>kurland27e</t>
  </si>
  <si>
    <t>kurland28d</t>
  </si>
  <si>
    <t>kurland28e</t>
  </si>
  <si>
    <t>kurland29d</t>
  </si>
  <si>
    <t>kurland29e</t>
  </si>
  <si>
    <t>scale06d</t>
  </si>
  <si>
    <t>financial analyst</t>
  </si>
  <si>
    <t>scale12d</t>
  </si>
  <si>
    <t>administrative assistant</t>
  </si>
  <si>
    <t>scale 15d</t>
  </si>
  <si>
    <t>typesetter</t>
  </si>
  <si>
    <t>scale17c</t>
  </si>
  <si>
    <t>director of training-Bureau of Printing and Engraving</t>
  </si>
  <si>
    <t>scale18d</t>
  </si>
  <si>
    <t>librarian</t>
  </si>
  <si>
    <t>basal ganglia</t>
  </si>
  <si>
    <t>scale30b</t>
  </si>
  <si>
    <t>scale31a</t>
  </si>
  <si>
    <t>cardiac issues</t>
  </si>
  <si>
    <t>scale32a</t>
  </si>
  <si>
    <t>pediatrician</t>
  </si>
  <si>
    <t>scale33a</t>
  </si>
  <si>
    <t>waitress/Airforce Major</t>
  </si>
  <si>
    <t>1 month</t>
  </si>
  <si>
    <t>scale34a</t>
  </si>
  <si>
    <t>scale35a</t>
  </si>
  <si>
    <t>technician at Sears</t>
  </si>
  <si>
    <t>scale36a</t>
  </si>
  <si>
    <t>inventory management</t>
  </si>
  <si>
    <t>teacher/coach</t>
  </si>
  <si>
    <t>lawyer</t>
  </si>
  <si>
    <t>nurse (RN)</t>
  </si>
  <si>
    <t>law office manager</t>
  </si>
  <si>
    <t>sales, business owner</t>
  </si>
  <si>
    <t>business owner</t>
  </si>
  <si>
    <t>Clinician impression -- cognitive communicative impairment</t>
  </si>
  <si>
    <t>No video available</t>
  </si>
  <si>
    <t>scale26a</t>
  </si>
  <si>
    <t>business owner-mechanical/plumbing/HVAC contractor</t>
  </si>
  <si>
    <t>clinical interaction,tests</t>
  </si>
  <si>
    <t>herniated lumbar disc requiring pain management</t>
  </si>
  <si>
    <t>fridriksson01a</t>
  </si>
  <si>
    <t>clinical interaction, testing</t>
  </si>
  <si>
    <t>we tested this participant previously, but the video was destroyed, and no data were saved from the previous testing.</t>
  </si>
  <si>
    <t>fridriksson02a</t>
  </si>
  <si>
    <t>fridriksson10b</t>
  </si>
  <si>
    <t>Air Force, CEO</t>
  </si>
  <si>
    <t>fridriksson09b</t>
  </si>
  <si>
    <t>fridriksson08b</t>
  </si>
  <si>
    <t>military, then construction</t>
  </si>
  <si>
    <t>history of seizure</t>
  </si>
  <si>
    <t>fridriksson06b</t>
  </si>
  <si>
    <t>fridriksson03b</t>
  </si>
  <si>
    <t>Columbia VA communications Department</t>
  </si>
  <si>
    <t>spouse report</t>
  </si>
  <si>
    <t>##-##-1989</t>
  </si>
  <si>
    <t>housekeeping, CNA, ward clerk</t>
  </si>
  <si>
    <t>painter, biochemist, carpenter</t>
  </si>
  <si>
    <t>"pretty good"</t>
  </si>
  <si>
    <t>UNH03a</t>
  </si>
  <si>
    <t>UNH05a</t>
  </si>
  <si>
    <t>Repeat discourse protocol administrations?</t>
  </si>
  <si>
    <t>fridriksson13a</t>
  </si>
  <si>
    <t>director of planning and logistics, pharmaceutical company</t>
  </si>
  <si>
    <t>retired</t>
  </si>
  <si>
    <t>poor results on repetition tasks</t>
  </si>
  <si>
    <t>UNH06a</t>
  </si>
  <si>
    <t>disabled</t>
  </si>
  <si>
    <t>Comprehension is high enough for BRO</t>
  </si>
  <si>
    <t>UNH07a</t>
  </si>
  <si>
    <t>stents heart valve, glaucoma</t>
  </si>
  <si>
    <t>research lab associate - synthesized chemicals into drugs</t>
  </si>
  <si>
    <t>UNH01a</t>
  </si>
  <si>
    <t>software development</t>
  </si>
  <si>
    <t>UNH02a</t>
  </si>
  <si>
    <t xml:space="preserve">bookkeeper, supervisor </t>
  </si>
  <si>
    <t>UNH04a</t>
  </si>
  <si>
    <t>eng, spa</t>
  </si>
  <si>
    <t>eng, fre</t>
  </si>
  <si>
    <t>heb, eng</t>
  </si>
  <si>
    <t>heb</t>
  </si>
  <si>
    <t>eng, arm</t>
  </si>
  <si>
    <t>chi -- Cantonese</t>
  </si>
  <si>
    <t>chi -- Mandarin</t>
  </si>
  <si>
    <t>per</t>
  </si>
  <si>
    <t>IR</t>
  </si>
  <si>
    <t>SV</t>
  </si>
  <si>
    <t>hun</t>
  </si>
  <si>
    <t>fre, eng</t>
  </si>
  <si>
    <t>pol</t>
  </si>
  <si>
    <t>gre, fre, old eng, middle eng, lat, ger -- don’t know order</t>
  </si>
  <si>
    <t>heb, fre</t>
  </si>
  <si>
    <t>swa, fre, eng</t>
  </si>
  <si>
    <t>CG</t>
  </si>
  <si>
    <t>JM</t>
  </si>
  <si>
    <t>por, spa, fre, eng</t>
  </si>
  <si>
    <t>jpn</t>
  </si>
  <si>
    <t>tur -- pre-stroke, no recollection post-stroke</t>
  </si>
  <si>
    <t>lat, fre, spa</t>
  </si>
  <si>
    <t>fre</t>
  </si>
  <si>
    <t>GB</t>
  </si>
  <si>
    <t>por</t>
  </si>
  <si>
    <t>haw -- in childhood</t>
  </si>
  <si>
    <t>spa -- in childhood</t>
  </si>
  <si>
    <t>ger</t>
  </si>
  <si>
    <t>GY</t>
  </si>
  <si>
    <t>disabled - was a chef, bus driver, worked at a passport center</t>
  </si>
  <si>
    <t>UNH08a</t>
  </si>
  <si>
    <t>NH</t>
  </si>
  <si>
    <t>PHL</t>
  </si>
  <si>
    <t>UNH10a</t>
  </si>
  <si>
    <t>She was born in the Philippines, but says she is monolingual and English is her primary language because she left PHL when she was 3. Did not specify any other language other than English as her first and primary language.</t>
  </si>
  <si>
    <t>takes general depression and anxiety meds (Effexor XR daily)  </t>
  </si>
  <si>
    <t>MCA infarct, cardioembolic, M2 Branch thrombectomy</t>
  </si>
  <si>
    <t>hypertension, sedentary life</t>
  </si>
  <si>
    <t>dance teacher</t>
  </si>
  <si>
    <t>wellness coordinator for health insurance company</t>
  </si>
  <si>
    <t>retired - former electronics technician supervisor</t>
  </si>
  <si>
    <t xml:space="preserve">takes dep med (fluoxetine) daily </t>
  </si>
  <si>
    <t xml:space="preserve">ICA occulsion </t>
  </si>
  <si>
    <t xml:space="preserve">had one post-stroke seizure </t>
  </si>
  <si>
    <t xml:space="preserve">hypercholesterolemia post-stroke, active lifestyle caused stroke, </t>
  </si>
  <si>
    <t>student clinician</t>
  </si>
  <si>
    <t>UNH09a</t>
  </si>
  <si>
    <t>tucson22a</t>
  </si>
  <si>
    <t>UNH11a</t>
  </si>
  <si>
    <t>New home sales</t>
  </si>
  <si>
    <t>hindi, eng</t>
  </si>
  <si>
    <t>Contract administrator</t>
  </si>
  <si>
    <t>Assistant Direction- Financial Analyst/Auditor</t>
  </si>
  <si>
    <t>Manager</t>
  </si>
  <si>
    <t>Financial analyst</t>
  </si>
  <si>
    <t>Electronic technician</t>
  </si>
  <si>
    <t>Analyst</t>
  </si>
  <si>
    <t>Assists at events with food stores</t>
  </si>
  <si>
    <t>Shipping and Receiving Clerk at Fort Meade</t>
  </si>
  <si>
    <t>Supervisorary Attorney</t>
  </si>
  <si>
    <t>Manager at Giant Pharmacy</t>
  </si>
  <si>
    <t>Self employed commercial real estate</t>
  </si>
  <si>
    <t>Technical Consultant</t>
  </si>
  <si>
    <t>Years in US (or current home country)</t>
  </si>
  <si>
    <t>UCL01a</t>
  </si>
  <si>
    <t>IE</t>
  </si>
  <si>
    <t>gle</t>
  </si>
  <si>
    <t>tests, conv, clinical interaction</t>
  </si>
  <si>
    <t>##-Oct-2007</t>
  </si>
  <si>
    <t>Details included in retelling Cinderella suggest he may have had a less common version of the story in mind.</t>
  </si>
  <si>
    <t>UCL02a</t>
  </si>
  <si>
    <t>Orchestra management</t>
  </si>
  <si>
    <t>KE</t>
  </si>
  <si>
    <t>eng, deu, fra, spa, ita</t>
  </si>
  <si>
    <t>psychologist report</t>
  </si>
  <si>
    <t>Middle cerebral artery distribution</t>
  </si>
  <si>
    <t>UCL03a</t>
  </si>
  <si>
    <t>Hay merchant</t>
  </si>
  <si>
    <t>UCL04a</t>
  </si>
  <si>
    <t>Security company contracts manager</t>
  </si>
  <si>
    <t>GH</t>
  </si>
  <si>
    <t>##-Apr-2014</t>
  </si>
  <si>
    <t>Cerebellar</t>
  </si>
  <si>
    <t>Medical records</t>
  </si>
  <si>
    <t>Diagnosis of neurogenic stutter in addition to aphasia. No history of developmental stutter. Participant requested repetition of auditory items presented by examiner throughout assessment process; where allowed, this benefited his performance. Procedural discourse (sandwich) was not completed.</t>
  </si>
  <si>
    <t>1st language is Hindi, not sure when English was learned</t>
  </si>
  <si>
    <t>No video/audio available</t>
  </si>
  <si>
    <t>Nigeria</t>
  </si>
  <si>
    <t>heb, ger, rus</t>
  </si>
  <si>
    <t>not specified</t>
  </si>
  <si>
    <t>x</t>
  </si>
  <si>
    <t>aprocsa1738a</t>
  </si>
  <si>
    <t>aprocsa1554a</t>
  </si>
  <si>
    <t>ischemic</t>
  </si>
  <si>
    <t>147.2 cm3</t>
  </si>
  <si>
    <t>aprocsa1944a</t>
  </si>
  <si>
    <t>51.1 cm3</t>
  </si>
  <si>
    <t>aprocsa1713a</t>
  </si>
  <si>
    <t>29.2 cm3 - acute lesion extent</t>
  </si>
  <si>
    <t>17.8 cm3</t>
  </si>
  <si>
    <t>aprocsa1833a</t>
  </si>
  <si>
    <t>hemorrhagic</t>
  </si>
  <si>
    <t>9.7 cm3 -- acute lesion extent</t>
  </si>
  <si>
    <t>aprocsa1731a</t>
  </si>
  <si>
    <t>218.6 cm3</t>
  </si>
  <si>
    <t>UNH01b</t>
  </si>
  <si>
    <t>temporal</t>
  </si>
  <si>
    <t xml:space="preserve">intraparenchymal hemorrhage and venous sinus thrombosis in the left transverse/sigmoid sinus extending into the internal jugular vein </t>
  </si>
  <si>
    <t>manufacturing associate</t>
  </si>
  <si>
    <t>on disability</t>
  </si>
  <si>
    <t xml:space="preserve">Saw counselor briefly but "didn't think she needed it" so she stopped fairly quickly. Denied depression in NP report. Not taking meds. </t>
  </si>
  <si>
    <t>UNH01c</t>
  </si>
  <si>
    <t xml:space="preserve">Saw counselor briefly but "didn't think she needed it" so she stopped fairly quickly. Denied depression in NP report/ not taking medications </t>
  </si>
  <si>
    <t>UNH02b</t>
  </si>
  <si>
    <t>systems Manager in software</t>
  </si>
  <si>
    <t>takes meds</t>
  </si>
  <si>
    <t>UNH03b</t>
  </si>
  <si>
    <t>UNH04b</t>
  </si>
  <si>
    <t>UNH05b</t>
  </si>
  <si>
    <t>bookkeeper/supervisor</t>
  </si>
  <si>
    <t xml:space="preserve">takes duloxetine daily (but she does have anxiety and takes several meds for pain which this also deals with) </t>
  </si>
  <si>
    <t>frontal, temporal,  parietal, basal ganglia</t>
  </si>
  <si>
    <t>CT, MRI, medical records</t>
  </si>
  <si>
    <t>M2 branches of MCA and distal ICA occlusion - some petechial hemorrhages and edema as well - embolic stroke</t>
  </si>
  <si>
    <t xml:space="preserve">seizures post-stroke </t>
  </si>
  <si>
    <t>hyperthyroidism, takes anxiety meds, coronary atery disease/ atherosclerosis</t>
  </si>
  <si>
    <t>self-reported</t>
  </si>
  <si>
    <t xml:space="preserve">frontal temporal and in the cerebellum </t>
  </si>
  <si>
    <t>intracerebral infarct - cerebellar stroke discovered a few days after the frontotemporal one</t>
  </si>
  <si>
    <t>coronary artery disease, hx heart attack and stents, hypertension, high cholesterol</t>
  </si>
  <si>
    <t>medical records, CT scan</t>
  </si>
  <si>
    <t>UNH03c</t>
  </si>
  <si>
    <t>ENG</t>
  </si>
  <si>
    <t>UNH05c</t>
  </si>
  <si>
    <t xml:space="preserve">M </t>
  </si>
  <si>
    <t>overall good health</t>
  </si>
  <si>
    <t>UNH09c</t>
  </si>
  <si>
    <t>UNH09b</t>
  </si>
  <si>
    <t>UNH07b</t>
  </si>
  <si>
    <t xml:space="preserve">MCA AND ICA stroke back to back possible PCA </t>
  </si>
  <si>
    <t>intake Form</t>
  </si>
  <si>
    <t>comprehension is high enough for BRO</t>
  </si>
  <si>
    <t>intake form</t>
  </si>
  <si>
    <t>UNH10b</t>
  </si>
  <si>
    <t>8.510.1</t>
  </si>
  <si>
    <t>MCA infarct, cardioembolic, had decompressive hemicraniectomy w/ cranioplasty 3 months later</t>
  </si>
  <si>
    <t>afib from hyperthyroidism, hyperlipidemia post-stroke, seizures post-stroke</t>
  </si>
  <si>
    <t xml:space="preserve">frontotemporal and parietal </t>
  </si>
  <si>
    <t>UNH09d</t>
  </si>
  <si>
    <t>self and spouse</t>
  </si>
  <si>
    <t>no depression meds - denied dep in med reports</t>
  </si>
  <si>
    <t>UNH10c</t>
  </si>
  <si>
    <t>UNH10d</t>
  </si>
  <si>
    <t>UNH11b</t>
  </si>
  <si>
    <t>UNH11c</t>
  </si>
  <si>
    <t>5+</t>
  </si>
  <si>
    <t>UNH14a</t>
  </si>
  <si>
    <t>dental manager, dog walker, home decor organizer</t>
  </si>
  <si>
    <t>UNH14b</t>
  </si>
  <si>
    <t>frequent paraphasias, impaired comprehension</t>
  </si>
  <si>
    <t>medical records indicate dysarthria</t>
  </si>
  <si>
    <t>BDI completed by wife, however evidence of depression in therapy</t>
  </si>
  <si>
    <t xml:space="preserve">U </t>
  </si>
  <si>
    <t>occulsion of the MCA</t>
  </si>
  <si>
    <t>afib, congestive heart failure hypertension, hypercholesterolemia</t>
  </si>
  <si>
    <t>homemaker, artist, realtor</t>
  </si>
  <si>
    <t>DEU</t>
  </si>
  <si>
    <t>"good", some issues with balance and walking</t>
  </si>
  <si>
    <t>sales, self-employed, landlord</t>
  </si>
  <si>
    <t>UNH15a</t>
  </si>
  <si>
    <t>UNH16a</t>
  </si>
  <si>
    <t>told story of Hansel and Gretel instead</t>
  </si>
  <si>
    <t>dietary aide</t>
  </si>
  <si>
    <t>typist</t>
  </si>
  <si>
    <t>biotech</t>
  </si>
  <si>
    <t>NEURAL48-1</t>
  </si>
  <si>
    <t>NEURAL49-1</t>
  </si>
  <si>
    <t>NEURAL50-1</t>
  </si>
  <si>
    <t>NEURAL52-1</t>
  </si>
  <si>
    <t>NEURAL54-1</t>
  </si>
  <si>
    <t>NEURAL55-1</t>
  </si>
  <si>
    <t>NEURAL57-1</t>
  </si>
  <si>
    <t>NEURAL58-1</t>
  </si>
  <si>
    <t>NEURAL59-1</t>
  </si>
  <si>
    <t>NEURAL60-1</t>
  </si>
  <si>
    <t>NEURAL61-1</t>
  </si>
  <si>
    <t>NEURAL63-1</t>
  </si>
  <si>
    <t>NEURAL64-1</t>
  </si>
  <si>
    <t>NEURAL65-1</t>
  </si>
  <si>
    <t>NEURAL67-1</t>
  </si>
  <si>
    <t>NEURAL68-1</t>
  </si>
  <si>
    <t>NEURAL70-1</t>
  </si>
  <si>
    <t>NEURAL73-1</t>
  </si>
  <si>
    <t>NEURAL74-1</t>
  </si>
  <si>
    <t>NEURAL75-1</t>
  </si>
  <si>
    <t>NEURAL77-1</t>
  </si>
  <si>
    <t>NEURAL42-1</t>
  </si>
  <si>
    <t>NEURAL45-1</t>
  </si>
  <si>
    <t>NEURAL46-1</t>
  </si>
  <si>
    <t>NEURAL47-1</t>
  </si>
  <si>
    <t>NEURAL77-2</t>
  </si>
  <si>
    <t>NEURAL75-2</t>
  </si>
  <si>
    <t>NEURAL74-2</t>
  </si>
  <si>
    <t>NEURAL73-2</t>
  </si>
  <si>
    <t>NEURAL70-2</t>
  </si>
  <si>
    <t>NEURAL68-2</t>
  </si>
  <si>
    <t>NEURAL67-2</t>
  </si>
  <si>
    <t>NEURAL65-2</t>
  </si>
  <si>
    <t>NEURAL64-2</t>
  </si>
  <si>
    <t>NEURAL63-2</t>
  </si>
  <si>
    <t>NEURAL61-2</t>
  </si>
  <si>
    <t>NEURAL60-2</t>
  </si>
  <si>
    <t>NEURAL59-2</t>
  </si>
  <si>
    <t>NEURAL58-2</t>
  </si>
  <si>
    <t>NEURAL57-2</t>
  </si>
  <si>
    <t>NEURAL54-2</t>
  </si>
  <si>
    <t>NEURAL52-2</t>
  </si>
  <si>
    <t>NEURAL42-2</t>
  </si>
  <si>
    <t>NEURAL45-2</t>
  </si>
  <si>
    <t>NEURAL46-2</t>
  </si>
  <si>
    <t>NEURAL47-2</t>
  </si>
  <si>
    <t>NEURAL49-2</t>
  </si>
  <si>
    <t>NEURAL50-2</t>
  </si>
  <si>
    <t>laborer</t>
  </si>
  <si>
    <t>resident of long term care center; grocery store/musician</t>
  </si>
  <si>
    <t>University- helping students and staff find resources</t>
  </si>
  <si>
    <t>administrator at Kelley School of Business</t>
  </si>
  <si>
    <t>massage therapist/ business owner (retail)</t>
  </si>
  <si>
    <t>musician</t>
  </si>
  <si>
    <t>financial analyst/ housing director-dity of Wichita</t>
  </si>
  <si>
    <t>pre-stroke:Macy's now: volunteer ambassador for American Heart Association in Idaho</t>
  </si>
  <si>
    <t>physician's assistant</t>
  </si>
  <si>
    <t>test engineer</t>
  </si>
  <si>
    <t>counselor</t>
  </si>
  <si>
    <t>Navy</t>
  </si>
  <si>
    <t>automotive engineer</t>
  </si>
  <si>
    <t>restaurant owner</t>
  </si>
  <si>
    <t>privacy officer-VA Wichita</t>
  </si>
  <si>
    <t xml:space="preserve">home-teacher </t>
  </si>
  <si>
    <t>bank manager</t>
  </si>
  <si>
    <t>US Air Force</t>
  </si>
  <si>
    <t>IT manager</t>
  </si>
  <si>
    <t>vice president of clinical research</t>
  </si>
  <si>
    <t>educator</t>
  </si>
  <si>
    <t>IT consultant</t>
  </si>
  <si>
    <t>MI</t>
  </si>
  <si>
    <t>pol, cze, rus, swe</t>
  </si>
  <si>
    <t>tur</t>
  </si>
  <si>
    <t>spa, ger</t>
  </si>
  <si>
    <t>X-X-2009</t>
  </si>
  <si>
    <t>X-May-2019</t>
  </si>
  <si>
    <t>X-Apr-2015</t>
  </si>
  <si>
    <t>X-May-2011</t>
  </si>
  <si>
    <t>X-Jul-2017</t>
  </si>
  <si>
    <t>X-Mar-2007</t>
  </si>
  <si>
    <t>X-Jun-2014</t>
  </si>
  <si>
    <t>Latent</t>
  </si>
  <si>
    <t>X-Sep-2018</t>
  </si>
  <si>
    <t>X-May-2015</t>
  </si>
  <si>
    <t>X-X-1996</t>
  </si>
  <si>
    <t>X-X-2006</t>
  </si>
  <si>
    <t>X-X-2017</t>
  </si>
  <si>
    <t>X-X-2015</t>
  </si>
  <si>
    <t>X-Aug-2013</t>
  </si>
  <si>
    <t>X-Apr-2017</t>
  </si>
  <si>
    <t>X-X-1990</t>
  </si>
  <si>
    <t>TBI -- 1984</t>
  </si>
  <si>
    <t>X-Dec-2018</t>
  </si>
  <si>
    <t>X-Aug-2018</t>
  </si>
  <si>
    <t>X-May-2016</t>
  </si>
  <si>
    <t>X-Dec-2015</t>
  </si>
  <si>
    <t>X-Nov-2015</t>
  </si>
  <si>
    <t>X-Feb-2017</t>
  </si>
  <si>
    <t>X-Jan-2020</t>
  </si>
  <si>
    <t>X-Apr-1976</t>
  </si>
  <si>
    <t>brainstem/cerebellum</t>
  </si>
  <si>
    <t>has subsequent brain bleed after surgery</t>
  </si>
  <si>
    <t>clin research</t>
  </si>
  <si>
    <t>UNH16b</t>
  </si>
  <si>
    <t>UNH16c</t>
  </si>
  <si>
    <t>"good/very good; right side deficit from stroke"</t>
  </si>
  <si>
    <t>UNH17a</t>
  </si>
  <si>
    <t xml:space="preserve">high school math teacher </t>
  </si>
  <si>
    <t>BDI completed by sister, evidence of depression in sessions (emotional perseveration)</t>
  </si>
  <si>
    <t>Baycrest9336a</t>
  </si>
  <si>
    <t>Baycrest9772a</t>
  </si>
  <si>
    <t>Baycrest10450a</t>
  </si>
  <si>
    <t>Baycrest10634a</t>
  </si>
  <si>
    <t>Baycrest10827a</t>
  </si>
  <si>
    <t>Baycrest11154a</t>
  </si>
  <si>
    <t>Baycrest11254a</t>
  </si>
  <si>
    <t>Baycrest11458a</t>
  </si>
  <si>
    <t>Baycrest12072a</t>
  </si>
  <si>
    <t>Baycrest12207a</t>
  </si>
  <si>
    <t>Baycrest12288a</t>
  </si>
  <si>
    <t>Baycrest12307a</t>
  </si>
  <si>
    <t>Baycrest12308a</t>
  </si>
  <si>
    <t>Baycrest12331a</t>
  </si>
  <si>
    <t>GDS</t>
  </si>
  <si>
    <t>xx-Jan-2012</t>
  </si>
  <si>
    <t>xx-xxx-1997</t>
  </si>
  <si>
    <t>xx-Mar-2013</t>
  </si>
  <si>
    <t>MBA01a</t>
  </si>
  <si>
    <t>MMA02a</t>
  </si>
  <si>
    <t>MMA03a</t>
  </si>
  <si>
    <t>MMA04a</t>
  </si>
  <si>
    <t>MMA05a</t>
  </si>
  <si>
    <t>MMA06a</t>
  </si>
  <si>
    <t>MMA08a</t>
  </si>
  <si>
    <t>MMA09a</t>
  </si>
  <si>
    <t>MMA10a</t>
  </si>
  <si>
    <t>MMA11a</t>
  </si>
  <si>
    <t>MMA12a</t>
  </si>
  <si>
    <t>MMA13a</t>
  </si>
  <si>
    <t>MMA14a</t>
  </si>
  <si>
    <t>MMA15a</t>
  </si>
  <si>
    <t>MMA16a</t>
  </si>
  <si>
    <t>MMA17a</t>
  </si>
  <si>
    <t>MMA18a</t>
  </si>
  <si>
    <t>MMA19a</t>
  </si>
  <si>
    <t>MMA20a</t>
  </si>
  <si>
    <t>MMA21a</t>
  </si>
  <si>
    <t>MMA22a</t>
  </si>
  <si>
    <t>scale38a</t>
  </si>
  <si>
    <t>star03a</t>
  </si>
  <si>
    <t>tap01a</t>
  </si>
  <si>
    <t>tap02a</t>
  </si>
  <si>
    <t>tap03a</t>
  </si>
  <si>
    <t>tap04a</t>
  </si>
  <si>
    <t>tap05a</t>
  </si>
  <si>
    <t>tap06a</t>
  </si>
  <si>
    <t>tap07a</t>
  </si>
  <si>
    <t>tap08a</t>
  </si>
  <si>
    <t>tap09a</t>
  </si>
  <si>
    <t>tap10a</t>
  </si>
  <si>
    <t>tap11a</t>
  </si>
  <si>
    <t>tap12a</t>
  </si>
  <si>
    <t>tap13a</t>
  </si>
  <si>
    <t>tap14a</t>
  </si>
  <si>
    <t>tap15a</t>
  </si>
  <si>
    <t>tap16a</t>
  </si>
  <si>
    <t>tap17a</t>
  </si>
  <si>
    <t>tap18a</t>
  </si>
  <si>
    <t>wozniak03a</t>
  </si>
  <si>
    <t>tcu09a</t>
  </si>
  <si>
    <t>tcu08a</t>
  </si>
  <si>
    <t>tcu07a</t>
  </si>
  <si>
    <t>tcu05a</t>
  </si>
  <si>
    <t>tcu03a</t>
  </si>
  <si>
    <t>tap19a</t>
  </si>
  <si>
    <t>tcu01a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</si>
</sst>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mmm\-yyyy"/>
    <numFmt numFmtId="165" formatCode="dd\-mmm\-yy"/>
    <numFmt numFmtId="166" formatCode="[$-409]mmmm\-yy;@"/>
    <numFmt numFmtId="167" formatCode="0.0"/>
    <numFmt numFmtId="168" formatCode="[$-409]d\-mmm\-yy;@"/>
    <numFmt numFmtId="169" formatCode="[$-409]d\-mmm\-yyyy;@"/>
  </numFmts>
  <fonts count="17" x14ac:knownFonts="1">
    <font>
      <sz val="10"/>
      <name val="Verdana"/>
    </font>
    <font>
      <u/>
      <sz val="10"/>
      <color indexed="12"/>
      <name val="Verdana"/>
      <family val="2"/>
    </font>
    <font>
      <b/>
      <sz val="8"/>
      <name val="Verdana"/>
      <family val="2"/>
    </font>
    <font>
      <sz val="8"/>
      <name val="Verdana"/>
      <family val="2"/>
    </font>
    <font>
      <sz val="10"/>
      <name val="Verdana"/>
      <family val="2"/>
    </font>
    <font>
      <sz val="12"/>
      <color indexed="8"/>
      <name val="Calibri"/>
      <family val="2"/>
    </font>
    <font>
      <u/>
      <sz val="10"/>
      <color theme="10"/>
      <name val="Verdana"/>
      <family val="2"/>
    </font>
    <font>
      <u/>
      <sz val="10"/>
      <color theme="11"/>
      <name val="Verdana"/>
      <family val="2"/>
    </font>
    <font>
      <b/>
      <sz val="10"/>
      <name val="Verdana"/>
      <family val="2"/>
    </font>
    <font>
      <sz val="8"/>
      <color rgb="FF000000"/>
      <name val="Verdana"/>
      <family val="2"/>
    </font>
    <font>
      <sz val="8"/>
      <color theme="1"/>
      <name val="Verdana"/>
      <family val="2"/>
    </font>
    <font>
      <sz val="8"/>
      <color rgb="FFA6A6A6"/>
      <name val="Verdana"/>
      <family val="2"/>
    </font>
    <font>
      <sz val="10"/>
      <color rgb="FF000000"/>
      <name val="Verdana"/>
      <family val="2"/>
    </font>
    <font>
      <sz val="12"/>
      <color rgb="FF000000"/>
      <name val="Calibri"/>
      <family val="2"/>
      <scheme val="minor"/>
    </font>
    <font>
      <sz val="12"/>
      <name val="Calibri"/>
      <family val="2"/>
      <scheme val="minor"/>
    </font>
    <font>
      <sz val="12"/>
      <color rgb="FF000000"/>
      <name val="Verdana"/>
      <family val="2"/>
    </font>
    <font>
      <sz val="10"/>
      <color theme="1"/>
      <name val="Verdana"/>
      <family val="2"/>
    </font>
  </fonts>
  <fills count="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right/>
      <top/>
      <bottom style="thin">
        <color auto="1"/>
      </bottom>
      <diagonal/>
    </border>
    <border>
      <left style="thin">
        <color auto="1"/>
      </left>
      <right style="thin">
        <color auto="1"/>
      </right>
      <top style="thin">
        <color auto="1"/>
      </top>
      <bottom/>
      <diagonal/>
    </border>
  </borders>
  <cellStyleXfs count="42">
    <xf numFmtId="0" fontId="0" fillId="0" borderId="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53">
    <xf numFmtId="0" fontId="0" fillId="0" borderId="0" xfId="0"/>
    <xf numFmtId="0" fontId="3" fillId="0" borderId="1" xfId="0" applyFont="1" applyBorder="1" applyAlignment="1">
      <alignment horizontal="left" wrapText="1"/>
    </xf>
    <xf numFmtId="164" fontId="2" fillId="0" borderId="1" xfId="0" applyNumberFormat="1" applyFont="1" applyBorder="1" applyAlignment="1">
      <alignment horizontal="left" wrapText="1"/>
    </xf>
    <xf numFmtId="0" fontId="2" fillId="0" borderId="1" xfId="0" applyFont="1" applyBorder="1" applyAlignment="1">
      <alignment horizontal="left" wrapText="1"/>
    </xf>
    <xf numFmtId="165" fontId="2" fillId="0" borderId="1" xfId="0" applyNumberFormat="1" applyFont="1" applyBorder="1" applyAlignment="1">
      <alignment horizontal="left" wrapText="1"/>
    </xf>
    <xf numFmtId="1" fontId="2" fillId="0" borderId="1" xfId="0" applyNumberFormat="1" applyFont="1" applyBorder="1" applyAlignment="1">
      <alignment horizontal="left" wrapText="1"/>
    </xf>
    <xf numFmtId="1" fontId="3" fillId="0" borderId="1" xfId="0" applyNumberFormat="1" applyFont="1" applyBorder="1" applyAlignment="1">
      <alignment horizontal="left" wrapText="1"/>
    </xf>
    <xf numFmtId="15" fontId="3" fillId="0" borderId="1" xfId="0" applyNumberFormat="1" applyFont="1" applyBorder="1" applyAlignment="1">
      <alignment horizontal="left" wrapText="1"/>
    </xf>
    <xf numFmtId="165" fontId="3" fillId="0" borderId="1" xfId="0" applyNumberFormat="1" applyFont="1" applyBorder="1" applyAlignment="1">
      <alignment horizontal="left" wrapText="1"/>
    </xf>
    <xf numFmtId="164" fontId="3" fillId="0" borderId="1" xfId="0" applyNumberFormat="1" applyFont="1" applyBorder="1" applyAlignment="1">
      <alignment horizontal="left" wrapText="1"/>
    </xf>
    <xf numFmtId="49" fontId="2" fillId="0" borderId="1" xfId="0" applyNumberFormat="1" applyFont="1" applyBorder="1" applyAlignment="1">
      <alignment horizontal="left" wrapText="1"/>
    </xf>
    <xf numFmtId="49" fontId="3" fillId="0" borderId="1" xfId="0" applyNumberFormat="1" applyFont="1" applyBorder="1" applyAlignment="1">
      <alignment horizontal="left" wrapText="1"/>
    </xf>
    <xf numFmtId="165" fontId="3" fillId="0" borderId="2" xfId="0" applyNumberFormat="1" applyFont="1" applyBorder="1" applyAlignment="1">
      <alignment horizontal="left" wrapText="1"/>
    </xf>
    <xf numFmtId="0" fontId="3" fillId="0" borderId="2" xfId="0" applyFont="1" applyBorder="1" applyAlignment="1">
      <alignment horizontal="left" wrapText="1"/>
    </xf>
    <xf numFmtId="164" fontId="3" fillId="0" borderId="2" xfId="0" applyNumberFormat="1" applyFont="1" applyBorder="1" applyAlignment="1">
      <alignment horizontal="left" wrapText="1"/>
    </xf>
    <xf numFmtId="49" fontId="3" fillId="0" borderId="3" xfId="0" applyNumberFormat="1" applyFont="1" applyBorder="1" applyAlignment="1">
      <alignment horizontal="left" wrapText="1"/>
    </xf>
    <xf numFmtId="165" fontId="3" fillId="0" borderId="4" xfId="0" applyNumberFormat="1" applyFont="1" applyBorder="1" applyAlignment="1">
      <alignment horizontal="left" wrapText="1"/>
    </xf>
    <xf numFmtId="0" fontId="3" fillId="0" borderId="4" xfId="0" applyFont="1" applyBorder="1" applyAlignment="1">
      <alignment horizontal="left" wrapText="1"/>
    </xf>
    <xf numFmtId="164" fontId="3" fillId="0" borderId="4" xfId="0" applyNumberFormat="1" applyFont="1" applyBorder="1" applyAlignment="1">
      <alignment horizontal="left" wrapText="1"/>
    </xf>
    <xf numFmtId="0" fontId="3" fillId="2" borderId="1" xfId="0" applyFont="1" applyFill="1" applyBorder="1" applyAlignment="1">
      <alignment horizontal="left" wrapText="1"/>
    </xf>
    <xf numFmtId="168" fontId="3" fillId="0" borderId="1" xfId="0" applyNumberFormat="1" applyFont="1" applyBorder="1" applyAlignment="1">
      <alignment horizontal="left" wrapText="1"/>
    </xf>
    <xf numFmtId="167" fontId="3" fillId="0" borderId="1" xfId="0" applyNumberFormat="1" applyFont="1" applyBorder="1" applyAlignment="1">
      <alignment horizontal="left" wrapText="1"/>
    </xf>
    <xf numFmtId="15" fontId="3" fillId="0" borderId="2" xfId="0" applyNumberFormat="1" applyFont="1" applyBorder="1" applyAlignment="1">
      <alignment horizontal="left" wrapText="1"/>
    </xf>
    <xf numFmtId="169" fontId="3" fillId="0" borderId="1" xfId="0" applyNumberFormat="1" applyFont="1" applyBorder="1" applyAlignment="1">
      <alignment horizontal="left" wrapText="1"/>
    </xf>
    <xf numFmtId="169" fontId="3" fillId="0" borderId="2" xfId="0" applyNumberFormat="1" applyFont="1" applyBorder="1" applyAlignment="1">
      <alignment horizontal="left" wrapText="1"/>
    </xf>
    <xf numFmtId="2" fontId="2" fillId="0" borderId="1" xfId="0" applyNumberFormat="1" applyFont="1" applyBorder="1" applyAlignment="1">
      <alignment horizontal="left" wrapText="1"/>
    </xf>
    <xf numFmtId="2" fontId="3" fillId="0" borderId="1" xfId="0" applyNumberFormat="1" applyFont="1" applyBorder="1" applyAlignment="1">
      <alignment horizontal="left" wrapText="1"/>
    </xf>
    <xf numFmtId="2" fontId="3" fillId="0" borderId="2" xfId="0" applyNumberFormat="1" applyFont="1" applyBorder="1" applyAlignment="1">
      <alignment horizontal="left" wrapText="1"/>
    </xf>
    <xf numFmtId="2" fontId="3" fillId="0" borderId="4" xfId="0" applyNumberFormat="1" applyFont="1" applyBorder="1" applyAlignment="1">
      <alignment horizontal="left" wrapText="1"/>
    </xf>
    <xf numFmtId="2" fontId="3" fillId="0" borderId="5" xfId="0" applyNumberFormat="1" applyFont="1" applyBorder="1" applyAlignment="1">
      <alignment horizontal="left" wrapText="1"/>
    </xf>
    <xf numFmtId="167" fontId="3" fillId="0" borderId="2" xfId="0" applyNumberFormat="1" applyFont="1" applyBorder="1" applyAlignment="1">
      <alignment horizontal="left" wrapText="1"/>
    </xf>
    <xf numFmtId="167" fontId="3" fillId="0" borderId="4" xfId="0" applyNumberFormat="1" applyFont="1" applyBorder="1" applyAlignment="1">
      <alignment horizontal="left" wrapText="1"/>
    </xf>
    <xf numFmtId="0" fontId="3" fillId="0" borderId="1" xfId="0" applyFont="1" applyBorder="1" applyAlignment="1">
      <alignment horizontal="left" wrapText="1" shrinkToFit="1"/>
    </xf>
    <xf numFmtId="0" fontId="3" fillId="0" borderId="1" xfId="0" applyFont="1" applyBorder="1" applyAlignment="1">
      <alignment horizontal="right" wrapText="1"/>
    </xf>
    <xf numFmtId="167" fontId="3" fillId="3" borderId="2" xfId="0" applyNumberFormat="1" applyFont="1" applyFill="1" applyBorder="1" applyAlignment="1">
      <alignment horizontal="left" wrapText="1"/>
    </xf>
    <xf numFmtId="167" fontId="3" fillId="2" borderId="1" xfId="0" applyNumberFormat="1" applyFont="1" applyFill="1" applyBorder="1" applyAlignment="1">
      <alignment horizontal="left" wrapText="1"/>
    </xf>
    <xf numFmtId="167" fontId="3" fillId="2" borderId="2" xfId="0" applyNumberFormat="1" applyFont="1" applyFill="1" applyBorder="1" applyAlignment="1">
      <alignment horizontal="left" wrapText="1"/>
    </xf>
    <xf numFmtId="2" fontId="3" fillId="3" borderId="2" xfId="0" applyNumberFormat="1" applyFont="1" applyFill="1" applyBorder="1" applyAlignment="1">
      <alignment horizontal="left" wrapText="1"/>
    </xf>
    <xf numFmtId="2" fontId="3" fillId="2" borderId="2" xfId="0" applyNumberFormat="1" applyFont="1" applyFill="1" applyBorder="1" applyAlignment="1">
      <alignment horizontal="left" wrapText="1"/>
    </xf>
    <xf numFmtId="15" fontId="3" fillId="2" borderId="2" xfId="0" applyNumberFormat="1" applyFont="1" applyFill="1" applyBorder="1" applyAlignment="1">
      <alignment horizontal="left" wrapText="1"/>
    </xf>
    <xf numFmtId="0" fontId="3" fillId="2" borderId="2" xfId="0" applyFont="1" applyFill="1" applyBorder="1" applyAlignment="1">
      <alignment horizontal="left" wrapText="1"/>
    </xf>
    <xf numFmtId="0" fontId="3" fillId="0" borderId="2" xfId="0" applyFont="1" applyBorder="1" applyAlignment="1">
      <alignment horizontal="left" wrapText="1" shrinkToFit="1"/>
    </xf>
    <xf numFmtId="2" fontId="3" fillId="0" borderId="6" xfId="0" applyNumberFormat="1" applyFont="1" applyBorder="1" applyAlignment="1">
      <alignment horizontal="left" wrapText="1"/>
    </xf>
    <xf numFmtId="168" fontId="3" fillId="0" borderId="2" xfId="0" applyNumberFormat="1" applyFont="1" applyBorder="1" applyAlignment="1">
      <alignment horizontal="left" wrapText="1"/>
    </xf>
    <xf numFmtId="0" fontId="2" fillId="0" borderId="1" xfId="0" applyFont="1" applyBorder="1" applyAlignment="1">
      <alignment horizontal="center" wrapText="1"/>
    </xf>
    <xf numFmtId="0" fontId="3" fillId="0" borderId="1" xfId="0" applyFont="1" applyBorder="1" applyAlignment="1">
      <alignment horizontal="center" wrapText="1"/>
    </xf>
    <xf numFmtId="0" fontId="3" fillId="0" borderId="2" xfId="0" applyFont="1" applyBorder="1" applyAlignment="1">
      <alignment horizontal="center" wrapText="1"/>
    </xf>
    <xf numFmtId="0" fontId="0" fillId="0" borderId="0" xfId="0" applyAlignment="1">
      <alignment horizontal="center"/>
    </xf>
    <xf numFmtId="0" fontId="4" fillId="0" borderId="1" xfId="0" applyFont="1" applyBorder="1" applyAlignment="1">
      <alignment horizontal="left"/>
    </xf>
    <xf numFmtId="49" fontId="8" fillId="0" borderId="1" xfId="0" applyNumberFormat="1" applyFont="1" applyBorder="1" applyAlignment="1">
      <alignment horizontal="left" wrapText="1"/>
    </xf>
    <xf numFmtId="165" fontId="8" fillId="0" borderId="1" xfId="0" applyNumberFormat="1" applyFont="1" applyBorder="1" applyAlignment="1">
      <alignment horizontal="lef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2" fontId="8" fillId="0" borderId="1" xfId="0" applyNumberFormat="1" applyFont="1" applyBorder="1" applyAlignment="1">
      <alignment horizontal="left" wrapText="1"/>
    </xf>
    <xf numFmtId="164" fontId="8" fillId="0" borderId="1" xfId="0" applyNumberFormat="1" applyFont="1" applyBorder="1" applyAlignment="1">
      <alignment horizontal="left" wrapText="1"/>
    </xf>
    <xf numFmtId="0" fontId="8" fillId="0" borderId="1" xfId="0" applyFont="1" applyBorder="1" applyAlignment="1">
      <alignment horizontal="center" wrapText="1"/>
    </xf>
    <xf numFmtId="0" fontId="4" fillId="0" borderId="1" xfId="0" applyFont="1" applyBorder="1" applyAlignment="1">
      <alignment horizontal="left" wrapText="1"/>
    </xf>
    <xf numFmtId="49" fontId="4" fillId="0" borderId="1" xfId="0" applyNumberFormat="1" applyFont="1" applyBorder="1" applyAlignment="1">
      <alignment horizontal="left" wrapText="1"/>
    </xf>
    <xf numFmtId="165" fontId="4" fillId="0" borderId="1" xfId="0" applyNumberFormat="1" applyFont="1" applyBorder="1" applyAlignment="1">
      <alignment horizontal="left" wrapText="1"/>
    </xf>
    <xf numFmtId="167" fontId="4" fillId="0" borderId="1" xfId="0" applyNumberFormat="1" applyFont="1" applyBorder="1" applyAlignment="1">
      <alignment horizontal="left" wrapText="1"/>
    </xf>
    <xf numFmtId="2" fontId="4" fillId="0" borderId="1" xfId="0" applyNumberFormat="1" applyFont="1" applyBorder="1" applyAlignment="1">
      <alignment horizontal="left" wrapText="1"/>
    </xf>
    <xf numFmtId="164" fontId="4" fillId="0" borderId="1" xfId="0" applyNumberFormat="1" applyFont="1" applyBorder="1" applyAlignment="1">
      <alignment horizontal="left" wrapText="1"/>
    </xf>
    <xf numFmtId="0" fontId="4" fillId="0" borderId="1" xfId="0" applyFont="1" applyBorder="1" applyAlignment="1">
      <alignment horizontal="center" wrapText="1"/>
    </xf>
    <xf numFmtId="166" fontId="4" fillId="0" borderId="1" xfId="0" applyNumberFormat="1" applyFont="1" applyBorder="1" applyAlignment="1">
      <alignment horizontal="left" wrapText="1"/>
    </xf>
    <xf numFmtId="165" fontId="4" fillId="0" borderId="2" xfId="0" applyNumberFormat="1" applyFont="1" applyBorder="1" applyAlignment="1">
      <alignment horizontal="left" wrapText="1"/>
    </xf>
    <xf numFmtId="0" fontId="4" fillId="0" borderId="2" xfId="0" applyFont="1" applyBorder="1" applyAlignment="1">
      <alignment horizontal="left" wrapText="1"/>
    </xf>
    <xf numFmtId="2" fontId="4" fillId="0" borderId="2" xfId="0" applyNumberFormat="1" applyFont="1" applyBorder="1" applyAlignment="1">
      <alignment horizontal="left" wrapText="1"/>
    </xf>
    <xf numFmtId="164" fontId="4" fillId="0" borderId="2" xfId="0" applyNumberFormat="1" applyFont="1" applyBorder="1" applyAlignment="1">
      <alignment horizontal="left" wrapText="1"/>
    </xf>
    <xf numFmtId="0" fontId="4" fillId="0" borderId="3" xfId="0" applyFont="1" applyBorder="1" applyAlignment="1">
      <alignment horizontal="left" wrapText="1"/>
    </xf>
    <xf numFmtId="49" fontId="4" fillId="0" borderId="3" xfId="0" applyNumberFormat="1" applyFont="1" applyBorder="1" applyAlignment="1">
      <alignment horizontal="left" wrapText="1"/>
    </xf>
    <xf numFmtId="165" fontId="4" fillId="0" borderId="4" xfId="0" applyNumberFormat="1" applyFont="1" applyBorder="1" applyAlignment="1">
      <alignment horizontal="left" wrapText="1"/>
    </xf>
    <xf numFmtId="0" fontId="4" fillId="0" borderId="4" xfId="0" applyFont="1" applyBorder="1" applyAlignment="1">
      <alignment horizontal="left" wrapText="1"/>
    </xf>
    <xf numFmtId="2" fontId="4" fillId="0" borderId="4" xfId="0" applyNumberFormat="1" applyFont="1" applyBorder="1" applyAlignment="1">
      <alignment horizontal="left" wrapText="1"/>
    </xf>
    <xf numFmtId="164" fontId="4" fillId="0" borderId="4" xfId="0" applyNumberFormat="1" applyFont="1" applyBorder="1" applyAlignment="1">
      <alignment horizontal="left" wrapText="1"/>
    </xf>
    <xf numFmtId="167" fontId="4" fillId="0" borderId="2" xfId="0" applyNumberFormat="1" applyFont="1" applyBorder="1" applyAlignment="1">
      <alignment horizontal="left" wrapText="1"/>
    </xf>
    <xf numFmtId="0" fontId="4" fillId="0" borderId="2" xfId="0" applyFont="1" applyBorder="1" applyAlignment="1">
      <alignment horizontal="center" wrapText="1"/>
    </xf>
    <xf numFmtId="15" fontId="4" fillId="0" borderId="1" xfId="0" applyNumberFormat="1" applyFont="1" applyBorder="1" applyAlignment="1">
      <alignment horizontal="left" wrapText="1"/>
    </xf>
    <xf numFmtId="0" fontId="4" fillId="2" borderId="1" xfId="0" applyFont="1" applyFill="1" applyBorder="1" applyAlignment="1">
      <alignment horizontal="left" wrapText="1"/>
    </xf>
    <xf numFmtId="169" fontId="4" fillId="0" borderId="1" xfId="0" applyNumberFormat="1" applyFont="1" applyBorder="1" applyAlignment="1">
      <alignment horizontal="left" wrapText="1"/>
    </xf>
    <xf numFmtId="15" fontId="4" fillId="0" borderId="2" xfId="0" applyNumberFormat="1" applyFont="1" applyBorder="1" applyAlignment="1">
      <alignment horizontal="left" wrapText="1"/>
    </xf>
    <xf numFmtId="169" fontId="4" fillId="0" borderId="2" xfId="0" applyNumberFormat="1" applyFont="1" applyBorder="1" applyAlignment="1">
      <alignment horizontal="left" wrapText="1"/>
    </xf>
    <xf numFmtId="0" fontId="4" fillId="2" borderId="2" xfId="0" applyFont="1" applyFill="1" applyBorder="1" applyAlignment="1">
      <alignment horizontal="left" wrapText="1"/>
    </xf>
    <xf numFmtId="17" fontId="4" fillId="0" borderId="2" xfId="0" applyNumberFormat="1" applyFont="1" applyBorder="1" applyAlignment="1">
      <alignment horizontal="left" wrapText="1"/>
    </xf>
    <xf numFmtId="15" fontId="4" fillId="2" borderId="2" xfId="0" applyNumberFormat="1" applyFont="1" applyFill="1" applyBorder="1" applyAlignment="1">
      <alignment horizontal="left" wrapText="1"/>
    </xf>
    <xf numFmtId="167" fontId="4" fillId="2" borderId="1" xfId="0" applyNumberFormat="1" applyFont="1" applyFill="1" applyBorder="1" applyAlignment="1">
      <alignment horizontal="left" wrapText="1"/>
    </xf>
    <xf numFmtId="2" fontId="4" fillId="2" borderId="2" xfId="0" applyNumberFormat="1" applyFont="1" applyFill="1" applyBorder="1" applyAlignment="1">
      <alignment horizontal="left" wrapText="1"/>
    </xf>
    <xf numFmtId="0" fontId="4" fillId="0" borderId="1" xfId="0" applyFont="1" applyBorder="1" applyAlignment="1">
      <alignment horizontal="left" wrapText="1" shrinkToFit="1"/>
    </xf>
    <xf numFmtId="168" fontId="4" fillId="0" borderId="1" xfId="0" applyNumberFormat="1" applyFont="1" applyBorder="1" applyAlignment="1">
      <alignment horizontal="left" wrapText="1"/>
    </xf>
    <xf numFmtId="167" fontId="4" fillId="0" borderId="4" xfId="0" applyNumberFormat="1" applyFont="1" applyBorder="1" applyAlignment="1">
      <alignment horizontal="left" wrapText="1"/>
    </xf>
    <xf numFmtId="2" fontId="4" fillId="0" borderId="5" xfId="0" applyNumberFormat="1" applyFont="1" applyBorder="1" applyAlignment="1">
      <alignment horizontal="left" wrapText="1"/>
    </xf>
    <xf numFmtId="167" fontId="4" fillId="2" borderId="2" xfId="0" applyNumberFormat="1" applyFont="1" applyFill="1" applyBorder="1" applyAlignment="1">
      <alignment horizontal="left" wrapText="1"/>
    </xf>
    <xf numFmtId="0" fontId="4" fillId="0" borderId="1" xfId="0" applyFont="1" applyBorder="1"/>
    <xf numFmtId="0" fontId="4" fillId="0" borderId="0" xfId="0" applyFont="1"/>
    <xf numFmtId="0" fontId="4" fillId="0" borderId="5" xfId="0" applyFont="1" applyBorder="1" applyAlignment="1">
      <alignment horizontal="left" wrapText="1"/>
    </xf>
    <xf numFmtId="15" fontId="4" fillId="0" borderId="1" xfId="0" applyNumberFormat="1" applyFont="1" applyBorder="1" applyAlignment="1">
      <alignment horizontal="left"/>
    </xf>
    <xf numFmtId="0" fontId="4" fillId="0" borderId="7" xfId="0" applyFont="1" applyBorder="1" applyAlignment="1">
      <alignment horizontal="left"/>
    </xf>
    <xf numFmtId="1" fontId="4" fillId="0" borderId="1" xfId="0" applyNumberFormat="1" applyFont="1" applyBorder="1" applyAlignment="1">
      <alignment horizontal="left" wrapText="1"/>
    </xf>
    <xf numFmtId="49" fontId="4" fillId="2" borderId="1" xfId="0" applyNumberFormat="1" applyFont="1" applyFill="1" applyBorder="1" applyAlignment="1">
      <alignment horizontal="left" wrapText="1"/>
    </xf>
    <xf numFmtId="15" fontId="4" fillId="2" borderId="1" xfId="0" applyNumberFormat="1" applyFont="1" applyFill="1" applyBorder="1" applyAlignment="1">
      <alignment horizontal="left" wrapText="1"/>
    </xf>
    <xf numFmtId="2" fontId="4" fillId="2" borderId="1" xfId="0" applyNumberFormat="1" applyFont="1" applyFill="1" applyBorder="1" applyAlignment="1">
      <alignment horizontal="left" wrapText="1"/>
    </xf>
    <xf numFmtId="164" fontId="4" fillId="2" borderId="1" xfId="0" applyNumberFormat="1" applyFont="1" applyFill="1" applyBorder="1" applyAlignment="1">
      <alignment horizontal="left" wrapText="1"/>
    </xf>
    <xf numFmtId="0" fontId="4" fillId="2" borderId="1" xfId="0" applyFont="1" applyFill="1" applyBorder="1" applyAlignment="1">
      <alignment horizontal="center" wrapText="1"/>
    </xf>
    <xf numFmtId="167" fontId="4" fillId="4" borderId="2" xfId="0" applyNumberFormat="1" applyFont="1" applyFill="1" applyBorder="1" applyAlignment="1">
      <alignment horizontal="left" wrapText="1"/>
    </xf>
    <xf numFmtId="167" fontId="4" fillId="4" borderId="4" xfId="0" applyNumberFormat="1" applyFont="1" applyFill="1" applyBorder="1" applyAlignment="1">
      <alignment horizontal="left" wrapText="1"/>
    </xf>
    <xf numFmtId="0" fontId="0" fillId="0" borderId="1" xfId="0" applyBorder="1"/>
    <xf numFmtId="0" fontId="3" fillId="0" borderId="1" xfId="0" applyFont="1" applyBorder="1"/>
    <xf numFmtId="168" fontId="9" fillId="0" borderId="1" xfId="0" applyNumberFormat="1" applyFont="1" applyBorder="1" applyAlignment="1">
      <alignment horizontal="left" wrapText="1"/>
    </xf>
    <xf numFmtId="168" fontId="10" fillId="0" borderId="1" xfId="0" applyNumberFormat="1" applyFont="1" applyBorder="1" applyAlignment="1">
      <alignment horizontal="left" wrapText="1"/>
    </xf>
    <xf numFmtId="0" fontId="10" fillId="0" borderId="1" xfId="0" applyFont="1" applyBorder="1" applyAlignment="1">
      <alignment horizontal="left" wrapText="1"/>
    </xf>
    <xf numFmtId="0" fontId="3" fillId="0" borderId="1" xfId="0" applyFont="1" applyBorder="1" applyAlignment="1">
      <alignment horizontal="left"/>
    </xf>
    <xf numFmtId="0" fontId="3" fillId="0" borderId="1" xfId="0" applyFont="1" applyBorder="1" applyAlignment="1">
      <alignment wrapText="1"/>
    </xf>
    <xf numFmtId="0" fontId="10" fillId="0" borderId="1" xfId="0" applyFont="1" applyBorder="1" applyAlignment="1">
      <alignment wrapText="1"/>
    </xf>
    <xf numFmtId="15" fontId="9" fillId="0" borderId="1" xfId="0" applyNumberFormat="1" applyFont="1" applyBorder="1" applyAlignment="1">
      <alignment horizontal="left"/>
    </xf>
    <xf numFmtId="0" fontId="9" fillId="0" borderId="1" xfId="0" applyFont="1" applyBorder="1" applyAlignment="1">
      <alignment horizontal="left" wrapText="1"/>
    </xf>
    <xf numFmtId="168" fontId="9" fillId="0" borderId="1" xfId="0" applyNumberFormat="1" applyFont="1" applyBorder="1" applyAlignment="1">
      <alignment horizontal="left"/>
    </xf>
    <xf numFmtId="168" fontId="3" fillId="0" borderId="1" xfId="0" applyNumberFormat="1" applyFont="1" applyBorder="1" applyAlignment="1">
      <alignment horizontal="left"/>
    </xf>
    <xf numFmtId="14" fontId="3" fillId="0" borderId="1" xfId="0" applyNumberFormat="1" applyFont="1" applyBorder="1" applyAlignment="1">
      <alignment horizontal="left"/>
    </xf>
    <xf numFmtId="0" fontId="3" fillId="0" borderId="2" xfId="0" applyFont="1" applyBorder="1" applyAlignment="1">
      <alignment horizontal="left"/>
    </xf>
    <xf numFmtId="0" fontId="9" fillId="0" borderId="1" xfId="0" applyFont="1" applyBorder="1" applyAlignment="1">
      <alignment horizontal="left"/>
    </xf>
    <xf numFmtId="0" fontId="11" fillId="0" borderId="1" xfId="0" applyFont="1" applyBorder="1" applyAlignment="1">
      <alignment horizontal="left" wrapText="1"/>
    </xf>
    <xf numFmtId="14" fontId="9" fillId="0" borderId="1" xfId="0" applyNumberFormat="1" applyFont="1" applyBorder="1" applyAlignment="1">
      <alignment horizontal="left" wrapText="1"/>
    </xf>
    <xf numFmtId="0" fontId="10" fillId="0" borderId="1" xfId="0" applyFont="1" applyBorder="1" applyAlignment="1">
      <alignment horizontal="left"/>
    </xf>
    <xf numFmtId="49" fontId="3" fillId="0" borderId="1" xfId="0" applyNumberFormat="1" applyFont="1" applyBorder="1" applyAlignment="1">
      <alignment horizontal="left"/>
    </xf>
    <xf numFmtId="165" fontId="3" fillId="0" borderId="1" xfId="0" applyNumberFormat="1" applyFont="1" applyBorder="1" applyAlignment="1">
      <alignment horizontal="left"/>
    </xf>
    <xf numFmtId="164" fontId="3" fillId="0" borderId="1" xfId="0" applyNumberFormat="1" applyFont="1" applyBorder="1" applyAlignment="1">
      <alignment horizontal="left"/>
    </xf>
    <xf numFmtId="0" fontId="3" fillId="0" borderId="5" xfId="0" applyFont="1" applyBorder="1" applyAlignment="1">
      <alignment horizontal="left" wrapText="1"/>
    </xf>
    <xf numFmtId="0" fontId="3" fillId="0" borderId="0" xfId="0" applyFont="1"/>
    <xf numFmtId="0" fontId="12" fillId="0" borderId="1" xfId="0" applyFont="1" applyBorder="1" applyAlignment="1">
      <alignment vertical="center" wrapText="1"/>
    </xf>
    <xf numFmtId="0" fontId="9" fillId="0" borderId="0" xfId="0" applyFont="1" applyAlignment="1">
      <alignment horizontal="left" wrapText="1"/>
    </xf>
    <xf numFmtId="49" fontId="3" fillId="0" borderId="8" xfId="0" applyNumberFormat="1" applyFont="1" applyBorder="1" applyAlignment="1">
      <alignment horizontal="left" wrapText="1"/>
    </xf>
    <xf numFmtId="165" fontId="3" fillId="0" borderId="8" xfId="0" applyNumberFormat="1" applyFont="1" applyBorder="1" applyAlignment="1">
      <alignment horizontal="left" wrapText="1"/>
    </xf>
    <xf numFmtId="167" fontId="3" fillId="0" borderId="8" xfId="0" applyNumberFormat="1" applyFont="1" applyBorder="1" applyAlignment="1">
      <alignment horizontal="left" wrapText="1"/>
    </xf>
    <xf numFmtId="0" fontId="3" fillId="0" borderId="8" xfId="0" applyFont="1" applyBorder="1" applyAlignment="1">
      <alignment horizontal="left" wrapText="1"/>
    </xf>
    <xf numFmtId="164" fontId="3" fillId="0" borderId="8" xfId="0" applyNumberFormat="1" applyFont="1" applyBorder="1" applyAlignment="1">
      <alignment horizontal="left" wrapText="1"/>
    </xf>
    <xf numFmtId="15" fontId="9" fillId="0" borderId="1" xfId="0" applyNumberFormat="1" applyFont="1" applyBorder="1" applyAlignment="1">
      <alignment horizontal="left" wrapText="1"/>
    </xf>
    <xf numFmtId="15" fontId="3" fillId="0" borderId="1" xfId="0" applyNumberFormat="1" applyFont="1" applyBorder="1" applyAlignment="1">
      <alignment horizontal="left"/>
    </xf>
    <xf numFmtId="0" fontId="3" fillId="0" borderId="7" xfId="0" applyFont="1" applyBorder="1" applyAlignment="1">
      <alignment horizontal="left"/>
    </xf>
    <xf numFmtId="168" fontId="12" fillId="0" borderId="1" xfId="0" applyNumberFormat="1" applyFont="1" applyBorder="1" applyAlignment="1">
      <alignment horizontal="left" wrapText="1"/>
    </xf>
    <xf numFmtId="0" fontId="12" fillId="0" borderId="1" xfId="0" applyFont="1" applyBorder="1" applyAlignment="1">
      <alignment horizontal="left"/>
    </xf>
    <xf numFmtId="0" fontId="12" fillId="0" borderId="1" xfId="0" applyFont="1" applyBorder="1" applyAlignment="1">
      <alignment horizontal="left" wrapText="1"/>
    </xf>
    <xf numFmtId="0" fontId="0" fillId="0" borderId="1" xfId="0" applyBorder="1" applyAlignment="1">
      <alignment horizontal="left"/>
    </xf>
    <xf numFmtId="0" fontId="13" fillId="0" borderId="1" xfId="0" applyFont="1" applyBorder="1" applyAlignment="1">
      <alignment horizontal="left" wrapText="1"/>
    </xf>
    <xf numFmtId="0" fontId="13" fillId="0" borderId="1" xfId="0" applyFont="1" applyBorder="1" applyAlignment="1">
      <alignment horizontal="left"/>
    </xf>
    <xf numFmtId="0" fontId="14" fillId="0" borderId="1" xfId="0" applyFont="1" applyBorder="1" applyAlignment="1">
      <alignment horizontal="left" wrapText="1"/>
    </xf>
    <xf numFmtId="0" fontId="13" fillId="3" borderId="1" xfId="0" applyFont="1" applyFill="1" applyBorder="1" applyAlignment="1">
      <alignment horizontal="left" wrapText="1"/>
    </xf>
    <xf numFmtId="168" fontId="13" fillId="0" borderId="1" xfId="0" applyNumberFormat="1" applyFont="1" applyBorder="1" applyAlignment="1">
      <alignment horizontal="left" wrapText="1"/>
    </xf>
    <xf numFmtId="168" fontId="13" fillId="0" borderId="1" xfId="0" applyNumberFormat="1" applyFont="1" applyBorder="1" applyAlignment="1">
      <alignment horizontal="left"/>
    </xf>
    <xf numFmtId="0" fontId="15" fillId="0" borderId="1" xfId="0" applyFont="1" applyBorder="1" applyAlignment="1">
      <alignment horizontal="left" wrapText="1"/>
    </xf>
    <xf numFmtId="15" fontId="12" fillId="0" borderId="1" xfId="0" applyNumberFormat="1" applyFont="1" applyBorder="1" applyAlignment="1">
      <alignment horizontal="left"/>
    </xf>
    <xf numFmtId="0" fontId="12" fillId="4" borderId="1" xfId="0" applyFont="1" applyFill="1" applyBorder="1" applyAlignment="1">
      <alignment horizontal="left"/>
    </xf>
    <xf numFmtId="0" fontId="16" fillId="0" borderId="1" xfId="0" applyFont="1" applyBorder="1" applyAlignment="1">
      <alignment horizontal="left"/>
    </xf>
    <xf numFmtId="2" fontId="10" fillId="0" borderId="1" xfId="0" applyNumberFormat="1" applyFont="1" applyBorder="1" applyAlignment="1">
      <alignment horizontal="left"/>
    </xf>
    <xf numFmtId="0" fontId="9" fillId="3" borderId="1" xfId="0" applyFont="1" applyFill="1" applyBorder="1" applyAlignment="1">
      <alignment horizontal="left" wrapText="1"/>
    </xf>
  </cellXfs>
  <cellStyles count="4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Normal" xfId="0" builtinId="0"/>
    <cellStyle name="Normal 2" xfId="1" xr:uid="{00000000-0005-0000-0000-000029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K674"/>
  <sheetViews>
    <sheetView tabSelected="1" zoomScale="97" zoomScaleNormal="97" zoomScalePageLayoutView="150" workbookViewId="0">
      <pane ySplit="1" topLeftCell="A235" activePane="bottomLeft" state="frozen"/>
      <selection activeCell="AB1" sqref="AB1"/>
      <selection pane="bottomLeft" activeCell="D247" sqref="D247"/>
    </sheetView>
  </sheetViews>
  <sheetFormatPr baseColWidth="10" defaultColWidth="12.83203125" defaultRowHeight="29" customHeight="1" x14ac:dyDescent="0.15"/>
  <cols>
    <col min="1" max="1" width="17.83203125" style="56" customWidth="1"/>
    <col min="2" max="12" width="12.83203125" style="56"/>
    <col min="13" max="13" width="13.1640625" style="56" customWidth="1"/>
    <col min="14" max="24" width="12.83203125" style="56"/>
    <col min="25" max="25" width="14.6640625" style="56" customWidth="1"/>
    <col min="26" max="28" width="12.83203125" style="56"/>
    <col min="29" max="29" width="13.6640625" style="56" customWidth="1"/>
    <col min="30" max="30" width="12.83203125" style="56"/>
    <col min="31" max="31" width="12.83203125" style="60"/>
    <col min="32" max="36" width="12.83203125" style="56"/>
    <col min="37" max="37" width="14.1640625" style="56" customWidth="1"/>
    <col min="38" max="49" width="12.83203125" style="56"/>
    <col min="50" max="50" width="19.83203125" style="56" customWidth="1"/>
    <col min="51" max="51" width="12.83203125" style="62"/>
    <col min="52" max="52" width="16.6640625" style="56" customWidth="1"/>
    <col min="53" max="16384" width="12.83203125" style="56"/>
  </cols>
  <sheetData>
    <row r="1" spans="1:52" s="52" customFormat="1" ht="69" customHeight="1" x14ac:dyDescent="0.15">
      <c r="A1" s="49" t="s">
        <v>264</v>
      </c>
      <c r="B1" s="50" t="s">
        <v>359</v>
      </c>
      <c r="C1" s="50" t="s">
        <v>435</v>
      </c>
      <c r="D1" s="50" t="s">
        <v>320</v>
      </c>
      <c r="E1" s="51" t="s">
        <v>1094</v>
      </c>
      <c r="F1" s="52" t="s">
        <v>319</v>
      </c>
      <c r="G1" s="52" t="s">
        <v>288</v>
      </c>
      <c r="H1" s="52" t="s">
        <v>321</v>
      </c>
      <c r="I1" s="52" t="s">
        <v>436</v>
      </c>
      <c r="J1" s="52" t="s">
        <v>339</v>
      </c>
      <c r="K1" s="52" t="s">
        <v>336</v>
      </c>
      <c r="L1" s="52" t="s">
        <v>405</v>
      </c>
      <c r="M1" s="52" t="s">
        <v>271</v>
      </c>
      <c r="N1" s="52" t="s">
        <v>378</v>
      </c>
      <c r="O1" s="52" t="s">
        <v>1435</v>
      </c>
      <c r="P1" s="52" t="s">
        <v>306</v>
      </c>
      <c r="Q1" s="52" t="s">
        <v>346</v>
      </c>
      <c r="R1" s="52" t="s">
        <v>407</v>
      </c>
      <c r="S1" s="52" t="s">
        <v>342</v>
      </c>
      <c r="T1" s="52" t="s">
        <v>402</v>
      </c>
      <c r="U1" s="53" t="s">
        <v>395</v>
      </c>
      <c r="V1" s="54" t="s">
        <v>351</v>
      </c>
      <c r="W1" s="52" t="s">
        <v>381</v>
      </c>
      <c r="X1" s="52" t="s">
        <v>343</v>
      </c>
      <c r="Y1" s="52" t="s">
        <v>272</v>
      </c>
      <c r="Z1" s="52" t="s">
        <v>371</v>
      </c>
      <c r="AA1" s="52" t="s">
        <v>360</v>
      </c>
      <c r="AB1" s="52" t="s">
        <v>372</v>
      </c>
      <c r="AC1" s="52" t="s">
        <v>364</v>
      </c>
      <c r="AD1" s="52" t="s">
        <v>495</v>
      </c>
      <c r="AE1" s="53" t="s">
        <v>433</v>
      </c>
      <c r="AF1" s="54" t="s">
        <v>177</v>
      </c>
      <c r="AG1" s="52" t="s">
        <v>273</v>
      </c>
      <c r="AH1" s="52" t="s">
        <v>293</v>
      </c>
      <c r="AI1" s="52" t="s">
        <v>601</v>
      </c>
      <c r="AJ1" s="52" t="s">
        <v>377</v>
      </c>
      <c r="AK1" s="52" t="s">
        <v>312</v>
      </c>
      <c r="AL1" s="52" t="s">
        <v>421</v>
      </c>
      <c r="AM1" s="54" t="s">
        <v>446</v>
      </c>
      <c r="AN1" s="54" t="s">
        <v>299</v>
      </c>
      <c r="AO1" s="54" t="s">
        <v>447</v>
      </c>
      <c r="AP1" s="54" t="s">
        <v>510</v>
      </c>
      <c r="AQ1" s="54" t="s">
        <v>132</v>
      </c>
      <c r="AR1" s="54" t="s">
        <v>392</v>
      </c>
      <c r="AS1" s="52" t="s">
        <v>406</v>
      </c>
      <c r="AT1" s="52" t="s">
        <v>511</v>
      </c>
      <c r="AU1" s="52" t="s">
        <v>512</v>
      </c>
      <c r="AV1" s="52" t="s">
        <v>513</v>
      </c>
      <c r="AW1" s="52" t="s">
        <v>380</v>
      </c>
      <c r="AX1" s="52" t="s">
        <v>514</v>
      </c>
      <c r="AY1" s="55" t="s">
        <v>1458</v>
      </c>
      <c r="AZ1" s="52" t="s">
        <v>1356</v>
      </c>
    </row>
    <row r="2" spans="1:52" s="52" customFormat="1" ht="29" customHeight="1" x14ac:dyDescent="0.15">
      <c r="A2" s="49"/>
      <c r="B2" s="50"/>
      <c r="C2" s="50"/>
      <c r="D2" s="50"/>
      <c r="E2" s="51"/>
      <c r="U2" s="53"/>
      <c r="V2" s="54"/>
      <c r="AE2" s="53"/>
      <c r="AF2" s="54"/>
      <c r="AM2" s="54"/>
      <c r="AN2" s="54"/>
      <c r="AO2" s="54"/>
      <c r="AP2" s="54"/>
      <c r="AQ2" s="54"/>
      <c r="AR2" s="54"/>
      <c r="AY2" s="55"/>
      <c r="AZ2" s="56"/>
    </row>
    <row r="3" spans="1:52" s="52" customFormat="1" ht="29" customHeight="1" x14ac:dyDescent="0.15">
      <c r="A3" s="57" t="s">
        <v>844</v>
      </c>
      <c r="B3" s="58">
        <v>39730</v>
      </c>
      <c r="C3" s="58" t="s">
        <v>497</v>
      </c>
      <c r="D3" s="58">
        <v>14181</v>
      </c>
      <c r="E3" s="59">
        <f t="shared" ref="E3:E72" si="0">(B3-D3)/365.25</f>
        <v>69.949349760438054</v>
      </c>
      <c r="F3" s="56" t="s">
        <v>428</v>
      </c>
      <c r="G3" s="56" t="s">
        <v>289</v>
      </c>
      <c r="H3" s="56" t="s">
        <v>322</v>
      </c>
      <c r="I3" s="56" t="s">
        <v>430</v>
      </c>
      <c r="J3" s="56" t="s">
        <v>430</v>
      </c>
      <c r="K3" s="56">
        <v>18</v>
      </c>
      <c r="L3" s="56" t="s">
        <v>823</v>
      </c>
      <c r="M3" s="56" t="s">
        <v>322</v>
      </c>
      <c r="N3" s="56" t="s">
        <v>429</v>
      </c>
      <c r="O3" s="56" t="s">
        <v>408</v>
      </c>
      <c r="P3" s="56" t="s">
        <v>426</v>
      </c>
      <c r="Q3" s="56" t="s">
        <v>408</v>
      </c>
      <c r="R3" s="56" t="s">
        <v>578</v>
      </c>
      <c r="S3" s="56" t="s">
        <v>305</v>
      </c>
      <c r="T3" s="56" t="s">
        <v>408</v>
      </c>
      <c r="U3" s="60">
        <v>11.8</v>
      </c>
      <c r="V3" s="61" t="s">
        <v>410</v>
      </c>
      <c r="W3" s="56" t="s">
        <v>394</v>
      </c>
      <c r="X3" s="56" t="s">
        <v>408</v>
      </c>
      <c r="Y3" s="56" t="s">
        <v>611</v>
      </c>
      <c r="Z3" s="56" t="s">
        <v>430</v>
      </c>
      <c r="AA3" s="56" t="s">
        <v>430</v>
      </c>
      <c r="AB3" s="56" t="s">
        <v>361</v>
      </c>
      <c r="AC3" s="56" t="s">
        <v>408</v>
      </c>
      <c r="AD3" s="56" t="s">
        <v>290</v>
      </c>
      <c r="AE3" s="60">
        <v>3.7</v>
      </c>
      <c r="AF3" s="61">
        <v>35063</v>
      </c>
      <c r="AG3" s="56" t="s">
        <v>427</v>
      </c>
      <c r="AH3" s="56" t="s">
        <v>409</v>
      </c>
      <c r="AI3" s="56" t="s">
        <v>409</v>
      </c>
      <c r="AJ3" s="56" t="s">
        <v>408</v>
      </c>
      <c r="AK3" s="56" t="s">
        <v>409</v>
      </c>
      <c r="AL3" s="56" t="s">
        <v>361</v>
      </c>
      <c r="AM3" s="61" t="s">
        <v>408</v>
      </c>
      <c r="AN3" s="61" t="s">
        <v>408</v>
      </c>
      <c r="AO3" s="61" t="s">
        <v>408</v>
      </c>
      <c r="AP3" s="61" t="s">
        <v>408</v>
      </c>
      <c r="AQ3" s="61" t="s">
        <v>361</v>
      </c>
      <c r="AR3" s="61" t="s">
        <v>408</v>
      </c>
      <c r="AS3" s="56" t="s">
        <v>845</v>
      </c>
      <c r="AT3" s="56">
        <v>20</v>
      </c>
      <c r="AU3" s="56" t="s">
        <v>347</v>
      </c>
      <c r="AV3" s="56">
        <v>0</v>
      </c>
      <c r="AW3" s="56" t="s">
        <v>430</v>
      </c>
      <c r="AX3" s="56"/>
      <c r="AY3" s="55"/>
      <c r="AZ3" s="56" t="s">
        <v>361</v>
      </c>
    </row>
    <row r="4" spans="1:52" ht="29" customHeight="1" x14ac:dyDescent="0.15">
      <c r="A4" s="57" t="s">
        <v>846</v>
      </c>
      <c r="B4" s="58">
        <v>39730</v>
      </c>
      <c r="C4" s="58" t="s">
        <v>497</v>
      </c>
      <c r="D4" s="58">
        <v>20339</v>
      </c>
      <c r="E4" s="59">
        <f t="shared" si="0"/>
        <v>53.089664613278579</v>
      </c>
      <c r="F4" s="56" t="s">
        <v>428</v>
      </c>
      <c r="G4" s="56" t="s">
        <v>289</v>
      </c>
      <c r="H4" s="56" t="s">
        <v>322</v>
      </c>
      <c r="I4" s="56" t="s">
        <v>430</v>
      </c>
      <c r="J4" s="56" t="s">
        <v>430</v>
      </c>
      <c r="K4" s="56">
        <v>14</v>
      </c>
      <c r="L4" s="56" t="s">
        <v>847</v>
      </c>
      <c r="M4" s="56" t="s">
        <v>322</v>
      </c>
      <c r="N4" s="56" t="s">
        <v>429</v>
      </c>
      <c r="O4" s="56" t="s">
        <v>408</v>
      </c>
      <c r="P4" s="56" t="s">
        <v>426</v>
      </c>
      <c r="Q4" s="56" t="s">
        <v>408</v>
      </c>
      <c r="R4" s="56" t="s">
        <v>578</v>
      </c>
      <c r="S4" s="56" t="s">
        <v>305</v>
      </c>
      <c r="T4" s="56" t="s">
        <v>408</v>
      </c>
      <c r="U4" s="60">
        <v>3.3</v>
      </c>
      <c r="V4" s="61" t="s">
        <v>410</v>
      </c>
      <c r="W4" s="56" t="s">
        <v>425</v>
      </c>
      <c r="X4" s="56" t="s">
        <v>408</v>
      </c>
      <c r="Y4" s="56" t="s">
        <v>611</v>
      </c>
      <c r="Z4" s="56" t="s">
        <v>430</v>
      </c>
      <c r="AA4" s="56" t="s">
        <v>361</v>
      </c>
      <c r="AB4" s="56" t="s">
        <v>361</v>
      </c>
      <c r="AC4" s="56" t="s">
        <v>408</v>
      </c>
      <c r="AD4" s="56" t="s">
        <v>290</v>
      </c>
      <c r="AE4" s="60">
        <v>1.7</v>
      </c>
      <c r="AF4" s="61">
        <v>38515</v>
      </c>
      <c r="AG4" s="56" t="s">
        <v>427</v>
      </c>
      <c r="AH4" s="56" t="s">
        <v>409</v>
      </c>
      <c r="AI4" s="56" t="s">
        <v>409</v>
      </c>
      <c r="AJ4" s="56" t="s">
        <v>408</v>
      </c>
      <c r="AK4" s="56" t="s">
        <v>409</v>
      </c>
      <c r="AL4" s="56" t="s">
        <v>361</v>
      </c>
      <c r="AM4" s="61" t="s">
        <v>408</v>
      </c>
      <c r="AN4" s="61" t="s">
        <v>408</v>
      </c>
      <c r="AO4" s="61" t="s">
        <v>408</v>
      </c>
      <c r="AP4" s="61" t="s">
        <v>408</v>
      </c>
      <c r="AQ4" s="61" t="s">
        <v>361</v>
      </c>
      <c r="AR4" s="61" t="s">
        <v>408</v>
      </c>
      <c r="AS4" s="56" t="s">
        <v>349</v>
      </c>
      <c r="AT4" s="56">
        <v>20</v>
      </c>
      <c r="AU4" s="56" t="s">
        <v>347</v>
      </c>
      <c r="AV4" s="56">
        <v>0</v>
      </c>
      <c r="AW4" s="56" t="s">
        <v>430</v>
      </c>
      <c r="AZ4" s="56" t="s">
        <v>361</v>
      </c>
    </row>
    <row r="5" spans="1:52" ht="29" customHeight="1" x14ac:dyDescent="0.15">
      <c r="A5" s="57" t="s">
        <v>848</v>
      </c>
      <c r="B5" s="58">
        <v>39730</v>
      </c>
      <c r="C5" s="58" t="s">
        <v>497</v>
      </c>
      <c r="D5" s="58">
        <v>14841</v>
      </c>
      <c r="E5" s="59">
        <f t="shared" si="0"/>
        <v>68.142368240930864</v>
      </c>
      <c r="F5" s="56" t="s">
        <v>356</v>
      </c>
      <c r="G5" s="56" t="s">
        <v>289</v>
      </c>
      <c r="H5" s="56" t="s">
        <v>322</v>
      </c>
      <c r="I5" s="56" t="s">
        <v>430</v>
      </c>
      <c r="J5" s="56" t="s">
        <v>430</v>
      </c>
      <c r="K5" s="56">
        <v>12</v>
      </c>
      <c r="L5" s="56" t="s">
        <v>849</v>
      </c>
      <c r="M5" s="56" t="s">
        <v>322</v>
      </c>
      <c r="N5" s="56" t="s">
        <v>429</v>
      </c>
      <c r="O5" s="56" t="s">
        <v>408</v>
      </c>
      <c r="P5" s="56" t="s">
        <v>426</v>
      </c>
      <c r="Q5" s="56" t="s">
        <v>408</v>
      </c>
      <c r="R5" s="56" t="s">
        <v>578</v>
      </c>
      <c r="S5" s="56" t="s">
        <v>305</v>
      </c>
      <c r="T5" s="56" t="s">
        <v>408</v>
      </c>
      <c r="U5" s="60">
        <v>2.25</v>
      </c>
      <c r="V5" s="61" t="s">
        <v>410</v>
      </c>
      <c r="W5" s="56" t="s">
        <v>425</v>
      </c>
      <c r="X5" s="56" t="s">
        <v>408</v>
      </c>
      <c r="Y5" s="56" t="s">
        <v>611</v>
      </c>
      <c r="Z5" s="56" t="s">
        <v>361</v>
      </c>
      <c r="AA5" s="56" t="s">
        <v>361</v>
      </c>
      <c r="AB5" s="56" t="s">
        <v>361</v>
      </c>
      <c r="AC5" s="56" t="s">
        <v>408</v>
      </c>
      <c r="AD5" s="56" t="s">
        <v>290</v>
      </c>
      <c r="AE5" s="60">
        <v>1</v>
      </c>
      <c r="AF5" s="61">
        <v>38898</v>
      </c>
      <c r="AG5" s="56" t="s">
        <v>427</v>
      </c>
      <c r="AH5" s="56" t="s">
        <v>409</v>
      </c>
      <c r="AI5" s="56" t="s">
        <v>409</v>
      </c>
      <c r="AJ5" s="56" t="s">
        <v>408</v>
      </c>
      <c r="AK5" s="56" t="s">
        <v>409</v>
      </c>
      <c r="AL5" s="56" t="s">
        <v>430</v>
      </c>
      <c r="AM5" s="61" t="s">
        <v>850</v>
      </c>
      <c r="AN5" s="61" t="s">
        <v>409</v>
      </c>
      <c r="AO5" s="61" t="s">
        <v>408</v>
      </c>
      <c r="AP5" s="61" t="s">
        <v>408</v>
      </c>
      <c r="AQ5" s="61" t="s">
        <v>430</v>
      </c>
      <c r="AR5" s="61" t="s">
        <v>851</v>
      </c>
      <c r="AS5" s="56" t="s">
        <v>852</v>
      </c>
      <c r="AT5" s="56">
        <v>20</v>
      </c>
      <c r="AU5" s="56" t="s">
        <v>347</v>
      </c>
      <c r="AV5" s="56">
        <v>0</v>
      </c>
      <c r="AW5" s="56" t="s">
        <v>430</v>
      </c>
      <c r="AZ5" s="56" t="s">
        <v>361</v>
      </c>
    </row>
    <row r="6" spans="1:52" ht="29" customHeight="1" x14ac:dyDescent="0.15">
      <c r="A6" s="57" t="s">
        <v>853</v>
      </c>
      <c r="B6" s="58">
        <v>39730</v>
      </c>
      <c r="C6" s="58" t="s">
        <v>497</v>
      </c>
      <c r="D6" s="58">
        <v>30232</v>
      </c>
      <c r="E6" s="59">
        <f t="shared" si="0"/>
        <v>26.004106776180699</v>
      </c>
      <c r="F6" s="56" t="s">
        <v>428</v>
      </c>
      <c r="G6" s="56" t="s">
        <v>289</v>
      </c>
      <c r="H6" s="56" t="s">
        <v>322</v>
      </c>
      <c r="I6" s="56" t="s">
        <v>430</v>
      </c>
      <c r="J6" s="56" t="s">
        <v>430</v>
      </c>
      <c r="K6" s="56">
        <v>16</v>
      </c>
      <c r="L6" s="56" t="s">
        <v>854</v>
      </c>
      <c r="M6" s="56" t="s">
        <v>275</v>
      </c>
      <c r="N6" s="56" t="s">
        <v>429</v>
      </c>
      <c r="O6" s="56" t="s">
        <v>408</v>
      </c>
      <c r="P6" s="56" t="s">
        <v>426</v>
      </c>
      <c r="Q6" s="56" t="s">
        <v>408</v>
      </c>
      <c r="R6" s="56" t="s">
        <v>578</v>
      </c>
      <c r="S6" s="56" t="s">
        <v>305</v>
      </c>
      <c r="T6" s="56" t="s">
        <v>408</v>
      </c>
      <c r="U6" s="60">
        <v>1</v>
      </c>
      <c r="V6" s="61" t="s">
        <v>410</v>
      </c>
      <c r="W6" s="56" t="s">
        <v>394</v>
      </c>
      <c r="X6" s="56" t="s">
        <v>408</v>
      </c>
      <c r="Y6" s="56" t="s">
        <v>611</v>
      </c>
      <c r="Z6" s="56" t="s">
        <v>361</v>
      </c>
      <c r="AA6" s="56" t="s">
        <v>361</v>
      </c>
      <c r="AB6" s="56" t="s">
        <v>430</v>
      </c>
      <c r="AC6" s="56" t="s">
        <v>855</v>
      </c>
      <c r="AD6" s="56" t="s">
        <v>413</v>
      </c>
      <c r="AE6" s="60" t="s">
        <v>409</v>
      </c>
      <c r="AF6" s="61">
        <v>39381</v>
      </c>
      <c r="AG6" s="56" t="s">
        <v>427</v>
      </c>
      <c r="AH6" s="56" t="s">
        <v>431</v>
      </c>
      <c r="AI6" s="56" t="s">
        <v>409</v>
      </c>
      <c r="AJ6" s="56" t="s">
        <v>408</v>
      </c>
      <c r="AK6" s="56" t="s">
        <v>409</v>
      </c>
      <c r="AL6" s="56" t="s">
        <v>361</v>
      </c>
      <c r="AM6" s="61" t="s">
        <v>408</v>
      </c>
      <c r="AN6" s="61" t="s">
        <v>408</v>
      </c>
      <c r="AO6" s="61" t="s">
        <v>408</v>
      </c>
      <c r="AP6" s="61" t="s">
        <v>408</v>
      </c>
      <c r="AQ6" s="61" t="s">
        <v>361</v>
      </c>
      <c r="AR6" s="61" t="s">
        <v>408</v>
      </c>
      <c r="AS6" s="56" t="s">
        <v>856</v>
      </c>
      <c r="AT6" s="56">
        <v>20</v>
      </c>
      <c r="AU6" s="56" t="s">
        <v>347</v>
      </c>
      <c r="AV6" s="56">
        <v>0</v>
      </c>
      <c r="AW6" s="56" t="s">
        <v>430</v>
      </c>
      <c r="AZ6" s="56" t="s">
        <v>361</v>
      </c>
    </row>
    <row r="7" spans="1:52" ht="29" customHeight="1" x14ac:dyDescent="0.15">
      <c r="A7" s="57" t="s">
        <v>857</v>
      </c>
      <c r="B7" s="58">
        <v>39730</v>
      </c>
      <c r="C7" s="58" t="s">
        <v>497</v>
      </c>
      <c r="D7" s="58">
        <v>12106</v>
      </c>
      <c r="E7" s="59">
        <f t="shared" si="0"/>
        <v>75.630390143737159</v>
      </c>
      <c r="F7" s="56" t="s">
        <v>356</v>
      </c>
      <c r="G7" s="56" t="s">
        <v>522</v>
      </c>
      <c r="H7" s="56" t="s">
        <v>322</v>
      </c>
      <c r="I7" s="56" t="s">
        <v>430</v>
      </c>
      <c r="J7" s="56" t="s">
        <v>430</v>
      </c>
      <c r="K7" s="56">
        <v>12</v>
      </c>
      <c r="L7" s="56" t="s">
        <v>858</v>
      </c>
      <c r="M7" s="56" t="s">
        <v>322</v>
      </c>
      <c r="N7" s="56" t="s">
        <v>429</v>
      </c>
      <c r="O7" s="56" t="s">
        <v>408</v>
      </c>
      <c r="P7" s="56" t="s">
        <v>327</v>
      </c>
      <c r="Q7" s="56" t="s">
        <v>859</v>
      </c>
      <c r="R7" s="56" t="s">
        <v>578</v>
      </c>
      <c r="S7" s="56" t="s">
        <v>305</v>
      </c>
      <c r="T7" s="56" t="s">
        <v>408</v>
      </c>
      <c r="U7" s="60">
        <v>7</v>
      </c>
      <c r="V7" s="61" t="s">
        <v>410</v>
      </c>
      <c r="W7" s="56" t="s">
        <v>425</v>
      </c>
      <c r="X7" s="56" t="s">
        <v>408</v>
      </c>
      <c r="Y7" s="56" t="s">
        <v>611</v>
      </c>
      <c r="Z7" s="56" t="s">
        <v>361</v>
      </c>
      <c r="AA7" s="56" t="s">
        <v>361</v>
      </c>
      <c r="AB7" s="56" t="s">
        <v>361</v>
      </c>
      <c r="AC7" s="56" t="s">
        <v>408</v>
      </c>
      <c r="AD7" s="56" t="s">
        <v>318</v>
      </c>
      <c r="AE7" s="60" t="s">
        <v>409</v>
      </c>
      <c r="AF7" s="61">
        <v>37164</v>
      </c>
      <c r="AG7" s="56" t="s">
        <v>427</v>
      </c>
      <c r="AH7" s="56" t="s">
        <v>409</v>
      </c>
      <c r="AI7" s="56" t="s">
        <v>409</v>
      </c>
      <c r="AJ7" s="56" t="s">
        <v>408</v>
      </c>
      <c r="AK7" s="56" t="s">
        <v>409</v>
      </c>
      <c r="AL7" s="56" t="s">
        <v>430</v>
      </c>
      <c r="AM7" s="61">
        <v>34445</v>
      </c>
      <c r="AN7" s="61" t="s">
        <v>860</v>
      </c>
      <c r="AO7" s="61">
        <v>34337</v>
      </c>
      <c r="AP7" s="61" t="s">
        <v>409</v>
      </c>
      <c r="AQ7" s="61" t="s">
        <v>361</v>
      </c>
      <c r="AR7" s="61" t="s">
        <v>408</v>
      </c>
      <c r="AS7" s="56" t="s">
        <v>409</v>
      </c>
      <c r="AT7" s="56">
        <v>20</v>
      </c>
      <c r="AU7" s="56" t="s">
        <v>347</v>
      </c>
      <c r="AV7" s="56">
        <v>0</v>
      </c>
      <c r="AW7" s="56" t="s">
        <v>430</v>
      </c>
      <c r="AZ7" s="56" t="s">
        <v>361</v>
      </c>
    </row>
    <row r="8" spans="1:52" ht="29" customHeight="1" x14ac:dyDescent="0.15">
      <c r="A8" s="57" t="s">
        <v>861</v>
      </c>
      <c r="B8" s="58">
        <v>39731</v>
      </c>
      <c r="C8" s="58" t="s">
        <v>497</v>
      </c>
      <c r="D8" s="58">
        <v>17256</v>
      </c>
      <c r="E8" s="59">
        <f t="shared" si="0"/>
        <v>61.533196440793979</v>
      </c>
      <c r="F8" s="56" t="s">
        <v>356</v>
      </c>
      <c r="G8" s="56" t="s">
        <v>289</v>
      </c>
      <c r="H8" s="56" t="s">
        <v>322</v>
      </c>
      <c r="I8" s="56" t="s">
        <v>430</v>
      </c>
      <c r="J8" s="56" t="s">
        <v>430</v>
      </c>
      <c r="K8" s="56">
        <v>18</v>
      </c>
      <c r="L8" s="56" t="s">
        <v>862</v>
      </c>
      <c r="M8" s="56" t="s">
        <v>322</v>
      </c>
      <c r="N8" s="56" t="s">
        <v>429</v>
      </c>
      <c r="O8" s="56" t="s">
        <v>408</v>
      </c>
      <c r="P8" s="56" t="s">
        <v>426</v>
      </c>
      <c r="Q8" s="56" t="s">
        <v>408</v>
      </c>
      <c r="R8" s="56" t="s">
        <v>578</v>
      </c>
      <c r="S8" s="56" t="s">
        <v>305</v>
      </c>
      <c r="T8" s="56" t="s">
        <v>408</v>
      </c>
      <c r="U8" s="60">
        <v>4.5999999999999996</v>
      </c>
      <c r="V8" s="61" t="s">
        <v>410</v>
      </c>
      <c r="W8" s="56" t="s">
        <v>394</v>
      </c>
      <c r="X8" s="56" t="s">
        <v>408</v>
      </c>
      <c r="Y8" s="56" t="s">
        <v>611</v>
      </c>
      <c r="Z8" s="56" t="s">
        <v>361</v>
      </c>
      <c r="AA8" s="56" t="s">
        <v>361</v>
      </c>
      <c r="AB8" s="56" t="s">
        <v>361</v>
      </c>
      <c r="AC8" s="56" t="s">
        <v>408</v>
      </c>
      <c r="AD8" s="56" t="s">
        <v>318</v>
      </c>
      <c r="AE8" s="60" t="s">
        <v>409</v>
      </c>
      <c r="AF8" s="61">
        <v>38044</v>
      </c>
      <c r="AG8" s="56" t="s">
        <v>427</v>
      </c>
      <c r="AH8" s="56" t="s">
        <v>431</v>
      </c>
      <c r="AI8" s="56" t="s">
        <v>409</v>
      </c>
      <c r="AJ8" s="56" t="s">
        <v>408</v>
      </c>
      <c r="AK8" s="56" t="s">
        <v>409</v>
      </c>
      <c r="AL8" s="56" t="s">
        <v>361</v>
      </c>
      <c r="AM8" s="61" t="s">
        <v>408</v>
      </c>
      <c r="AN8" s="61" t="s">
        <v>408</v>
      </c>
      <c r="AO8" s="61" t="s">
        <v>408</v>
      </c>
      <c r="AP8" s="61" t="s">
        <v>408</v>
      </c>
      <c r="AQ8" s="61" t="s">
        <v>361</v>
      </c>
      <c r="AR8" s="61" t="s">
        <v>408</v>
      </c>
      <c r="AS8" s="56" t="s">
        <v>863</v>
      </c>
      <c r="AT8" s="56">
        <v>20</v>
      </c>
      <c r="AU8" s="56" t="s">
        <v>347</v>
      </c>
      <c r="AV8" s="56">
        <v>0</v>
      </c>
      <c r="AW8" s="56" t="s">
        <v>361</v>
      </c>
      <c r="AX8" s="56" t="s">
        <v>864</v>
      </c>
      <c r="AZ8" s="56" t="s">
        <v>361</v>
      </c>
    </row>
    <row r="9" spans="1:52" ht="29" customHeight="1" x14ac:dyDescent="0.15">
      <c r="A9" s="57" t="s">
        <v>865</v>
      </c>
      <c r="B9" s="58">
        <v>39731</v>
      </c>
      <c r="C9" s="58" t="s">
        <v>497</v>
      </c>
      <c r="D9" s="58">
        <v>25321</v>
      </c>
      <c r="E9" s="59">
        <f t="shared" si="0"/>
        <v>39.452429842573579</v>
      </c>
      <c r="F9" s="56" t="s">
        <v>428</v>
      </c>
      <c r="G9" s="56" t="s">
        <v>453</v>
      </c>
      <c r="H9" s="56" t="s">
        <v>322</v>
      </c>
      <c r="I9" s="56" t="s">
        <v>430</v>
      </c>
      <c r="J9" s="56" t="s">
        <v>430</v>
      </c>
      <c r="K9" s="56">
        <v>12</v>
      </c>
      <c r="L9" s="56" t="s">
        <v>866</v>
      </c>
      <c r="M9" s="56" t="s">
        <v>322</v>
      </c>
      <c r="N9" s="56" t="s">
        <v>429</v>
      </c>
      <c r="O9" s="56" t="s">
        <v>408</v>
      </c>
      <c r="P9" s="56" t="s">
        <v>426</v>
      </c>
      <c r="Q9" s="56" t="s">
        <v>408</v>
      </c>
      <c r="R9" s="56" t="s">
        <v>578</v>
      </c>
      <c r="S9" s="56" t="s">
        <v>305</v>
      </c>
      <c r="T9" s="56" t="s">
        <v>408</v>
      </c>
      <c r="U9" s="60">
        <v>1</v>
      </c>
      <c r="V9" s="61" t="s">
        <v>410</v>
      </c>
      <c r="W9" s="56" t="s">
        <v>425</v>
      </c>
      <c r="X9" s="56" t="s">
        <v>408</v>
      </c>
      <c r="Y9" s="56" t="s">
        <v>611</v>
      </c>
      <c r="Z9" s="56" t="s">
        <v>430</v>
      </c>
      <c r="AA9" s="56" t="s">
        <v>361</v>
      </c>
      <c r="AB9" s="56" t="s">
        <v>361</v>
      </c>
      <c r="AC9" s="56" t="s">
        <v>408</v>
      </c>
      <c r="AD9" s="56" t="s">
        <v>290</v>
      </c>
      <c r="AE9" s="60">
        <v>0.25</v>
      </c>
      <c r="AF9" s="61">
        <v>39351</v>
      </c>
      <c r="AG9" s="56" t="s">
        <v>427</v>
      </c>
      <c r="AH9" s="56" t="s">
        <v>409</v>
      </c>
      <c r="AI9" s="56" t="s">
        <v>867</v>
      </c>
      <c r="AJ9" s="56" t="s">
        <v>634</v>
      </c>
      <c r="AK9" s="56" t="s">
        <v>409</v>
      </c>
      <c r="AL9" s="56" t="s">
        <v>361</v>
      </c>
      <c r="AM9" s="61" t="s">
        <v>408</v>
      </c>
      <c r="AN9" s="61" t="s">
        <v>408</v>
      </c>
      <c r="AO9" s="61" t="s">
        <v>408</v>
      </c>
      <c r="AP9" s="61" t="s">
        <v>408</v>
      </c>
      <c r="AQ9" s="61" t="s">
        <v>430</v>
      </c>
      <c r="AR9" s="61" t="s">
        <v>868</v>
      </c>
      <c r="AS9" s="56" t="s">
        <v>869</v>
      </c>
      <c r="AT9" s="56">
        <v>20</v>
      </c>
      <c r="AU9" s="56" t="s">
        <v>347</v>
      </c>
      <c r="AV9" s="56">
        <v>0</v>
      </c>
      <c r="AW9" s="56" t="s">
        <v>430</v>
      </c>
      <c r="AZ9" s="56" t="s">
        <v>361</v>
      </c>
    </row>
    <row r="10" spans="1:52" ht="29" customHeight="1" x14ac:dyDescent="0.15">
      <c r="A10" s="57" t="s">
        <v>870</v>
      </c>
      <c r="B10" s="58">
        <v>39731</v>
      </c>
      <c r="C10" s="58" t="s">
        <v>497</v>
      </c>
      <c r="D10" s="58">
        <v>19187</v>
      </c>
      <c r="E10" s="59">
        <f t="shared" si="0"/>
        <v>56.246406570841891</v>
      </c>
      <c r="F10" s="56" t="s">
        <v>428</v>
      </c>
      <c r="G10" s="56" t="s">
        <v>289</v>
      </c>
      <c r="H10" s="56" t="s">
        <v>322</v>
      </c>
      <c r="I10" s="56" t="s">
        <v>430</v>
      </c>
      <c r="J10" s="56" t="s">
        <v>430</v>
      </c>
      <c r="K10" s="56">
        <v>13</v>
      </c>
      <c r="L10" s="56" t="s">
        <v>871</v>
      </c>
      <c r="M10" s="56" t="s">
        <v>322</v>
      </c>
      <c r="N10" s="56" t="s">
        <v>429</v>
      </c>
      <c r="O10" s="56" t="s">
        <v>408</v>
      </c>
      <c r="P10" s="56" t="s">
        <v>426</v>
      </c>
      <c r="Q10" s="56" t="s">
        <v>408</v>
      </c>
      <c r="R10" s="56" t="s">
        <v>578</v>
      </c>
      <c r="S10" s="56" t="s">
        <v>305</v>
      </c>
      <c r="T10" s="56" t="s">
        <v>408</v>
      </c>
      <c r="U10" s="60">
        <v>7.9</v>
      </c>
      <c r="V10" s="61" t="s">
        <v>410</v>
      </c>
      <c r="W10" s="56" t="s">
        <v>425</v>
      </c>
      <c r="X10" s="56" t="s">
        <v>408</v>
      </c>
      <c r="Y10" s="56" t="s">
        <v>611</v>
      </c>
      <c r="Z10" s="56" t="s">
        <v>430</v>
      </c>
      <c r="AA10" s="56" t="s">
        <v>361</v>
      </c>
      <c r="AB10" s="56" t="s">
        <v>361</v>
      </c>
      <c r="AC10" s="56" t="s">
        <v>408</v>
      </c>
      <c r="AD10" s="56" t="s">
        <v>290</v>
      </c>
      <c r="AE10" s="60">
        <v>0</v>
      </c>
      <c r="AF10" s="61">
        <v>36843</v>
      </c>
      <c r="AG10" s="56" t="s">
        <v>427</v>
      </c>
      <c r="AH10" s="56" t="s">
        <v>409</v>
      </c>
      <c r="AI10" s="56" t="s">
        <v>409</v>
      </c>
      <c r="AJ10" s="56" t="s">
        <v>408</v>
      </c>
      <c r="AK10" s="56" t="s">
        <v>409</v>
      </c>
      <c r="AL10" s="56" t="s">
        <v>361</v>
      </c>
      <c r="AM10" s="61" t="s">
        <v>408</v>
      </c>
      <c r="AN10" s="61" t="s">
        <v>408</v>
      </c>
      <c r="AO10" s="61" t="s">
        <v>408</v>
      </c>
      <c r="AP10" s="61" t="s">
        <v>408</v>
      </c>
      <c r="AQ10" s="61" t="s">
        <v>361</v>
      </c>
      <c r="AR10" s="61" t="s">
        <v>408</v>
      </c>
      <c r="AS10" s="56" t="s">
        <v>409</v>
      </c>
      <c r="AT10" s="56">
        <v>20</v>
      </c>
      <c r="AU10" s="56" t="s">
        <v>347</v>
      </c>
      <c r="AV10" s="56">
        <v>0</v>
      </c>
      <c r="AW10" s="56" t="s">
        <v>430</v>
      </c>
      <c r="AZ10" s="56" t="s">
        <v>361</v>
      </c>
    </row>
    <row r="11" spans="1:52" ht="29" customHeight="1" x14ac:dyDescent="0.15">
      <c r="A11" s="57" t="s">
        <v>872</v>
      </c>
      <c r="B11" s="58">
        <v>39731</v>
      </c>
      <c r="C11" s="58" t="s">
        <v>497</v>
      </c>
      <c r="D11" s="58">
        <v>22060</v>
      </c>
      <c r="E11" s="59">
        <f t="shared" si="0"/>
        <v>48.380561259411365</v>
      </c>
      <c r="F11" s="56" t="s">
        <v>356</v>
      </c>
      <c r="G11" s="56" t="s">
        <v>453</v>
      </c>
      <c r="H11" s="56" t="s">
        <v>322</v>
      </c>
      <c r="I11" s="56" t="s">
        <v>430</v>
      </c>
      <c r="J11" s="56" t="s">
        <v>430</v>
      </c>
      <c r="K11" s="56">
        <v>12</v>
      </c>
      <c r="L11" s="56" t="s">
        <v>873</v>
      </c>
      <c r="M11" s="56" t="s">
        <v>322</v>
      </c>
      <c r="N11" s="56" t="s">
        <v>429</v>
      </c>
      <c r="O11" s="56" t="s">
        <v>408</v>
      </c>
      <c r="P11" s="56" t="s">
        <v>426</v>
      </c>
      <c r="Q11" s="56" t="s">
        <v>408</v>
      </c>
      <c r="R11" s="56" t="s">
        <v>578</v>
      </c>
      <c r="S11" s="56" t="s">
        <v>305</v>
      </c>
      <c r="T11" s="56" t="s">
        <v>408</v>
      </c>
      <c r="U11" s="60">
        <v>9.8000000000000007</v>
      </c>
      <c r="V11" s="61" t="s">
        <v>410</v>
      </c>
      <c r="W11" s="56" t="s">
        <v>425</v>
      </c>
      <c r="X11" s="56" t="s">
        <v>408</v>
      </c>
      <c r="Y11" s="56" t="s">
        <v>611</v>
      </c>
      <c r="Z11" s="56" t="s">
        <v>361</v>
      </c>
      <c r="AA11" s="56" t="s">
        <v>361</v>
      </c>
      <c r="AB11" s="56" t="s">
        <v>361</v>
      </c>
      <c r="AC11" s="56" t="s">
        <v>408</v>
      </c>
      <c r="AD11" s="56" t="s">
        <v>290</v>
      </c>
      <c r="AE11" s="60">
        <v>0.3</v>
      </c>
      <c r="AF11" s="61" t="s">
        <v>874</v>
      </c>
      <c r="AG11" s="56" t="s">
        <v>427</v>
      </c>
      <c r="AH11" s="56" t="s">
        <v>409</v>
      </c>
      <c r="AI11" s="56" t="s">
        <v>409</v>
      </c>
      <c r="AJ11" s="56" t="s">
        <v>408</v>
      </c>
      <c r="AK11" s="56" t="s">
        <v>409</v>
      </c>
      <c r="AL11" s="56" t="s">
        <v>361</v>
      </c>
      <c r="AM11" s="61" t="s">
        <v>408</v>
      </c>
      <c r="AN11" s="61" t="s">
        <v>408</v>
      </c>
      <c r="AO11" s="61" t="s">
        <v>408</v>
      </c>
      <c r="AP11" s="61" t="s">
        <v>408</v>
      </c>
      <c r="AQ11" s="61" t="s">
        <v>361</v>
      </c>
      <c r="AR11" s="61" t="s">
        <v>408</v>
      </c>
      <c r="AS11" s="56" t="s">
        <v>490</v>
      </c>
      <c r="AT11" s="56">
        <v>20</v>
      </c>
      <c r="AU11" s="56" t="s">
        <v>347</v>
      </c>
      <c r="AV11" s="56">
        <v>0</v>
      </c>
      <c r="AW11" s="56" t="s">
        <v>430</v>
      </c>
      <c r="AZ11" s="56" t="s">
        <v>361</v>
      </c>
    </row>
    <row r="12" spans="1:52" ht="29" customHeight="1" x14ac:dyDescent="0.15">
      <c r="A12" s="57" t="s">
        <v>875</v>
      </c>
      <c r="B12" s="58">
        <v>39731</v>
      </c>
      <c r="C12" s="58" t="s">
        <v>497</v>
      </c>
      <c r="D12" s="58">
        <v>17192</v>
      </c>
      <c r="E12" s="59">
        <f t="shared" si="0"/>
        <v>61.708418891170432</v>
      </c>
      <c r="F12" s="56" t="s">
        <v>356</v>
      </c>
      <c r="G12" s="56" t="s">
        <v>289</v>
      </c>
      <c r="H12" s="56" t="s">
        <v>322</v>
      </c>
      <c r="I12" s="56" t="s">
        <v>430</v>
      </c>
      <c r="J12" s="56" t="s">
        <v>430</v>
      </c>
      <c r="K12" s="56">
        <v>16</v>
      </c>
      <c r="L12" s="56" t="s">
        <v>876</v>
      </c>
      <c r="M12" s="56" t="s">
        <v>322</v>
      </c>
      <c r="N12" s="56" t="s">
        <v>429</v>
      </c>
      <c r="O12" s="56" t="s">
        <v>408</v>
      </c>
      <c r="P12" s="56" t="s">
        <v>426</v>
      </c>
      <c r="Q12" s="56" t="s">
        <v>408</v>
      </c>
      <c r="R12" s="56" t="s">
        <v>578</v>
      </c>
      <c r="S12" s="56" t="s">
        <v>305</v>
      </c>
      <c r="T12" s="56" t="s">
        <v>408</v>
      </c>
      <c r="U12" s="60">
        <v>2.2000000000000002</v>
      </c>
      <c r="V12" s="61" t="s">
        <v>178</v>
      </c>
      <c r="W12" s="56" t="s">
        <v>297</v>
      </c>
      <c r="X12" s="56" t="s">
        <v>408</v>
      </c>
      <c r="Y12" s="56" t="s">
        <v>611</v>
      </c>
      <c r="Z12" s="56" t="s">
        <v>361</v>
      </c>
      <c r="AA12" s="56" t="s">
        <v>361</v>
      </c>
      <c r="AB12" s="56" t="s">
        <v>361</v>
      </c>
      <c r="AC12" s="56" t="s">
        <v>408</v>
      </c>
      <c r="AD12" s="56" t="s">
        <v>318</v>
      </c>
      <c r="AE12" s="60" t="s">
        <v>409</v>
      </c>
      <c r="AF12" s="61">
        <v>38943</v>
      </c>
      <c r="AG12" s="56" t="s">
        <v>427</v>
      </c>
      <c r="AH12" s="56" t="s">
        <v>409</v>
      </c>
      <c r="AI12" s="56" t="s">
        <v>409</v>
      </c>
      <c r="AJ12" s="56" t="s">
        <v>408</v>
      </c>
      <c r="AK12" s="56" t="s">
        <v>409</v>
      </c>
      <c r="AL12" s="56" t="s">
        <v>361</v>
      </c>
      <c r="AM12" s="61" t="s">
        <v>408</v>
      </c>
      <c r="AN12" s="61" t="s">
        <v>408</v>
      </c>
      <c r="AO12" s="61" t="s">
        <v>408</v>
      </c>
      <c r="AP12" s="61" t="s">
        <v>408</v>
      </c>
      <c r="AQ12" s="61" t="s">
        <v>361</v>
      </c>
      <c r="AR12" s="61" t="s">
        <v>408</v>
      </c>
      <c r="AS12" s="56" t="s">
        <v>877</v>
      </c>
      <c r="AT12" s="56">
        <v>20</v>
      </c>
      <c r="AU12" s="56" t="s">
        <v>347</v>
      </c>
      <c r="AV12" s="56">
        <v>0</v>
      </c>
      <c r="AW12" s="56" t="s">
        <v>430</v>
      </c>
      <c r="AZ12" s="56" t="s">
        <v>361</v>
      </c>
    </row>
    <row r="13" spans="1:52" ht="29" customHeight="1" x14ac:dyDescent="0.15">
      <c r="A13" s="57" t="s">
        <v>878</v>
      </c>
      <c r="B13" s="58">
        <v>39731</v>
      </c>
      <c r="C13" s="58" t="s">
        <v>497</v>
      </c>
      <c r="D13" s="58">
        <v>9394</v>
      </c>
      <c r="E13" s="59">
        <f t="shared" si="0"/>
        <v>83.058179329226562</v>
      </c>
      <c r="F13" s="56" t="s">
        <v>428</v>
      </c>
      <c r="G13" s="56" t="s">
        <v>289</v>
      </c>
      <c r="H13" s="56" t="s">
        <v>322</v>
      </c>
      <c r="I13" s="56" t="s">
        <v>430</v>
      </c>
      <c r="J13" s="56" t="s">
        <v>430</v>
      </c>
      <c r="K13" s="56">
        <v>12</v>
      </c>
      <c r="L13" s="56" t="s">
        <v>879</v>
      </c>
      <c r="M13" s="56" t="s">
        <v>322</v>
      </c>
      <c r="N13" s="56" t="s">
        <v>429</v>
      </c>
      <c r="O13" s="56" t="s">
        <v>408</v>
      </c>
      <c r="P13" s="56" t="s">
        <v>426</v>
      </c>
      <c r="Q13" s="56" t="s">
        <v>408</v>
      </c>
      <c r="R13" s="56" t="s">
        <v>578</v>
      </c>
      <c r="S13" s="56" t="s">
        <v>305</v>
      </c>
      <c r="T13" s="56" t="s">
        <v>408</v>
      </c>
      <c r="U13" s="60">
        <v>7.8</v>
      </c>
      <c r="V13" s="61" t="s">
        <v>410</v>
      </c>
      <c r="W13" s="56" t="s">
        <v>179</v>
      </c>
      <c r="X13" s="56" t="s">
        <v>408</v>
      </c>
      <c r="Y13" s="56" t="s">
        <v>611</v>
      </c>
      <c r="Z13" s="56" t="s">
        <v>361</v>
      </c>
      <c r="AA13" s="56" t="s">
        <v>361</v>
      </c>
      <c r="AB13" s="56" t="s">
        <v>361</v>
      </c>
      <c r="AC13" s="56" t="s">
        <v>408</v>
      </c>
      <c r="AD13" s="56" t="s">
        <v>413</v>
      </c>
      <c r="AE13" s="60">
        <v>2.5</v>
      </c>
      <c r="AF13" s="61" t="s">
        <v>880</v>
      </c>
      <c r="AG13" s="56" t="s">
        <v>427</v>
      </c>
      <c r="AH13" s="56" t="s">
        <v>431</v>
      </c>
      <c r="AI13" s="56" t="s">
        <v>409</v>
      </c>
      <c r="AJ13" s="56" t="s">
        <v>408</v>
      </c>
      <c r="AK13" s="56" t="s">
        <v>881</v>
      </c>
      <c r="AL13" s="56" t="s">
        <v>361</v>
      </c>
      <c r="AM13" s="61" t="s">
        <v>408</v>
      </c>
      <c r="AN13" s="61" t="s">
        <v>408</v>
      </c>
      <c r="AO13" s="61" t="s">
        <v>408</v>
      </c>
      <c r="AP13" s="61" t="s">
        <v>408</v>
      </c>
      <c r="AQ13" s="61" t="s">
        <v>361</v>
      </c>
      <c r="AR13" s="61" t="s">
        <v>408</v>
      </c>
      <c r="AS13" s="56" t="s">
        <v>882</v>
      </c>
      <c r="AT13" s="56">
        <v>20</v>
      </c>
      <c r="AU13" s="56" t="s">
        <v>347</v>
      </c>
      <c r="AV13" s="56">
        <v>0</v>
      </c>
      <c r="AW13" s="56" t="s">
        <v>430</v>
      </c>
      <c r="AZ13" s="56" t="s">
        <v>361</v>
      </c>
    </row>
    <row r="14" spans="1:52" ht="29" customHeight="1" x14ac:dyDescent="0.15">
      <c r="A14" s="57" t="s">
        <v>268</v>
      </c>
      <c r="B14" s="58">
        <v>38329</v>
      </c>
      <c r="C14" s="58" t="s">
        <v>350</v>
      </c>
      <c r="D14" s="58">
        <v>16799</v>
      </c>
      <c r="E14" s="59">
        <f t="shared" si="0"/>
        <v>58.945927446954144</v>
      </c>
      <c r="F14" s="56" t="s">
        <v>356</v>
      </c>
      <c r="G14" s="56" t="s">
        <v>289</v>
      </c>
      <c r="H14" s="56" t="s">
        <v>322</v>
      </c>
      <c r="I14" s="56" t="s">
        <v>430</v>
      </c>
      <c r="J14" s="56" t="s">
        <v>430</v>
      </c>
      <c r="K14" s="56">
        <v>13</v>
      </c>
      <c r="L14" s="56" t="s">
        <v>357</v>
      </c>
      <c r="M14" s="56" t="s">
        <v>82</v>
      </c>
      <c r="N14" s="56" t="s">
        <v>429</v>
      </c>
      <c r="O14" s="56" t="s">
        <v>74</v>
      </c>
      <c r="P14" s="56" t="s">
        <v>426</v>
      </c>
      <c r="Q14" s="56" t="s">
        <v>408</v>
      </c>
      <c r="R14" s="56" t="s">
        <v>578</v>
      </c>
      <c r="S14" s="56" t="s">
        <v>305</v>
      </c>
      <c r="T14" s="56" t="s">
        <v>408</v>
      </c>
      <c r="U14" s="60">
        <v>1.25</v>
      </c>
      <c r="V14" s="61" t="s">
        <v>178</v>
      </c>
      <c r="W14" s="56" t="s">
        <v>394</v>
      </c>
      <c r="X14" s="56" t="s">
        <v>408</v>
      </c>
      <c r="Y14" s="56" t="s">
        <v>303</v>
      </c>
      <c r="Z14" s="56" t="s">
        <v>430</v>
      </c>
      <c r="AA14" s="56" t="s">
        <v>430</v>
      </c>
      <c r="AB14" s="56" t="s">
        <v>361</v>
      </c>
      <c r="AC14" s="56" t="s">
        <v>408</v>
      </c>
      <c r="AD14" s="56" t="s">
        <v>290</v>
      </c>
      <c r="AE14" s="60">
        <v>1</v>
      </c>
      <c r="AF14" s="61">
        <v>37833</v>
      </c>
      <c r="AG14" s="56" t="s">
        <v>427</v>
      </c>
      <c r="AH14" s="56" t="s">
        <v>409</v>
      </c>
      <c r="AI14" s="56" t="s">
        <v>409</v>
      </c>
      <c r="AJ14" s="56" t="s">
        <v>7</v>
      </c>
      <c r="AK14" s="56" t="s">
        <v>42</v>
      </c>
      <c r="AL14" s="56" t="s">
        <v>361</v>
      </c>
      <c r="AM14" s="61" t="s">
        <v>408</v>
      </c>
      <c r="AN14" s="61" t="s">
        <v>408</v>
      </c>
      <c r="AO14" s="61" t="s">
        <v>408</v>
      </c>
      <c r="AP14" s="61" t="s">
        <v>408</v>
      </c>
      <c r="AQ14" s="61" t="s">
        <v>361</v>
      </c>
      <c r="AR14" s="61" t="s">
        <v>408</v>
      </c>
      <c r="AS14" s="56" t="s">
        <v>307</v>
      </c>
      <c r="AT14" s="56">
        <v>15</v>
      </c>
      <c r="AU14" s="56" t="s">
        <v>347</v>
      </c>
      <c r="AV14" s="56">
        <v>0</v>
      </c>
      <c r="AW14" s="56" t="s">
        <v>430</v>
      </c>
      <c r="AZ14" s="56" t="s">
        <v>361</v>
      </c>
    </row>
    <row r="15" spans="1:52" ht="29" customHeight="1" x14ac:dyDescent="0.15">
      <c r="A15" s="57" t="s">
        <v>269</v>
      </c>
      <c r="B15" s="58">
        <v>38329</v>
      </c>
      <c r="C15" s="58" t="s">
        <v>311</v>
      </c>
      <c r="D15" s="58">
        <v>12852</v>
      </c>
      <c r="E15" s="59">
        <f t="shared" si="0"/>
        <v>69.752224503764552</v>
      </c>
      <c r="F15" s="56" t="s">
        <v>356</v>
      </c>
      <c r="G15" s="56" t="s">
        <v>289</v>
      </c>
      <c r="H15" s="56" t="s">
        <v>322</v>
      </c>
      <c r="I15" s="56" t="s">
        <v>430</v>
      </c>
      <c r="J15" s="56" t="s">
        <v>430</v>
      </c>
      <c r="K15" s="56">
        <v>20</v>
      </c>
      <c r="L15" s="56" t="s">
        <v>348</v>
      </c>
      <c r="M15" s="56" t="s">
        <v>82</v>
      </c>
      <c r="N15" s="56" t="s">
        <v>429</v>
      </c>
      <c r="O15" s="56" t="s">
        <v>74</v>
      </c>
      <c r="P15" s="56" t="s">
        <v>426</v>
      </c>
      <c r="Q15" s="56" t="s">
        <v>408</v>
      </c>
      <c r="R15" s="56" t="s">
        <v>578</v>
      </c>
      <c r="S15" s="56" t="s">
        <v>305</v>
      </c>
      <c r="T15" s="56" t="s">
        <v>408</v>
      </c>
      <c r="U15" s="60">
        <v>5.25</v>
      </c>
      <c r="V15" s="61" t="s">
        <v>178</v>
      </c>
      <c r="W15" s="56" t="s">
        <v>179</v>
      </c>
      <c r="X15" s="56" t="s">
        <v>408</v>
      </c>
      <c r="Y15" s="56" t="s">
        <v>303</v>
      </c>
      <c r="Z15" s="56" t="s">
        <v>430</v>
      </c>
      <c r="AA15" s="56" t="s">
        <v>361</v>
      </c>
      <c r="AB15" s="56" t="s">
        <v>361</v>
      </c>
      <c r="AC15" s="56" t="s">
        <v>408</v>
      </c>
      <c r="AD15" s="56" t="s">
        <v>290</v>
      </c>
      <c r="AE15" s="60">
        <v>5.25</v>
      </c>
      <c r="AF15" s="61">
        <v>36338</v>
      </c>
      <c r="AG15" s="56" t="s">
        <v>427</v>
      </c>
      <c r="AH15" s="56" t="s">
        <v>409</v>
      </c>
      <c r="AI15" s="56" t="s">
        <v>409</v>
      </c>
      <c r="AJ15" s="56" t="s">
        <v>7</v>
      </c>
      <c r="AK15" s="56" t="s">
        <v>42</v>
      </c>
      <c r="AL15" s="56" t="s">
        <v>361</v>
      </c>
      <c r="AM15" s="61" t="s">
        <v>408</v>
      </c>
      <c r="AN15" s="61" t="s">
        <v>408</v>
      </c>
      <c r="AO15" s="61" t="s">
        <v>408</v>
      </c>
      <c r="AP15" s="61" t="s">
        <v>408</v>
      </c>
      <c r="AQ15" s="61" t="s">
        <v>361</v>
      </c>
      <c r="AR15" s="61" t="s">
        <v>408</v>
      </c>
      <c r="AS15" s="56" t="s">
        <v>349</v>
      </c>
      <c r="AT15" s="56">
        <v>15</v>
      </c>
      <c r="AU15" s="56" t="s">
        <v>347</v>
      </c>
      <c r="AV15" s="56">
        <v>0</v>
      </c>
      <c r="AW15" s="56" t="s">
        <v>430</v>
      </c>
      <c r="AZ15" s="56" t="s">
        <v>361</v>
      </c>
    </row>
    <row r="16" spans="1:52" ht="29" customHeight="1" x14ac:dyDescent="0.15">
      <c r="A16" s="57" t="s">
        <v>185</v>
      </c>
      <c r="B16" s="58">
        <v>38329</v>
      </c>
      <c r="C16" s="58" t="s">
        <v>350</v>
      </c>
      <c r="D16" s="58">
        <v>9680</v>
      </c>
      <c r="E16" s="59">
        <f t="shared" si="0"/>
        <v>78.436687200547567</v>
      </c>
      <c r="F16" s="56" t="s">
        <v>428</v>
      </c>
      <c r="G16" s="56" t="s">
        <v>289</v>
      </c>
      <c r="H16" s="56" t="s">
        <v>322</v>
      </c>
      <c r="I16" s="56" t="s">
        <v>430</v>
      </c>
      <c r="J16" s="56" t="s">
        <v>430</v>
      </c>
      <c r="K16" s="56">
        <v>12</v>
      </c>
      <c r="L16" s="56" t="s">
        <v>496</v>
      </c>
      <c r="M16" s="56" t="s">
        <v>82</v>
      </c>
      <c r="N16" s="56" t="s">
        <v>429</v>
      </c>
      <c r="O16" s="56" t="s">
        <v>74</v>
      </c>
      <c r="P16" s="56" t="s">
        <v>493</v>
      </c>
      <c r="Q16" s="56" t="s">
        <v>494</v>
      </c>
      <c r="R16" s="56" t="s">
        <v>578</v>
      </c>
      <c r="S16" s="56" t="s">
        <v>305</v>
      </c>
      <c r="T16" s="56" t="s">
        <v>408</v>
      </c>
      <c r="U16" s="60">
        <v>4.5</v>
      </c>
      <c r="V16" s="61" t="s">
        <v>178</v>
      </c>
      <c r="W16" s="56" t="s">
        <v>394</v>
      </c>
      <c r="X16" s="56" t="s">
        <v>408</v>
      </c>
      <c r="Y16" s="56" t="s">
        <v>303</v>
      </c>
      <c r="Z16" s="56" t="s">
        <v>361</v>
      </c>
      <c r="AA16" s="56" t="s">
        <v>361</v>
      </c>
      <c r="AB16" s="56" t="s">
        <v>361</v>
      </c>
      <c r="AC16" s="56" t="s">
        <v>408</v>
      </c>
      <c r="AD16" s="56" t="s">
        <v>290</v>
      </c>
      <c r="AE16" s="60">
        <v>4.5</v>
      </c>
      <c r="AF16" s="63" t="s">
        <v>568</v>
      </c>
      <c r="AG16" s="56" t="s">
        <v>427</v>
      </c>
      <c r="AH16" s="56" t="s">
        <v>409</v>
      </c>
      <c r="AI16" s="56" t="s">
        <v>409</v>
      </c>
      <c r="AJ16" s="56" t="s">
        <v>7</v>
      </c>
      <c r="AK16" s="56" t="s">
        <v>42</v>
      </c>
      <c r="AL16" s="56" t="s">
        <v>361</v>
      </c>
      <c r="AM16" s="61" t="s">
        <v>408</v>
      </c>
      <c r="AN16" s="61" t="s">
        <v>408</v>
      </c>
      <c r="AO16" s="61" t="s">
        <v>408</v>
      </c>
      <c r="AP16" s="61" t="s">
        <v>408</v>
      </c>
      <c r="AQ16" s="61" t="s">
        <v>361</v>
      </c>
      <c r="AR16" s="61" t="s">
        <v>408</v>
      </c>
      <c r="AS16" s="56" t="s">
        <v>349</v>
      </c>
      <c r="AT16" s="56">
        <v>15</v>
      </c>
      <c r="AU16" s="56" t="s">
        <v>347</v>
      </c>
      <c r="AV16" s="56">
        <v>0</v>
      </c>
      <c r="AW16" s="56" t="s">
        <v>430</v>
      </c>
      <c r="AZ16" s="56" t="s">
        <v>361</v>
      </c>
    </row>
    <row r="17" spans="1:52" ht="29" customHeight="1" x14ac:dyDescent="0.15">
      <c r="A17" s="57" t="s">
        <v>186</v>
      </c>
      <c r="B17" s="58">
        <v>38329</v>
      </c>
      <c r="C17" s="58" t="s">
        <v>251</v>
      </c>
      <c r="D17" s="58">
        <v>10760</v>
      </c>
      <c r="E17" s="59">
        <f t="shared" si="0"/>
        <v>75.479808350444898</v>
      </c>
      <c r="F17" s="56" t="s">
        <v>428</v>
      </c>
      <c r="G17" s="56" t="s">
        <v>289</v>
      </c>
      <c r="H17" s="56" t="s">
        <v>322</v>
      </c>
      <c r="I17" s="56" t="s">
        <v>430</v>
      </c>
      <c r="J17" s="56" t="s">
        <v>430</v>
      </c>
      <c r="K17" s="56">
        <v>20</v>
      </c>
      <c r="L17" s="56" t="s">
        <v>370</v>
      </c>
      <c r="M17" s="56" t="s">
        <v>82</v>
      </c>
      <c r="N17" s="56" t="s">
        <v>429</v>
      </c>
      <c r="O17" s="56" t="s">
        <v>74</v>
      </c>
      <c r="P17" s="56" t="s">
        <v>327</v>
      </c>
      <c r="Q17" s="56" t="s">
        <v>411</v>
      </c>
      <c r="R17" s="56" t="s">
        <v>122</v>
      </c>
      <c r="S17" s="56" t="s">
        <v>305</v>
      </c>
      <c r="T17" s="56" t="s">
        <v>408</v>
      </c>
      <c r="U17" s="60">
        <v>6</v>
      </c>
      <c r="V17" s="61" t="s">
        <v>410</v>
      </c>
      <c r="W17" s="56" t="s">
        <v>425</v>
      </c>
      <c r="X17" s="56" t="s">
        <v>408</v>
      </c>
      <c r="Y17" s="56" t="s">
        <v>303</v>
      </c>
      <c r="Z17" s="56" t="s">
        <v>361</v>
      </c>
      <c r="AA17" s="56" t="s">
        <v>430</v>
      </c>
      <c r="AB17" s="56" t="s">
        <v>361</v>
      </c>
      <c r="AC17" s="56" t="s">
        <v>408</v>
      </c>
      <c r="AD17" s="56" t="s">
        <v>412</v>
      </c>
      <c r="AE17" s="60">
        <v>6</v>
      </c>
      <c r="AF17" s="63" t="s">
        <v>569</v>
      </c>
      <c r="AG17" s="56" t="s">
        <v>322</v>
      </c>
      <c r="AH17" s="56" t="s">
        <v>409</v>
      </c>
      <c r="AI17" s="56" t="s">
        <v>409</v>
      </c>
      <c r="AJ17" s="56" t="s">
        <v>7</v>
      </c>
      <c r="AK17" s="56" t="s">
        <v>42</v>
      </c>
      <c r="AL17" s="56" t="s">
        <v>361</v>
      </c>
      <c r="AM17" s="56" t="s">
        <v>74</v>
      </c>
      <c r="AN17" s="61" t="s">
        <v>408</v>
      </c>
      <c r="AO17" s="56" t="s">
        <v>408</v>
      </c>
      <c r="AP17" s="61" t="s">
        <v>408</v>
      </c>
      <c r="AQ17" s="61" t="s">
        <v>361</v>
      </c>
      <c r="AR17" s="61" t="s">
        <v>408</v>
      </c>
      <c r="AS17" s="56" t="s">
        <v>349</v>
      </c>
      <c r="AT17" s="56">
        <v>15</v>
      </c>
      <c r="AU17" s="56" t="s">
        <v>347</v>
      </c>
      <c r="AV17" s="56">
        <v>0</v>
      </c>
      <c r="AW17" s="56" t="s">
        <v>430</v>
      </c>
      <c r="AZ17" s="56" t="s">
        <v>361</v>
      </c>
    </row>
    <row r="18" spans="1:52" ht="29" customHeight="1" x14ac:dyDescent="0.15">
      <c r="A18" s="57" t="s">
        <v>187</v>
      </c>
      <c r="B18" s="58">
        <v>38330</v>
      </c>
      <c r="C18" s="58" t="s">
        <v>350</v>
      </c>
      <c r="D18" s="58">
        <v>13439</v>
      </c>
      <c r="E18" s="59">
        <f t="shared" si="0"/>
        <v>68.147843942505133</v>
      </c>
      <c r="F18" s="56" t="s">
        <v>428</v>
      </c>
      <c r="G18" s="56" t="s">
        <v>289</v>
      </c>
      <c r="H18" s="56" t="s">
        <v>322</v>
      </c>
      <c r="I18" s="56" t="s">
        <v>430</v>
      </c>
      <c r="J18" s="56" t="s">
        <v>430</v>
      </c>
      <c r="K18" s="56">
        <v>25</v>
      </c>
      <c r="L18" s="56" t="s">
        <v>131</v>
      </c>
      <c r="M18" s="56" t="s">
        <v>82</v>
      </c>
      <c r="N18" s="56" t="s">
        <v>429</v>
      </c>
      <c r="O18" s="56" t="s">
        <v>74</v>
      </c>
      <c r="P18" s="56" t="s">
        <v>426</v>
      </c>
      <c r="Q18" s="56" t="s">
        <v>408</v>
      </c>
      <c r="R18" s="56" t="s">
        <v>578</v>
      </c>
      <c r="S18" s="56" t="s">
        <v>305</v>
      </c>
      <c r="T18" s="56" t="s">
        <v>408</v>
      </c>
      <c r="U18" s="60">
        <v>1.5</v>
      </c>
      <c r="V18" s="61" t="s">
        <v>178</v>
      </c>
      <c r="W18" s="56" t="s">
        <v>179</v>
      </c>
      <c r="X18" s="56" t="s">
        <v>408</v>
      </c>
      <c r="Y18" s="56" t="s">
        <v>303</v>
      </c>
      <c r="Z18" s="56" t="s">
        <v>361</v>
      </c>
      <c r="AA18" s="56" t="s">
        <v>361</v>
      </c>
      <c r="AB18" s="56" t="s">
        <v>361</v>
      </c>
      <c r="AC18" s="56" t="s">
        <v>408</v>
      </c>
      <c r="AD18" s="56" t="s">
        <v>413</v>
      </c>
      <c r="AE18" s="60">
        <v>1</v>
      </c>
      <c r="AF18" s="61">
        <v>37783</v>
      </c>
      <c r="AG18" s="56" t="s">
        <v>409</v>
      </c>
      <c r="AH18" s="56" t="s">
        <v>409</v>
      </c>
      <c r="AI18" s="56" t="s">
        <v>409</v>
      </c>
      <c r="AJ18" s="56" t="s">
        <v>409</v>
      </c>
      <c r="AK18" s="56" t="s">
        <v>42</v>
      </c>
      <c r="AL18" s="56" t="s">
        <v>361</v>
      </c>
      <c r="AM18" s="61" t="s">
        <v>408</v>
      </c>
      <c r="AN18" s="61" t="s">
        <v>408</v>
      </c>
      <c r="AO18" s="61" t="s">
        <v>408</v>
      </c>
      <c r="AP18" s="61" t="s">
        <v>408</v>
      </c>
      <c r="AQ18" s="61" t="s">
        <v>361</v>
      </c>
      <c r="AR18" s="61" t="s">
        <v>408</v>
      </c>
      <c r="AS18" s="56" t="s">
        <v>349</v>
      </c>
      <c r="AT18" s="56">
        <v>15</v>
      </c>
      <c r="AU18" s="56" t="s">
        <v>347</v>
      </c>
      <c r="AV18" s="56">
        <v>0</v>
      </c>
      <c r="AW18" s="56" t="s">
        <v>430</v>
      </c>
      <c r="AY18" s="56"/>
      <c r="AZ18" s="56" t="s">
        <v>361</v>
      </c>
    </row>
    <row r="19" spans="1:52" ht="29" customHeight="1" x14ac:dyDescent="0.15">
      <c r="A19" s="57" t="s">
        <v>188</v>
      </c>
      <c r="B19" s="58">
        <v>38330</v>
      </c>
      <c r="C19" s="58" t="s">
        <v>311</v>
      </c>
      <c r="D19" s="58">
        <v>12546</v>
      </c>
      <c r="E19" s="59">
        <f t="shared" si="0"/>
        <v>70.592744695414098</v>
      </c>
      <c r="F19" s="56" t="s">
        <v>356</v>
      </c>
      <c r="G19" s="56" t="s">
        <v>289</v>
      </c>
      <c r="H19" s="56" t="s">
        <v>322</v>
      </c>
      <c r="I19" s="56" t="s">
        <v>430</v>
      </c>
      <c r="J19" s="56" t="s">
        <v>430</v>
      </c>
      <c r="K19" s="56">
        <v>12</v>
      </c>
      <c r="L19" s="56" t="s">
        <v>198</v>
      </c>
      <c r="M19" s="56" t="s">
        <v>82</v>
      </c>
      <c r="N19" s="56" t="s">
        <v>429</v>
      </c>
      <c r="O19" s="56" t="s">
        <v>74</v>
      </c>
      <c r="P19" s="56" t="s">
        <v>426</v>
      </c>
      <c r="Q19" s="56" t="s">
        <v>408</v>
      </c>
      <c r="R19" s="56" t="s">
        <v>578</v>
      </c>
      <c r="S19" s="56" t="s">
        <v>305</v>
      </c>
      <c r="T19" s="56" t="s">
        <v>408</v>
      </c>
      <c r="U19" s="60">
        <v>4.9000000000000004</v>
      </c>
      <c r="V19" s="61" t="s">
        <v>178</v>
      </c>
      <c r="W19" s="56" t="s">
        <v>254</v>
      </c>
      <c r="X19" s="56" t="s">
        <v>408</v>
      </c>
      <c r="Y19" s="56" t="s">
        <v>303</v>
      </c>
      <c r="Z19" s="56" t="s">
        <v>361</v>
      </c>
      <c r="AA19" s="56" t="s">
        <v>361</v>
      </c>
      <c r="AB19" s="56" t="s">
        <v>361</v>
      </c>
      <c r="AC19" s="56" t="s">
        <v>408</v>
      </c>
      <c r="AD19" s="56" t="s">
        <v>413</v>
      </c>
      <c r="AE19" s="60">
        <v>2</v>
      </c>
      <c r="AF19" s="63">
        <v>36525</v>
      </c>
      <c r="AG19" s="56" t="s">
        <v>409</v>
      </c>
      <c r="AH19" s="56" t="s">
        <v>409</v>
      </c>
      <c r="AI19" s="56" t="s">
        <v>409</v>
      </c>
      <c r="AJ19" s="56" t="s">
        <v>409</v>
      </c>
      <c r="AK19" s="56" t="s">
        <v>42</v>
      </c>
      <c r="AL19" s="56" t="s">
        <v>361</v>
      </c>
      <c r="AM19" s="61" t="s">
        <v>408</v>
      </c>
      <c r="AN19" s="61" t="s">
        <v>408</v>
      </c>
      <c r="AO19" s="61" t="s">
        <v>408</v>
      </c>
      <c r="AP19" s="61" t="s">
        <v>408</v>
      </c>
      <c r="AQ19" s="61" t="s">
        <v>409</v>
      </c>
      <c r="AR19" s="61" t="s">
        <v>408</v>
      </c>
      <c r="AS19" s="56" t="s">
        <v>349</v>
      </c>
      <c r="AT19" s="56">
        <v>15</v>
      </c>
      <c r="AU19" s="56" t="s">
        <v>347</v>
      </c>
      <c r="AV19" s="56">
        <v>0</v>
      </c>
      <c r="AW19" s="56" t="s">
        <v>430</v>
      </c>
      <c r="AY19" s="56"/>
      <c r="AZ19" s="56" t="s">
        <v>361</v>
      </c>
    </row>
    <row r="20" spans="1:52" ht="29" customHeight="1" x14ac:dyDescent="0.15">
      <c r="A20" s="57" t="s">
        <v>189</v>
      </c>
      <c r="B20" s="64">
        <v>38330</v>
      </c>
      <c r="C20" s="64" t="s">
        <v>350</v>
      </c>
      <c r="D20" s="64">
        <v>8869</v>
      </c>
      <c r="E20" s="59">
        <f t="shared" si="0"/>
        <v>80.659822039698838</v>
      </c>
      <c r="F20" s="65" t="s">
        <v>428</v>
      </c>
      <c r="G20" s="65" t="s">
        <v>289</v>
      </c>
      <c r="H20" s="65" t="s">
        <v>322</v>
      </c>
      <c r="I20" s="65" t="s">
        <v>430</v>
      </c>
      <c r="J20" s="65" t="s">
        <v>430</v>
      </c>
      <c r="K20" s="65">
        <v>12</v>
      </c>
      <c r="L20" s="65" t="s">
        <v>496</v>
      </c>
      <c r="M20" s="65" t="s">
        <v>82</v>
      </c>
      <c r="N20" s="65" t="s">
        <v>429</v>
      </c>
      <c r="O20" s="65" t="s">
        <v>74</v>
      </c>
      <c r="P20" s="65" t="s">
        <v>426</v>
      </c>
      <c r="Q20" s="65" t="s">
        <v>408</v>
      </c>
      <c r="R20" s="65" t="s">
        <v>578</v>
      </c>
      <c r="S20" s="65" t="s">
        <v>305</v>
      </c>
      <c r="T20" s="65" t="s">
        <v>408</v>
      </c>
      <c r="U20" s="66">
        <v>3.5</v>
      </c>
      <c r="V20" s="67" t="s">
        <v>178</v>
      </c>
      <c r="W20" s="65" t="s">
        <v>394</v>
      </c>
      <c r="X20" s="65" t="s">
        <v>408</v>
      </c>
      <c r="Y20" s="65" t="s">
        <v>303</v>
      </c>
      <c r="Z20" s="65" t="s">
        <v>361</v>
      </c>
      <c r="AA20" s="65" t="s">
        <v>361</v>
      </c>
      <c r="AB20" s="65" t="s">
        <v>361</v>
      </c>
      <c r="AC20" s="65" t="s">
        <v>408</v>
      </c>
      <c r="AD20" s="65" t="s">
        <v>413</v>
      </c>
      <c r="AE20" s="66">
        <v>0.2</v>
      </c>
      <c r="AF20" s="67">
        <v>37043</v>
      </c>
      <c r="AG20" s="65" t="s">
        <v>409</v>
      </c>
      <c r="AH20" s="65" t="s">
        <v>409</v>
      </c>
      <c r="AI20" s="65" t="s">
        <v>409</v>
      </c>
      <c r="AJ20" s="65" t="s">
        <v>409</v>
      </c>
      <c r="AK20" s="65" t="s">
        <v>42</v>
      </c>
      <c r="AL20" s="65" t="s">
        <v>361</v>
      </c>
      <c r="AM20" s="67" t="s">
        <v>408</v>
      </c>
      <c r="AN20" s="67" t="s">
        <v>408</v>
      </c>
      <c r="AO20" s="67" t="s">
        <v>408</v>
      </c>
      <c r="AP20" s="67" t="s">
        <v>408</v>
      </c>
      <c r="AQ20" s="67" t="s">
        <v>361</v>
      </c>
      <c r="AR20" s="67" t="s">
        <v>408</v>
      </c>
      <c r="AS20" s="65" t="s">
        <v>349</v>
      </c>
      <c r="AT20" s="65">
        <v>15</v>
      </c>
      <c r="AU20" s="65" t="s">
        <v>347</v>
      </c>
      <c r="AV20" s="56">
        <v>0</v>
      </c>
      <c r="AW20" s="65" t="s">
        <v>430</v>
      </c>
      <c r="AX20" s="65"/>
      <c r="AY20" s="56"/>
      <c r="AZ20" s="56" t="s">
        <v>361</v>
      </c>
    </row>
    <row r="21" spans="1:52" ht="29" customHeight="1" x14ac:dyDescent="0.15">
      <c r="A21" s="57" t="s">
        <v>190</v>
      </c>
      <c r="B21" s="58">
        <v>38330</v>
      </c>
      <c r="C21" s="58" t="s">
        <v>171</v>
      </c>
      <c r="D21" s="58">
        <v>17609</v>
      </c>
      <c r="E21" s="59">
        <f t="shared" si="0"/>
        <v>56.73100616016427</v>
      </c>
      <c r="F21" s="56" t="s">
        <v>356</v>
      </c>
      <c r="G21" s="56" t="s">
        <v>289</v>
      </c>
      <c r="H21" s="56" t="s">
        <v>322</v>
      </c>
      <c r="I21" s="56" t="s">
        <v>430</v>
      </c>
      <c r="J21" s="56" t="s">
        <v>430</v>
      </c>
      <c r="K21" s="56">
        <v>21</v>
      </c>
      <c r="L21" s="56" t="s">
        <v>368</v>
      </c>
      <c r="M21" s="56" t="s">
        <v>82</v>
      </c>
      <c r="N21" s="56" t="s">
        <v>429</v>
      </c>
      <c r="O21" s="56" t="s">
        <v>74</v>
      </c>
      <c r="P21" s="56" t="s">
        <v>426</v>
      </c>
      <c r="Q21" s="56" t="s">
        <v>408</v>
      </c>
      <c r="R21" s="56" t="s">
        <v>578</v>
      </c>
      <c r="S21" s="56" t="s">
        <v>305</v>
      </c>
      <c r="T21" s="56" t="s">
        <v>408</v>
      </c>
      <c r="U21" s="60">
        <v>2.2000000000000002</v>
      </c>
      <c r="V21" s="61" t="s">
        <v>178</v>
      </c>
      <c r="W21" s="56" t="s">
        <v>394</v>
      </c>
      <c r="X21" s="56" t="s">
        <v>408</v>
      </c>
      <c r="Y21" s="56" t="s">
        <v>303</v>
      </c>
      <c r="Z21" s="56" t="s">
        <v>361</v>
      </c>
      <c r="AA21" s="56" t="s">
        <v>361</v>
      </c>
      <c r="AB21" s="56" t="s">
        <v>361</v>
      </c>
      <c r="AC21" s="56" t="s">
        <v>408</v>
      </c>
      <c r="AD21" s="56" t="s">
        <v>413</v>
      </c>
      <c r="AE21" s="60">
        <v>2</v>
      </c>
      <c r="AF21" s="61">
        <v>37530</v>
      </c>
      <c r="AG21" s="56" t="s">
        <v>427</v>
      </c>
      <c r="AH21" s="56" t="s">
        <v>431</v>
      </c>
      <c r="AI21" s="56" t="s">
        <v>409</v>
      </c>
      <c r="AJ21" s="56" t="s">
        <v>7</v>
      </c>
      <c r="AK21" s="56" t="s">
        <v>42</v>
      </c>
      <c r="AL21" s="56" t="s">
        <v>430</v>
      </c>
      <c r="AM21" s="57" t="s">
        <v>308</v>
      </c>
      <c r="AN21" s="61" t="s">
        <v>322</v>
      </c>
      <c r="AO21" s="61" t="s">
        <v>408</v>
      </c>
      <c r="AP21" s="61" t="s">
        <v>408</v>
      </c>
      <c r="AQ21" s="61" t="s">
        <v>361</v>
      </c>
      <c r="AR21" s="61" t="s">
        <v>408</v>
      </c>
      <c r="AS21" s="56" t="s">
        <v>349</v>
      </c>
      <c r="AT21" s="56">
        <v>15</v>
      </c>
      <c r="AU21" s="56" t="s">
        <v>347</v>
      </c>
      <c r="AV21" s="56">
        <v>0</v>
      </c>
      <c r="AW21" s="56" t="s">
        <v>430</v>
      </c>
      <c r="AX21" s="56" t="s">
        <v>530</v>
      </c>
      <c r="AY21" s="56"/>
      <c r="AZ21" s="56" t="s">
        <v>361</v>
      </c>
    </row>
    <row r="22" spans="1:52" ht="29" customHeight="1" x14ac:dyDescent="0.15">
      <c r="A22" s="57" t="s">
        <v>444</v>
      </c>
      <c r="B22" s="58">
        <v>38797</v>
      </c>
      <c r="C22" s="58" t="s">
        <v>350</v>
      </c>
      <c r="D22" s="58">
        <v>23578</v>
      </c>
      <c r="E22" s="59">
        <f t="shared" si="0"/>
        <v>41.667351129363446</v>
      </c>
      <c r="F22" s="56" t="s">
        <v>428</v>
      </c>
      <c r="G22" s="56" t="s">
        <v>289</v>
      </c>
      <c r="H22" s="56" t="s">
        <v>460</v>
      </c>
      <c r="I22" s="56" t="s">
        <v>430</v>
      </c>
      <c r="J22" s="56" t="s">
        <v>430</v>
      </c>
      <c r="K22" s="56">
        <v>16</v>
      </c>
      <c r="L22" s="56" t="s">
        <v>445</v>
      </c>
      <c r="M22" s="56" t="s">
        <v>322</v>
      </c>
      <c r="N22" s="56" t="s">
        <v>429</v>
      </c>
      <c r="O22" s="56">
        <v>41</v>
      </c>
      <c r="P22" s="56" t="s">
        <v>426</v>
      </c>
      <c r="Q22" s="56" t="s">
        <v>408</v>
      </c>
      <c r="R22" s="56" t="s">
        <v>578</v>
      </c>
      <c r="S22" s="56" t="s">
        <v>305</v>
      </c>
      <c r="T22" s="56" t="s">
        <v>408</v>
      </c>
      <c r="U22" s="60">
        <v>4.3</v>
      </c>
      <c r="V22" s="61" t="s">
        <v>178</v>
      </c>
      <c r="W22" s="56" t="s">
        <v>394</v>
      </c>
      <c r="X22" s="56" t="s">
        <v>408</v>
      </c>
      <c r="Y22" s="56" t="s">
        <v>455</v>
      </c>
      <c r="Z22" s="56" t="s">
        <v>430</v>
      </c>
      <c r="AA22" s="56" t="s">
        <v>361</v>
      </c>
      <c r="AB22" s="56" t="s">
        <v>361</v>
      </c>
      <c r="AC22" s="56" t="s">
        <v>408</v>
      </c>
      <c r="AD22" s="56" t="s">
        <v>290</v>
      </c>
      <c r="AE22" s="60">
        <v>1</v>
      </c>
      <c r="AF22" s="61">
        <v>37203</v>
      </c>
      <c r="AG22" s="56" t="s">
        <v>409</v>
      </c>
      <c r="AH22" s="56" t="s">
        <v>409</v>
      </c>
      <c r="AI22" s="56" t="s">
        <v>409</v>
      </c>
      <c r="AJ22" s="56" t="s">
        <v>409</v>
      </c>
      <c r="AK22" s="56" t="s">
        <v>409</v>
      </c>
      <c r="AL22" s="56" t="s">
        <v>361</v>
      </c>
      <c r="AM22" s="61" t="s">
        <v>408</v>
      </c>
      <c r="AN22" s="61" t="s">
        <v>408</v>
      </c>
      <c r="AO22" s="61" t="s">
        <v>408</v>
      </c>
      <c r="AP22" s="61" t="s">
        <v>408</v>
      </c>
      <c r="AQ22" s="61" t="s">
        <v>361</v>
      </c>
      <c r="AR22" s="61" t="s">
        <v>408</v>
      </c>
      <c r="AS22" s="56" t="s">
        <v>349</v>
      </c>
      <c r="AT22" s="56">
        <v>15</v>
      </c>
      <c r="AU22" s="56" t="s">
        <v>347</v>
      </c>
      <c r="AV22" s="56">
        <v>0</v>
      </c>
      <c r="AW22" s="56" t="s">
        <v>409</v>
      </c>
      <c r="AY22" s="56"/>
      <c r="AZ22" s="56" t="s">
        <v>361</v>
      </c>
    </row>
    <row r="23" spans="1:52" ht="29" customHeight="1" x14ac:dyDescent="0.15">
      <c r="A23" s="57" t="s">
        <v>452</v>
      </c>
      <c r="B23" s="64">
        <v>38797</v>
      </c>
      <c r="C23" s="64" t="s">
        <v>497</v>
      </c>
      <c r="D23" s="64">
        <v>22489</v>
      </c>
      <c r="E23" s="59">
        <f t="shared" si="0"/>
        <v>44.648870636550306</v>
      </c>
      <c r="F23" s="65" t="s">
        <v>356</v>
      </c>
      <c r="G23" s="65" t="s">
        <v>453</v>
      </c>
      <c r="H23" s="65" t="s">
        <v>322</v>
      </c>
      <c r="I23" s="65" t="s">
        <v>430</v>
      </c>
      <c r="J23" s="65" t="s">
        <v>430</v>
      </c>
      <c r="K23" s="65">
        <v>17</v>
      </c>
      <c r="L23" s="65" t="s">
        <v>454</v>
      </c>
      <c r="M23" s="65" t="s">
        <v>322</v>
      </c>
      <c r="N23" s="65" t="s">
        <v>429</v>
      </c>
      <c r="O23" s="65">
        <v>44</v>
      </c>
      <c r="P23" s="65" t="s">
        <v>426</v>
      </c>
      <c r="Q23" s="65" t="s">
        <v>408</v>
      </c>
      <c r="R23" s="65" t="s">
        <v>578</v>
      </c>
      <c r="S23" s="65" t="s">
        <v>305</v>
      </c>
      <c r="T23" s="65" t="s">
        <v>408</v>
      </c>
      <c r="U23" s="66">
        <v>1.9</v>
      </c>
      <c r="V23" s="67" t="s">
        <v>410</v>
      </c>
      <c r="W23" s="65" t="s">
        <v>425</v>
      </c>
      <c r="X23" s="65" t="s">
        <v>408</v>
      </c>
      <c r="Y23" s="65" t="s">
        <v>455</v>
      </c>
      <c r="Z23" s="65" t="s">
        <v>430</v>
      </c>
      <c r="AA23" s="65" t="s">
        <v>430</v>
      </c>
      <c r="AB23" s="65" t="s">
        <v>430</v>
      </c>
      <c r="AC23" s="65" t="s">
        <v>456</v>
      </c>
      <c r="AD23" s="65" t="s">
        <v>290</v>
      </c>
      <c r="AE23" s="66">
        <v>0.5</v>
      </c>
      <c r="AF23" s="67">
        <v>38079</v>
      </c>
      <c r="AG23" s="65" t="s">
        <v>427</v>
      </c>
      <c r="AH23" s="65" t="s">
        <v>409</v>
      </c>
      <c r="AI23" s="65" t="s">
        <v>409</v>
      </c>
      <c r="AJ23" s="65" t="s">
        <v>7</v>
      </c>
      <c r="AK23" s="65" t="s">
        <v>409</v>
      </c>
      <c r="AL23" s="65" t="s">
        <v>361</v>
      </c>
      <c r="AM23" s="67" t="s">
        <v>408</v>
      </c>
      <c r="AN23" s="67" t="s">
        <v>408</v>
      </c>
      <c r="AO23" s="67" t="s">
        <v>408</v>
      </c>
      <c r="AP23" s="67" t="s">
        <v>408</v>
      </c>
      <c r="AQ23" s="67" t="s">
        <v>361</v>
      </c>
      <c r="AR23" s="67" t="s">
        <v>408</v>
      </c>
      <c r="AS23" s="65" t="s">
        <v>518</v>
      </c>
      <c r="AT23" s="65">
        <v>15</v>
      </c>
      <c r="AU23" s="65" t="s">
        <v>347</v>
      </c>
      <c r="AV23" s="56">
        <v>0</v>
      </c>
      <c r="AW23" s="65" t="s">
        <v>26</v>
      </c>
      <c r="AX23" s="65"/>
      <c r="AY23" s="56"/>
      <c r="AZ23" s="56" t="s">
        <v>361</v>
      </c>
    </row>
    <row r="24" spans="1:52" ht="29" customHeight="1" x14ac:dyDescent="0.15">
      <c r="A24" s="57" t="s">
        <v>519</v>
      </c>
      <c r="B24" s="58">
        <v>38797</v>
      </c>
      <c r="C24" s="58" t="s">
        <v>311</v>
      </c>
      <c r="D24" s="58">
        <v>9246</v>
      </c>
      <c r="E24" s="59">
        <f t="shared" si="0"/>
        <v>80.906228610540722</v>
      </c>
      <c r="F24" s="56" t="s">
        <v>356</v>
      </c>
      <c r="G24" s="56" t="s">
        <v>289</v>
      </c>
      <c r="H24" s="56" t="s">
        <v>322</v>
      </c>
      <c r="I24" s="56" t="s">
        <v>430</v>
      </c>
      <c r="J24" s="56" t="s">
        <v>430</v>
      </c>
      <c r="K24" s="56">
        <v>16</v>
      </c>
      <c r="L24" s="56" t="s">
        <v>520</v>
      </c>
      <c r="M24" s="56" t="s">
        <v>322</v>
      </c>
      <c r="N24" s="56" t="s">
        <v>429</v>
      </c>
      <c r="O24" s="56">
        <v>80</v>
      </c>
      <c r="P24" s="56" t="s">
        <v>426</v>
      </c>
      <c r="Q24" s="56" t="s">
        <v>408</v>
      </c>
      <c r="R24" s="56" t="s">
        <v>578</v>
      </c>
      <c r="S24" s="56" t="s">
        <v>305</v>
      </c>
      <c r="T24" s="56" t="s">
        <v>408</v>
      </c>
      <c r="U24" s="60">
        <v>12.1</v>
      </c>
      <c r="V24" s="61" t="s">
        <v>410</v>
      </c>
      <c r="W24" s="56" t="s">
        <v>254</v>
      </c>
      <c r="X24" s="56" t="s">
        <v>408</v>
      </c>
      <c r="Y24" s="56" t="s">
        <v>455</v>
      </c>
      <c r="Z24" s="56" t="s">
        <v>430</v>
      </c>
      <c r="AA24" s="56" t="s">
        <v>361</v>
      </c>
      <c r="AB24" s="56" t="s">
        <v>361</v>
      </c>
      <c r="AC24" s="56" t="s">
        <v>408</v>
      </c>
      <c r="AD24" s="56" t="s">
        <v>290</v>
      </c>
      <c r="AE24" s="60">
        <v>3</v>
      </c>
      <c r="AF24" s="61">
        <v>34392</v>
      </c>
      <c r="AG24" s="56" t="s">
        <v>409</v>
      </c>
      <c r="AH24" s="56" t="s">
        <v>409</v>
      </c>
      <c r="AI24" s="56" t="s">
        <v>409</v>
      </c>
      <c r="AJ24" s="56" t="s">
        <v>409</v>
      </c>
      <c r="AK24" s="56" t="s">
        <v>409</v>
      </c>
      <c r="AL24" s="56" t="s">
        <v>361</v>
      </c>
      <c r="AM24" s="61" t="s">
        <v>408</v>
      </c>
      <c r="AN24" s="61" t="s">
        <v>408</v>
      </c>
      <c r="AO24" s="61" t="s">
        <v>408</v>
      </c>
      <c r="AP24" s="61" t="s">
        <v>408</v>
      </c>
      <c r="AQ24" s="61" t="s">
        <v>361</v>
      </c>
      <c r="AR24" s="61" t="s">
        <v>408</v>
      </c>
      <c r="AS24" s="56" t="s">
        <v>349</v>
      </c>
      <c r="AT24" s="56">
        <v>35</v>
      </c>
      <c r="AU24" s="56" t="s">
        <v>347</v>
      </c>
      <c r="AV24" s="56">
        <v>3</v>
      </c>
      <c r="AW24" s="56" t="s">
        <v>26</v>
      </c>
      <c r="AY24" s="56"/>
      <c r="AZ24" s="56" t="s">
        <v>361</v>
      </c>
    </row>
    <row r="25" spans="1:52" ht="29" customHeight="1" x14ac:dyDescent="0.15">
      <c r="A25" s="57" t="s">
        <v>521</v>
      </c>
      <c r="B25" s="58">
        <v>38797</v>
      </c>
      <c r="C25" s="58" t="s">
        <v>350</v>
      </c>
      <c r="D25" s="58">
        <v>23969</v>
      </c>
      <c r="E25" s="59">
        <f t="shared" si="0"/>
        <v>40.596851471594796</v>
      </c>
      <c r="F25" s="56" t="s">
        <v>428</v>
      </c>
      <c r="G25" s="56" t="s">
        <v>522</v>
      </c>
      <c r="H25" s="56" t="s">
        <v>322</v>
      </c>
      <c r="I25" s="56" t="s">
        <v>430</v>
      </c>
      <c r="J25" s="56" t="s">
        <v>430</v>
      </c>
      <c r="K25" s="56">
        <v>12</v>
      </c>
      <c r="L25" s="56" t="s">
        <v>523</v>
      </c>
      <c r="M25" s="56" t="s">
        <v>322</v>
      </c>
      <c r="N25" s="56" t="s">
        <v>429</v>
      </c>
      <c r="O25" s="56">
        <v>40</v>
      </c>
      <c r="P25" s="56" t="s">
        <v>493</v>
      </c>
      <c r="Q25" s="56" t="s">
        <v>1372</v>
      </c>
      <c r="R25" s="56" t="s">
        <v>578</v>
      </c>
      <c r="S25" s="56" t="s">
        <v>305</v>
      </c>
      <c r="T25" s="56" t="s">
        <v>408</v>
      </c>
      <c r="U25" s="60">
        <v>5</v>
      </c>
      <c r="V25" s="61" t="s">
        <v>178</v>
      </c>
      <c r="W25" s="56" t="s">
        <v>394</v>
      </c>
      <c r="X25" s="56" t="s">
        <v>408</v>
      </c>
      <c r="Y25" s="56" t="s">
        <v>455</v>
      </c>
      <c r="Z25" s="56" t="s">
        <v>430</v>
      </c>
      <c r="AA25" s="56" t="s">
        <v>430</v>
      </c>
      <c r="AB25" s="56" t="s">
        <v>430</v>
      </c>
      <c r="AC25" s="56" t="s">
        <v>524</v>
      </c>
      <c r="AD25" s="56" t="s">
        <v>412</v>
      </c>
      <c r="AE25" s="60">
        <v>0.25</v>
      </c>
      <c r="AF25" s="61">
        <v>38138</v>
      </c>
      <c r="AG25" s="56" t="s">
        <v>322</v>
      </c>
      <c r="AH25" s="56" t="s">
        <v>431</v>
      </c>
      <c r="AI25" s="56" t="s">
        <v>409</v>
      </c>
      <c r="AJ25" s="56" t="s">
        <v>7</v>
      </c>
      <c r="AK25" s="56" t="s">
        <v>409</v>
      </c>
      <c r="AL25" s="56" t="s">
        <v>430</v>
      </c>
      <c r="AM25" s="61">
        <v>36950</v>
      </c>
      <c r="AN25" s="61" t="s">
        <v>427</v>
      </c>
      <c r="AO25" s="61" t="s">
        <v>408</v>
      </c>
      <c r="AP25" s="61" t="s">
        <v>408</v>
      </c>
      <c r="AQ25" s="61" t="s">
        <v>430</v>
      </c>
      <c r="AR25" s="61" t="s">
        <v>525</v>
      </c>
      <c r="AS25" s="56" t="s">
        <v>526</v>
      </c>
      <c r="AT25" s="56">
        <v>15</v>
      </c>
      <c r="AU25" s="56" t="s">
        <v>347</v>
      </c>
      <c r="AV25" s="56">
        <v>0</v>
      </c>
      <c r="AW25" s="56" t="s">
        <v>26</v>
      </c>
      <c r="AX25" s="56" t="s">
        <v>527</v>
      </c>
      <c r="AY25" s="56"/>
      <c r="AZ25" s="56" t="s">
        <v>361</v>
      </c>
    </row>
    <row r="26" spans="1:52" ht="29" customHeight="1" x14ac:dyDescent="0.15">
      <c r="A26" s="57" t="s">
        <v>528</v>
      </c>
      <c r="B26" s="58">
        <v>38798</v>
      </c>
      <c r="C26" s="58" t="s">
        <v>497</v>
      </c>
      <c r="D26" s="58">
        <v>19672</v>
      </c>
      <c r="E26" s="59">
        <f t="shared" si="0"/>
        <v>52.364134154688571</v>
      </c>
      <c r="F26" s="56" t="s">
        <v>356</v>
      </c>
      <c r="G26" s="56" t="s">
        <v>289</v>
      </c>
      <c r="H26" s="56" t="s">
        <v>427</v>
      </c>
      <c r="I26" s="56" t="s">
        <v>430</v>
      </c>
      <c r="J26" s="56" t="s">
        <v>430</v>
      </c>
      <c r="K26" s="56">
        <v>18</v>
      </c>
      <c r="L26" s="56" t="s">
        <v>529</v>
      </c>
      <c r="M26" s="56" t="s">
        <v>322</v>
      </c>
      <c r="N26" s="56" t="s">
        <v>429</v>
      </c>
      <c r="O26" s="56">
        <v>52</v>
      </c>
      <c r="P26" s="56" t="s">
        <v>313</v>
      </c>
      <c r="Q26" s="56" t="s">
        <v>1373</v>
      </c>
      <c r="R26" s="56" t="s">
        <v>578</v>
      </c>
      <c r="S26" s="56" t="s">
        <v>305</v>
      </c>
      <c r="T26" s="56" t="s">
        <v>408</v>
      </c>
      <c r="U26" s="60">
        <v>5</v>
      </c>
      <c r="V26" s="61" t="s">
        <v>410</v>
      </c>
      <c r="W26" s="56" t="s">
        <v>425</v>
      </c>
      <c r="X26" s="56" t="s">
        <v>408</v>
      </c>
      <c r="Y26" s="56" t="s">
        <v>455</v>
      </c>
      <c r="Z26" s="56" t="s">
        <v>430</v>
      </c>
      <c r="AA26" s="56" t="s">
        <v>430</v>
      </c>
      <c r="AB26" s="56" t="s">
        <v>409</v>
      </c>
      <c r="AC26" s="56" t="s">
        <v>409</v>
      </c>
      <c r="AD26" s="56" t="s">
        <v>290</v>
      </c>
      <c r="AE26" s="60">
        <v>5</v>
      </c>
      <c r="AF26" s="61" t="s">
        <v>458</v>
      </c>
      <c r="AG26" s="56" t="s">
        <v>409</v>
      </c>
      <c r="AH26" s="56" t="s">
        <v>409</v>
      </c>
      <c r="AI26" s="56" t="s">
        <v>409</v>
      </c>
      <c r="AJ26" s="56" t="s">
        <v>409</v>
      </c>
      <c r="AK26" s="56" t="s">
        <v>409</v>
      </c>
      <c r="AL26" s="56" t="s">
        <v>430</v>
      </c>
      <c r="AM26" s="61">
        <v>36962</v>
      </c>
      <c r="AN26" s="61" t="s">
        <v>409</v>
      </c>
      <c r="AO26" s="61" t="s">
        <v>408</v>
      </c>
      <c r="AP26" s="61" t="s">
        <v>408</v>
      </c>
      <c r="AQ26" s="61" t="s">
        <v>361</v>
      </c>
      <c r="AR26" s="61" t="s">
        <v>408</v>
      </c>
      <c r="AS26" s="56" t="s">
        <v>349</v>
      </c>
      <c r="AT26" s="56">
        <v>15</v>
      </c>
      <c r="AU26" s="56" t="s">
        <v>347</v>
      </c>
      <c r="AV26" s="56">
        <v>0</v>
      </c>
      <c r="AW26" s="56" t="s">
        <v>26</v>
      </c>
      <c r="AY26" s="56"/>
      <c r="AZ26" s="56" t="s">
        <v>361</v>
      </c>
    </row>
    <row r="27" spans="1:52" ht="29" customHeight="1" x14ac:dyDescent="0.15">
      <c r="A27" s="57" t="s">
        <v>459</v>
      </c>
      <c r="B27" s="58">
        <v>38798</v>
      </c>
      <c r="C27" s="58" t="s">
        <v>171</v>
      </c>
      <c r="D27" s="58">
        <v>12737</v>
      </c>
      <c r="E27" s="59">
        <f t="shared" si="0"/>
        <v>71.351129363449687</v>
      </c>
      <c r="F27" s="56" t="s">
        <v>356</v>
      </c>
      <c r="G27" s="56" t="s">
        <v>453</v>
      </c>
      <c r="H27" s="56" t="s">
        <v>460</v>
      </c>
      <c r="I27" s="56" t="s">
        <v>430</v>
      </c>
      <c r="J27" s="56" t="s">
        <v>430</v>
      </c>
      <c r="K27" s="56">
        <v>13</v>
      </c>
      <c r="L27" s="56" t="s">
        <v>461</v>
      </c>
      <c r="M27" s="56" t="s">
        <v>322</v>
      </c>
      <c r="N27" s="56" t="s">
        <v>429</v>
      </c>
      <c r="O27" s="56">
        <v>71</v>
      </c>
      <c r="P27" s="56" t="s">
        <v>426</v>
      </c>
      <c r="Q27" s="56" t="s">
        <v>408</v>
      </c>
      <c r="R27" s="56" t="s">
        <v>578</v>
      </c>
      <c r="S27" s="56" t="s">
        <v>305</v>
      </c>
      <c r="T27" s="56" t="s">
        <v>408</v>
      </c>
      <c r="U27" s="60">
        <v>11.25</v>
      </c>
      <c r="V27" s="61" t="s">
        <v>178</v>
      </c>
      <c r="W27" s="56" t="s">
        <v>179</v>
      </c>
      <c r="X27" s="56" t="s">
        <v>408</v>
      </c>
      <c r="Y27" s="56" t="s">
        <v>455</v>
      </c>
      <c r="Z27" s="56" t="s">
        <v>361</v>
      </c>
      <c r="AA27" s="56" t="s">
        <v>430</v>
      </c>
      <c r="AB27" s="56" t="s">
        <v>361</v>
      </c>
      <c r="AC27" s="56" t="s">
        <v>408</v>
      </c>
      <c r="AD27" s="56" t="s">
        <v>290</v>
      </c>
      <c r="AE27" s="60">
        <v>4</v>
      </c>
      <c r="AF27" s="61">
        <v>34668</v>
      </c>
      <c r="AG27" s="56" t="s">
        <v>409</v>
      </c>
      <c r="AH27" s="56" t="s">
        <v>409</v>
      </c>
      <c r="AI27" s="56" t="s">
        <v>409</v>
      </c>
      <c r="AJ27" s="56" t="s">
        <v>409</v>
      </c>
      <c r="AK27" s="56" t="s">
        <v>409</v>
      </c>
      <c r="AL27" s="56" t="s">
        <v>361</v>
      </c>
      <c r="AM27" s="61" t="s">
        <v>408</v>
      </c>
      <c r="AN27" s="61" t="s">
        <v>408</v>
      </c>
      <c r="AO27" s="61" t="s">
        <v>408</v>
      </c>
      <c r="AP27" s="61" t="s">
        <v>408</v>
      </c>
      <c r="AQ27" s="61" t="s">
        <v>430</v>
      </c>
      <c r="AR27" s="61" t="s">
        <v>462</v>
      </c>
      <c r="AS27" s="56" t="s">
        <v>463</v>
      </c>
      <c r="AT27" s="56">
        <v>15</v>
      </c>
      <c r="AU27" s="56" t="s">
        <v>347</v>
      </c>
      <c r="AV27" s="56">
        <v>0</v>
      </c>
      <c r="AW27" s="56" t="s">
        <v>26</v>
      </c>
      <c r="AY27" s="56"/>
      <c r="AZ27" s="56" t="s">
        <v>361</v>
      </c>
    </row>
    <row r="28" spans="1:52" ht="29" customHeight="1" x14ac:dyDescent="0.15">
      <c r="A28" s="57" t="s">
        <v>464</v>
      </c>
      <c r="B28" s="64">
        <v>38798</v>
      </c>
      <c r="C28" s="64" t="s">
        <v>350</v>
      </c>
      <c r="D28" s="64">
        <v>9985</v>
      </c>
      <c r="E28" s="59">
        <f t="shared" si="0"/>
        <v>78.885694729637237</v>
      </c>
      <c r="F28" s="65" t="s">
        <v>356</v>
      </c>
      <c r="G28" s="65" t="s">
        <v>289</v>
      </c>
      <c r="H28" s="65" t="s">
        <v>322</v>
      </c>
      <c r="I28" s="65" t="s">
        <v>430</v>
      </c>
      <c r="J28" s="65" t="s">
        <v>430</v>
      </c>
      <c r="K28" s="65">
        <v>14</v>
      </c>
      <c r="L28" s="65" t="s">
        <v>465</v>
      </c>
      <c r="M28" s="65" t="s">
        <v>275</v>
      </c>
      <c r="N28" s="65" t="s">
        <v>429</v>
      </c>
      <c r="O28" s="65">
        <v>78</v>
      </c>
      <c r="P28" s="65" t="s">
        <v>426</v>
      </c>
      <c r="Q28" s="65" t="s">
        <v>408</v>
      </c>
      <c r="R28" s="65" t="s">
        <v>578</v>
      </c>
      <c r="S28" s="65" t="s">
        <v>305</v>
      </c>
      <c r="T28" s="65" t="s">
        <v>408</v>
      </c>
      <c r="U28" s="66">
        <v>0.9</v>
      </c>
      <c r="V28" s="67" t="s">
        <v>178</v>
      </c>
      <c r="W28" s="65" t="s">
        <v>179</v>
      </c>
      <c r="X28" s="65" t="s">
        <v>408</v>
      </c>
      <c r="Y28" s="65" t="s">
        <v>455</v>
      </c>
      <c r="Z28" s="65" t="s">
        <v>430</v>
      </c>
      <c r="AA28" s="65" t="s">
        <v>361</v>
      </c>
      <c r="AB28" s="65" t="s">
        <v>361</v>
      </c>
      <c r="AC28" s="65" t="s">
        <v>408</v>
      </c>
      <c r="AD28" s="65" t="s">
        <v>413</v>
      </c>
      <c r="AE28" s="66">
        <v>0.4</v>
      </c>
      <c r="AF28" s="67">
        <v>38463</v>
      </c>
      <c r="AG28" s="65" t="s">
        <v>409</v>
      </c>
      <c r="AH28" s="65" t="s">
        <v>409</v>
      </c>
      <c r="AI28" s="65" t="s">
        <v>409</v>
      </c>
      <c r="AJ28" s="65" t="s">
        <v>409</v>
      </c>
      <c r="AK28" s="65" t="s">
        <v>409</v>
      </c>
      <c r="AL28" s="65" t="s">
        <v>361</v>
      </c>
      <c r="AM28" s="67" t="s">
        <v>408</v>
      </c>
      <c r="AN28" s="67" t="s">
        <v>408</v>
      </c>
      <c r="AO28" s="67" t="s">
        <v>408</v>
      </c>
      <c r="AP28" s="67" t="s">
        <v>408</v>
      </c>
      <c r="AQ28" s="67" t="s">
        <v>361</v>
      </c>
      <c r="AR28" s="67" t="s">
        <v>408</v>
      </c>
      <c r="AS28" s="65" t="s">
        <v>466</v>
      </c>
      <c r="AT28" s="65">
        <v>15</v>
      </c>
      <c r="AU28" s="65" t="s">
        <v>347</v>
      </c>
      <c r="AV28" s="56">
        <v>0</v>
      </c>
      <c r="AW28" s="65" t="s">
        <v>26</v>
      </c>
      <c r="AX28" s="65"/>
      <c r="AY28" s="56"/>
      <c r="AZ28" s="56" t="s">
        <v>361</v>
      </c>
    </row>
    <row r="29" spans="1:52" ht="29" customHeight="1" x14ac:dyDescent="0.15">
      <c r="A29" s="57" t="s">
        <v>467</v>
      </c>
      <c r="B29" s="58">
        <v>38798</v>
      </c>
      <c r="C29" s="58" t="s">
        <v>497</v>
      </c>
      <c r="D29" s="58">
        <v>15603</v>
      </c>
      <c r="E29" s="59">
        <f t="shared" si="0"/>
        <v>63.504449007529089</v>
      </c>
      <c r="F29" s="56" t="s">
        <v>356</v>
      </c>
      <c r="G29" s="56" t="s">
        <v>289</v>
      </c>
      <c r="H29" s="56" t="s">
        <v>322</v>
      </c>
      <c r="I29" s="56" t="s">
        <v>430</v>
      </c>
      <c r="J29" s="56" t="s">
        <v>430</v>
      </c>
      <c r="K29" s="56" t="s">
        <v>42</v>
      </c>
      <c r="L29" s="56" t="s">
        <v>468</v>
      </c>
      <c r="M29" s="56" t="s">
        <v>322</v>
      </c>
      <c r="N29" s="56" t="s">
        <v>429</v>
      </c>
      <c r="O29" s="56">
        <v>63</v>
      </c>
      <c r="P29" s="56" t="s">
        <v>409</v>
      </c>
      <c r="Q29" s="56" t="s">
        <v>409</v>
      </c>
      <c r="R29" s="56" t="s">
        <v>578</v>
      </c>
      <c r="S29" s="56" t="s">
        <v>305</v>
      </c>
      <c r="T29" s="56" t="s">
        <v>408</v>
      </c>
      <c r="U29" s="60">
        <v>6.8</v>
      </c>
      <c r="V29" s="61" t="s">
        <v>410</v>
      </c>
      <c r="W29" s="56" t="s">
        <v>425</v>
      </c>
      <c r="X29" s="56" t="s">
        <v>408</v>
      </c>
      <c r="Y29" s="56" t="s">
        <v>455</v>
      </c>
      <c r="Z29" s="56" t="s">
        <v>430</v>
      </c>
      <c r="AA29" s="56" t="s">
        <v>430</v>
      </c>
      <c r="AB29" s="56" t="s">
        <v>409</v>
      </c>
      <c r="AC29" s="56" t="s">
        <v>409</v>
      </c>
      <c r="AD29" s="56" t="s">
        <v>290</v>
      </c>
      <c r="AE29" s="60" t="s">
        <v>409</v>
      </c>
      <c r="AF29" s="61">
        <v>36280</v>
      </c>
      <c r="AG29" s="56" t="s">
        <v>427</v>
      </c>
      <c r="AH29" s="56" t="s">
        <v>409</v>
      </c>
      <c r="AI29" s="56" t="s">
        <v>409</v>
      </c>
      <c r="AJ29" s="56" t="s">
        <v>409</v>
      </c>
      <c r="AK29" s="56" t="s">
        <v>409</v>
      </c>
      <c r="AL29" s="56" t="s">
        <v>409</v>
      </c>
      <c r="AM29" s="61" t="s">
        <v>409</v>
      </c>
      <c r="AN29" s="61" t="s">
        <v>409</v>
      </c>
      <c r="AO29" s="61" t="s">
        <v>409</v>
      </c>
      <c r="AP29" s="61" t="s">
        <v>409</v>
      </c>
      <c r="AQ29" s="61" t="s">
        <v>409</v>
      </c>
      <c r="AR29" s="61" t="s">
        <v>409</v>
      </c>
      <c r="AS29" s="56" t="s">
        <v>409</v>
      </c>
      <c r="AT29" s="56">
        <v>15</v>
      </c>
      <c r="AU29" s="56" t="s">
        <v>347</v>
      </c>
      <c r="AV29" s="56">
        <v>0</v>
      </c>
      <c r="AW29" s="56" t="s">
        <v>26</v>
      </c>
      <c r="AY29" s="56"/>
      <c r="AZ29" s="56" t="s">
        <v>361</v>
      </c>
    </row>
    <row r="30" spans="1:52" ht="29" customHeight="1" x14ac:dyDescent="0.15">
      <c r="A30" s="57" t="s">
        <v>469</v>
      </c>
      <c r="B30" s="58">
        <v>38799</v>
      </c>
      <c r="C30" s="58" t="s">
        <v>355</v>
      </c>
      <c r="D30" s="58">
        <v>7690</v>
      </c>
      <c r="E30" s="59">
        <f t="shared" si="0"/>
        <v>85.171800136892543</v>
      </c>
      <c r="F30" s="56" t="s">
        <v>356</v>
      </c>
      <c r="G30" s="56" t="s">
        <v>289</v>
      </c>
      <c r="H30" s="56" t="s">
        <v>427</v>
      </c>
      <c r="I30" s="56" t="s">
        <v>430</v>
      </c>
      <c r="J30" s="56" t="s">
        <v>430</v>
      </c>
      <c r="K30" s="56">
        <v>12</v>
      </c>
      <c r="L30" s="56" t="s">
        <v>470</v>
      </c>
      <c r="M30" s="56" t="s">
        <v>322</v>
      </c>
      <c r="N30" s="56" t="s">
        <v>429</v>
      </c>
      <c r="O30" s="56">
        <v>85</v>
      </c>
      <c r="P30" s="56" t="s">
        <v>426</v>
      </c>
      <c r="Q30" s="56" t="s">
        <v>408</v>
      </c>
      <c r="R30" s="56" t="s">
        <v>578</v>
      </c>
      <c r="S30" s="56" t="s">
        <v>305</v>
      </c>
      <c r="T30" s="56" t="s">
        <v>408</v>
      </c>
      <c r="U30" s="60">
        <v>4.7</v>
      </c>
      <c r="V30" s="61" t="s">
        <v>178</v>
      </c>
      <c r="W30" s="56" t="s">
        <v>394</v>
      </c>
      <c r="X30" s="56" t="s">
        <v>408</v>
      </c>
      <c r="Y30" s="56" t="s">
        <v>455</v>
      </c>
      <c r="Z30" s="56" t="s">
        <v>361</v>
      </c>
      <c r="AA30" s="56" t="s">
        <v>361</v>
      </c>
      <c r="AB30" s="56" t="s">
        <v>361</v>
      </c>
      <c r="AC30" s="56" t="s">
        <v>408</v>
      </c>
      <c r="AD30" s="56" t="s">
        <v>412</v>
      </c>
      <c r="AE30" s="60">
        <v>0.25</v>
      </c>
      <c r="AF30" s="61">
        <v>37084</v>
      </c>
      <c r="AG30" s="56" t="s">
        <v>322</v>
      </c>
      <c r="AH30" s="56" t="s">
        <v>409</v>
      </c>
      <c r="AI30" s="56" t="s">
        <v>409</v>
      </c>
      <c r="AJ30" s="56" t="s">
        <v>7</v>
      </c>
      <c r="AK30" s="56" t="s">
        <v>409</v>
      </c>
      <c r="AL30" s="56" t="s">
        <v>361</v>
      </c>
      <c r="AM30" s="61" t="s">
        <v>408</v>
      </c>
      <c r="AN30" s="61" t="s">
        <v>408</v>
      </c>
      <c r="AO30" s="61" t="s">
        <v>408</v>
      </c>
      <c r="AP30" s="61" t="s">
        <v>408</v>
      </c>
      <c r="AQ30" s="61" t="s">
        <v>361</v>
      </c>
      <c r="AR30" s="61" t="s">
        <v>408</v>
      </c>
      <c r="AS30" s="56" t="s">
        <v>471</v>
      </c>
      <c r="AT30" s="56">
        <v>15</v>
      </c>
      <c r="AU30" s="56" t="s">
        <v>347</v>
      </c>
      <c r="AV30" s="56">
        <v>0</v>
      </c>
      <c r="AW30" s="56" t="s">
        <v>26</v>
      </c>
      <c r="AX30" s="56" t="s">
        <v>172</v>
      </c>
      <c r="AY30" s="56"/>
      <c r="AZ30" s="56" t="s">
        <v>361</v>
      </c>
    </row>
    <row r="31" spans="1:52" ht="29" customHeight="1" x14ac:dyDescent="0.15">
      <c r="A31" s="57" t="s">
        <v>485</v>
      </c>
      <c r="B31" s="58">
        <v>38799</v>
      </c>
      <c r="C31" s="58" t="s">
        <v>311</v>
      </c>
      <c r="D31" s="58">
        <v>12674</v>
      </c>
      <c r="E31" s="59">
        <f t="shared" si="0"/>
        <v>71.526351813826153</v>
      </c>
      <c r="F31" s="56" t="s">
        <v>356</v>
      </c>
      <c r="G31" s="56" t="s">
        <v>289</v>
      </c>
      <c r="H31" s="56" t="s">
        <v>322</v>
      </c>
      <c r="I31" s="56" t="s">
        <v>430</v>
      </c>
      <c r="J31" s="56" t="s">
        <v>430</v>
      </c>
      <c r="K31" s="56">
        <v>12</v>
      </c>
      <c r="L31" s="56" t="s">
        <v>486</v>
      </c>
      <c r="M31" s="56" t="s">
        <v>322</v>
      </c>
      <c r="N31" s="56" t="s">
        <v>429</v>
      </c>
      <c r="O31" s="56">
        <v>71</v>
      </c>
      <c r="P31" s="56" t="s">
        <v>426</v>
      </c>
      <c r="Q31" s="56" t="s">
        <v>408</v>
      </c>
      <c r="R31" s="56" t="s">
        <v>578</v>
      </c>
      <c r="S31" s="56" t="s">
        <v>305</v>
      </c>
      <c r="T31" s="56" t="s">
        <v>408</v>
      </c>
      <c r="U31" s="60">
        <v>5.75</v>
      </c>
      <c r="V31" s="61" t="s">
        <v>410</v>
      </c>
      <c r="W31" s="56" t="s">
        <v>330</v>
      </c>
      <c r="X31" s="56" t="s">
        <v>408</v>
      </c>
      <c r="Y31" s="56" t="s">
        <v>455</v>
      </c>
      <c r="Z31" s="56" t="s">
        <v>430</v>
      </c>
      <c r="AA31" s="56" t="s">
        <v>430</v>
      </c>
      <c r="AB31" s="56" t="s">
        <v>361</v>
      </c>
      <c r="AC31" s="56" t="s">
        <v>408</v>
      </c>
      <c r="AD31" s="56" t="s">
        <v>318</v>
      </c>
      <c r="AE31" s="60">
        <v>4</v>
      </c>
      <c r="AF31" s="61">
        <v>36684</v>
      </c>
      <c r="AG31" s="56" t="s">
        <v>409</v>
      </c>
      <c r="AH31" s="56" t="s">
        <v>409</v>
      </c>
      <c r="AI31" s="56" t="s">
        <v>409</v>
      </c>
      <c r="AJ31" s="56" t="s">
        <v>409</v>
      </c>
      <c r="AK31" s="56" t="s">
        <v>409</v>
      </c>
      <c r="AL31" s="56" t="s">
        <v>361</v>
      </c>
      <c r="AM31" s="61" t="s">
        <v>408</v>
      </c>
      <c r="AN31" s="61" t="s">
        <v>408</v>
      </c>
      <c r="AO31" s="61" t="s">
        <v>408</v>
      </c>
      <c r="AP31" s="61" t="s">
        <v>408</v>
      </c>
      <c r="AQ31" s="61" t="s">
        <v>361</v>
      </c>
      <c r="AR31" s="61" t="s">
        <v>408</v>
      </c>
      <c r="AS31" s="56" t="s">
        <v>487</v>
      </c>
      <c r="AT31" s="56">
        <v>15</v>
      </c>
      <c r="AU31" s="56" t="s">
        <v>347</v>
      </c>
      <c r="AV31" s="56">
        <v>0</v>
      </c>
      <c r="AW31" s="56" t="s">
        <v>26</v>
      </c>
      <c r="AY31" s="56"/>
      <c r="AZ31" s="56" t="s">
        <v>361</v>
      </c>
    </row>
    <row r="32" spans="1:52" ht="29" customHeight="1" x14ac:dyDescent="0.15">
      <c r="A32" s="57" t="s">
        <v>488</v>
      </c>
      <c r="B32" s="58">
        <v>38799</v>
      </c>
      <c r="C32" s="58" t="s">
        <v>311</v>
      </c>
      <c r="D32" s="58">
        <v>9199</v>
      </c>
      <c r="E32" s="59">
        <f t="shared" si="0"/>
        <v>81.040383299110204</v>
      </c>
      <c r="F32" s="56" t="s">
        <v>356</v>
      </c>
      <c r="G32" s="56" t="s">
        <v>289</v>
      </c>
      <c r="H32" s="56" t="s">
        <v>322</v>
      </c>
      <c r="I32" s="56" t="s">
        <v>430</v>
      </c>
      <c r="J32" s="56" t="s">
        <v>430</v>
      </c>
      <c r="K32" s="56">
        <v>13</v>
      </c>
      <c r="L32" s="56" t="s">
        <v>489</v>
      </c>
      <c r="M32" s="56" t="s">
        <v>322</v>
      </c>
      <c r="N32" s="56" t="s">
        <v>429</v>
      </c>
      <c r="O32" s="56">
        <v>81</v>
      </c>
      <c r="P32" s="56" t="s">
        <v>426</v>
      </c>
      <c r="Q32" s="56" t="s">
        <v>408</v>
      </c>
      <c r="R32" s="56" t="s">
        <v>578</v>
      </c>
      <c r="S32" s="56" t="s">
        <v>305</v>
      </c>
      <c r="T32" s="56" t="s">
        <v>408</v>
      </c>
      <c r="U32" s="60">
        <v>7.6</v>
      </c>
      <c r="V32" s="61" t="s">
        <v>410</v>
      </c>
      <c r="W32" s="56" t="s">
        <v>254</v>
      </c>
      <c r="X32" s="56" t="s">
        <v>408</v>
      </c>
      <c r="Y32" s="56" t="s">
        <v>455</v>
      </c>
      <c r="Z32" s="56" t="s">
        <v>409</v>
      </c>
      <c r="AA32" s="56" t="s">
        <v>361</v>
      </c>
      <c r="AB32" s="56" t="s">
        <v>361</v>
      </c>
      <c r="AC32" s="56" t="s">
        <v>408</v>
      </c>
      <c r="AD32" s="56" t="s">
        <v>413</v>
      </c>
      <c r="AE32" s="60">
        <v>0.5</v>
      </c>
      <c r="AF32" s="61">
        <v>36029</v>
      </c>
      <c r="AG32" s="56" t="s">
        <v>409</v>
      </c>
      <c r="AH32" s="56" t="s">
        <v>409</v>
      </c>
      <c r="AI32" s="56" t="s">
        <v>409</v>
      </c>
      <c r="AJ32" s="56" t="s">
        <v>409</v>
      </c>
      <c r="AK32" s="56" t="s">
        <v>409</v>
      </c>
      <c r="AL32" s="56" t="s">
        <v>361</v>
      </c>
      <c r="AM32" s="61" t="s">
        <v>408</v>
      </c>
      <c r="AN32" s="61" t="s">
        <v>408</v>
      </c>
      <c r="AO32" s="61" t="s">
        <v>408</v>
      </c>
      <c r="AP32" s="61" t="s">
        <v>408</v>
      </c>
      <c r="AQ32" s="61" t="s">
        <v>361</v>
      </c>
      <c r="AR32" s="61" t="s">
        <v>408</v>
      </c>
      <c r="AS32" s="56" t="s">
        <v>490</v>
      </c>
      <c r="AT32" s="56">
        <v>15</v>
      </c>
      <c r="AU32" s="56" t="s">
        <v>347</v>
      </c>
      <c r="AV32" s="56">
        <v>0</v>
      </c>
      <c r="AW32" s="56" t="s">
        <v>26</v>
      </c>
      <c r="AY32" s="56"/>
      <c r="AZ32" s="56" t="s">
        <v>361</v>
      </c>
    </row>
    <row r="33" spans="1:52" ht="29" customHeight="1" x14ac:dyDescent="0.15">
      <c r="A33" s="57" t="s">
        <v>491</v>
      </c>
      <c r="B33" s="64">
        <v>38799</v>
      </c>
      <c r="C33" s="64" t="s">
        <v>355</v>
      </c>
      <c r="D33" s="64">
        <v>11149</v>
      </c>
      <c r="E33" s="59">
        <f t="shared" si="0"/>
        <v>75.701574264202605</v>
      </c>
      <c r="F33" s="65" t="s">
        <v>356</v>
      </c>
      <c r="G33" s="65" t="s">
        <v>289</v>
      </c>
      <c r="H33" s="65" t="s">
        <v>322</v>
      </c>
      <c r="I33" s="65" t="s">
        <v>430</v>
      </c>
      <c r="J33" s="65" t="s">
        <v>430</v>
      </c>
      <c r="K33" s="65">
        <v>12</v>
      </c>
      <c r="L33" s="65" t="s">
        <v>492</v>
      </c>
      <c r="M33" s="65" t="s">
        <v>322</v>
      </c>
      <c r="N33" s="65" t="s">
        <v>429</v>
      </c>
      <c r="O33" s="65">
        <v>75</v>
      </c>
      <c r="P33" s="65" t="s">
        <v>426</v>
      </c>
      <c r="Q33" s="65" t="s">
        <v>408</v>
      </c>
      <c r="R33" s="65" t="s">
        <v>578</v>
      </c>
      <c r="S33" s="65" t="s">
        <v>305</v>
      </c>
      <c r="T33" s="65" t="s">
        <v>408</v>
      </c>
      <c r="U33" s="66">
        <v>2</v>
      </c>
      <c r="V33" s="67" t="s">
        <v>178</v>
      </c>
      <c r="W33" s="65" t="s">
        <v>394</v>
      </c>
      <c r="X33" s="65" t="s">
        <v>408</v>
      </c>
      <c r="Y33" s="65" t="s">
        <v>455</v>
      </c>
      <c r="Z33" s="65" t="s">
        <v>361</v>
      </c>
      <c r="AA33" s="65" t="s">
        <v>430</v>
      </c>
      <c r="AB33" s="65" t="s">
        <v>361</v>
      </c>
      <c r="AC33" s="65" t="s">
        <v>408</v>
      </c>
      <c r="AD33" s="65" t="s">
        <v>413</v>
      </c>
      <c r="AE33" s="66">
        <v>1</v>
      </c>
      <c r="AF33" s="67">
        <v>38053</v>
      </c>
      <c r="AG33" s="65" t="s">
        <v>427</v>
      </c>
      <c r="AH33" s="65" t="s">
        <v>431</v>
      </c>
      <c r="AI33" s="65" t="s">
        <v>37</v>
      </c>
      <c r="AJ33" s="65" t="s">
        <v>7</v>
      </c>
      <c r="AK33" s="65" t="s">
        <v>409</v>
      </c>
      <c r="AL33" s="65" t="s">
        <v>361</v>
      </c>
      <c r="AM33" s="67" t="s">
        <v>408</v>
      </c>
      <c r="AN33" s="67" t="s">
        <v>408</v>
      </c>
      <c r="AO33" s="67" t="s">
        <v>408</v>
      </c>
      <c r="AP33" s="67" t="s">
        <v>408</v>
      </c>
      <c r="AQ33" s="67" t="s">
        <v>361</v>
      </c>
      <c r="AR33" s="67" t="s">
        <v>408</v>
      </c>
      <c r="AS33" s="65" t="s">
        <v>476</v>
      </c>
      <c r="AT33" s="65">
        <v>15</v>
      </c>
      <c r="AU33" s="65" t="s">
        <v>347</v>
      </c>
      <c r="AV33" s="56">
        <v>0</v>
      </c>
      <c r="AW33" s="65" t="s">
        <v>26</v>
      </c>
      <c r="AX33" s="65"/>
      <c r="AY33" s="56"/>
      <c r="AZ33" s="56" t="s">
        <v>361</v>
      </c>
    </row>
    <row r="34" spans="1:52" s="52" customFormat="1" ht="29" customHeight="1" x14ac:dyDescent="0.15">
      <c r="A34" s="57" t="s">
        <v>541</v>
      </c>
      <c r="B34" s="58">
        <v>38800</v>
      </c>
      <c r="C34" s="58" t="s">
        <v>350</v>
      </c>
      <c r="D34" s="58">
        <v>25633</v>
      </c>
      <c r="E34" s="59">
        <f t="shared" si="0"/>
        <v>36.049281314168375</v>
      </c>
      <c r="F34" s="56" t="s">
        <v>356</v>
      </c>
      <c r="G34" s="56" t="s">
        <v>289</v>
      </c>
      <c r="H34" s="56" t="s">
        <v>322</v>
      </c>
      <c r="I34" s="56" t="s">
        <v>430</v>
      </c>
      <c r="J34" s="56" t="s">
        <v>430</v>
      </c>
      <c r="K34" s="56">
        <v>16</v>
      </c>
      <c r="L34" s="56" t="s">
        <v>542</v>
      </c>
      <c r="M34" s="56" t="s">
        <v>322</v>
      </c>
      <c r="N34" s="56" t="s">
        <v>429</v>
      </c>
      <c r="O34" s="56">
        <v>36</v>
      </c>
      <c r="P34" s="56" t="s">
        <v>493</v>
      </c>
      <c r="Q34" s="56" t="s">
        <v>1374</v>
      </c>
      <c r="R34" s="56" t="s">
        <v>1375</v>
      </c>
      <c r="S34" s="56" t="s">
        <v>305</v>
      </c>
      <c r="T34" s="56" t="s">
        <v>408</v>
      </c>
      <c r="U34" s="60">
        <v>2.6</v>
      </c>
      <c r="V34" s="61" t="s">
        <v>178</v>
      </c>
      <c r="W34" s="56" t="s">
        <v>394</v>
      </c>
      <c r="X34" s="56" t="s">
        <v>408</v>
      </c>
      <c r="Y34" s="56" t="s">
        <v>455</v>
      </c>
      <c r="Z34" s="56" t="s">
        <v>430</v>
      </c>
      <c r="AA34" s="56" t="s">
        <v>361</v>
      </c>
      <c r="AB34" s="56" t="s">
        <v>361</v>
      </c>
      <c r="AC34" s="56" t="s">
        <v>408</v>
      </c>
      <c r="AD34" s="56" t="s">
        <v>412</v>
      </c>
      <c r="AE34" s="60">
        <v>2.5</v>
      </c>
      <c r="AF34" s="61">
        <v>37776</v>
      </c>
      <c r="AG34" s="56" t="s">
        <v>427</v>
      </c>
      <c r="AH34" s="56" t="s">
        <v>409</v>
      </c>
      <c r="AI34" s="56" t="s">
        <v>409</v>
      </c>
      <c r="AJ34" s="56" t="s">
        <v>7</v>
      </c>
      <c r="AK34" s="56" t="s">
        <v>409</v>
      </c>
      <c r="AL34" s="56" t="s">
        <v>361</v>
      </c>
      <c r="AM34" s="61" t="s">
        <v>408</v>
      </c>
      <c r="AN34" s="61" t="s">
        <v>408</v>
      </c>
      <c r="AO34" s="61" t="s">
        <v>408</v>
      </c>
      <c r="AP34" s="61" t="s">
        <v>408</v>
      </c>
      <c r="AQ34" s="61" t="s">
        <v>430</v>
      </c>
      <c r="AR34" s="61" t="s">
        <v>525</v>
      </c>
      <c r="AS34" s="56" t="s">
        <v>349</v>
      </c>
      <c r="AT34" s="56">
        <v>15</v>
      </c>
      <c r="AU34" s="56" t="s">
        <v>347</v>
      </c>
      <c r="AV34" s="56">
        <v>0</v>
      </c>
      <c r="AW34" s="56" t="s">
        <v>26</v>
      </c>
      <c r="AX34" s="56"/>
      <c r="AY34" s="55"/>
      <c r="AZ34" s="56" t="s">
        <v>361</v>
      </c>
    </row>
    <row r="35" spans="1:52" ht="29" customHeight="1" x14ac:dyDescent="0.15">
      <c r="A35" s="57" t="s">
        <v>543</v>
      </c>
      <c r="B35" s="58">
        <v>38800</v>
      </c>
      <c r="C35" s="58" t="s">
        <v>350</v>
      </c>
      <c r="D35" s="58">
        <v>20093</v>
      </c>
      <c r="E35" s="59">
        <f t="shared" si="0"/>
        <v>51.21697467488022</v>
      </c>
      <c r="F35" s="56" t="s">
        <v>356</v>
      </c>
      <c r="G35" s="56" t="s">
        <v>289</v>
      </c>
      <c r="H35" s="56" t="s">
        <v>322</v>
      </c>
      <c r="I35" s="56" t="s">
        <v>430</v>
      </c>
      <c r="J35" s="56" t="s">
        <v>430</v>
      </c>
      <c r="K35" s="56">
        <v>14</v>
      </c>
      <c r="L35" s="56" t="s">
        <v>544</v>
      </c>
      <c r="M35" s="56" t="s">
        <v>322</v>
      </c>
      <c r="N35" s="56" t="s">
        <v>429</v>
      </c>
      <c r="O35" s="56">
        <v>51</v>
      </c>
      <c r="P35" s="56" t="s">
        <v>426</v>
      </c>
      <c r="Q35" s="56" t="s">
        <v>408</v>
      </c>
      <c r="R35" s="56" t="s">
        <v>578</v>
      </c>
      <c r="S35" s="56" t="s">
        <v>305</v>
      </c>
      <c r="T35" s="56" t="s">
        <v>408</v>
      </c>
      <c r="U35" s="60">
        <v>10.3</v>
      </c>
      <c r="V35" s="61" t="s">
        <v>178</v>
      </c>
      <c r="W35" s="56" t="s">
        <v>394</v>
      </c>
      <c r="X35" s="56" t="s">
        <v>408</v>
      </c>
      <c r="Y35" s="56" t="s">
        <v>455</v>
      </c>
      <c r="Z35" s="56" t="s">
        <v>361</v>
      </c>
      <c r="AA35" s="56" t="s">
        <v>430</v>
      </c>
      <c r="AB35" s="56" t="s">
        <v>361</v>
      </c>
      <c r="AC35" s="56" t="s">
        <v>408</v>
      </c>
      <c r="AD35" s="56" t="s">
        <v>290</v>
      </c>
      <c r="AE35" s="60">
        <v>0.4</v>
      </c>
      <c r="AF35" s="61">
        <v>35003</v>
      </c>
      <c r="AG35" s="56" t="s">
        <v>409</v>
      </c>
      <c r="AH35" s="56" t="s">
        <v>409</v>
      </c>
      <c r="AI35" s="56" t="s">
        <v>409</v>
      </c>
      <c r="AJ35" s="56" t="s">
        <v>409</v>
      </c>
      <c r="AK35" s="56" t="s">
        <v>409</v>
      </c>
      <c r="AL35" s="56" t="s">
        <v>361</v>
      </c>
      <c r="AM35" s="61" t="s">
        <v>408</v>
      </c>
      <c r="AN35" s="61" t="s">
        <v>408</v>
      </c>
      <c r="AO35" s="61" t="s">
        <v>408</v>
      </c>
      <c r="AP35" s="61" t="s">
        <v>408</v>
      </c>
      <c r="AQ35" s="61" t="s">
        <v>430</v>
      </c>
      <c r="AR35" s="61" t="s">
        <v>545</v>
      </c>
      <c r="AS35" s="56" t="s">
        <v>548</v>
      </c>
      <c r="AT35" s="56">
        <v>15</v>
      </c>
      <c r="AU35" s="56" t="s">
        <v>347</v>
      </c>
      <c r="AV35" s="56">
        <v>0</v>
      </c>
      <c r="AW35" s="56" t="s">
        <v>26</v>
      </c>
      <c r="AZ35" s="56" t="s">
        <v>361</v>
      </c>
    </row>
    <row r="36" spans="1:52" ht="29" customHeight="1" x14ac:dyDescent="0.15">
      <c r="A36" s="57" t="s">
        <v>549</v>
      </c>
      <c r="B36" s="58">
        <v>38800</v>
      </c>
      <c r="C36" s="58" t="s">
        <v>497</v>
      </c>
      <c r="D36" s="58">
        <v>9119</v>
      </c>
      <c r="E36" s="59">
        <f t="shared" si="0"/>
        <v>81.262149212867897</v>
      </c>
      <c r="F36" s="56" t="s">
        <v>356</v>
      </c>
      <c r="G36" s="56" t="s">
        <v>289</v>
      </c>
      <c r="H36" s="56" t="s">
        <v>322</v>
      </c>
      <c r="I36" s="56" t="s">
        <v>430</v>
      </c>
      <c r="J36" s="56" t="s">
        <v>430</v>
      </c>
      <c r="K36" s="56" t="s">
        <v>409</v>
      </c>
      <c r="L36" s="56" t="s">
        <v>504</v>
      </c>
      <c r="M36" s="56" t="s">
        <v>322</v>
      </c>
      <c r="N36" s="56" t="s">
        <v>429</v>
      </c>
      <c r="O36" s="56">
        <v>81</v>
      </c>
      <c r="P36" s="56" t="s">
        <v>426</v>
      </c>
      <c r="Q36" s="56" t="s">
        <v>408</v>
      </c>
      <c r="R36" s="56" t="s">
        <v>578</v>
      </c>
      <c r="S36" s="56" t="s">
        <v>305</v>
      </c>
      <c r="T36" s="56" t="s">
        <v>408</v>
      </c>
      <c r="U36" s="60">
        <v>7</v>
      </c>
      <c r="V36" s="61" t="s">
        <v>178</v>
      </c>
      <c r="W36" s="56" t="s">
        <v>297</v>
      </c>
      <c r="X36" s="56" t="s">
        <v>408</v>
      </c>
      <c r="Y36" s="56" t="s">
        <v>455</v>
      </c>
      <c r="Z36" s="56" t="s">
        <v>361</v>
      </c>
      <c r="AA36" s="56" t="s">
        <v>361</v>
      </c>
      <c r="AB36" s="56" t="s">
        <v>409</v>
      </c>
      <c r="AC36" s="56" t="s">
        <v>408</v>
      </c>
      <c r="AD36" s="56" t="s">
        <v>413</v>
      </c>
      <c r="AE36" s="60" t="s">
        <v>409</v>
      </c>
      <c r="AF36" s="61" t="s">
        <v>571</v>
      </c>
      <c r="AG36" s="56" t="s">
        <v>409</v>
      </c>
      <c r="AH36" s="56" t="s">
        <v>409</v>
      </c>
      <c r="AI36" s="56" t="s">
        <v>409</v>
      </c>
      <c r="AJ36" s="56" t="s">
        <v>409</v>
      </c>
      <c r="AK36" s="56" t="s">
        <v>409</v>
      </c>
      <c r="AL36" s="56" t="s">
        <v>409</v>
      </c>
      <c r="AM36" s="61" t="s">
        <v>409</v>
      </c>
      <c r="AN36" s="61" t="s">
        <v>409</v>
      </c>
      <c r="AO36" s="61" t="s">
        <v>409</v>
      </c>
      <c r="AP36" s="61" t="s">
        <v>409</v>
      </c>
      <c r="AQ36" s="61" t="s">
        <v>361</v>
      </c>
      <c r="AR36" s="61" t="s">
        <v>408</v>
      </c>
      <c r="AS36" s="56" t="s">
        <v>437</v>
      </c>
      <c r="AT36" s="56">
        <v>15</v>
      </c>
      <c r="AU36" s="56" t="s">
        <v>347</v>
      </c>
      <c r="AV36" s="56">
        <v>0</v>
      </c>
      <c r="AW36" s="56" t="s">
        <v>26</v>
      </c>
      <c r="AZ36" s="56" t="s">
        <v>361</v>
      </c>
    </row>
    <row r="37" spans="1:52" ht="29" customHeight="1" x14ac:dyDescent="0.15">
      <c r="A37" s="57" t="s">
        <v>438</v>
      </c>
      <c r="B37" s="58">
        <v>38800</v>
      </c>
      <c r="C37" s="58" t="s">
        <v>497</v>
      </c>
      <c r="D37" s="58">
        <v>14986</v>
      </c>
      <c r="E37" s="59">
        <f t="shared" si="0"/>
        <v>65.199178644763862</v>
      </c>
      <c r="F37" s="56" t="s">
        <v>356</v>
      </c>
      <c r="G37" s="56" t="s">
        <v>289</v>
      </c>
      <c r="H37" s="56" t="s">
        <v>322</v>
      </c>
      <c r="I37" s="56" t="s">
        <v>430</v>
      </c>
      <c r="J37" s="56" t="s">
        <v>430</v>
      </c>
      <c r="K37" s="56">
        <v>12</v>
      </c>
      <c r="L37" s="56" t="s">
        <v>439</v>
      </c>
      <c r="M37" s="56" t="s">
        <v>322</v>
      </c>
      <c r="N37" s="56" t="s">
        <v>429</v>
      </c>
      <c r="O37" s="56">
        <v>66</v>
      </c>
      <c r="P37" s="56" t="s">
        <v>426</v>
      </c>
      <c r="Q37" s="56" t="s">
        <v>408</v>
      </c>
      <c r="R37" s="56" t="s">
        <v>578</v>
      </c>
      <c r="S37" s="56" t="s">
        <v>305</v>
      </c>
      <c r="T37" s="56" t="s">
        <v>408</v>
      </c>
      <c r="U37" s="60">
        <v>3.75</v>
      </c>
      <c r="V37" s="61" t="s">
        <v>178</v>
      </c>
      <c r="W37" s="56" t="s">
        <v>394</v>
      </c>
      <c r="X37" s="56" t="s">
        <v>408</v>
      </c>
      <c r="Y37" s="56" t="s">
        <v>455</v>
      </c>
      <c r="Z37" s="56" t="s">
        <v>361</v>
      </c>
      <c r="AA37" s="56" t="s">
        <v>361</v>
      </c>
      <c r="AB37" s="56" t="s">
        <v>409</v>
      </c>
      <c r="AC37" s="56" t="s">
        <v>409</v>
      </c>
      <c r="AD37" s="56" t="s">
        <v>290</v>
      </c>
      <c r="AE37" s="60">
        <v>0.2</v>
      </c>
      <c r="AF37" s="61">
        <v>37350</v>
      </c>
      <c r="AG37" s="56" t="s">
        <v>409</v>
      </c>
      <c r="AH37" s="56" t="s">
        <v>409</v>
      </c>
      <c r="AI37" s="56" t="s">
        <v>409</v>
      </c>
      <c r="AJ37" s="56" t="s">
        <v>409</v>
      </c>
      <c r="AK37" s="56" t="s">
        <v>409</v>
      </c>
      <c r="AL37" s="56" t="s">
        <v>361</v>
      </c>
      <c r="AM37" s="61" t="s">
        <v>408</v>
      </c>
      <c r="AN37" s="61" t="s">
        <v>408</v>
      </c>
      <c r="AO37" s="61" t="s">
        <v>408</v>
      </c>
      <c r="AP37" s="61" t="s">
        <v>408</v>
      </c>
      <c r="AQ37" s="61" t="s">
        <v>361</v>
      </c>
      <c r="AR37" s="61" t="s">
        <v>408</v>
      </c>
      <c r="AS37" s="56" t="s">
        <v>440</v>
      </c>
      <c r="AT37" s="56">
        <v>15</v>
      </c>
      <c r="AU37" s="56" t="s">
        <v>347</v>
      </c>
      <c r="AV37" s="56">
        <v>0</v>
      </c>
      <c r="AW37" s="56" t="s">
        <v>26</v>
      </c>
      <c r="AZ37" s="56" t="s">
        <v>361</v>
      </c>
    </row>
    <row r="38" spans="1:52" ht="29" customHeight="1" x14ac:dyDescent="0.15">
      <c r="A38" s="57" t="s">
        <v>441</v>
      </c>
      <c r="B38" s="58">
        <v>38800</v>
      </c>
      <c r="C38" s="58" t="s">
        <v>350</v>
      </c>
      <c r="D38" s="58">
        <v>14619</v>
      </c>
      <c r="E38" s="59">
        <f t="shared" si="0"/>
        <v>66.203969883641335</v>
      </c>
      <c r="F38" s="56" t="s">
        <v>356</v>
      </c>
      <c r="G38" s="56" t="s">
        <v>289</v>
      </c>
      <c r="H38" s="56" t="s">
        <v>322</v>
      </c>
      <c r="I38" s="56" t="s">
        <v>430</v>
      </c>
      <c r="J38" s="56" t="s">
        <v>430</v>
      </c>
      <c r="K38" s="56">
        <v>16</v>
      </c>
      <c r="L38" s="56" t="s">
        <v>442</v>
      </c>
      <c r="M38" s="56" t="s">
        <v>322</v>
      </c>
      <c r="N38" s="56" t="s">
        <v>429</v>
      </c>
      <c r="O38" s="56">
        <v>66</v>
      </c>
      <c r="P38" s="56" t="s">
        <v>493</v>
      </c>
      <c r="Q38" s="56" t="s">
        <v>1376</v>
      </c>
      <c r="R38" s="56" t="s">
        <v>578</v>
      </c>
      <c r="S38" s="56" t="s">
        <v>305</v>
      </c>
      <c r="T38" s="56" t="s">
        <v>408</v>
      </c>
      <c r="U38" s="60">
        <v>6.3</v>
      </c>
      <c r="V38" s="61" t="s">
        <v>410</v>
      </c>
      <c r="W38" s="56" t="s">
        <v>425</v>
      </c>
      <c r="X38" s="56" t="s">
        <v>408</v>
      </c>
      <c r="Y38" s="56" t="s">
        <v>455</v>
      </c>
      <c r="Z38" s="56" t="s">
        <v>430</v>
      </c>
      <c r="AA38" s="56" t="s">
        <v>430</v>
      </c>
      <c r="AB38" s="56" t="s">
        <v>361</v>
      </c>
      <c r="AC38" s="56" t="s">
        <v>408</v>
      </c>
      <c r="AD38" s="56" t="s">
        <v>318</v>
      </c>
      <c r="AE38" s="60">
        <v>6.5</v>
      </c>
      <c r="AF38" s="61">
        <v>36476</v>
      </c>
      <c r="AG38" s="56" t="s">
        <v>409</v>
      </c>
      <c r="AH38" s="56" t="s">
        <v>409</v>
      </c>
      <c r="AI38" s="56" t="s">
        <v>409</v>
      </c>
      <c r="AJ38" s="56" t="s">
        <v>409</v>
      </c>
      <c r="AK38" s="56" t="s">
        <v>409</v>
      </c>
      <c r="AL38" s="56" t="s">
        <v>361</v>
      </c>
      <c r="AM38" s="61" t="s">
        <v>408</v>
      </c>
      <c r="AN38" s="61" t="s">
        <v>408</v>
      </c>
      <c r="AO38" s="61" t="s">
        <v>408</v>
      </c>
      <c r="AP38" s="61" t="s">
        <v>408</v>
      </c>
      <c r="AQ38" s="61" t="s">
        <v>361</v>
      </c>
      <c r="AR38" s="61" t="s">
        <v>408</v>
      </c>
      <c r="AS38" s="56" t="s">
        <v>443</v>
      </c>
      <c r="AT38" s="56">
        <v>15</v>
      </c>
      <c r="AU38" s="56" t="s">
        <v>38</v>
      </c>
      <c r="AV38" s="56">
        <v>0</v>
      </c>
      <c r="AW38" s="56" t="s">
        <v>26</v>
      </c>
      <c r="AZ38" s="56" t="s">
        <v>361</v>
      </c>
    </row>
    <row r="39" spans="1:52" ht="29" customHeight="1" x14ac:dyDescent="0.15">
      <c r="A39" s="57" t="s">
        <v>1464</v>
      </c>
      <c r="B39" s="58"/>
      <c r="C39" s="58" t="s">
        <v>409</v>
      </c>
      <c r="D39" s="58"/>
      <c r="E39" s="59">
        <v>46</v>
      </c>
      <c r="F39" s="56" t="s">
        <v>428</v>
      </c>
      <c r="G39" s="56" t="s">
        <v>289</v>
      </c>
      <c r="H39" s="56" t="s">
        <v>322</v>
      </c>
      <c r="I39" s="56" t="s">
        <v>430</v>
      </c>
      <c r="J39" s="56" t="s">
        <v>430</v>
      </c>
      <c r="K39" s="56">
        <v>15</v>
      </c>
      <c r="L39" s="56" t="s">
        <v>409</v>
      </c>
      <c r="M39" s="56" t="s">
        <v>409</v>
      </c>
      <c r="N39" s="56" t="s">
        <v>429</v>
      </c>
      <c r="O39" s="56">
        <v>46</v>
      </c>
      <c r="P39" s="56" t="s">
        <v>426</v>
      </c>
      <c r="Q39" s="56" t="s">
        <v>409</v>
      </c>
      <c r="R39" s="56" t="s">
        <v>578</v>
      </c>
      <c r="S39" s="56" t="s">
        <v>305</v>
      </c>
      <c r="T39" s="56" t="s">
        <v>408</v>
      </c>
      <c r="U39" s="56">
        <v>2.92</v>
      </c>
      <c r="V39" s="61" t="s">
        <v>409</v>
      </c>
      <c r="W39" s="56" t="s">
        <v>409</v>
      </c>
      <c r="X39" s="56" t="s">
        <v>408</v>
      </c>
      <c r="Y39" s="56" t="s">
        <v>409</v>
      </c>
      <c r="Z39" s="56" t="s">
        <v>409</v>
      </c>
      <c r="AA39" s="56" t="s">
        <v>409</v>
      </c>
      <c r="AB39" s="56" t="s">
        <v>409</v>
      </c>
      <c r="AC39" s="56" t="s">
        <v>408</v>
      </c>
      <c r="AD39" s="56" t="s">
        <v>409</v>
      </c>
      <c r="AE39" s="60" t="s">
        <v>409</v>
      </c>
      <c r="AF39" s="61" t="s">
        <v>409</v>
      </c>
      <c r="AG39" s="56" t="s">
        <v>427</v>
      </c>
      <c r="AH39" s="56" t="s">
        <v>1465</v>
      </c>
      <c r="AI39" s="56" t="s">
        <v>409</v>
      </c>
      <c r="AJ39" s="56" t="s">
        <v>409</v>
      </c>
      <c r="AK39" s="56" t="s">
        <v>1471</v>
      </c>
      <c r="AL39" s="56" t="s">
        <v>409</v>
      </c>
      <c r="AM39" s="61" t="s">
        <v>409</v>
      </c>
      <c r="AN39" s="61" t="s">
        <v>409</v>
      </c>
      <c r="AO39" s="61" t="s">
        <v>409</v>
      </c>
      <c r="AP39" s="61" t="s">
        <v>409</v>
      </c>
      <c r="AQ39" s="61" t="s">
        <v>409</v>
      </c>
      <c r="AR39" s="61" t="s">
        <v>409</v>
      </c>
      <c r="AS39" s="56" t="s">
        <v>409</v>
      </c>
      <c r="AT39" s="56" t="s">
        <v>409</v>
      </c>
      <c r="AU39" s="56" t="s">
        <v>409</v>
      </c>
      <c r="AV39" s="56" t="s">
        <v>409</v>
      </c>
      <c r="AW39" s="56" t="s">
        <v>26</v>
      </c>
      <c r="AZ39" s="56" t="s">
        <v>361</v>
      </c>
    </row>
    <row r="40" spans="1:52" ht="45" customHeight="1" x14ac:dyDescent="0.15">
      <c r="A40" s="57" t="s">
        <v>1469</v>
      </c>
      <c r="B40" s="58"/>
      <c r="C40" s="58" t="s">
        <v>409</v>
      </c>
      <c r="D40" s="58"/>
      <c r="E40" s="59">
        <v>63</v>
      </c>
      <c r="F40" s="56" t="s">
        <v>428</v>
      </c>
      <c r="G40" s="56" t="s">
        <v>289</v>
      </c>
      <c r="H40" s="56" t="s">
        <v>322</v>
      </c>
      <c r="I40" s="56" t="s">
        <v>430</v>
      </c>
      <c r="J40" s="56" t="s">
        <v>430</v>
      </c>
      <c r="K40" s="56">
        <v>14</v>
      </c>
      <c r="L40" s="56" t="s">
        <v>409</v>
      </c>
      <c r="M40" s="56" t="s">
        <v>409</v>
      </c>
      <c r="N40" s="56" t="s">
        <v>429</v>
      </c>
      <c r="O40" s="56">
        <v>63</v>
      </c>
      <c r="P40" s="56" t="s">
        <v>426</v>
      </c>
      <c r="Q40" s="56" t="s">
        <v>409</v>
      </c>
      <c r="R40" s="56" t="s">
        <v>578</v>
      </c>
      <c r="S40" s="56" t="s">
        <v>305</v>
      </c>
      <c r="T40" s="56" t="s">
        <v>408</v>
      </c>
      <c r="U40" s="60">
        <v>1.92</v>
      </c>
      <c r="V40" s="61" t="s">
        <v>409</v>
      </c>
      <c r="W40" s="56" t="s">
        <v>409</v>
      </c>
      <c r="X40" s="56" t="s">
        <v>408</v>
      </c>
      <c r="Y40" s="56" t="s">
        <v>409</v>
      </c>
      <c r="Z40" s="56" t="s">
        <v>409</v>
      </c>
      <c r="AA40" s="56" t="s">
        <v>409</v>
      </c>
      <c r="AB40" s="56" t="s">
        <v>409</v>
      </c>
      <c r="AC40" s="56" t="s">
        <v>408</v>
      </c>
      <c r="AD40" s="56" t="s">
        <v>409</v>
      </c>
      <c r="AE40" s="60" t="s">
        <v>409</v>
      </c>
      <c r="AF40" s="61" t="s">
        <v>409</v>
      </c>
      <c r="AG40" s="56" t="s">
        <v>427</v>
      </c>
      <c r="AH40" s="56" t="s">
        <v>1465</v>
      </c>
      <c r="AI40" s="56" t="s">
        <v>409</v>
      </c>
      <c r="AJ40" s="56" t="s">
        <v>409</v>
      </c>
      <c r="AK40" s="56" t="s">
        <v>1470</v>
      </c>
      <c r="AL40" s="56" t="s">
        <v>409</v>
      </c>
      <c r="AM40" s="61" t="s">
        <v>409</v>
      </c>
      <c r="AN40" s="61" t="s">
        <v>409</v>
      </c>
      <c r="AO40" s="61" t="s">
        <v>409</v>
      </c>
      <c r="AP40" s="61" t="s">
        <v>409</v>
      </c>
      <c r="AQ40" s="61" t="s">
        <v>409</v>
      </c>
      <c r="AR40" s="61" t="s">
        <v>409</v>
      </c>
      <c r="AS40" s="56" t="s">
        <v>409</v>
      </c>
      <c r="AT40" s="56" t="s">
        <v>409</v>
      </c>
      <c r="AU40" s="56" t="s">
        <v>409</v>
      </c>
      <c r="AV40" s="56" t="s">
        <v>409</v>
      </c>
      <c r="AW40" s="56" t="s">
        <v>26</v>
      </c>
      <c r="AZ40" s="56" t="s">
        <v>361</v>
      </c>
    </row>
    <row r="41" spans="1:52" ht="29" customHeight="1" x14ac:dyDescent="0.15">
      <c r="A41" s="56" t="s">
        <v>1475</v>
      </c>
      <c r="C41" s="56" t="s">
        <v>409</v>
      </c>
      <c r="E41" s="56">
        <v>48</v>
      </c>
      <c r="F41" s="56" t="s">
        <v>356</v>
      </c>
      <c r="G41" s="56" t="s">
        <v>289</v>
      </c>
      <c r="H41" s="56" t="s">
        <v>322</v>
      </c>
      <c r="I41" s="56" t="s">
        <v>430</v>
      </c>
      <c r="J41" s="56" t="s">
        <v>430</v>
      </c>
      <c r="K41" s="56">
        <v>18</v>
      </c>
      <c r="L41" s="56" t="s">
        <v>409</v>
      </c>
      <c r="M41" s="56" t="s">
        <v>409</v>
      </c>
      <c r="N41" s="56" t="s">
        <v>429</v>
      </c>
      <c r="O41" s="56">
        <v>48</v>
      </c>
      <c r="P41" s="56" t="s">
        <v>426</v>
      </c>
      <c r="Q41" s="56" t="s">
        <v>409</v>
      </c>
      <c r="R41" s="56" t="s">
        <v>578</v>
      </c>
      <c r="S41" s="56" t="s">
        <v>305</v>
      </c>
      <c r="T41" s="56" t="s">
        <v>408</v>
      </c>
      <c r="U41" s="56">
        <v>4.3</v>
      </c>
      <c r="V41" s="61" t="s">
        <v>409</v>
      </c>
      <c r="W41" s="56" t="s">
        <v>409</v>
      </c>
      <c r="X41" s="56" t="s">
        <v>408</v>
      </c>
      <c r="Y41" s="56" t="s">
        <v>409</v>
      </c>
      <c r="Z41" s="56" t="s">
        <v>409</v>
      </c>
      <c r="AA41" s="56" t="s">
        <v>409</v>
      </c>
      <c r="AB41" s="56" t="s">
        <v>409</v>
      </c>
      <c r="AC41" s="56" t="s">
        <v>408</v>
      </c>
      <c r="AD41" s="56" t="s">
        <v>409</v>
      </c>
      <c r="AE41" s="60" t="s">
        <v>409</v>
      </c>
      <c r="AF41" s="61" t="s">
        <v>409</v>
      </c>
      <c r="AG41" s="56" t="s">
        <v>427</v>
      </c>
      <c r="AH41" s="56" t="s">
        <v>1465</v>
      </c>
      <c r="AI41" s="56" t="s">
        <v>409</v>
      </c>
      <c r="AJ41" s="56" t="s">
        <v>409</v>
      </c>
      <c r="AK41" s="56" t="s">
        <v>1476</v>
      </c>
      <c r="AL41" s="56" t="s">
        <v>409</v>
      </c>
      <c r="AM41" s="56" t="s">
        <v>409</v>
      </c>
      <c r="AN41" s="56" t="s">
        <v>409</v>
      </c>
      <c r="AO41" s="56" t="s">
        <v>409</v>
      </c>
      <c r="AP41" s="56" t="s">
        <v>409</v>
      </c>
      <c r="AQ41" s="56" t="s">
        <v>409</v>
      </c>
      <c r="AR41" s="56" t="s">
        <v>409</v>
      </c>
      <c r="AS41" s="56" t="s">
        <v>409</v>
      </c>
      <c r="AT41" s="56" t="s">
        <v>409</v>
      </c>
      <c r="AU41" s="56" t="s">
        <v>409</v>
      </c>
      <c r="AV41" s="56" t="s">
        <v>409</v>
      </c>
      <c r="AW41" s="56" t="s">
        <v>430</v>
      </c>
      <c r="AZ41" s="56" t="s">
        <v>361</v>
      </c>
    </row>
    <row r="42" spans="1:52" ht="29" customHeight="1" x14ac:dyDescent="0.15">
      <c r="A42" s="57" t="s">
        <v>1463</v>
      </c>
      <c r="B42" s="58"/>
      <c r="C42" s="58" t="s">
        <v>409</v>
      </c>
      <c r="D42" s="58"/>
      <c r="E42" s="59">
        <v>72</v>
      </c>
      <c r="F42" s="56" t="s">
        <v>356</v>
      </c>
      <c r="G42" s="56" t="s">
        <v>289</v>
      </c>
      <c r="H42" s="56" t="s">
        <v>322</v>
      </c>
      <c r="I42" s="56" t="s">
        <v>430</v>
      </c>
      <c r="J42" s="56" t="s">
        <v>430</v>
      </c>
      <c r="K42" s="56">
        <v>14</v>
      </c>
      <c r="L42" s="56" t="s">
        <v>409</v>
      </c>
      <c r="M42" s="56" t="s">
        <v>409</v>
      </c>
      <c r="N42" s="56" t="s">
        <v>429</v>
      </c>
      <c r="O42" s="56">
        <v>72</v>
      </c>
      <c r="P42" s="56" t="s">
        <v>426</v>
      </c>
      <c r="Q42" s="56" t="s">
        <v>409</v>
      </c>
      <c r="R42" s="56" t="s">
        <v>578</v>
      </c>
      <c r="S42" s="56" t="s">
        <v>305</v>
      </c>
      <c r="T42" s="56" t="s">
        <v>408</v>
      </c>
      <c r="U42" s="60">
        <v>10</v>
      </c>
      <c r="V42" s="61" t="s">
        <v>409</v>
      </c>
      <c r="W42" s="56" t="s">
        <v>409</v>
      </c>
      <c r="X42" s="56" t="s">
        <v>408</v>
      </c>
      <c r="Y42" s="56" t="s">
        <v>409</v>
      </c>
      <c r="Z42" s="56" t="s">
        <v>409</v>
      </c>
      <c r="AA42" s="56" t="s">
        <v>409</v>
      </c>
      <c r="AB42" s="56" t="s">
        <v>409</v>
      </c>
      <c r="AC42" s="56" t="s">
        <v>408</v>
      </c>
      <c r="AD42" s="56" t="s">
        <v>409</v>
      </c>
      <c r="AE42" s="60" t="s">
        <v>409</v>
      </c>
      <c r="AF42" s="61" t="s">
        <v>409</v>
      </c>
      <c r="AG42" s="56" t="s">
        <v>427</v>
      </c>
      <c r="AH42" s="56" t="s">
        <v>1465</v>
      </c>
      <c r="AI42" s="56" t="s">
        <v>409</v>
      </c>
      <c r="AJ42" s="56" t="s">
        <v>409</v>
      </c>
      <c r="AK42" s="56" t="s">
        <v>1466</v>
      </c>
      <c r="AL42" s="56" t="s">
        <v>409</v>
      </c>
      <c r="AM42" s="61" t="s">
        <v>409</v>
      </c>
      <c r="AN42" s="61" t="s">
        <v>409</v>
      </c>
      <c r="AO42" s="61" t="s">
        <v>409</v>
      </c>
      <c r="AP42" s="61" t="s">
        <v>409</v>
      </c>
      <c r="AQ42" s="61" t="s">
        <v>409</v>
      </c>
      <c r="AR42" s="61" t="s">
        <v>409</v>
      </c>
      <c r="AS42" s="56" t="s">
        <v>409</v>
      </c>
      <c r="AT42" s="56" t="s">
        <v>409</v>
      </c>
      <c r="AU42" s="56" t="s">
        <v>409</v>
      </c>
      <c r="AV42" s="56" t="s">
        <v>409</v>
      </c>
      <c r="AW42" s="56" t="s">
        <v>430</v>
      </c>
      <c r="AZ42" s="56" t="s">
        <v>361</v>
      </c>
    </row>
    <row r="43" spans="1:52" ht="47" customHeight="1" x14ac:dyDescent="0.15">
      <c r="A43" s="57" t="s">
        <v>1472</v>
      </c>
      <c r="B43" s="58"/>
      <c r="C43" s="58" t="s">
        <v>409</v>
      </c>
      <c r="D43" s="58"/>
      <c r="E43" s="59">
        <v>67</v>
      </c>
      <c r="F43" s="56" t="s">
        <v>356</v>
      </c>
      <c r="G43" s="56" t="s">
        <v>289</v>
      </c>
      <c r="H43" s="56" t="s">
        <v>460</v>
      </c>
      <c r="I43" s="56" t="s">
        <v>430</v>
      </c>
      <c r="J43" s="56" t="s">
        <v>430</v>
      </c>
      <c r="K43" s="56">
        <v>14</v>
      </c>
      <c r="L43" s="56" t="s">
        <v>409</v>
      </c>
      <c r="M43" s="56" t="s">
        <v>409</v>
      </c>
      <c r="N43" s="56" t="s">
        <v>429</v>
      </c>
      <c r="O43" s="56">
        <v>67</v>
      </c>
      <c r="P43" s="56" t="s">
        <v>426</v>
      </c>
      <c r="Q43" s="56" t="s">
        <v>409</v>
      </c>
      <c r="R43" s="56" t="s">
        <v>578</v>
      </c>
      <c r="S43" s="56" t="s">
        <v>305</v>
      </c>
      <c r="T43" s="56" t="s">
        <v>408</v>
      </c>
      <c r="U43" s="60">
        <v>1.5</v>
      </c>
      <c r="V43" s="61" t="s">
        <v>409</v>
      </c>
      <c r="W43" s="56" t="s">
        <v>409</v>
      </c>
      <c r="X43" s="56" t="s">
        <v>408</v>
      </c>
      <c r="Y43" s="56" t="s">
        <v>409</v>
      </c>
      <c r="Z43" s="56" t="s">
        <v>409</v>
      </c>
      <c r="AA43" s="56" t="s">
        <v>409</v>
      </c>
      <c r="AB43" s="56" t="s">
        <v>409</v>
      </c>
      <c r="AC43" s="56" t="s">
        <v>408</v>
      </c>
      <c r="AD43" s="56" t="s">
        <v>409</v>
      </c>
      <c r="AE43" s="60" t="s">
        <v>409</v>
      </c>
      <c r="AF43" s="61" t="s">
        <v>409</v>
      </c>
      <c r="AG43" s="56" t="s">
        <v>427</v>
      </c>
      <c r="AH43" s="56" t="s">
        <v>1473</v>
      </c>
      <c r="AI43" s="56" t="s">
        <v>409</v>
      </c>
      <c r="AJ43" s="56" t="s">
        <v>409</v>
      </c>
      <c r="AK43" s="56" t="s">
        <v>1474</v>
      </c>
      <c r="AL43" s="56" t="s">
        <v>409</v>
      </c>
      <c r="AM43" s="61" t="s">
        <v>409</v>
      </c>
      <c r="AN43" s="61" t="s">
        <v>409</v>
      </c>
      <c r="AO43" s="61" t="s">
        <v>409</v>
      </c>
      <c r="AP43" s="61" t="s">
        <v>409</v>
      </c>
      <c r="AQ43" s="61" t="s">
        <v>409</v>
      </c>
      <c r="AR43" s="61" t="s">
        <v>409</v>
      </c>
      <c r="AS43" s="56" t="s">
        <v>409</v>
      </c>
      <c r="AT43" s="56" t="s">
        <v>409</v>
      </c>
      <c r="AU43" s="56" t="s">
        <v>409</v>
      </c>
      <c r="AV43" s="56" t="s">
        <v>409</v>
      </c>
      <c r="AW43" s="56" t="s">
        <v>26</v>
      </c>
      <c r="AZ43" s="56" t="s">
        <v>361</v>
      </c>
    </row>
    <row r="44" spans="1:52" ht="29" customHeight="1" x14ac:dyDescent="0.15">
      <c r="A44" s="57" t="s">
        <v>1467</v>
      </c>
      <c r="B44" s="58"/>
      <c r="C44" s="58" t="s">
        <v>409</v>
      </c>
      <c r="D44" s="58"/>
      <c r="E44" s="59">
        <v>71</v>
      </c>
      <c r="F44" s="56" t="s">
        <v>428</v>
      </c>
      <c r="G44" s="56" t="s">
        <v>453</v>
      </c>
      <c r="H44" s="56" t="s">
        <v>322</v>
      </c>
      <c r="I44" s="56" t="s">
        <v>430</v>
      </c>
      <c r="J44" s="56" t="s">
        <v>430</v>
      </c>
      <c r="K44" s="56">
        <v>16</v>
      </c>
      <c r="L44" s="56" t="s">
        <v>409</v>
      </c>
      <c r="M44" s="56" t="s">
        <v>409</v>
      </c>
      <c r="N44" s="56" t="s">
        <v>429</v>
      </c>
      <c r="O44" s="56">
        <v>71</v>
      </c>
      <c r="P44" s="56" t="s">
        <v>426</v>
      </c>
      <c r="Q44" s="56" t="s">
        <v>409</v>
      </c>
      <c r="R44" s="56" t="s">
        <v>578</v>
      </c>
      <c r="S44" s="56" t="s">
        <v>305</v>
      </c>
      <c r="T44" s="56" t="s">
        <v>408</v>
      </c>
      <c r="U44" s="60">
        <v>12.6</v>
      </c>
      <c r="V44" s="61" t="s">
        <v>409</v>
      </c>
      <c r="W44" s="56" t="s">
        <v>409</v>
      </c>
      <c r="X44" s="56" t="s">
        <v>408</v>
      </c>
      <c r="Y44" s="56" t="s">
        <v>409</v>
      </c>
      <c r="Z44" s="56" t="s">
        <v>409</v>
      </c>
      <c r="AA44" s="56" t="s">
        <v>409</v>
      </c>
      <c r="AB44" s="56" t="s">
        <v>409</v>
      </c>
      <c r="AC44" s="56" t="s">
        <v>408</v>
      </c>
      <c r="AD44" s="56" t="s">
        <v>409</v>
      </c>
      <c r="AE44" s="60" t="s">
        <v>409</v>
      </c>
      <c r="AF44" s="61" t="s">
        <v>409</v>
      </c>
      <c r="AG44" s="56" t="s">
        <v>427</v>
      </c>
      <c r="AH44" s="56" t="s">
        <v>1465</v>
      </c>
      <c r="AI44" s="56" t="s">
        <v>409</v>
      </c>
      <c r="AJ44" s="56" t="s">
        <v>409</v>
      </c>
      <c r="AK44" s="56" t="s">
        <v>1468</v>
      </c>
      <c r="AL44" s="56" t="s">
        <v>430</v>
      </c>
      <c r="AM44" s="61" t="s">
        <v>409</v>
      </c>
      <c r="AN44" s="61" t="s">
        <v>409</v>
      </c>
      <c r="AO44" s="61" t="s">
        <v>409</v>
      </c>
      <c r="AP44" s="61" t="s">
        <v>409</v>
      </c>
      <c r="AQ44" s="61" t="s">
        <v>409</v>
      </c>
      <c r="AR44" s="61" t="s">
        <v>409</v>
      </c>
      <c r="AS44" s="56" t="s">
        <v>409</v>
      </c>
      <c r="AT44" s="56" t="s">
        <v>409</v>
      </c>
      <c r="AU44" s="56" t="s">
        <v>409</v>
      </c>
      <c r="AV44" s="56" t="s">
        <v>409</v>
      </c>
      <c r="AW44" s="56" t="s">
        <v>26</v>
      </c>
      <c r="AZ44" s="56" t="s">
        <v>361</v>
      </c>
    </row>
    <row r="45" spans="1:52" ht="29" customHeight="1" x14ac:dyDescent="0.15">
      <c r="A45" s="65" t="s">
        <v>1656</v>
      </c>
      <c r="B45" s="58">
        <v>39991</v>
      </c>
      <c r="C45" s="58" t="s">
        <v>409</v>
      </c>
      <c r="D45" s="58">
        <v>22145</v>
      </c>
      <c r="E45" s="59">
        <v>48.8</v>
      </c>
      <c r="F45" s="56" t="s">
        <v>356</v>
      </c>
      <c r="G45" s="56" t="s">
        <v>409</v>
      </c>
      <c r="H45" s="56" t="s">
        <v>322</v>
      </c>
      <c r="I45" s="56" t="s">
        <v>430</v>
      </c>
      <c r="J45" s="56" t="s">
        <v>430</v>
      </c>
      <c r="K45" s="56">
        <v>18</v>
      </c>
      <c r="L45" s="56" t="s">
        <v>409</v>
      </c>
      <c r="M45" s="56" t="s">
        <v>409</v>
      </c>
      <c r="N45" s="56" t="s">
        <v>409</v>
      </c>
      <c r="O45" s="56" t="s">
        <v>409</v>
      </c>
      <c r="P45" s="56" t="s">
        <v>426</v>
      </c>
      <c r="Q45" s="56" t="s">
        <v>408</v>
      </c>
      <c r="R45" s="56" t="s">
        <v>578</v>
      </c>
      <c r="S45" s="56" t="s">
        <v>305</v>
      </c>
      <c r="T45" s="56" t="s">
        <v>408</v>
      </c>
      <c r="U45" s="60" t="s">
        <v>409</v>
      </c>
      <c r="V45" s="61" t="s">
        <v>410</v>
      </c>
      <c r="W45" s="56" t="s">
        <v>409</v>
      </c>
      <c r="X45" s="56" t="s">
        <v>408</v>
      </c>
      <c r="Y45" s="56" t="s">
        <v>409</v>
      </c>
      <c r="Z45" s="56" t="s">
        <v>430</v>
      </c>
      <c r="AA45" s="56" t="s">
        <v>361</v>
      </c>
      <c r="AB45" s="56" t="s">
        <v>409</v>
      </c>
      <c r="AC45" s="56" t="s">
        <v>408</v>
      </c>
      <c r="AD45" s="56" t="s">
        <v>409</v>
      </c>
      <c r="AE45" s="60" t="s">
        <v>409</v>
      </c>
      <c r="AF45" s="61" t="s">
        <v>409</v>
      </c>
      <c r="AG45" s="56" t="s">
        <v>409</v>
      </c>
      <c r="AH45" s="56" t="s">
        <v>409</v>
      </c>
      <c r="AI45" s="56" t="s">
        <v>409</v>
      </c>
      <c r="AJ45" s="56" t="s">
        <v>409</v>
      </c>
      <c r="AK45" s="56" t="s">
        <v>409</v>
      </c>
      <c r="AL45" s="56" t="s">
        <v>409</v>
      </c>
      <c r="AM45" s="61" t="s">
        <v>409</v>
      </c>
      <c r="AN45" s="61" t="s">
        <v>409</v>
      </c>
      <c r="AO45" s="61" t="s">
        <v>409</v>
      </c>
      <c r="AP45" s="61" t="s">
        <v>409</v>
      </c>
      <c r="AQ45" s="61" t="s">
        <v>409</v>
      </c>
      <c r="AR45" s="61" t="s">
        <v>409</v>
      </c>
      <c r="AS45" s="56" t="s">
        <v>409</v>
      </c>
      <c r="AT45" s="56" t="s">
        <v>409</v>
      </c>
      <c r="AU45" s="56" t="s">
        <v>409</v>
      </c>
      <c r="AV45" s="56" t="s">
        <v>409</v>
      </c>
      <c r="AW45" s="56" t="s">
        <v>409</v>
      </c>
      <c r="AZ45" s="56" t="s">
        <v>361</v>
      </c>
    </row>
    <row r="46" spans="1:52" ht="29" customHeight="1" x14ac:dyDescent="0.15">
      <c r="A46" s="65" t="s">
        <v>1657</v>
      </c>
      <c r="B46" s="58">
        <v>39840</v>
      </c>
      <c r="C46" s="58" t="s">
        <v>409</v>
      </c>
      <c r="D46" s="58">
        <v>14177</v>
      </c>
      <c r="E46" s="59">
        <v>70.25</v>
      </c>
      <c r="F46" s="56" t="s">
        <v>356</v>
      </c>
      <c r="G46" s="56" t="s">
        <v>409</v>
      </c>
      <c r="H46" s="56" t="s">
        <v>322</v>
      </c>
      <c r="I46" s="56" t="s">
        <v>430</v>
      </c>
      <c r="J46" s="56" t="s">
        <v>430</v>
      </c>
      <c r="K46" s="56">
        <v>24</v>
      </c>
      <c r="L46" s="56" t="s">
        <v>409</v>
      </c>
      <c r="M46" s="56" t="s">
        <v>409</v>
      </c>
      <c r="N46" s="56" t="s">
        <v>429</v>
      </c>
      <c r="O46" s="56" t="s">
        <v>409</v>
      </c>
      <c r="P46" s="56" t="s">
        <v>426</v>
      </c>
      <c r="Q46" s="56" t="s">
        <v>1375</v>
      </c>
      <c r="R46" s="56" t="s">
        <v>578</v>
      </c>
      <c r="S46" s="56" t="s">
        <v>305</v>
      </c>
      <c r="T46" s="56" t="s">
        <v>408</v>
      </c>
      <c r="U46" s="60" t="s">
        <v>409</v>
      </c>
      <c r="V46" s="61" t="s">
        <v>409</v>
      </c>
      <c r="W46" s="56" t="s">
        <v>409</v>
      </c>
      <c r="X46" s="56" t="s">
        <v>408</v>
      </c>
      <c r="Y46" s="56" t="s">
        <v>409</v>
      </c>
      <c r="Z46" s="56" t="s">
        <v>361</v>
      </c>
      <c r="AA46" s="56" t="s">
        <v>361</v>
      </c>
      <c r="AB46" s="56" t="s">
        <v>361</v>
      </c>
      <c r="AC46" s="56" t="s">
        <v>1670</v>
      </c>
      <c r="AD46" s="56" t="s">
        <v>409</v>
      </c>
      <c r="AE46" s="60" t="s">
        <v>409</v>
      </c>
      <c r="AF46" s="61" t="s">
        <v>1671</v>
      </c>
      <c r="AG46" s="56" t="s">
        <v>427</v>
      </c>
      <c r="AH46" s="56" t="s">
        <v>409</v>
      </c>
      <c r="AI46" s="56" t="s">
        <v>409</v>
      </c>
      <c r="AJ46" s="56" t="s">
        <v>409</v>
      </c>
      <c r="AK46" s="56" t="s">
        <v>409</v>
      </c>
      <c r="AL46" s="56" t="s">
        <v>409</v>
      </c>
      <c r="AM46" s="61" t="s">
        <v>409</v>
      </c>
      <c r="AN46" s="61" t="s">
        <v>409</v>
      </c>
      <c r="AO46" s="61" t="s">
        <v>409</v>
      </c>
      <c r="AP46" s="61" t="s">
        <v>409</v>
      </c>
      <c r="AQ46" s="61" t="s">
        <v>409</v>
      </c>
      <c r="AR46" s="61" t="s">
        <v>409</v>
      </c>
      <c r="AS46" s="56" t="s">
        <v>409</v>
      </c>
      <c r="AT46" s="56" t="s">
        <v>409</v>
      </c>
      <c r="AU46" s="56" t="s">
        <v>409</v>
      </c>
      <c r="AV46" s="56" t="s">
        <v>409</v>
      </c>
      <c r="AW46" s="56" t="s">
        <v>409</v>
      </c>
      <c r="AZ46" s="56" t="s">
        <v>361</v>
      </c>
    </row>
    <row r="47" spans="1:52" ht="29" customHeight="1" x14ac:dyDescent="0.15">
      <c r="A47" s="65" t="s">
        <v>1658</v>
      </c>
      <c r="B47" s="58">
        <v>39610</v>
      </c>
      <c r="C47" s="58" t="s">
        <v>409</v>
      </c>
      <c r="D47" s="58">
        <v>15118</v>
      </c>
      <c r="E47" s="59">
        <v>67</v>
      </c>
      <c r="F47" s="56" t="s">
        <v>356</v>
      </c>
      <c r="G47" s="56" t="s">
        <v>409</v>
      </c>
      <c r="H47" s="56" t="s">
        <v>322</v>
      </c>
      <c r="I47" s="56" t="s">
        <v>430</v>
      </c>
      <c r="J47" s="56" t="s">
        <v>430</v>
      </c>
      <c r="K47" s="56">
        <v>21</v>
      </c>
      <c r="L47" s="56" t="s">
        <v>409</v>
      </c>
      <c r="M47" s="56" t="s">
        <v>409</v>
      </c>
      <c r="N47" s="56" t="s">
        <v>429</v>
      </c>
      <c r="O47" s="56" t="s">
        <v>409</v>
      </c>
      <c r="P47" s="56" t="s">
        <v>426</v>
      </c>
      <c r="Q47" s="56" t="s">
        <v>408</v>
      </c>
      <c r="R47" s="56" t="s">
        <v>578</v>
      </c>
      <c r="S47" s="56" t="s">
        <v>305</v>
      </c>
      <c r="T47" s="56" t="s">
        <v>408</v>
      </c>
      <c r="U47" s="60" t="s">
        <v>409</v>
      </c>
      <c r="V47" s="61" t="s">
        <v>410</v>
      </c>
      <c r="W47" s="56" t="s">
        <v>409</v>
      </c>
      <c r="X47" s="56" t="s">
        <v>408</v>
      </c>
      <c r="Y47" s="56" t="s">
        <v>409</v>
      </c>
      <c r="Z47" s="56" t="s">
        <v>361</v>
      </c>
      <c r="AA47" s="56" t="s">
        <v>361</v>
      </c>
      <c r="AB47" s="56" t="s">
        <v>409</v>
      </c>
      <c r="AC47" s="56" t="s">
        <v>408</v>
      </c>
      <c r="AD47" s="56" t="s">
        <v>409</v>
      </c>
      <c r="AE47" s="60" t="s">
        <v>409</v>
      </c>
      <c r="AF47" s="61" t="s">
        <v>1672</v>
      </c>
      <c r="AG47" s="56" t="s">
        <v>409</v>
      </c>
      <c r="AH47" s="56" t="s">
        <v>409</v>
      </c>
      <c r="AI47" s="56" t="s">
        <v>409</v>
      </c>
      <c r="AJ47" s="56" t="s">
        <v>409</v>
      </c>
      <c r="AK47" s="56" t="s">
        <v>409</v>
      </c>
      <c r="AL47" s="56" t="s">
        <v>409</v>
      </c>
      <c r="AM47" s="61" t="s">
        <v>409</v>
      </c>
      <c r="AN47" s="61" t="s">
        <v>409</v>
      </c>
      <c r="AO47" s="61" t="s">
        <v>409</v>
      </c>
      <c r="AP47" s="61" t="s">
        <v>409</v>
      </c>
      <c r="AQ47" s="61" t="s">
        <v>409</v>
      </c>
      <c r="AR47" s="61" t="s">
        <v>409</v>
      </c>
      <c r="AS47" s="56" t="s">
        <v>409</v>
      </c>
      <c r="AT47" s="56" t="s">
        <v>409</v>
      </c>
      <c r="AU47" s="56" t="s">
        <v>409</v>
      </c>
      <c r="AV47" s="56" t="s">
        <v>409</v>
      </c>
      <c r="AW47" s="56" t="s">
        <v>409</v>
      </c>
      <c r="AZ47" s="56" t="s">
        <v>361</v>
      </c>
    </row>
    <row r="48" spans="1:52" ht="29" customHeight="1" x14ac:dyDescent="0.15">
      <c r="A48" s="65" t="s">
        <v>1659</v>
      </c>
      <c r="B48" s="58">
        <v>39863</v>
      </c>
      <c r="C48" s="58" t="s">
        <v>409</v>
      </c>
      <c r="D48" s="58">
        <v>12205</v>
      </c>
      <c r="E48" s="59">
        <v>75.7</v>
      </c>
      <c r="F48" s="56" t="s">
        <v>356</v>
      </c>
      <c r="G48" s="56" t="s">
        <v>409</v>
      </c>
      <c r="H48" s="56" t="s">
        <v>322</v>
      </c>
      <c r="I48" s="56" t="s">
        <v>430</v>
      </c>
      <c r="J48" s="56" t="s">
        <v>430</v>
      </c>
      <c r="K48" s="56">
        <v>15</v>
      </c>
      <c r="L48" s="56" t="s">
        <v>409</v>
      </c>
      <c r="M48" s="56" t="s">
        <v>409</v>
      </c>
      <c r="N48" s="56" t="s">
        <v>429</v>
      </c>
      <c r="O48" s="56" t="s">
        <v>409</v>
      </c>
      <c r="P48" s="56" t="s">
        <v>426</v>
      </c>
      <c r="Q48" s="56" t="s">
        <v>408</v>
      </c>
      <c r="R48" s="56" t="s">
        <v>578</v>
      </c>
      <c r="S48" s="56" t="s">
        <v>305</v>
      </c>
      <c r="T48" s="56" t="s">
        <v>408</v>
      </c>
      <c r="U48" s="60" t="s">
        <v>409</v>
      </c>
      <c r="V48" s="61" t="s">
        <v>409</v>
      </c>
      <c r="W48" s="56" t="s">
        <v>409</v>
      </c>
      <c r="X48" s="56" t="s">
        <v>408</v>
      </c>
      <c r="Y48" s="56" t="s">
        <v>409</v>
      </c>
      <c r="Z48" s="56" t="s">
        <v>409</v>
      </c>
      <c r="AA48" s="56" t="s">
        <v>409</v>
      </c>
      <c r="AB48" s="56" t="s">
        <v>361</v>
      </c>
      <c r="AC48" s="56" t="s">
        <v>1670</v>
      </c>
      <c r="AD48" s="56" t="s">
        <v>409</v>
      </c>
      <c r="AE48" s="60" t="s">
        <v>409</v>
      </c>
      <c r="AF48" s="61" t="s">
        <v>409</v>
      </c>
      <c r="AG48" s="56" t="s">
        <v>409</v>
      </c>
      <c r="AH48" s="56" t="s">
        <v>409</v>
      </c>
      <c r="AI48" s="56" t="s">
        <v>409</v>
      </c>
      <c r="AJ48" s="56" t="s">
        <v>409</v>
      </c>
      <c r="AK48" s="56" t="s">
        <v>409</v>
      </c>
      <c r="AL48" s="56" t="s">
        <v>409</v>
      </c>
      <c r="AM48" s="61" t="s">
        <v>409</v>
      </c>
      <c r="AN48" s="61" t="s">
        <v>409</v>
      </c>
      <c r="AO48" s="61" t="s">
        <v>409</v>
      </c>
      <c r="AP48" s="61" t="s">
        <v>409</v>
      </c>
      <c r="AQ48" s="61" t="s">
        <v>409</v>
      </c>
      <c r="AR48" s="61" t="s">
        <v>409</v>
      </c>
      <c r="AS48" s="56" t="s">
        <v>409</v>
      </c>
      <c r="AT48" s="56" t="s">
        <v>409</v>
      </c>
      <c r="AU48" s="56" t="s">
        <v>409</v>
      </c>
      <c r="AV48" s="56" t="s">
        <v>409</v>
      </c>
      <c r="AW48" s="56" t="s">
        <v>409</v>
      </c>
      <c r="AZ48" s="56" t="s">
        <v>361</v>
      </c>
    </row>
    <row r="49" spans="1:52" ht="29" customHeight="1" x14ac:dyDescent="0.15">
      <c r="A49" s="65" t="s">
        <v>1660</v>
      </c>
      <c r="B49" s="58">
        <v>39924</v>
      </c>
      <c r="C49" s="58" t="s">
        <v>409</v>
      </c>
      <c r="D49" s="58">
        <v>10762</v>
      </c>
      <c r="E49" s="59">
        <v>79.8</v>
      </c>
      <c r="F49" s="56" t="s">
        <v>356</v>
      </c>
      <c r="G49" s="56" t="s">
        <v>409</v>
      </c>
      <c r="H49" s="56" t="s">
        <v>322</v>
      </c>
      <c r="I49" s="56" t="s">
        <v>430</v>
      </c>
      <c r="J49" s="56" t="s">
        <v>430</v>
      </c>
      <c r="K49" s="56">
        <v>10</v>
      </c>
      <c r="L49" s="56" t="s">
        <v>409</v>
      </c>
      <c r="M49" s="56" t="s">
        <v>409</v>
      </c>
      <c r="N49" s="56" t="s">
        <v>429</v>
      </c>
      <c r="O49" s="56" t="s">
        <v>409</v>
      </c>
      <c r="P49" s="56" t="s">
        <v>426</v>
      </c>
      <c r="Q49" s="56" t="s">
        <v>408</v>
      </c>
      <c r="R49" s="56" t="s">
        <v>578</v>
      </c>
      <c r="S49" s="56" t="s">
        <v>305</v>
      </c>
      <c r="T49" s="56" t="s">
        <v>408</v>
      </c>
      <c r="U49" s="60" t="s">
        <v>409</v>
      </c>
      <c r="V49" s="61" t="s">
        <v>409</v>
      </c>
      <c r="W49" s="56" t="s">
        <v>409</v>
      </c>
      <c r="X49" s="56" t="s">
        <v>408</v>
      </c>
      <c r="Y49" s="56" t="s">
        <v>409</v>
      </c>
      <c r="Z49" s="56" t="s">
        <v>409</v>
      </c>
      <c r="AA49" s="56" t="s">
        <v>409</v>
      </c>
      <c r="AB49" s="56" t="s">
        <v>361</v>
      </c>
      <c r="AC49" s="56" t="s">
        <v>1670</v>
      </c>
      <c r="AD49" s="56" t="s">
        <v>409</v>
      </c>
      <c r="AE49" s="60" t="s">
        <v>409</v>
      </c>
      <c r="AF49" s="61" t="s">
        <v>409</v>
      </c>
      <c r="AG49" s="56" t="s">
        <v>409</v>
      </c>
      <c r="AH49" s="56" t="s">
        <v>409</v>
      </c>
      <c r="AI49" s="56" t="s">
        <v>409</v>
      </c>
      <c r="AJ49" s="56" t="s">
        <v>409</v>
      </c>
      <c r="AK49" s="56" t="s">
        <v>409</v>
      </c>
      <c r="AL49" s="56" t="s">
        <v>409</v>
      </c>
      <c r="AM49" s="61" t="s">
        <v>409</v>
      </c>
      <c r="AN49" s="61" t="s">
        <v>409</v>
      </c>
      <c r="AO49" s="61" t="s">
        <v>409</v>
      </c>
      <c r="AP49" s="61" t="s">
        <v>409</v>
      </c>
      <c r="AQ49" s="61" t="s">
        <v>409</v>
      </c>
      <c r="AR49" s="61" t="s">
        <v>409</v>
      </c>
      <c r="AS49" s="56" t="s">
        <v>409</v>
      </c>
      <c r="AT49" s="56" t="s">
        <v>409</v>
      </c>
      <c r="AU49" s="56" t="s">
        <v>409</v>
      </c>
      <c r="AV49" s="56" t="s">
        <v>409</v>
      </c>
      <c r="AW49" s="56" t="s">
        <v>409</v>
      </c>
      <c r="AZ49" s="56" t="s">
        <v>361</v>
      </c>
    </row>
    <row r="50" spans="1:52" ht="29" customHeight="1" x14ac:dyDescent="0.15">
      <c r="A50" s="65" t="s">
        <v>1661</v>
      </c>
      <c r="B50" s="58">
        <v>40039</v>
      </c>
      <c r="C50" s="58" t="s">
        <v>409</v>
      </c>
      <c r="D50" s="58">
        <v>13387</v>
      </c>
      <c r="E50" s="59">
        <v>73</v>
      </c>
      <c r="F50" s="56" t="s">
        <v>356</v>
      </c>
      <c r="G50" s="56" t="s">
        <v>409</v>
      </c>
      <c r="H50" s="56" t="s">
        <v>427</v>
      </c>
      <c r="I50" s="56" t="s">
        <v>430</v>
      </c>
      <c r="J50" s="56" t="s">
        <v>430</v>
      </c>
      <c r="K50" s="56">
        <v>19</v>
      </c>
      <c r="L50" s="56" t="s">
        <v>409</v>
      </c>
      <c r="M50" s="56" t="s">
        <v>409</v>
      </c>
      <c r="N50" s="56" t="s">
        <v>429</v>
      </c>
      <c r="O50" s="56" t="s">
        <v>409</v>
      </c>
      <c r="P50" s="56" t="s">
        <v>426</v>
      </c>
      <c r="Q50" s="56" t="s">
        <v>408</v>
      </c>
      <c r="R50" s="56" t="s">
        <v>578</v>
      </c>
      <c r="S50" s="56" t="s">
        <v>305</v>
      </c>
      <c r="T50" s="56" t="s">
        <v>408</v>
      </c>
      <c r="U50" s="60" t="s">
        <v>409</v>
      </c>
      <c r="V50" s="61" t="s">
        <v>409</v>
      </c>
      <c r="W50" s="56" t="s">
        <v>409</v>
      </c>
      <c r="X50" s="56" t="s">
        <v>408</v>
      </c>
      <c r="Y50" s="56" t="s">
        <v>409</v>
      </c>
      <c r="Z50" s="56" t="s">
        <v>409</v>
      </c>
      <c r="AA50" s="56" t="s">
        <v>409</v>
      </c>
      <c r="AB50" s="56" t="s">
        <v>361</v>
      </c>
      <c r="AC50" s="56" t="s">
        <v>1670</v>
      </c>
      <c r="AD50" s="56" t="s">
        <v>409</v>
      </c>
      <c r="AE50" s="60" t="s">
        <v>409</v>
      </c>
      <c r="AF50" s="61" t="s">
        <v>409</v>
      </c>
      <c r="AG50" s="56" t="s">
        <v>409</v>
      </c>
      <c r="AH50" s="56" t="s">
        <v>409</v>
      </c>
      <c r="AI50" s="56" t="s">
        <v>409</v>
      </c>
      <c r="AJ50" s="56" t="s">
        <v>409</v>
      </c>
      <c r="AK50" s="56" t="s">
        <v>409</v>
      </c>
      <c r="AL50" s="56" t="s">
        <v>409</v>
      </c>
      <c r="AM50" s="56" t="s">
        <v>409</v>
      </c>
      <c r="AN50" s="56" t="s">
        <v>409</v>
      </c>
      <c r="AO50" s="56" t="s">
        <v>409</v>
      </c>
      <c r="AP50" s="56" t="s">
        <v>409</v>
      </c>
      <c r="AQ50" s="56" t="s">
        <v>409</v>
      </c>
      <c r="AR50" s="56" t="s">
        <v>409</v>
      </c>
      <c r="AS50" s="56" t="s">
        <v>409</v>
      </c>
      <c r="AT50" s="56" t="s">
        <v>409</v>
      </c>
      <c r="AU50" s="56" t="s">
        <v>409</v>
      </c>
      <c r="AV50" s="56" t="s">
        <v>409</v>
      </c>
      <c r="AW50" s="56" t="s">
        <v>409</v>
      </c>
      <c r="AZ50" s="56" t="s">
        <v>361</v>
      </c>
    </row>
    <row r="51" spans="1:52" ht="29" customHeight="1" x14ac:dyDescent="0.15">
      <c r="A51" s="65" t="s">
        <v>1662</v>
      </c>
      <c r="B51" s="58">
        <v>40400</v>
      </c>
      <c r="C51" s="58" t="s">
        <v>409</v>
      </c>
      <c r="D51" s="58">
        <v>19538</v>
      </c>
      <c r="E51" s="59">
        <v>57.1</v>
      </c>
      <c r="F51" s="56" t="s">
        <v>356</v>
      </c>
      <c r="G51" s="56" t="s">
        <v>409</v>
      </c>
      <c r="H51" s="56" t="s">
        <v>322</v>
      </c>
      <c r="I51" s="56" t="s">
        <v>430</v>
      </c>
      <c r="J51" s="56" t="s">
        <v>430</v>
      </c>
      <c r="K51" s="56">
        <v>12</v>
      </c>
      <c r="L51" s="56" t="s">
        <v>409</v>
      </c>
      <c r="M51" s="56" t="s">
        <v>409</v>
      </c>
      <c r="N51" s="56" t="s">
        <v>429</v>
      </c>
      <c r="O51" s="56" t="s">
        <v>409</v>
      </c>
      <c r="P51" s="56" t="s">
        <v>426</v>
      </c>
      <c r="Q51" s="56" t="s">
        <v>408</v>
      </c>
      <c r="R51" s="56" t="s">
        <v>578</v>
      </c>
      <c r="S51" s="56" t="s">
        <v>305</v>
      </c>
      <c r="T51" s="56" t="s">
        <v>408</v>
      </c>
      <c r="U51" s="60" t="s">
        <v>409</v>
      </c>
      <c r="V51" s="61" t="s">
        <v>410</v>
      </c>
      <c r="W51" s="56" t="s">
        <v>425</v>
      </c>
      <c r="X51" s="56" t="s">
        <v>408</v>
      </c>
      <c r="Y51" s="56" t="s">
        <v>409</v>
      </c>
      <c r="Z51" s="56" t="s">
        <v>409</v>
      </c>
      <c r="AA51" s="56" t="s">
        <v>409</v>
      </c>
      <c r="AB51" s="56" t="s">
        <v>430</v>
      </c>
      <c r="AC51" s="56" t="s">
        <v>1670</v>
      </c>
      <c r="AD51" s="56" t="s">
        <v>409</v>
      </c>
      <c r="AE51" s="60" t="s">
        <v>409</v>
      </c>
      <c r="AF51" s="61" t="s">
        <v>409</v>
      </c>
      <c r="AG51" s="56" t="s">
        <v>409</v>
      </c>
      <c r="AH51" s="56" t="s">
        <v>409</v>
      </c>
      <c r="AI51" s="56" t="s">
        <v>409</v>
      </c>
      <c r="AJ51" s="56" t="s">
        <v>409</v>
      </c>
      <c r="AK51" s="56" t="s">
        <v>409</v>
      </c>
      <c r="AL51" s="56" t="s">
        <v>409</v>
      </c>
      <c r="AM51" s="56" t="s">
        <v>409</v>
      </c>
      <c r="AN51" s="56" t="s">
        <v>409</v>
      </c>
      <c r="AO51" s="56" t="s">
        <v>409</v>
      </c>
      <c r="AP51" s="56" t="s">
        <v>409</v>
      </c>
      <c r="AQ51" s="56" t="s">
        <v>409</v>
      </c>
      <c r="AR51" s="56" t="s">
        <v>409</v>
      </c>
      <c r="AS51" s="56" t="s">
        <v>409</v>
      </c>
      <c r="AT51" s="56" t="s">
        <v>409</v>
      </c>
      <c r="AU51" s="56" t="s">
        <v>409</v>
      </c>
      <c r="AV51" s="56" t="s">
        <v>409</v>
      </c>
      <c r="AW51" s="56" t="s">
        <v>409</v>
      </c>
      <c r="AZ51" s="56" t="s">
        <v>361</v>
      </c>
    </row>
    <row r="52" spans="1:52" ht="29" customHeight="1" x14ac:dyDescent="0.15">
      <c r="A52" s="65" t="s">
        <v>1663</v>
      </c>
      <c r="B52" s="58">
        <v>40215</v>
      </c>
      <c r="C52" s="58" t="s">
        <v>409</v>
      </c>
      <c r="D52" s="58">
        <v>18790</v>
      </c>
      <c r="E52" s="59">
        <v>58.6</v>
      </c>
      <c r="F52" s="56" t="s">
        <v>356</v>
      </c>
      <c r="G52" s="56" t="s">
        <v>409</v>
      </c>
      <c r="H52" s="56" t="s">
        <v>322</v>
      </c>
      <c r="I52" s="56" t="s">
        <v>430</v>
      </c>
      <c r="J52" s="56" t="s">
        <v>430</v>
      </c>
      <c r="K52" s="56">
        <v>14</v>
      </c>
      <c r="L52" s="56" t="s">
        <v>409</v>
      </c>
      <c r="M52" s="56" t="s">
        <v>409</v>
      </c>
      <c r="N52" s="56" t="s">
        <v>429</v>
      </c>
      <c r="O52" s="56" t="s">
        <v>409</v>
      </c>
      <c r="P52" s="56" t="s">
        <v>426</v>
      </c>
      <c r="Q52" s="56" t="s">
        <v>408</v>
      </c>
      <c r="R52" s="56" t="s">
        <v>578</v>
      </c>
      <c r="S52" s="56" t="s">
        <v>305</v>
      </c>
      <c r="T52" s="56" t="s">
        <v>408</v>
      </c>
      <c r="U52" s="60" t="s">
        <v>409</v>
      </c>
      <c r="V52" s="61" t="s">
        <v>410</v>
      </c>
      <c r="W52" s="56" t="s">
        <v>425</v>
      </c>
      <c r="X52" s="56" t="s">
        <v>408</v>
      </c>
      <c r="Y52" s="56" t="s">
        <v>409</v>
      </c>
      <c r="Z52" s="56" t="s">
        <v>409</v>
      </c>
      <c r="AA52" s="56" t="s">
        <v>409</v>
      </c>
      <c r="AB52" s="56" t="s">
        <v>430</v>
      </c>
      <c r="AC52" s="56" t="s">
        <v>1670</v>
      </c>
      <c r="AD52" s="56" t="s">
        <v>409</v>
      </c>
      <c r="AE52" s="60" t="s">
        <v>409</v>
      </c>
      <c r="AF52" s="61" t="s">
        <v>1673</v>
      </c>
      <c r="AG52" s="56" t="s">
        <v>409</v>
      </c>
      <c r="AH52" s="56" t="s">
        <v>409</v>
      </c>
      <c r="AI52" s="56" t="s">
        <v>409</v>
      </c>
      <c r="AJ52" s="56" t="s">
        <v>409</v>
      </c>
      <c r="AK52" s="56" t="s">
        <v>409</v>
      </c>
      <c r="AL52" s="56" t="s">
        <v>409</v>
      </c>
      <c r="AM52" s="56" t="s">
        <v>409</v>
      </c>
      <c r="AN52" s="56" t="s">
        <v>409</v>
      </c>
      <c r="AO52" s="56" t="s">
        <v>409</v>
      </c>
      <c r="AP52" s="56" t="s">
        <v>409</v>
      </c>
      <c r="AQ52" s="56" t="s">
        <v>409</v>
      </c>
      <c r="AR52" s="56" t="s">
        <v>409</v>
      </c>
      <c r="AS52" s="56" t="s">
        <v>409</v>
      </c>
      <c r="AT52" s="56" t="s">
        <v>409</v>
      </c>
      <c r="AU52" s="56" t="s">
        <v>409</v>
      </c>
      <c r="AV52" s="56" t="s">
        <v>409</v>
      </c>
      <c r="AW52" s="56" t="s">
        <v>409</v>
      </c>
      <c r="AZ52" s="56" t="s">
        <v>361</v>
      </c>
    </row>
    <row r="53" spans="1:52" ht="29" customHeight="1" x14ac:dyDescent="0.15">
      <c r="A53" s="65" t="s">
        <v>1664</v>
      </c>
      <c r="B53" s="58">
        <v>40387</v>
      </c>
      <c r="C53" s="58" t="s">
        <v>409</v>
      </c>
      <c r="D53" s="58">
        <v>23366</v>
      </c>
      <c r="E53" s="59">
        <v>46.6</v>
      </c>
      <c r="F53" s="56" t="s">
        <v>356</v>
      </c>
      <c r="G53" s="56" t="s">
        <v>409</v>
      </c>
      <c r="H53" s="56" t="s">
        <v>322</v>
      </c>
      <c r="I53" s="56" t="s">
        <v>430</v>
      </c>
      <c r="J53" s="56" t="s">
        <v>430</v>
      </c>
      <c r="K53" s="56">
        <v>16</v>
      </c>
      <c r="L53" s="56" t="s">
        <v>409</v>
      </c>
      <c r="M53" s="56" t="s">
        <v>409</v>
      </c>
      <c r="N53" s="56" t="s">
        <v>429</v>
      </c>
      <c r="O53" s="56" t="s">
        <v>409</v>
      </c>
      <c r="P53" s="56" t="s">
        <v>426</v>
      </c>
      <c r="Q53" s="56" t="s">
        <v>408</v>
      </c>
      <c r="R53" s="56" t="s">
        <v>578</v>
      </c>
      <c r="S53" s="56" t="s">
        <v>305</v>
      </c>
      <c r="T53" s="56" t="s">
        <v>408</v>
      </c>
      <c r="U53" s="60" t="s">
        <v>409</v>
      </c>
      <c r="V53" s="61" t="s">
        <v>410</v>
      </c>
      <c r="W53" s="56" t="s">
        <v>425</v>
      </c>
      <c r="X53" s="56" t="s">
        <v>408</v>
      </c>
      <c r="Y53" s="56" t="s">
        <v>409</v>
      </c>
      <c r="Z53" s="56" t="s">
        <v>409</v>
      </c>
      <c r="AA53" s="56" t="s">
        <v>409</v>
      </c>
      <c r="AB53" s="56" t="s">
        <v>361</v>
      </c>
      <c r="AC53" s="56" t="s">
        <v>1670</v>
      </c>
      <c r="AD53" s="56" t="s">
        <v>409</v>
      </c>
      <c r="AE53" s="60" t="s">
        <v>409</v>
      </c>
      <c r="AF53" s="61" t="s">
        <v>409</v>
      </c>
      <c r="AG53" s="56" t="s">
        <v>409</v>
      </c>
      <c r="AH53" s="56" t="s">
        <v>409</v>
      </c>
      <c r="AI53" s="56" t="s">
        <v>409</v>
      </c>
      <c r="AJ53" s="56" t="s">
        <v>409</v>
      </c>
      <c r="AK53" s="56" t="s">
        <v>409</v>
      </c>
      <c r="AL53" s="56" t="s">
        <v>409</v>
      </c>
      <c r="AM53" s="56" t="s">
        <v>409</v>
      </c>
      <c r="AN53" s="56" t="s">
        <v>409</v>
      </c>
      <c r="AO53" s="56" t="s">
        <v>409</v>
      </c>
      <c r="AP53" s="56" t="s">
        <v>409</v>
      </c>
      <c r="AQ53" s="56" t="s">
        <v>409</v>
      </c>
      <c r="AR53" s="56" t="s">
        <v>409</v>
      </c>
      <c r="AS53" s="56" t="s">
        <v>409</v>
      </c>
      <c r="AT53" s="56" t="s">
        <v>409</v>
      </c>
      <c r="AU53" s="56" t="s">
        <v>409</v>
      </c>
      <c r="AV53" s="56" t="s">
        <v>409</v>
      </c>
      <c r="AW53" s="56" t="s">
        <v>409</v>
      </c>
      <c r="AZ53" s="56" t="s">
        <v>361</v>
      </c>
    </row>
    <row r="54" spans="1:52" ht="29" customHeight="1" x14ac:dyDescent="0.15">
      <c r="A54" s="65" t="s">
        <v>1665</v>
      </c>
      <c r="B54" s="58">
        <v>40473</v>
      </c>
      <c r="C54" s="58" t="s">
        <v>409</v>
      </c>
      <c r="D54" s="58">
        <v>16525</v>
      </c>
      <c r="E54" s="59">
        <v>65.599999999999994</v>
      </c>
      <c r="F54" s="56" t="s">
        <v>356</v>
      </c>
      <c r="G54" s="56" t="s">
        <v>409</v>
      </c>
      <c r="H54" s="56" t="s">
        <v>322</v>
      </c>
      <c r="I54" s="56" t="s">
        <v>430</v>
      </c>
      <c r="J54" s="56" t="s">
        <v>430</v>
      </c>
      <c r="K54" s="56">
        <v>20</v>
      </c>
      <c r="L54" s="56" t="s">
        <v>409</v>
      </c>
      <c r="M54" s="56" t="s">
        <v>409</v>
      </c>
      <c r="N54" s="56" t="s">
        <v>429</v>
      </c>
      <c r="O54" s="56" t="s">
        <v>409</v>
      </c>
      <c r="P54" s="56" t="s">
        <v>426</v>
      </c>
      <c r="Q54" s="56" t="s">
        <v>408</v>
      </c>
      <c r="R54" s="56" t="s">
        <v>578</v>
      </c>
      <c r="S54" s="56" t="s">
        <v>305</v>
      </c>
      <c r="T54" s="56" t="s">
        <v>408</v>
      </c>
      <c r="U54" s="60" t="s">
        <v>409</v>
      </c>
      <c r="V54" s="61" t="s">
        <v>409</v>
      </c>
      <c r="W54" s="56" t="s">
        <v>409</v>
      </c>
      <c r="X54" s="56" t="s">
        <v>408</v>
      </c>
      <c r="Y54" s="56" t="s">
        <v>409</v>
      </c>
      <c r="Z54" s="56" t="s">
        <v>409</v>
      </c>
      <c r="AA54" s="56" t="s">
        <v>409</v>
      </c>
      <c r="AB54" s="56" t="s">
        <v>430</v>
      </c>
      <c r="AC54" s="56" t="s">
        <v>1670</v>
      </c>
      <c r="AD54" s="56" t="s">
        <v>409</v>
      </c>
      <c r="AE54" s="60" t="s">
        <v>409</v>
      </c>
      <c r="AF54" s="61" t="s">
        <v>409</v>
      </c>
      <c r="AG54" s="56" t="s">
        <v>409</v>
      </c>
      <c r="AH54" s="56" t="s">
        <v>409</v>
      </c>
      <c r="AI54" s="56" t="s">
        <v>409</v>
      </c>
      <c r="AJ54" s="56" t="s">
        <v>409</v>
      </c>
      <c r="AK54" s="56" t="s">
        <v>409</v>
      </c>
      <c r="AL54" s="56" t="s">
        <v>409</v>
      </c>
      <c r="AM54" s="56" t="s">
        <v>409</v>
      </c>
      <c r="AN54" s="56" t="s">
        <v>409</v>
      </c>
      <c r="AO54" s="56" t="s">
        <v>409</v>
      </c>
      <c r="AP54" s="56" t="s">
        <v>409</v>
      </c>
      <c r="AQ54" s="56" t="s">
        <v>409</v>
      </c>
      <c r="AR54" s="56" t="s">
        <v>409</v>
      </c>
      <c r="AS54" s="56" t="s">
        <v>409</v>
      </c>
      <c r="AT54" s="56" t="s">
        <v>409</v>
      </c>
      <c r="AU54" s="56" t="s">
        <v>409</v>
      </c>
      <c r="AV54" s="56" t="s">
        <v>409</v>
      </c>
      <c r="AW54" s="56" t="s">
        <v>409</v>
      </c>
      <c r="AZ54" s="56" t="s">
        <v>361</v>
      </c>
    </row>
    <row r="55" spans="1:52" ht="29" customHeight="1" x14ac:dyDescent="0.15">
      <c r="A55" s="65" t="s">
        <v>1666</v>
      </c>
      <c r="B55" s="58">
        <v>40527</v>
      </c>
      <c r="C55" s="58" t="s">
        <v>409</v>
      </c>
      <c r="D55" s="58">
        <v>18273</v>
      </c>
      <c r="E55" s="59">
        <v>59.9</v>
      </c>
      <c r="F55" s="56" t="s">
        <v>428</v>
      </c>
      <c r="G55" s="56" t="s">
        <v>409</v>
      </c>
      <c r="H55" s="56" t="s">
        <v>322</v>
      </c>
      <c r="I55" s="56" t="s">
        <v>430</v>
      </c>
      <c r="J55" s="56" t="s">
        <v>430</v>
      </c>
      <c r="K55" s="56">
        <v>14</v>
      </c>
      <c r="L55" s="56" t="s">
        <v>409</v>
      </c>
      <c r="M55" s="56" t="s">
        <v>409</v>
      </c>
      <c r="N55" s="56" t="s">
        <v>429</v>
      </c>
      <c r="O55" s="56" t="s">
        <v>409</v>
      </c>
      <c r="P55" s="56" t="s">
        <v>426</v>
      </c>
      <c r="Q55" s="56" t="s">
        <v>408</v>
      </c>
      <c r="R55" s="56" t="s">
        <v>578</v>
      </c>
      <c r="S55" s="56" t="s">
        <v>305</v>
      </c>
      <c r="T55" s="56" t="s">
        <v>408</v>
      </c>
      <c r="U55" s="60" t="s">
        <v>409</v>
      </c>
      <c r="V55" s="61" t="s">
        <v>409</v>
      </c>
      <c r="W55" s="56" t="s">
        <v>409</v>
      </c>
      <c r="X55" s="56" t="s">
        <v>408</v>
      </c>
      <c r="Y55" s="56" t="s">
        <v>409</v>
      </c>
      <c r="Z55" s="56" t="s">
        <v>409</v>
      </c>
      <c r="AA55" s="56" t="s">
        <v>409</v>
      </c>
      <c r="AB55" s="56" t="s">
        <v>361</v>
      </c>
      <c r="AC55" s="56" t="s">
        <v>1670</v>
      </c>
      <c r="AD55" s="56" t="s">
        <v>409</v>
      </c>
      <c r="AE55" s="56" t="s">
        <v>409</v>
      </c>
      <c r="AF55" s="56" t="s">
        <v>409</v>
      </c>
      <c r="AG55" s="56" t="s">
        <v>409</v>
      </c>
      <c r="AH55" s="56" t="s">
        <v>409</v>
      </c>
      <c r="AI55" s="56" t="s">
        <v>409</v>
      </c>
      <c r="AJ55" s="56" t="s">
        <v>409</v>
      </c>
      <c r="AK55" s="56" t="s">
        <v>409</v>
      </c>
      <c r="AL55" s="56" t="s">
        <v>409</v>
      </c>
      <c r="AM55" s="56" t="s">
        <v>409</v>
      </c>
      <c r="AN55" s="56" t="s">
        <v>409</v>
      </c>
      <c r="AO55" s="56" t="s">
        <v>409</v>
      </c>
      <c r="AP55" s="56" t="s">
        <v>409</v>
      </c>
      <c r="AQ55" s="56" t="s">
        <v>409</v>
      </c>
      <c r="AR55" s="56" t="s">
        <v>409</v>
      </c>
      <c r="AS55" s="56" t="s">
        <v>409</v>
      </c>
      <c r="AT55" s="56" t="s">
        <v>409</v>
      </c>
      <c r="AU55" s="56" t="s">
        <v>409</v>
      </c>
      <c r="AV55" s="56" t="s">
        <v>409</v>
      </c>
      <c r="AW55" s="56" t="s">
        <v>409</v>
      </c>
      <c r="AZ55" s="56" t="s">
        <v>361</v>
      </c>
    </row>
    <row r="56" spans="1:52" ht="29" customHeight="1" x14ac:dyDescent="0.15">
      <c r="A56" s="65" t="s">
        <v>1667</v>
      </c>
      <c r="B56" s="58">
        <v>40550</v>
      </c>
      <c r="C56" s="58" t="s">
        <v>409</v>
      </c>
      <c r="D56" s="58">
        <v>15710</v>
      </c>
      <c r="E56" s="59">
        <v>68</v>
      </c>
      <c r="F56" s="56" t="s">
        <v>428</v>
      </c>
      <c r="G56" s="56" t="s">
        <v>409</v>
      </c>
      <c r="H56" s="56" t="s">
        <v>322</v>
      </c>
      <c r="I56" s="56" t="s">
        <v>430</v>
      </c>
      <c r="J56" s="56" t="s">
        <v>430</v>
      </c>
      <c r="K56" s="56">
        <v>13</v>
      </c>
      <c r="L56" s="56" t="s">
        <v>409</v>
      </c>
      <c r="M56" s="56" t="s">
        <v>409</v>
      </c>
      <c r="N56" s="56" t="s">
        <v>429</v>
      </c>
      <c r="O56" s="56" t="s">
        <v>409</v>
      </c>
      <c r="P56" s="56" t="s">
        <v>426</v>
      </c>
      <c r="Q56" s="56" t="s">
        <v>408</v>
      </c>
      <c r="R56" s="56" t="s">
        <v>578</v>
      </c>
      <c r="S56" s="56" t="s">
        <v>305</v>
      </c>
      <c r="T56" s="56" t="s">
        <v>408</v>
      </c>
      <c r="U56" s="60" t="s">
        <v>409</v>
      </c>
      <c r="V56" s="61" t="s">
        <v>178</v>
      </c>
      <c r="W56" s="56" t="s">
        <v>394</v>
      </c>
      <c r="X56" s="56" t="s">
        <v>408</v>
      </c>
      <c r="Y56" s="56" t="s">
        <v>409</v>
      </c>
      <c r="Z56" s="56" t="s">
        <v>409</v>
      </c>
      <c r="AA56" s="56" t="s">
        <v>409</v>
      </c>
      <c r="AB56" s="56" t="s">
        <v>361</v>
      </c>
      <c r="AC56" s="56" t="s">
        <v>1670</v>
      </c>
      <c r="AD56" s="56" t="s">
        <v>409</v>
      </c>
      <c r="AE56" s="56" t="s">
        <v>409</v>
      </c>
      <c r="AF56" s="56" t="s">
        <v>409</v>
      </c>
      <c r="AG56" s="56" t="s">
        <v>409</v>
      </c>
      <c r="AH56" s="56" t="s">
        <v>409</v>
      </c>
      <c r="AI56" s="56" t="s">
        <v>409</v>
      </c>
      <c r="AJ56" s="56" t="s">
        <v>409</v>
      </c>
      <c r="AK56" s="56" t="s">
        <v>409</v>
      </c>
      <c r="AL56" s="56" t="s">
        <v>409</v>
      </c>
      <c r="AM56" s="56" t="s">
        <v>409</v>
      </c>
      <c r="AN56" s="56" t="s">
        <v>409</v>
      </c>
      <c r="AO56" s="56" t="s">
        <v>409</v>
      </c>
      <c r="AP56" s="56" t="s">
        <v>409</v>
      </c>
      <c r="AQ56" s="56" t="s">
        <v>409</v>
      </c>
      <c r="AR56" s="56" t="s">
        <v>409</v>
      </c>
      <c r="AS56" s="56" t="s">
        <v>409</v>
      </c>
      <c r="AT56" s="56" t="s">
        <v>409</v>
      </c>
      <c r="AU56" s="56" t="s">
        <v>409</v>
      </c>
      <c r="AV56" s="56" t="s">
        <v>409</v>
      </c>
      <c r="AW56" s="56" t="s">
        <v>409</v>
      </c>
      <c r="AZ56" s="56" t="s">
        <v>361</v>
      </c>
    </row>
    <row r="57" spans="1:52" ht="29" customHeight="1" x14ac:dyDescent="0.15">
      <c r="A57" s="65" t="s">
        <v>1668</v>
      </c>
      <c r="B57" s="58">
        <v>40549</v>
      </c>
      <c r="C57" s="58" t="s">
        <v>409</v>
      </c>
      <c r="D57" s="58">
        <v>15135</v>
      </c>
      <c r="E57" s="59">
        <v>69.599999999999994</v>
      </c>
      <c r="F57" s="56" t="s">
        <v>356</v>
      </c>
      <c r="G57" s="56" t="s">
        <v>409</v>
      </c>
      <c r="H57" s="56" t="s">
        <v>322</v>
      </c>
      <c r="I57" s="56" t="s">
        <v>430</v>
      </c>
      <c r="J57" s="56" t="s">
        <v>430</v>
      </c>
      <c r="K57" s="56">
        <v>15</v>
      </c>
      <c r="L57" s="56" t="s">
        <v>409</v>
      </c>
      <c r="M57" s="56" t="s">
        <v>409</v>
      </c>
      <c r="N57" s="56" t="s">
        <v>429</v>
      </c>
      <c r="O57" s="56" t="s">
        <v>409</v>
      </c>
      <c r="P57" s="56" t="s">
        <v>426</v>
      </c>
      <c r="Q57" s="56" t="s">
        <v>408</v>
      </c>
      <c r="R57" s="56" t="s">
        <v>578</v>
      </c>
      <c r="S57" s="56" t="s">
        <v>305</v>
      </c>
      <c r="T57" s="56" t="s">
        <v>408</v>
      </c>
      <c r="U57" s="60" t="s">
        <v>409</v>
      </c>
      <c r="V57" s="61" t="s">
        <v>409</v>
      </c>
      <c r="W57" s="56" t="s">
        <v>409</v>
      </c>
      <c r="X57" s="56" t="s">
        <v>408</v>
      </c>
      <c r="Y57" s="56" t="s">
        <v>409</v>
      </c>
      <c r="Z57" s="56" t="s">
        <v>409</v>
      </c>
      <c r="AA57" s="56" t="s">
        <v>409</v>
      </c>
      <c r="AB57" s="56" t="s">
        <v>361</v>
      </c>
      <c r="AC57" s="56" t="s">
        <v>1670</v>
      </c>
      <c r="AD57" s="56" t="s">
        <v>409</v>
      </c>
      <c r="AE57" s="56" t="s">
        <v>409</v>
      </c>
      <c r="AF57" s="56" t="s">
        <v>409</v>
      </c>
      <c r="AG57" s="56" t="s">
        <v>409</v>
      </c>
      <c r="AH57" s="56" t="s">
        <v>409</v>
      </c>
      <c r="AI57" s="56" t="s">
        <v>409</v>
      </c>
      <c r="AJ57" s="56" t="s">
        <v>409</v>
      </c>
      <c r="AK57" s="56" t="s">
        <v>409</v>
      </c>
      <c r="AL57" s="56" t="s">
        <v>409</v>
      </c>
      <c r="AM57" s="56" t="s">
        <v>409</v>
      </c>
      <c r="AN57" s="56" t="s">
        <v>409</v>
      </c>
      <c r="AO57" s="56" t="s">
        <v>409</v>
      </c>
      <c r="AP57" s="56" t="s">
        <v>409</v>
      </c>
      <c r="AQ57" s="56" t="s">
        <v>409</v>
      </c>
      <c r="AR57" s="56" t="s">
        <v>409</v>
      </c>
      <c r="AS57" s="56" t="s">
        <v>409</v>
      </c>
      <c r="AT57" s="56" t="s">
        <v>409</v>
      </c>
      <c r="AU57" s="56" t="s">
        <v>409</v>
      </c>
      <c r="AV57" s="56" t="s">
        <v>409</v>
      </c>
      <c r="AW57" s="56" t="s">
        <v>409</v>
      </c>
      <c r="AZ57" s="56" t="s">
        <v>361</v>
      </c>
    </row>
    <row r="58" spans="1:52" ht="29" customHeight="1" x14ac:dyDescent="0.15">
      <c r="A58" s="65" t="s">
        <v>1669</v>
      </c>
      <c r="B58" s="58">
        <v>40597</v>
      </c>
      <c r="C58" s="58" t="s">
        <v>409</v>
      </c>
      <c r="D58" s="58">
        <v>15487</v>
      </c>
      <c r="E58" s="59">
        <v>68.7</v>
      </c>
      <c r="F58" s="56" t="s">
        <v>428</v>
      </c>
      <c r="G58" s="56" t="s">
        <v>409</v>
      </c>
      <c r="H58" s="56" t="s">
        <v>322</v>
      </c>
      <c r="I58" s="56" t="s">
        <v>430</v>
      </c>
      <c r="J58" s="56" t="s">
        <v>430</v>
      </c>
      <c r="K58" s="56">
        <v>14</v>
      </c>
      <c r="L58" s="56" t="s">
        <v>409</v>
      </c>
      <c r="M58" s="56" t="s">
        <v>409</v>
      </c>
      <c r="N58" s="56" t="s">
        <v>429</v>
      </c>
      <c r="O58" s="56" t="s">
        <v>409</v>
      </c>
      <c r="P58" s="56" t="s">
        <v>426</v>
      </c>
      <c r="Q58" s="56" t="s">
        <v>408</v>
      </c>
      <c r="R58" s="56" t="s">
        <v>578</v>
      </c>
      <c r="S58" s="56" t="s">
        <v>305</v>
      </c>
      <c r="T58" s="56" t="s">
        <v>408</v>
      </c>
      <c r="U58" s="60" t="s">
        <v>409</v>
      </c>
      <c r="V58" s="61" t="s">
        <v>409</v>
      </c>
      <c r="W58" s="56" t="s">
        <v>409</v>
      </c>
      <c r="X58" s="56" t="s">
        <v>408</v>
      </c>
      <c r="Y58" s="56" t="s">
        <v>409</v>
      </c>
      <c r="Z58" s="56" t="s">
        <v>409</v>
      </c>
      <c r="AA58" s="56" t="s">
        <v>409</v>
      </c>
      <c r="AB58" s="56" t="s">
        <v>430</v>
      </c>
      <c r="AC58" s="56" t="s">
        <v>1670</v>
      </c>
      <c r="AD58" s="56" t="s">
        <v>409</v>
      </c>
      <c r="AE58" s="56" t="s">
        <v>409</v>
      </c>
      <c r="AF58" s="56" t="s">
        <v>409</v>
      </c>
      <c r="AG58" s="56" t="s">
        <v>409</v>
      </c>
      <c r="AH58" s="56" t="s">
        <v>409</v>
      </c>
      <c r="AI58" s="56" t="s">
        <v>409</v>
      </c>
      <c r="AJ58" s="56" t="s">
        <v>409</v>
      </c>
      <c r="AK58" s="56" t="s">
        <v>409</v>
      </c>
      <c r="AL58" s="56" t="s">
        <v>409</v>
      </c>
      <c r="AM58" s="56" t="s">
        <v>409</v>
      </c>
      <c r="AN58" s="56" t="s">
        <v>409</v>
      </c>
      <c r="AO58" s="56" t="s">
        <v>409</v>
      </c>
      <c r="AP58" s="56" t="s">
        <v>409</v>
      </c>
      <c r="AQ58" s="56" t="s">
        <v>409</v>
      </c>
      <c r="AR58" s="56" t="s">
        <v>409</v>
      </c>
      <c r="AS58" s="56" t="s">
        <v>409</v>
      </c>
      <c r="AT58" s="56" t="s">
        <v>409</v>
      </c>
      <c r="AU58" s="56" t="s">
        <v>409</v>
      </c>
      <c r="AV58" s="56" t="s">
        <v>409</v>
      </c>
      <c r="AW58" s="56" t="s">
        <v>409</v>
      </c>
      <c r="AZ58" s="56" t="s">
        <v>361</v>
      </c>
    </row>
    <row r="59" spans="1:52" ht="29" customHeight="1" x14ac:dyDescent="0.15">
      <c r="A59" s="57" t="s">
        <v>966</v>
      </c>
      <c r="B59" s="58">
        <v>38751</v>
      </c>
      <c r="C59" s="58" t="s">
        <v>350</v>
      </c>
      <c r="D59" s="58">
        <v>15908</v>
      </c>
      <c r="E59" s="59">
        <f t="shared" si="0"/>
        <v>62.540725530458587</v>
      </c>
      <c r="F59" s="56" t="s">
        <v>356</v>
      </c>
      <c r="G59" s="56" t="s">
        <v>289</v>
      </c>
      <c r="H59" s="56" t="s">
        <v>322</v>
      </c>
      <c r="I59" s="56" t="s">
        <v>430</v>
      </c>
      <c r="J59" s="56" t="s">
        <v>430</v>
      </c>
      <c r="K59" s="56">
        <v>16</v>
      </c>
      <c r="L59" s="56" t="s">
        <v>409</v>
      </c>
      <c r="M59" s="56" t="s">
        <v>409</v>
      </c>
      <c r="N59" s="56" t="s">
        <v>429</v>
      </c>
      <c r="O59" s="56" t="s">
        <v>409</v>
      </c>
      <c r="P59" s="56" t="s">
        <v>426</v>
      </c>
      <c r="Q59" s="56" t="s">
        <v>409</v>
      </c>
      <c r="R59" s="56" t="s">
        <v>409</v>
      </c>
      <c r="S59" s="56" t="s">
        <v>305</v>
      </c>
      <c r="T59" s="56" t="s">
        <v>408</v>
      </c>
      <c r="U59" s="60">
        <v>7.4</v>
      </c>
      <c r="V59" s="56" t="s">
        <v>178</v>
      </c>
      <c r="W59" s="56" t="s">
        <v>394</v>
      </c>
      <c r="X59" s="56" t="s">
        <v>408</v>
      </c>
      <c r="Y59" s="56" t="s">
        <v>733</v>
      </c>
      <c r="Z59" s="56" t="s">
        <v>361</v>
      </c>
      <c r="AA59" s="56" t="s">
        <v>361</v>
      </c>
      <c r="AB59" s="56" t="s">
        <v>361</v>
      </c>
      <c r="AC59" s="56" t="s">
        <v>361</v>
      </c>
      <c r="AD59" s="56" t="s">
        <v>290</v>
      </c>
      <c r="AE59" s="60">
        <v>7.7</v>
      </c>
      <c r="AF59" s="61">
        <v>36056</v>
      </c>
      <c r="AG59" s="56" t="s">
        <v>427</v>
      </c>
      <c r="AH59" s="56" t="s">
        <v>409</v>
      </c>
      <c r="AI59" s="56" t="s">
        <v>409</v>
      </c>
      <c r="AJ59" s="56" t="s">
        <v>409</v>
      </c>
      <c r="AK59" s="56" t="s">
        <v>409</v>
      </c>
      <c r="AL59" s="56" t="s">
        <v>361</v>
      </c>
      <c r="AM59" s="61" t="s">
        <v>408</v>
      </c>
      <c r="AN59" s="61" t="s">
        <v>408</v>
      </c>
      <c r="AO59" s="61" t="s">
        <v>408</v>
      </c>
      <c r="AP59" s="61" t="s">
        <v>408</v>
      </c>
      <c r="AQ59" s="61" t="s">
        <v>361</v>
      </c>
      <c r="AR59" s="61" t="s">
        <v>408</v>
      </c>
      <c r="AS59" s="56" t="s">
        <v>349</v>
      </c>
      <c r="AT59" s="56">
        <v>15</v>
      </c>
      <c r="AU59" s="56" t="s">
        <v>735</v>
      </c>
      <c r="AV59" s="56">
        <v>6</v>
      </c>
      <c r="AW59" s="56" t="s">
        <v>430</v>
      </c>
      <c r="AZ59" s="56" t="s">
        <v>361</v>
      </c>
    </row>
    <row r="60" spans="1:52" ht="29" customHeight="1" x14ac:dyDescent="0.15">
      <c r="A60" s="57" t="s">
        <v>967</v>
      </c>
      <c r="B60" s="58">
        <v>38868</v>
      </c>
      <c r="C60" s="58" t="s">
        <v>311</v>
      </c>
      <c r="D60" s="58">
        <v>14655</v>
      </c>
      <c r="E60" s="59">
        <f t="shared" si="0"/>
        <v>66.291581108829575</v>
      </c>
      <c r="F60" s="56" t="s">
        <v>428</v>
      </c>
      <c r="G60" s="56" t="s">
        <v>289</v>
      </c>
      <c r="H60" s="56" t="s">
        <v>322</v>
      </c>
      <c r="I60" s="56" t="s">
        <v>430</v>
      </c>
      <c r="J60" s="56" t="s">
        <v>430</v>
      </c>
      <c r="K60" s="56">
        <v>12</v>
      </c>
      <c r="L60" s="56" t="s">
        <v>968</v>
      </c>
      <c r="M60" s="56" t="s">
        <v>322</v>
      </c>
      <c r="N60" s="56" t="s">
        <v>429</v>
      </c>
      <c r="O60" s="56" t="s">
        <v>408</v>
      </c>
      <c r="P60" s="56" t="s">
        <v>426</v>
      </c>
      <c r="Q60" s="56" t="s">
        <v>408</v>
      </c>
      <c r="R60" s="56" t="s">
        <v>578</v>
      </c>
      <c r="S60" s="56" t="s">
        <v>305</v>
      </c>
      <c r="T60" s="56" t="s">
        <v>408</v>
      </c>
      <c r="U60" s="60">
        <v>1.2</v>
      </c>
      <c r="V60" s="56" t="s">
        <v>410</v>
      </c>
      <c r="W60" s="56" t="s">
        <v>330</v>
      </c>
      <c r="X60" s="56" t="s">
        <v>730</v>
      </c>
      <c r="Y60" s="56" t="s">
        <v>733</v>
      </c>
      <c r="Z60" s="56" t="s">
        <v>361</v>
      </c>
      <c r="AA60" s="56" t="s">
        <v>361</v>
      </c>
      <c r="AB60" s="56" t="s">
        <v>361</v>
      </c>
      <c r="AC60" s="56" t="s">
        <v>361</v>
      </c>
      <c r="AD60" s="56" t="s">
        <v>290</v>
      </c>
      <c r="AE60" s="60">
        <v>1</v>
      </c>
      <c r="AF60" s="61">
        <v>38439</v>
      </c>
      <c r="AG60" s="56" t="s">
        <v>427</v>
      </c>
      <c r="AH60" s="56" t="s">
        <v>409</v>
      </c>
      <c r="AI60" s="56" t="s">
        <v>409</v>
      </c>
      <c r="AJ60" s="56" t="s">
        <v>409</v>
      </c>
      <c r="AK60" s="56" t="s">
        <v>409</v>
      </c>
      <c r="AL60" s="56" t="s">
        <v>361</v>
      </c>
      <c r="AM60" s="61" t="s">
        <v>408</v>
      </c>
      <c r="AN60" s="61" t="s">
        <v>408</v>
      </c>
      <c r="AO60" s="61" t="s">
        <v>408</v>
      </c>
      <c r="AP60" s="61" t="s">
        <v>408</v>
      </c>
      <c r="AQ60" s="61" t="s">
        <v>361</v>
      </c>
      <c r="AR60" s="61" t="s">
        <v>408</v>
      </c>
      <c r="AS60" s="56" t="s">
        <v>349</v>
      </c>
      <c r="AT60" s="56">
        <v>15</v>
      </c>
      <c r="AU60" s="56" t="s">
        <v>735</v>
      </c>
      <c r="AV60" s="56">
        <v>2</v>
      </c>
      <c r="AW60" s="56" t="s">
        <v>430</v>
      </c>
      <c r="AZ60" s="56" t="s">
        <v>361</v>
      </c>
    </row>
    <row r="61" spans="1:52" ht="29" customHeight="1" x14ac:dyDescent="0.15">
      <c r="A61" s="57" t="s">
        <v>969</v>
      </c>
      <c r="B61" s="58">
        <v>38875</v>
      </c>
      <c r="C61" s="58" t="s">
        <v>350</v>
      </c>
      <c r="D61" s="58">
        <v>17439</v>
      </c>
      <c r="E61" s="59">
        <f t="shared" si="0"/>
        <v>58.688569472963721</v>
      </c>
      <c r="F61" s="56" t="s">
        <v>356</v>
      </c>
      <c r="G61" s="56" t="s">
        <v>289</v>
      </c>
      <c r="H61" s="56" t="s">
        <v>322</v>
      </c>
      <c r="I61" s="56" t="s">
        <v>430</v>
      </c>
      <c r="J61" s="56" t="s">
        <v>430</v>
      </c>
      <c r="K61" s="56">
        <v>16</v>
      </c>
      <c r="L61" s="56" t="s">
        <v>970</v>
      </c>
      <c r="M61" s="56" t="s">
        <v>322</v>
      </c>
      <c r="N61" s="56" t="s">
        <v>429</v>
      </c>
      <c r="O61" s="56" t="s">
        <v>408</v>
      </c>
      <c r="P61" s="56" t="s">
        <v>426</v>
      </c>
      <c r="Q61" s="56" t="s">
        <v>408</v>
      </c>
      <c r="R61" s="56" t="s">
        <v>578</v>
      </c>
      <c r="S61" s="56" t="s">
        <v>305</v>
      </c>
      <c r="T61" s="56" t="s">
        <v>408</v>
      </c>
      <c r="U61" s="60">
        <v>1.5</v>
      </c>
      <c r="V61" s="56" t="s">
        <v>178</v>
      </c>
      <c r="W61" s="56" t="s">
        <v>179</v>
      </c>
      <c r="X61" s="56" t="s">
        <v>731</v>
      </c>
      <c r="Y61" s="56" t="s">
        <v>733</v>
      </c>
      <c r="Z61" s="56" t="s">
        <v>361</v>
      </c>
      <c r="AA61" s="56" t="s">
        <v>361</v>
      </c>
      <c r="AB61" s="56" t="s">
        <v>361</v>
      </c>
      <c r="AC61" s="56" t="s">
        <v>361</v>
      </c>
      <c r="AD61" s="56" t="s">
        <v>290</v>
      </c>
      <c r="AE61" s="60">
        <v>1.6</v>
      </c>
      <c r="AF61" s="61">
        <v>38351</v>
      </c>
      <c r="AG61" s="56" t="s">
        <v>427</v>
      </c>
      <c r="AH61" s="56" t="s">
        <v>409</v>
      </c>
      <c r="AI61" s="56" t="s">
        <v>409</v>
      </c>
      <c r="AJ61" s="56" t="s">
        <v>409</v>
      </c>
      <c r="AK61" s="56" t="s">
        <v>409</v>
      </c>
      <c r="AL61" s="56" t="s">
        <v>361</v>
      </c>
      <c r="AM61" s="61" t="s">
        <v>408</v>
      </c>
      <c r="AN61" s="61" t="s">
        <v>408</v>
      </c>
      <c r="AO61" s="61" t="s">
        <v>408</v>
      </c>
      <c r="AP61" s="61" t="s">
        <v>408</v>
      </c>
      <c r="AQ61" s="61" t="s">
        <v>361</v>
      </c>
      <c r="AR61" s="61" t="s">
        <v>408</v>
      </c>
      <c r="AS61" s="56" t="s">
        <v>349</v>
      </c>
      <c r="AT61" s="56">
        <v>15</v>
      </c>
      <c r="AU61" s="56" t="s">
        <v>735</v>
      </c>
      <c r="AV61" s="56">
        <v>4</v>
      </c>
      <c r="AW61" s="56" t="s">
        <v>430</v>
      </c>
      <c r="AZ61" s="56" t="s">
        <v>361</v>
      </c>
    </row>
    <row r="62" spans="1:52" ht="29" customHeight="1" x14ac:dyDescent="0.15">
      <c r="A62" s="57" t="s">
        <v>971</v>
      </c>
      <c r="B62" s="58">
        <v>38881</v>
      </c>
      <c r="C62" s="58" t="s">
        <v>409</v>
      </c>
      <c r="D62" s="58">
        <v>26319</v>
      </c>
      <c r="E62" s="59">
        <f t="shared" si="0"/>
        <v>34.392881587953454</v>
      </c>
      <c r="F62" s="56" t="s">
        <v>356</v>
      </c>
      <c r="G62" s="56" t="s">
        <v>289</v>
      </c>
      <c r="H62" s="56" t="s">
        <v>322</v>
      </c>
      <c r="I62" s="56" t="s">
        <v>361</v>
      </c>
      <c r="J62" s="56" t="s">
        <v>430</v>
      </c>
      <c r="K62" s="56">
        <v>16</v>
      </c>
      <c r="L62" s="56" t="s">
        <v>972</v>
      </c>
      <c r="M62" s="56" t="s">
        <v>322</v>
      </c>
      <c r="N62" s="56" t="s">
        <v>429</v>
      </c>
      <c r="O62" s="56" t="s">
        <v>408</v>
      </c>
      <c r="P62" s="56" t="s">
        <v>426</v>
      </c>
      <c r="Q62" s="56" t="s">
        <v>408</v>
      </c>
      <c r="R62" s="56" t="s">
        <v>578</v>
      </c>
      <c r="S62" s="56" t="s">
        <v>305</v>
      </c>
      <c r="T62" s="56" t="s">
        <v>408</v>
      </c>
      <c r="U62" s="60">
        <v>1.25</v>
      </c>
      <c r="V62" s="56" t="s">
        <v>178</v>
      </c>
      <c r="W62" s="56" t="s">
        <v>394</v>
      </c>
      <c r="X62" s="56" t="s">
        <v>408</v>
      </c>
      <c r="Y62" s="56" t="s">
        <v>733</v>
      </c>
      <c r="Z62" s="56" t="s">
        <v>361</v>
      </c>
      <c r="AA62" s="56" t="s">
        <v>361</v>
      </c>
      <c r="AB62" s="56" t="s">
        <v>361</v>
      </c>
      <c r="AC62" s="56" t="s">
        <v>361</v>
      </c>
      <c r="AD62" s="56" t="s">
        <v>413</v>
      </c>
      <c r="AE62" s="60" t="s">
        <v>409</v>
      </c>
      <c r="AF62" s="61">
        <v>38411</v>
      </c>
      <c r="AG62" s="56" t="s">
        <v>427</v>
      </c>
      <c r="AH62" s="68" t="s">
        <v>409</v>
      </c>
      <c r="AI62" s="68" t="s">
        <v>409</v>
      </c>
      <c r="AJ62" s="68" t="s">
        <v>409</v>
      </c>
      <c r="AK62" s="68" t="s">
        <v>409</v>
      </c>
      <c r="AL62" s="56" t="s">
        <v>361</v>
      </c>
      <c r="AM62" s="61" t="s">
        <v>408</v>
      </c>
      <c r="AN62" s="61" t="s">
        <v>408</v>
      </c>
      <c r="AO62" s="61" t="s">
        <v>408</v>
      </c>
      <c r="AP62" s="61" t="s">
        <v>408</v>
      </c>
      <c r="AQ62" s="61" t="s">
        <v>361</v>
      </c>
      <c r="AR62" s="61" t="s">
        <v>408</v>
      </c>
      <c r="AS62" s="56" t="s">
        <v>349</v>
      </c>
      <c r="AT62" s="56">
        <v>15</v>
      </c>
      <c r="AU62" s="56" t="s">
        <v>735</v>
      </c>
      <c r="AV62" s="56">
        <v>2</v>
      </c>
      <c r="AW62" s="56" t="s">
        <v>430</v>
      </c>
      <c r="AZ62" s="56" t="s">
        <v>361</v>
      </c>
    </row>
    <row r="63" spans="1:52" ht="29" customHeight="1" x14ac:dyDescent="0.15">
      <c r="A63" s="57" t="s">
        <v>973</v>
      </c>
      <c r="B63" s="58">
        <v>39168</v>
      </c>
      <c r="C63" s="58" t="s">
        <v>350</v>
      </c>
      <c r="D63" s="58">
        <v>19256</v>
      </c>
      <c r="E63" s="59">
        <f t="shared" si="0"/>
        <v>54.516084873374403</v>
      </c>
      <c r="F63" s="56" t="s">
        <v>356</v>
      </c>
      <c r="G63" s="56" t="s">
        <v>289</v>
      </c>
      <c r="H63" s="56" t="s">
        <v>427</v>
      </c>
      <c r="I63" s="56" t="s">
        <v>430</v>
      </c>
      <c r="J63" s="56" t="s">
        <v>430</v>
      </c>
      <c r="K63" s="56">
        <v>12</v>
      </c>
      <c r="L63" s="56" t="s">
        <v>974</v>
      </c>
      <c r="M63" s="56" t="s">
        <v>409</v>
      </c>
      <c r="N63" s="56" t="s">
        <v>429</v>
      </c>
      <c r="O63" s="56" t="s">
        <v>408</v>
      </c>
      <c r="P63" s="56" t="s">
        <v>426</v>
      </c>
      <c r="Q63" s="56" t="s">
        <v>408</v>
      </c>
      <c r="R63" s="56" t="s">
        <v>578</v>
      </c>
      <c r="S63" s="56" t="s">
        <v>305</v>
      </c>
      <c r="T63" s="56" t="s">
        <v>408</v>
      </c>
      <c r="U63" s="60">
        <v>10.199999999999999</v>
      </c>
      <c r="V63" s="56" t="s">
        <v>178</v>
      </c>
      <c r="W63" s="56" t="s">
        <v>394</v>
      </c>
      <c r="X63" s="56" t="s">
        <v>408</v>
      </c>
      <c r="Y63" s="56" t="s">
        <v>733</v>
      </c>
      <c r="Z63" s="56" t="s">
        <v>361</v>
      </c>
      <c r="AA63" s="56" t="s">
        <v>361</v>
      </c>
      <c r="AB63" s="56" t="s">
        <v>361</v>
      </c>
      <c r="AC63" s="56" t="s">
        <v>361</v>
      </c>
      <c r="AD63" s="56" t="s">
        <v>975</v>
      </c>
      <c r="AE63" s="60">
        <v>10.199999999999999</v>
      </c>
      <c r="AF63" s="61">
        <v>35456</v>
      </c>
      <c r="AG63" s="56" t="s">
        <v>427</v>
      </c>
      <c r="AH63" s="68" t="s">
        <v>409</v>
      </c>
      <c r="AI63" s="68" t="s">
        <v>409</v>
      </c>
      <c r="AJ63" s="68" t="s">
        <v>409</v>
      </c>
      <c r="AK63" s="68" t="s">
        <v>409</v>
      </c>
      <c r="AL63" s="56" t="s">
        <v>361</v>
      </c>
      <c r="AM63" s="61" t="s">
        <v>408</v>
      </c>
      <c r="AN63" s="61" t="s">
        <v>408</v>
      </c>
      <c r="AO63" s="61" t="s">
        <v>408</v>
      </c>
      <c r="AP63" s="61" t="s">
        <v>408</v>
      </c>
      <c r="AQ63" s="61" t="s">
        <v>361</v>
      </c>
      <c r="AR63" s="61" t="s">
        <v>408</v>
      </c>
      <c r="AS63" s="56" t="s">
        <v>349</v>
      </c>
      <c r="AT63" s="56">
        <v>15</v>
      </c>
      <c r="AU63" s="56" t="s">
        <v>735</v>
      </c>
      <c r="AV63" s="56">
        <v>7</v>
      </c>
      <c r="AW63" s="56" t="s">
        <v>430</v>
      </c>
      <c r="AZ63" s="56" t="s">
        <v>361</v>
      </c>
    </row>
    <row r="64" spans="1:52" ht="29" customHeight="1" x14ac:dyDescent="0.15">
      <c r="A64" s="57" t="s">
        <v>976</v>
      </c>
      <c r="B64" s="58">
        <v>39376</v>
      </c>
      <c r="C64" s="58" t="s">
        <v>350</v>
      </c>
      <c r="D64" s="58">
        <v>20222</v>
      </c>
      <c r="E64" s="59">
        <f t="shared" si="0"/>
        <v>52.440793976728266</v>
      </c>
      <c r="F64" s="56" t="s">
        <v>356</v>
      </c>
      <c r="G64" s="56" t="s">
        <v>289</v>
      </c>
      <c r="H64" s="56" t="s">
        <v>322</v>
      </c>
      <c r="I64" s="56" t="s">
        <v>361</v>
      </c>
      <c r="J64" s="56" t="s">
        <v>430</v>
      </c>
      <c r="K64" s="56">
        <v>16</v>
      </c>
      <c r="L64" s="56" t="s">
        <v>977</v>
      </c>
      <c r="M64" s="56" t="s">
        <v>409</v>
      </c>
      <c r="N64" s="56" t="s">
        <v>429</v>
      </c>
      <c r="O64" s="56" t="s">
        <v>408</v>
      </c>
      <c r="P64" s="56" t="s">
        <v>426</v>
      </c>
      <c r="Q64" s="56" t="s">
        <v>408</v>
      </c>
      <c r="R64" s="56" t="s">
        <v>578</v>
      </c>
      <c r="S64" s="56" t="s">
        <v>305</v>
      </c>
      <c r="T64" s="56" t="s">
        <v>408</v>
      </c>
      <c r="U64" s="60">
        <v>2.25</v>
      </c>
      <c r="V64" s="56" t="s">
        <v>178</v>
      </c>
      <c r="W64" s="56" t="s">
        <v>394</v>
      </c>
      <c r="X64" s="56" t="s">
        <v>408</v>
      </c>
      <c r="Y64" s="56" t="s">
        <v>733</v>
      </c>
      <c r="Z64" s="56" t="s">
        <v>361</v>
      </c>
      <c r="AA64" s="56" t="s">
        <v>361</v>
      </c>
      <c r="AB64" s="56" t="s">
        <v>409</v>
      </c>
      <c r="AC64" s="56" t="s">
        <v>361</v>
      </c>
      <c r="AD64" s="56" t="s">
        <v>290</v>
      </c>
      <c r="AE64" s="60">
        <v>2</v>
      </c>
      <c r="AF64" s="61">
        <v>38533</v>
      </c>
      <c r="AG64" s="56" t="s">
        <v>427</v>
      </c>
      <c r="AH64" s="68" t="s">
        <v>409</v>
      </c>
      <c r="AI64" s="68" t="s">
        <v>409</v>
      </c>
      <c r="AJ64" s="68" t="s">
        <v>409</v>
      </c>
      <c r="AK64" s="68" t="s">
        <v>409</v>
      </c>
      <c r="AL64" s="56" t="s">
        <v>361</v>
      </c>
      <c r="AM64" s="61" t="s">
        <v>408</v>
      </c>
      <c r="AN64" s="61" t="s">
        <v>408</v>
      </c>
      <c r="AO64" s="61" t="s">
        <v>408</v>
      </c>
      <c r="AP64" s="61" t="s">
        <v>408</v>
      </c>
      <c r="AQ64" s="61" t="s">
        <v>361</v>
      </c>
      <c r="AR64" s="61" t="s">
        <v>408</v>
      </c>
      <c r="AS64" s="56" t="s">
        <v>349</v>
      </c>
      <c r="AT64" s="56">
        <v>15</v>
      </c>
      <c r="AU64" s="56" t="s">
        <v>735</v>
      </c>
      <c r="AV64" s="56">
        <v>2</v>
      </c>
      <c r="AW64" s="56" t="s">
        <v>430</v>
      </c>
      <c r="AZ64" s="56" t="s">
        <v>361</v>
      </c>
    </row>
    <row r="65" spans="1:52" ht="29" customHeight="1" x14ac:dyDescent="0.15">
      <c r="A65" s="57" t="s">
        <v>978</v>
      </c>
      <c r="B65" s="58">
        <v>39376</v>
      </c>
      <c r="C65" s="58" t="s">
        <v>350</v>
      </c>
      <c r="D65" s="58">
        <v>20233</v>
      </c>
      <c r="E65" s="59">
        <f t="shared" si="0"/>
        <v>52.410677618069812</v>
      </c>
      <c r="F65" s="56" t="s">
        <v>356</v>
      </c>
      <c r="G65" s="56" t="s">
        <v>289</v>
      </c>
      <c r="H65" s="56" t="s">
        <v>322</v>
      </c>
      <c r="I65" s="56" t="s">
        <v>430</v>
      </c>
      <c r="J65" s="56" t="s">
        <v>430</v>
      </c>
      <c r="K65" s="56">
        <v>16</v>
      </c>
      <c r="L65" s="56" t="s">
        <v>399</v>
      </c>
      <c r="M65" s="56" t="s">
        <v>322</v>
      </c>
      <c r="N65" s="56" t="s">
        <v>429</v>
      </c>
      <c r="O65" s="56" t="s">
        <v>408</v>
      </c>
      <c r="P65" s="56" t="s">
        <v>426</v>
      </c>
      <c r="Q65" s="56" t="s">
        <v>408</v>
      </c>
      <c r="R65" s="56" t="s">
        <v>578</v>
      </c>
      <c r="S65" s="56" t="s">
        <v>305</v>
      </c>
      <c r="T65" s="56" t="s">
        <v>408</v>
      </c>
      <c r="U65" s="60">
        <v>4.2</v>
      </c>
      <c r="V65" s="56" t="s">
        <v>410</v>
      </c>
      <c r="W65" s="56" t="s">
        <v>425</v>
      </c>
      <c r="X65" s="56" t="s">
        <v>730</v>
      </c>
      <c r="Y65" s="56" t="s">
        <v>733</v>
      </c>
      <c r="Z65" s="56" t="s">
        <v>361</v>
      </c>
      <c r="AA65" s="56" t="s">
        <v>361</v>
      </c>
      <c r="AB65" s="56" t="s">
        <v>430</v>
      </c>
      <c r="AC65" s="56" t="s">
        <v>979</v>
      </c>
      <c r="AD65" s="56" t="s">
        <v>290</v>
      </c>
      <c r="AE65" s="60">
        <v>4</v>
      </c>
      <c r="AF65" s="61">
        <v>37833</v>
      </c>
      <c r="AG65" s="56" t="s">
        <v>427</v>
      </c>
      <c r="AH65" s="68" t="s">
        <v>409</v>
      </c>
      <c r="AI65" s="68" t="s">
        <v>409</v>
      </c>
      <c r="AJ65" s="68" t="s">
        <v>409</v>
      </c>
      <c r="AK65" s="68" t="s">
        <v>409</v>
      </c>
      <c r="AL65" s="56" t="s">
        <v>361</v>
      </c>
      <c r="AM65" s="61" t="s">
        <v>408</v>
      </c>
      <c r="AN65" s="61" t="s">
        <v>408</v>
      </c>
      <c r="AO65" s="61" t="s">
        <v>408</v>
      </c>
      <c r="AP65" s="61" t="s">
        <v>408</v>
      </c>
      <c r="AQ65" s="61" t="s">
        <v>361</v>
      </c>
      <c r="AR65" s="61" t="s">
        <v>408</v>
      </c>
      <c r="AS65" s="56" t="s">
        <v>349</v>
      </c>
      <c r="AT65" s="56">
        <v>15</v>
      </c>
      <c r="AU65" s="56" t="s">
        <v>735</v>
      </c>
      <c r="AV65" s="56">
        <v>4</v>
      </c>
      <c r="AW65" s="56" t="s">
        <v>430</v>
      </c>
      <c r="AZ65" s="56" t="s">
        <v>361</v>
      </c>
    </row>
    <row r="66" spans="1:52" ht="29" customHeight="1" x14ac:dyDescent="0.15">
      <c r="A66" s="57" t="s">
        <v>713</v>
      </c>
      <c r="B66" s="58">
        <v>39376</v>
      </c>
      <c r="C66" s="58" t="s">
        <v>311</v>
      </c>
      <c r="D66" s="58">
        <v>15794</v>
      </c>
      <c r="E66" s="59">
        <f t="shared" si="0"/>
        <v>64.563997262149215</v>
      </c>
      <c r="F66" s="56" t="s">
        <v>356</v>
      </c>
      <c r="G66" s="56" t="s">
        <v>289</v>
      </c>
      <c r="H66" s="56" t="s">
        <v>322</v>
      </c>
      <c r="I66" s="56" t="s">
        <v>430</v>
      </c>
      <c r="J66" s="56" t="s">
        <v>430</v>
      </c>
      <c r="K66" s="56">
        <v>12</v>
      </c>
      <c r="L66" s="56" t="s">
        <v>714</v>
      </c>
      <c r="M66" s="56" t="s">
        <v>322</v>
      </c>
      <c r="N66" s="56" t="s">
        <v>429</v>
      </c>
      <c r="O66" s="56" t="s">
        <v>408</v>
      </c>
      <c r="P66" s="56" t="s">
        <v>426</v>
      </c>
      <c r="Q66" s="56" t="s">
        <v>408</v>
      </c>
      <c r="R66" s="56" t="s">
        <v>578</v>
      </c>
      <c r="S66" s="56" t="s">
        <v>305</v>
      </c>
      <c r="T66" s="56" t="s">
        <v>408</v>
      </c>
      <c r="U66" s="60">
        <v>9.1999999999999993</v>
      </c>
      <c r="V66" s="56" t="s">
        <v>410</v>
      </c>
      <c r="W66" s="56" t="s">
        <v>425</v>
      </c>
      <c r="X66" s="56" t="s">
        <v>730</v>
      </c>
      <c r="Y66" s="56" t="s">
        <v>733</v>
      </c>
      <c r="Z66" s="56" t="s">
        <v>361</v>
      </c>
      <c r="AA66" s="56" t="s">
        <v>361</v>
      </c>
      <c r="AB66" s="56" t="s">
        <v>361</v>
      </c>
      <c r="AC66" s="56" t="s">
        <v>361</v>
      </c>
      <c r="AD66" s="56" t="s">
        <v>290</v>
      </c>
      <c r="AE66" s="60">
        <v>9</v>
      </c>
      <c r="AF66" s="61">
        <v>36022</v>
      </c>
      <c r="AG66" s="56" t="s">
        <v>427</v>
      </c>
      <c r="AH66" s="68" t="s">
        <v>409</v>
      </c>
      <c r="AI66" s="68" t="s">
        <v>409</v>
      </c>
      <c r="AJ66" s="68" t="s">
        <v>409</v>
      </c>
      <c r="AK66" s="68" t="s">
        <v>409</v>
      </c>
      <c r="AL66" s="56" t="s">
        <v>361</v>
      </c>
      <c r="AM66" s="61" t="s">
        <v>408</v>
      </c>
      <c r="AN66" s="61" t="s">
        <v>408</v>
      </c>
      <c r="AO66" s="61" t="s">
        <v>408</v>
      </c>
      <c r="AP66" s="61" t="s">
        <v>408</v>
      </c>
      <c r="AQ66" s="61" t="s">
        <v>361</v>
      </c>
      <c r="AR66" s="61" t="s">
        <v>408</v>
      </c>
      <c r="AS66" s="56" t="s">
        <v>349</v>
      </c>
      <c r="AT66" s="56">
        <v>15</v>
      </c>
      <c r="AU66" s="56" t="s">
        <v>735</v>
      </c>
      <c r="AV66" s="56">
        <v>7</v>
      </c>
      <c r="AW66" s="56" t="s">
        <v>430</v>
      </c>
      <c r="AZ66" s="56" t="s">
        <v>361</v>
      </c>
    </row>
    <row r="67" spans="1:52" ht="29" customHeight="1" x14ac:dyDescent="0.15">
      <c r="A67" s="57" t="s">
        <v>715</v>
      </c>
      <c r="B67" s="58">
        <v>39376</v>
      </c>
      <c r="C67" s="58" t="s">
        <v>311</v>
      </c>
      <c r="D67" s="58">
        <v>10716</v>
      </c>
      <c r="E67" s="59">
        <f t="shared" si="0"/>
        <v>78.466803559206028</v>
      </c>
      <c r="F67" s="56" t="s">
        <v>356</v>
      </c>
      <c r="G67" s="56" t="s">
        <v>289</v>
      </c>
      <c r="H67" s="56" t="s">
        <v>322</v>
      </c>
      <c r="I67" s="56" t="s">
        <v>361</v>
      </c>
      <c r="J67" s="56" t="s">
        <v>430</v>
      </c>
      <c r="K67" s="56">
        <v>20</v>
      </c>
      <c r="L67" s="56" t="s">
        <v>716</v>
      </c>
      <c r="M67" s="56" t="s">
        <v>322</v>
      </c>
      <c r="N67" s="56" t="s">
        <v>429</v>
      </c>
      <c r="O67" s="56" t="s">
        <v>408</v>
      </c>
      <c r="P67" s="56" t="s">
        <v>426</v>
      </c>
      <c r="Q67" s="56" t="s">
        <v>408</v>
      </c>
      <c r="R67" s="56" t="s">
        <v>578</v>
      </c>
      <c r="S67" s="56" t="s">
        <v>305</v>
      </c>
      <c r="T67" s="56" t="s">
        <v>408</v>
      </c>
      <c r="U67" s="60">
        <v>5.8</v>
      </c>
      <c r="V67" s="56" t="s">
        <v>178</v>
      </c>
      <c r="W67" s="56" t="s">
        <v>179</v>
      </c>
      <c r="X67" s="56" t="s">
        <v>731</v>
      </c>
      <c r="Y67" s="56" t="s">
        <v>733</v>
      </c>
      <c r="Z67" s="56" t="s">
        <v>361</v>
      </c>
      <c r="AA67" s="56" t="s">
        <v>361</v>
      </c>
      <c r="AB67" s="56" t="s">
        <v>361</v>
      </c>
      <c r="AC67" s="56" t="s">
        <v>361</v>
      </c>
      <c r="AD67" s="56" t="s">
        <v>290</v>
      </c>
      <c r="AE67" s="60">
        <v>5.9</v>
      </c>
      <c r="AF67" s="61">
        <v>37256</v>
      </c>
      <c r="AG67" s="56" t="s">
        <v>427</v>
      </c>
      <c r="AH67" s="68" t="s">
        <v>409</v>
      </c>
      <c r="AI67" s="68" t="s">
        <v>409</v>
      </c>
      <c r="AJ67" s="68" t="s">
        <v>409</v>
      </c>
      <c r="AK67" s="68" t="s">
        <v>409</v>
      </c>
      <c r="AL67" s="56" t="s">
        <v>361</v>
      </c>
      <c r="AM67" s="61" t="s">
        <v>408</v>
      </c>
      <c r="AN67" s="61" t="s">
        <v>408</v>
      </c>
      <c r="AO67" s="61" t="s">
        <v>408</v>
      </c>
      <c r="AP67" s="61" t="s">
        <v>408</v>
      </c>
      <c r="AQ67" s="61" t="s">
        <v>361</v>
      </c>
      <c r="AR67" s="61" t="s">
        <v>408</v>
      </c>
      <c r="AS67" s="56" t="s">
        <v>349</v>
      </c>
      <c r="AT67" s="56">
        <v>15</v>
      </c>
      <c r="AU67" s="56" t="s">
        <v>735</v>
      </c>
      <c r="AV67" s="56">
        <v>4</v>
      </c>
      <c r="AW67" s="56" t="s">
        <v>430</v>
      </c>
      <c r="AZ67" s="56" t="s">
        <v>361</v>
      </c>
    </row>
    <row r="68" spans="1:52" ht="29" customHeight="1" x14ac:dyDescent="0.15">
      <c r="A68" s="57" t="s">
        <v>717</v>
      </c>
      <c r="B68" s="64">
        <v>39376</v>
      </c>
      <c r="C68" s="64" t="s">
        <v>311</v>
      </c>
      <c r="D68" s="64">
        <v>11680</v>
      </c>
      <c r="E68" s="59">
        <f t="shared" si="0"/>
        <v>75.827515400410675</v>
      </c>
      <c r="F68" s="65" t="s">
        <v>356</v>
      </c>
      <c r="G68" s="65" t="s">
        <v>289</v>
      </c>
      <c r="H68" s="65" t="s">
        <v>322</v>
      </c>
      <c r="I68" s="65" t="s">
        <v>361</v>
      </c>
      <c r="J68" s="65" t="s">
        <v>430</v>
      </c>
      <c r="K68" s="65">
        <v>18</v>
      </c>
      <c r="L68" s="65" t="s">
        <v>718</v>
      </c>
      <c r="M68" s="65" t="s">
        <v>322</v>
      </c>
      <c r="N68" s="65" t="s">
        <v>429</v>
      </c>
      <c r="O68" s="65" t="s">
        <v>408</v>
      </c>
      <c r="P68" s="65" t="s">
        <v>426</v>
      </c>
      <c r="Q68" s="65" t="s">
        <v>408</v>
      </c>
      <c r="R68" s="65" t="s">
        <v>578</v>
      </c>
      <c r="S68" s="65" t="s">
        <v>305</v>
      </c>
      <c r="T68" s="65" t="s">
        <v>408</v>
      </c>
      <c r="U68" s="66">
        <v>4.25</v>
      </c>
      <c r="V68" s="65" t="s">
        <v>178</v>
      </c>
      <c r="W68" s="65" t="s">
        <v>297</v>
      </c>
      <c r="X68" s="65" t="s">
        <v>732</v>
      </c>
      <c r="Y68" s="65" t="s">
        <v>733</v>
      </c>
      <c r="Z68" s="65" t="s">
        <v>361</v>
      </c>
      <c r="AA68" s="65" t="s">
        <v>361</v>
      </c>
      <c r="AB68" s="65" t="s">
        <v>361</v>
      </c>
      <c r="AC68" s="65" t="s">
        <v>361</v>
      </c>
      <c r="AD68" s="65" t="s">
        <v>413</v>
      </c>
      <c r="AE68" s="66">
        <v>4</v>
      </c>
      <c r="AF68" s="67">
        <v>37802</v>
      </c>
      <c r="AG68" s="65" t="s">
        <v>427</v>
      </c>
      <c r="AH68" s="65" t="s">
        <v>409</v>
      </c>
      <c r="AI68" s="65" t="s">
        <v>409</v>
      </c>
      <c r="AJ68" s="65" t="s">
        <v>409</v>
      </c>
      <c r="AK68" s="65" t="s">
        <v>409</v>
      </c>
      <c r="AL68" s="65" t="s">
        <v>430</v>
      </c>
      <c r="AM68" s="67">
        <v>34546</v>
      </c>
      <c r="AN68" s="67" t="s">
        <v>409</v>
      </c>
      <c r="AO68" s="67" t="s">
        <v>409</v>
      </c>
      <c r="AP68" s="67" t="s">
        <v>408</v>
      </c>
      <c r="AQ68" s="67" t="s">
        <v>430</v>
      </c>
      <c r="AR68" s="67" t="s">
        <v>719</v>
      </c>
      <c r="AS68" s="65" t="s">
        <v>734</v>
      </c>
      <c r="AT68" s="65">
        <v>15</v>
      </c>
      <c r="AU68" s="65" t="s">
        <v>735</v>
      </c>
      <c r="AV68" s="65">
        <v>4</v>
      </c>
      <c r="AW68" s="65" t="s">
        <v>430</v>
      </c>
      <c r="AX68" s="65"/>
      <c r="AZ68" s="56" t="s">
        <v>361</v>
      </c>
    </row>
    <row r="69" spans="1:52" ht="29" customHeight="1" x14ac:dyDescent="0.15">
      <c r="A69" s="69" t="s">
        <v>720</v>
      </c>
      <c r="B69" s="70">
        <v>39376</v>
      </c>
      <c r="C69" s="70" t="s">
        <v>350</v>
      </c>
      <c r="D69" s="70">
        <v>21340</v>
      </c>
      <c r="E69" s="59">
        <f t="shared" si="0"/>
        <v>49.379876796714576</v>
      </c>
      <c r="F69" s="71" t="s">
        <v>428</v>
      </c>
      <c r="G69" s="71" t="s">
        <v>289</v>
      </c>
      <c r="H69" s="71" t="s">
        <v>322</v>
      </c>
      <c r="I69" s="71" t="s">
        <v>430</v>
      </c>
      <c r="J69" s="71" t="s">
        <v>430</v>
      </c>
      <c r="K69" s="71">
        <v>18</v>
      </c>
      <c r="L69" s="71" t="s">
        <v>721</v>
      </c>
      <c r="M69" s="71" t="s">
        <v>322</v>
      </c>
      <c r="N69" s="71" t="s">
        <v>429</v>
      </c>
      <c r="O69" s="71" t="s">
        <v>408</v>
      </c>
      <c r="P69" s="71" t="s">
        <v>426</v>
      </c>
      <c r="Q69" s="71" t="s">
        <v>408</v>
      </c>
      <c r="R69" s="71" t="s">
        <v>578</v>
      </c>
      <c r="S69" s="71" t="s">
        <v>305</v>
      </c>
      <c r="T69" s="71" t="s">
        <v>408</v>
      </c>
      <c r="U69" s="72">
        <v>1.8</v>
      </c>
      <c r="V69" s="71" t="s">
        <v>178</v>
      </c>
      <c r="W69" s="71" t="s">
        <v>394</v>
      </c>
      <c r="X69" s="71" t="s">
        <v>408</v>
      </c>
      <c r="Y69" s="71" t="s">
        <v>733</v>
      </c>
      <c r="Z69" s="71" t="s">
        <v>361</v>
      </c>
      <c r="AA69" s="71" t="s">
        <v>361</v>
      </c>
      <c r="AB69" s="71" t="s">
        <v>430</v>
      </c>
      <c r="AC69" s="71" t="s">
        <v>722</v>
      </c>
      <c r="AD69" s="71" t="s">
        <v>413</v>
      </c>
      <c r="AE69" s="72">
        <v>1.7</v>
      </c>
      <c r="AF69" s="73">
        <v>38744</v>
      </c>
      <c r="AG69" s="71" t="s">
        <v>427</v>
      </c>
      <c r="AH69" s="71" t="s">
        <v>409</v>
      </c>
      <c r="AI69" s="71" t="s">
        <v>409</v>
      </c>
      <c r="AJ69" s="71" t="s">
        <v>409</v>
      </c>
      <c r="AK69" s="71" t="s">
        <v>409</v>
      </c>
      <c r="AL69" s="71" t="s">
        <v>361</v>
      </c>
      <c r="AM69" s="73" t="s">
        <v>408</v>
      </c>
      <c r="AN69" s="73" t="s">
        <v>408</v>
      </c>
      <c r="AO69" s="73" t="s">
        <v>408</v>
      </c>
      <c r="AP69" s="73" t="s">
        <v>408</v>
      </c>
      <c r="AQ69" s="73" t="s">
        <v>361</v>
      </c>
      <c r="AR69" s="73" t="s">
        <v>408</v>
      </c>
      <c r="AS69" s="71" t="s">
        <v>349</v>
      </c>
      <c r="AT69" s="71">
        <v>15</v>
      </c>
      <c r="AU69" s="71" t="s">
        <v>735</v>
      </c>
      <c r="AV69" s="71">
        <v>1</v>
      </c>
      <c r="AW69" s="71" t="s">
        <v>430</v>
      </c>
      <c r="AX69" s="71"/>
      <c r="AZ69" s="56" t="s">
        <v>361</v>
      </c>
    </row>
    <row r="70" spans="1:52" ht="29" customHeight="1" x14ac:dyDescent="0.15">
      <c r="A70" s="69" t="s">
        <v>723</v>
      </c>
      <c r="B70" s="70">
        <v>39376</v>
      </c>
      <c r="C70" s="70" t="s">
        <v>350</v>
      </c>
      <c r="D70" s="70">
        <v>19482</v>
      </c>
      <c r="E70" s="59">
        <f t="shared" si="0"/>
        <v>54.466803559206021</v>
      </c>
      <c r="F70" s="71" t="s">
        <v>428</v>
      </c>
      <c r="G70" s="71" t="s">
        <v>289</v>
      </c>
      <c r="H70" s="71" t="s">
        <v>322</v>
      </c>
      <c r="I70" s="71" t="s">
        <v>430</v>
      </c>
      <c r="J70" s="71" t="s">
        <v>430</v>
      </c>
      <c r="K70" s="71">
        <v>20</v>
      </c>
      <c r="L70" s="71" t="s">
        <v>724</v>
      </c>
      <c r="M70" s="71" t="s">
        <v>322</v>
      </c>
      <c r="N70" s="71" t="s">
        <v>429</v>
      </c>
      <c r="O70" s="71" t="s">
        <v>408</v>
      </c>
      <c r="P70" s="71" t="s">
        <v>426</v>
      </c>
      <c r="Q70" s="71" t="s">
        <v>408</v>
      </c>
      <c r="R70" s="71" t="s">
        <v>578</v>
      </c>
      <c r="S70" s="71" t="s">
        <v>239</v>
      </c>
      <c r="T70" s="71" t="s">
        <v>298</v>
      </c>
      <c r="U70" s="72">
        <v>13.8</v>
      </c>
      <c r="V70" s="71" t="s">
        <v>178</v>
      </c>
      <c r="W70" s="71" t="s">
        <v>394</v>
      </c>
      <c r="X70" s="71" t="s">
        <v>408</v>
      </c>
      <c r="Y70" s="71" t="s">
        <v>733</v>
      </c>
      <c r="Z70" s="71" t="s">
        <v>361</v>
      </c>
      <c r="AA70" s="71" t="s">
        <v>361</v>
      </c>
      <c r="AB70" s="71" t="s">
        <v>409</v>
      </c>
      <c r="AC70" s="71" t="s">
        <v>361</v>
      </c>
      <c r="AD70" s="71" t="s">
        <v>413</v>
      </c>
      <c r="AE70" s="72" t="s">
        <v>409</v>
      </c>
      <c r="AF70" s="73">
        <v>34334</v>
      </c>
      <c r="AG70" s="71" t="s">
        <v>409</v>
      </c>
      <c r="AH70" s="56" t="s">
        <v>409</v>
      </c>
      <c r="AI70" s="56" t="s">
        <v>409</v>
      </c>
      <c r="AJ70" s="56" t="s">
        <v>409</v>
      </c>
      <c r="AK70" s="56" t="s">
        <v>409</v>
      </c>
      <c r="AL70" s="71" t="s">
        <v>361</v>
      </c>
      <c r="AM70" s="73" t="s">
        <v>408</v>
      </c>
      <c r="AN70" s="73" t="s">
        <v>408</v>
      </c>
      <c r="AO70" s="73" t="s">
        <v>408</v>
      </c>
      <c r="AP70" s="73" t="s">
        <v>408</v>
      </c>
      <c r="AQ70" s="73" t="s">
        <v>430</v>
      </c>
      <c r="AR70" s="73" t="s">
        <v>719</v>
      </c>
      <c r="AS70" s="71" t="s">
        <v>349</v>
      </c>
      <c r="AT70" s="71">
        <v>15</v>
      </c>
      <c r="AU70" s="71" t="s">
        <v>735</v>
      </c>
      <c r="AV70" s="71">
        <v>4.5</v>
      </c>
      <c r="AW70" s="71" t="s">
        <v>430</v>
      </c>
      <c r="AX70" s="71"/>
      <c r="AZ70" s="56" t="s">
        <v>361</v>
      </c>
    </row>
    <row r="71" spans="1:52" ht="29" customHeight="1" x14ac:dyDescent="0.15">
      <c r="A71" s="69" t="s">
        <v>265</v>
      </c>
      <c r="B71" s="70">
        <v>37939</v>
      </c>
      <c r="C71" s="70" t="s">
        <v>311</v>
      </c>
      <c r="D71" s="70">
        <v>8826</v>
      </c>
      <c r="E71" s="59">
        <f t="shared" si="0"/>
        <v>79.707049965776861</v>
      </c>
      <c r="F71" s="71" t="s">
        <v>44</v>
      </c>
      <c r="G71" s="71" t="s">
        <v>106</v>
      </c>
      <c r="H71" s="71" t="s">
        <v>322</v>
      </c>
      <c r="I71" s="71" t="s">
        <v>26</v>
      </c>
      <c r="J71" s="71" t="s">
        <v>26</v>
      </c>
      <c r="K71" s="71">
        <v>12</v>
      </c>
      <c r="L71" s="71" t="s">
        <v>373</v>
      </c>
      <c r="M71" s="71" t="s">
        <v>82</v>
      </c>
      <c r="N71" s="71" t="s">
        <v>73</v>
      </c>
      <c r="O71" s="71" t="s">
        <v>74</v>
      </c>
      <c r="P71" s="71" t="s">
        <v>114</v>
      </c>
      <c r="Q71" s="73" t="s">
        <v>74</v>
      </c>
      <c r="R71" s="71" t="s">
        <v>122</v>
      </c>
      <c r="S71" s="71" t="s">
        <v>305</v>
      </c>
      <c r="T71" s="71" t="s">
        <v>408</v>
      </c>
      <c r="U71" s="72">
        <v>4.7</v>
      </c>
      <c r="V71" s="73" t="s">
        <v>178</v>
      </c>
      <c r="W71" s="71" t="s">
        <v>394</v>
      </c>
      <c r="X71" s="71" t="s">
        <v>408</v>
      </c>
      <c r="Y71" s="71" t="s">
        <v>515</v>
      </c>
      <c r="Z71" s="71" t="s">
        <v>26</v>
      </c>
      <c r="AA71" s="71" t="s">
        <v>80</v>
      </c>
      <c r="AB71" s="71" t="s">
        <v>80</v>
      </c>
      <c r="AC71" s="71" t="s">
        <v>74</v>
      </c>
      <c r="AD71" s="71" t="s">
        <v>294</v>
      </c>
      <c r="AE71" s="72">
        <v>4</v>
      </c>
      <c r="AF71" s="73">
        <v>36026</v>
      </c>
      <c r="AG71" s="71" t="s">
        <v>427</v>
      </c>
      <c r="AH71" s="71" t="s">
        <v>42</v>
      </c>
      <c r="AI71" s="71" t="s">
        <v>42</v>
      </c>
      <c r="AJ71" s="71" t="s">
        <v>42</v>
      </c>
      <c r="AK71" s="71" t="s">
        <v>42</v>
      </c>
      <c r="AL71" s="71" t="s">
        <v>80</v>
      </c>
      <c r="AM71" s="73" t="s">
        <v>74</v>
      </c>
      <c r="AN71" s="73" t="s">
        <v>74</v>
      </c>
      <c r="AO71" s="73" t="s">
        <v>74</v>
      </c>
      <c r="AP71" s="73" t="s">
        <v>74</v>
      </c>
      <c r="AQ71" s="73" t="s">
        <v>80</v>
      </c>
      <c r="AR71" s="73" t="s">
        <v>74</v>
      </c>
      <c r="AS71" s="71" t="s">
        <v>70</v>
      </c>
      <c r="AT71" s="71">
        <v>15</v>
      </c>
      <c r="AU71" s="71" t="s">
        <v>38</v>
      </c>
      <c r="AV71" s="71">
        <v>0.4</v>
      </c>
      <c r="AW71" s="71" t="s">
        <v>26</v>
      </c>
      <c r="AX71" s="71"/>
      <c r="AZ71" s="56" t="s">
        <v>361</v>
      </c>
    </row>
    <row r="72" spans="1:52" ht="29" customHeight="1" x14ac:dyDescent="0.15">
      <c r="A72" s="69" t="s">
        <v>266</v>
      </c>
      <c r="B72" s="70">
        <v>38056</v>
      </c>
      <c r="C72" s="70" t="s">
        <v>355</v>
      </c>
      <c r="D72" s="70">
        <v>24949</v>
      </c>
      <c r="E72" s="59">
        <f t="shared" si="0"/>
        <v>35.885010266940455</v>
      </c>
      <c r="F72" s="71" t="s">
        <v>31</v>
      </c>
      <c r="G72" s="71" t="s">
        <v>106</v>
      </c>
      <c r="H72" s="71" t="s">
        <v>82</v>
      </c>
      <c r="I72" s="71" t="s">
        <v>26</v>
      </c>
      <c r="J72" s="71" t="s">
        <v>26</v>
      </c>
      <c r="K72" s="71">
        <v>16</v>
      </c>
      <c r="L72" s="71" t="s">
        <v>374</v>
      </c>
      <c r="M72" s="71" t="s">
        <v>82</v>
      </c>
      <c r="N72" s="71" t="s">
        <v>73</v>
      </c>
      <c r="O72" s="71" t="s">
        <v>74</v>
      </c>
      <c r="P72" s="71" t="s">
        <v>114</v>
      </c>
      <c r="Q72" s="73" t="s">
        <v>74</v>
      </c>
      <c r="R72" s="71" t="s">
        <v>578</v>
      </c>
      <c r="S72" s="71" t="s">
        <v>305</v>
      </c>
      <c r="T72" s="71" t="s">
        <v>408</v>
      </c>
      <c r="U72" s="72">
        <v>4.75</v>
      </c>
      <c r="V72" s="73" t="s">
        <v>116</v>
      </c>
      <c r="W72" s="71" t="s">
        <v>117</v>
      </c>
      <c r="X72" s="71" t="s">
        <v>408</v>
      </c>
      <c r="Y72" s="71" t="s">
        <v>243</v>
      </c>
      <c r="Z72" s="71" t="s">
        <v>361</v>
      </c>
      <c r="AA72" s="71" t="s">
        <v>430</v>
      </c>
      <c r="AB72" s="71" t="s">
        <v>80</v>
      </c>
      <c r="AC72" s="71" t="s">
        <v>74</v>
      </c>
      <c r="AD72" s="71" t="s">
        <v>261</v>
      </c>
      <c r="AE72" s="72">
        <v>4.75</v>
      </c>
      <c r="AF72" s="73">
        <v>36335</v>
      </c>
      <c r="AG72" s="71" t="s">
        <v>36</v>
      </c>
      <c r="AH72" s="71" t="s">
        <v>431</v>
      </c>
      <c r="AI72" s="71" t="s">
        <v>602</v>
      </c>
      <c r="AJ72" s="71" t="s">
        <v>590</v>
      </c>
      <c r="AK72" s="71" t="s">
        <v>42</v>
      </c>
      <c r="AL72" s="71" t="s">
        <v>80</v>
      </c>
      <c r="AM72" s="73" t="s">
        <v>74</v>
      </c>
      <c r="AN72" s="73" t="s">
        <v>74</v>
      </c>
      <c r="AO72" s="73" t="s">
        <v>74</v>
      </c>
      <c r="AP72" s="73" t="s">
        <v>74</v>
      </c>
      <c r="AQ72" s="73" t="s">
        <v>80</v>
      </c>
      <c r="AR72" s="73" t="s">
        <v>74</v>
      </c>
      <c r="AS72" s="71" t="s">
        <v>89</v>
      </c>
      <c r="AT72" s="71">
        <v>15</v>
      </c>
      <c r="AU72" s="71" t="s">
        <v>38</v>
      </c>
      <c r="AV72" s="56">
        <v>0</v>
      </c>
      <c r="AW72" s="71" t="s">
        <v>26</v>
      </c>
      <c r="AX72" s="71"/>
      <c r="AZ72" s="56" t="s">
        <v>430</v>
      </c>
    </row>
    <row r="73" spans="1:52" ht="29" customHeight="1" x14ac:dyDescent="0.15">
      <c r="A73" s="57" t="s">
        <v>267</v>
      </c>
      <c r="B73" s="58">
        <v>38057</v>
      </c>
      <c r="C73" s="58" t="s">
        <v>311</v>
      </c>
      <c r="D73" s="58">
        <v>7686</v>
      </c>
      <c r="E73" s="59">
        <f t="shared" ref="E73:E98" si="1">(B73-D73)/365.25</f>
        <v>83.151266255989043</v>
      </c>
      <c r="F73" s="56" t="s">
        <v>44</v>
      </c>
      <c r="G73" s="56" t="s">
        <v>106</v>
      </c>
      <c r="H73" s="56" t="s">
        <v>82</v>
      </c>
      <c r="I73" s="56" t="s">
        <v>26</v>
      </c>
      <c r="J73" s="56" t="s">
        <v>26</v>
      </c>
      <c r="K73" s="56">
        <v>12</v>
      </c>
      <c r="L73" s="56" t="s">
        <v>314</v>
      </c>
      <c r="M73" s="56" t="s">
        <v>82</v>
      </c>
      <c r="N73" s="56" t="s">
        <v>73</v>
      </c>
      <c r="O73" s="56" t="s">
        <v>74</v>
      </c>
      <c r="P73" s="56" t="s">
        <v>426</v>
      </c>
      <c r="Q73" s="61" t="s">
        <v>74</v>
      </c>
      <c r="R73" s="56" t="s">
        <v>578</v>
      </c>
      <c r="S73" s="56" t="s">
        <v>305</v>
      </c>
      <c r="T73" s="56" t="s">
        <v>408</v>
      </c>
      <c r="U73" s="60">
        <v>3.5</v>
      </c>
      <c r="V73" s="61" t="s">
        <v>34</v>
      </c>
      <c r="W73" s="56" t="s">
        <v>300</v>
      </c>
      <c r="X73" s="56" t="s">
        <v>408</v>
      </c>
      <c r="Y73" s="56" t="s">
        <v>243</v>
      </c>
      <c r="Z73" s="56" t="s">
        <v>80</v>
      </c>
      <c r="AA73" s="56" t="s">
        <v>80</v>
      </c>
      <c r="AB73" s="56" t="s">
        <v>80</v>
      </c>
      <c r="AC73" s="56" t="s">
        <v>74</v>
      </c>
      <c r="AD73" s="56" t="s">
        <v>294</v>
      </c>
      <c r="AE73" s="60">
        <v>3</v>
      </c>
      <c r="AF73" s="61">
        <v>36777</v>
      </c>
      <c r="AG73" s="56" t="s">
        <v>36</v>
      </c>
      <c r="AH73" s="56" t="s">
        <v>42</v>
      </c>
      <c r="AI73" s="56" t="s">
        <v>42</v>
      </c>
      <c r="AJ73" s="56" t="s">
        <v>42</v>
      </c>
      <c r="AK73" s="56" t="s">
        <v>42</v>
      </c>
      <c r="AL73" s="56" t="s">
        <v>80</v>
      </c>
      <c r="AM73" s="61" t="s">
        <v>74</v>
      </c>
      <c r="AN73" s="61" t="s">
        <v>74</v>
      </c>
      <c r="AO73" s="61" t="s">
        <v>74</v>
      </c>
      <c r="AP73" s="61" t="s">
        <v>74</v>
      </c>
      <c r="AQ73" s="61" t="s">
        <v>80</v>
      </c>
      <c r="AR73" s="61" t="s">
        <v>74</v>
      </c>
      <c r="AS73" s="56" t="s">
        <v>70</v>
      </c>
      <c r="AT73" s="56">
        <v>15</v>
      </c>
      <c r="AU73" s="56" t="s">
        <v>38</v>
      </c>
      <c r="AV73" s="56">
        <v>0</v>
      </c>
      <c r="AW73" s="56" t="s">
        <v>26</v>
      </c>
      <c r="AZ73" s="56" t="s">
        <v>361</v>
      </c>
    </row>
    <row r="74" spans="1:52" ht="29" customHeight="1" x14ac:dyDescent="0.15">
      <c r="A74" s="57" t="s">
        <v>247</v>
      </c>
      <c r="B74" s="58">
        <v>38554</v>
      </c>
      <c r="C74" s="58" t="s">
        <v>21</v>
      </c>
      <c r="D74" s="58">
        <v>18245</v>
      </c>
      <c r="E74" s="59">
        <f t="shared" si="1"/>
        <v>55.603011635865847</v>
      </c>
      <c r="F74" s="56" t="s">
        <v>31</v>
      </c>
      <c r="G74" s="56" t="s">
        <v>276</v>
      </c>
      <c r="H74" s="56" t="s">
        <v>82</v>
      </c>
      <c r="I74" s="56" t="s">
        <v>26</v>
      </c>
      <c r="J74" s="56" t="s">
        <v>26</v>
      </c>
      <c r="K74" s="56">
        <v>15</v>
      </c>
      <c r="L74" s="56" t="s">
        <v>1271</v>
      </c>
      <c r="M74" s="56" t="s">
        <v>82</v>
      </c>
      <c r="N74" s="56" t="s">
        <v>73</v>
      </c>
      <c r="O74" s="56" t="s">
        <v>74</v>
      </c>
      <c r="P74" s="56" t="s">
        <v>375</v>
      </c>
      <c r="Q74" s="56" t="s">
        <v>1377</v>
      </c>
      <c r="R74" s="56" t="s">
        <v>578</v>
      </c>
      <c r="S74" s="56" t="s">
        <v>115</v>
      </c>
      <c r="T74" s="56" t="s">
        <v>74</v>
      </c>
      <c r="U74" s="60">
        <v>10.199999999999999</v>
      </c>
      <c r="V74" s="61" t="s">
        <v>34</v>
      </c>
      <c r="W74" s="56" t="s">
        <v>291</v>
      </c>
      <c r="X74" s="56" t="s">
        <v>74</v>
      </c>
      <c r="Y74" s="56" t="s">
        <v>240</v>
      </c>
      <c r="Z74" s="56" t="s">
        <v>80</v>
      </c>
      <c r="AA74" s="56" t="s">
        <v>80</v>
      </c>
      <c r="AB74" s="56" t="s">
        <v>80</v>
      </c>
      <c r="AC74" s="56" t="s">
        <v>74</v>
      </c>
      <c r="AD74" s="56" t="s">
        <v>296</v>
      </c>
      <c r="AE74" s="60">
        <v>10.199999999999999</v>
      </c>
      <c r="AF74" s="61">
        <v>34831</v>
      </c>
      <c r="AG74" s="56" t="s">
        <v>36</v>
      </c>
      <c r="AH74" s="56" t="s">
        <v>27</v>
      </c>
      <c r="AI74" s="56" t="s">
        <v>42</v>
      </c>
      <c r="AJ74" s="56" t="s">
        <v>42</v>
      </c>
      <c r="AK74" s="56" t="s">
        <v>42</v>
      </c>
      <c r="AL74" s="56" t="s">
        <v>80</v>
      </c>
      <c r="AM74" s="61" t="s">
        <v>74</v>
      </c>
      <c r="AN74" s="61" t="s">
        <v>74</v>
      </c>
      <c r="AO74" s="61" t="s">
        <v>74</v>
      </c>
      <c r="AP74" s="61" t="s">
        <v>74</v>
      </c>
      <c r="AQ74" s="61" t="s">
        <v>80</v>
      </c>
      <c r="AR74" s="61" t="s">
        <v>74</v>
      </c>
      <c r="AS74" s="56" t="s">
        <v>482</v>
      </c>
      <c r="AT74" s="56">
        <v>15</v>
      </c>
      <c r="AU74" s="56" t="s">
        <v>38</v>
      </c>
      <c r="AV74" s="56">
        <v>0</v>
      </c>
      <c r="AW74" s="56" t="s">
        <v>26</v>
      </c>
      <c r="AZ74" s="56" t="s">
        <v>430</v>
      </c>
    </row>
    <row r="75" spans="1:52" ht="29" customHeight="1" x14ac:dyDescent="0.15">
      <c r="A75" s="57" t="s">
        <v>128</v>
      </c>
      <c r="B75" s="64">
        <v>38554</v>
      </c>
      <c r="C75" s="64" t="s">
        <v>21</v>
      </c>
      <c r="D75" s="64">
        <v>8625</v>
      </c>
      <c r="E75" s="59">
        <f t="shared" si="1"/>
        <v>81.941136208076657</v>
      </c>
      <c r="F75" s="65" t="s">
        <v>44</v>
      </c>
      <c r="G75" s="65" t="s">
        <v>106</v>
      </c>
      <c r="H75" s="65" t="s">
        <v>82</v>
      </c>
      <c r="I75" s="65" t="s">
        <v>26</v>
      </c>
      <c r="J75" s="65" t="s">
        <v>26</v>
      </c>
      <c r="K75" s="65">
        <v>18</v>
      </c>
      <c r="L75" s="65" t="s">
        <v>1326</v>
      </c>
      <c r="M75" s="65" t="s">
        <v>82</v>
      </c>
      <c r="N75" s="65" t="s">
        <v>73</v>
      </c>
      <c r="O75" s="65" t="s">
        <v>74</v>
      </c>
      <c r="P75" s="65" t="s">
        <v>114</v>
      </c>
      <c r="Q75" s="65" t="s">
        <v>74</v>
      </c>
      <c r="R75" s="65" t="s">
        <v>578</v>
      </c>
      <c r="S75" s="65" t="s">
        <v>115</v>
      </c>
      <c r="T75" s="65" t="s">
        <v>74</v>
      </c>
      <c r="U75" s="66">
        <v>1.2</v>
      </c>
      <c r="V75" s="67" t="s">
        <v>116</v>
      </c>
      <c r="W75" s="65" t="s">
        <v>117</v>
      </c>
      <c r="X75" s="65" t="s">
        <v>74</v>
      </c>
      <c r="Y75" s="65" t="s">
        <v>240</v>
      </c>
      <c r="Z75" s="65" t="s">
        <v>26</v>
      </c>
      <c r="AA75" s="65" t="s">
        <v>80</v>
      </c>
      <c r="AB75" s="65" t="s">
        <v>80</v>
      </c>
      <c r="AC75" s="65" t="s">
        <v>74</v>
      </c>
      <c r="AD75" s="65" t="s">
        <v>296</v>
      </c>
      <c r="AE75" s="66">
        <v>0.3</v>
      </c>
      <c r="AF75" s="67">
        <v>38115</v>
      </c>
      <c r="AG75" s="65" t="s">
        <v>36</v>
      </c>
      <c r="AH75" s="65" t="s">
        <v>42</v>
      </c>
      <c r="AI75" s="65" t="s">
        <v>42</v>
      </c>
      <c r="AJ75" s="65" t="s">
        <v>42</v>
      </c>
      <c r="AK75" s="65" t="s">
        <v>42</v>
      </c>
      <c r="AL75" s="65" t="s">
        <v>80</v>
      </c>
      <c r="AM75" s="67" t="s">
        <v>74</v>
      </c>
      <c r="AN75" s="67" t="s">
        <v>74</v>
      </c>
      <c r="AO75" s="67" t="s">
        <v>74</v>
      </c>
      <c r="AP75" s="67" t="s">
        <v>74</v>
      </c>
      <c r="AQ75" s="67" t="s">
        <v>80</v>
      </c>
      <c r="AR75" s="67" t="s">
        <v>74</v>
      </c>
      <c r="AS75" s="65" t="s">
        <v>301</v>
      </c>
      <c r="AT75" s="65">
        <v>15</v>
      </c>
      <c r="AU75" s="65" t="s">
        <v>38</v>
      </c>
      <c r="AV75" s="56">
        <v>0</v>
      </c>
      <c r="AW75" s="65" t="s">
        <v>26</v>
      </c>
      <c r="AX75" s="65"/>
      <c r="AZ75" s="56" t="s">
        <v>361</v>
      </c>
    </row>
    <row r="76" spans="1:52" ht="29" customHeight="1" x14ac:dyDescent="0.15">
      <c r="A76" s="69" t="s">
        <v>129</v>
      </c>
      <c r="B76" s="70">
        <v>38554</v>
      </c>
      <c r="C76" s="70" t="s">
        <v>21</v>
      </c>
      <c r="D76" s="70">
        <v>18392</v>
      </c>
      <c r="E76" s="59">
        <f t="shared" si="1"/>
        <v>55.200547570157426</v>
      </c>
      <c r="F76" s="71" t="s">
        <v>31</v>
      </c>
      <c r="G76" s="71" t="s">
        <v>276</v>
      </c>
      <c r="H76" s="71" t="s">
        <v>82</v>
      </c>
      <c r="I76" s="71" t="s">
        <v>26</v>
      </c>
      <c r="J76" s="71" t="s">
        <v>26</v>
      </c>
      <c r="K76" s="71">
        <v>20</v>
      </c>
      <c r="L76" s="71" t="s">
        <v>1325</v>
      </c>
      <c r="M76" s="71" t="s">
        <v>82</v>
      </c>
      <c r="N76" s="71" t="s">
        <v>183</v>
      </c>
      <c r="O76" s="71">
        <v>36</v>
      </c>
      <c r="P76" s="71" t="s">
        <v>375</v>
      </c>
      <c r="Q76" s="71" t="s">
        <v>1378</v>
      </c>
      <c r="R76" s="71" t="s">
        <v>578</v>
      </c>
      <c r="S76" s="71" t="s">
        <v>115</v>
      </c>
      <c r="T76" s="71" t="s">
        <v>74</v>
      </c>
      <c r="U76" s="72">
        <v>11</v>
      </c>
      <c r="V76" s="73" t="s">
        <v>116</v>
      </c>
      <c r="W76" s="71" t="s">
        <v>117</v>
      </c>
      <c r="X76" s="71" t="s">
        <v>74</v>
      </c>
      <c r="Y76" s="71" t="s">
        <v>252</v>
      </c>
      <c r="Z76" s="71" t="s">
        <v>26</v>
      </c>
      <c r="AA76" s="71" t="s">
        <v>80</v>
      </c>
      <c r="AB76" s="71" t="s">
        <v>80</v>
      </c>
      <c r="AC76" s="71" t="s">
        <v>74</v>
      </c>
      <c r="AD76" s="71" t="s">
        <v>261</v>
      </c>
      <c r="AE76" s="72">
        <v>11</v>
      </c>
      <c r="AF76" s="73" t="s">
        <v>483</v>
      </c>
      <c r="AG76" s="71" t="s">
        <v>36</v>
      </c>
      <c r="AH76" s="71" t="s">
        <v>42</v>
      </c>
      <c r="AI76" s="71" t="s">
        <v>42</v>
      </c>
      <c r="AJ76" s="71" t="s">
        <v>42</v>
      </c>
      <c r="AK76" s="71" t="s">
        <v>42</v>
      </c>
      <c r="AL76" s="71" t="s">
        <v>80</v>
      </c>
      <c r="AM76" s="73" t="s">
        <v>74</v>
      </c>
      <c r="AN76" s="73" t="s">
        <v>74</v>
      </c>
      <c r="AO76" s="73" t="s">
        <v>74</v>
      </c>
      <c r="AP76" s="73" t="s">
        <v>74</v>
      </c>
      <c r="AQ76" s="73" t="s">
        <v>26</v>
      </c>
      <c r="AR76" s="73" t="s">
        <v>253</v>
      </c>
      <c r="AS76" s="71" t="s">
        <v>270</v>
      </c>
      <c r="AT76" s="71">
        <v>15</v>
      </c>
      <c r="AU76" s="71" t="s">
        <v>38</v>
      </c>
      <c r="AV76" s="56">
        <v>0</v>
      </c>
      <c r="AW76" s="71" t="s">
        <v>26</v>
      </c>
      <c r="AX76" s="71"/>
      <c r="AZ76" s="56" t="s">
        <v>361</v>
      </c>
    </row>
    <row r="77" spans="1:52" ht="29" customHeight="1" x14ac:dyDescent="0.15">
      <c r="A77" s="69" t="s">
        <v>130</v>
      </c>
      <c r="B77" s="70">
        <v>38554</v>
      </c>
      <c r="C77" s="70" t="s">
        <v>21</v>
      </c>
      <c r="D77" s="70">
        <v>20158</v>
      </c>
      <c r="E77" s="59">
        <f t="shared" si="1"/>
        <v>50.365503080082135</v>
      </c>
      <c r="F77" s="71" t="s">
        <v>44</v>
      </c>
      <c r="G77" s="71" t="s">
        <v>241</v>
      </c>
      <c r="H77" s="71" t="s">
        <v>82</v>
      </c>
      <c r="I77" s="71" t="s">
        <v>26</v>
      </c>
      <c r="J77" s="71" t="s">
        <v>26</v>
      </c>
      <c r="K77" s="71">
        <v>13</v>
      </c>
      <c r="L77" s="71" t="s">
        <v>373</v>
      </c>
      <c r="M77" s="71" t="s">
        <v>82</v>
      </c>
      <c r="N77" s="71" t="s">
        <v>242</v>
      </c>
      <c r="O77" s="71">
        <v>50</v>
      </c>
      <c r="P77" s="71" t="s">
        <v>375</v>
      </c>
      <c r="Q77" s="71" t="s">
        <v>738</v>
      </c>
      <c r="R77" s="71" t="s">
        <v>578</v>
      </c>
      <c r="S77" s="71" t="s">
        <v>115</v>
      </c>
      <c r="T77" s="71" t="s">
        <v>74</v>
      </c>
      <c r="U77" s="72">
        <v>3.1</v>
      </c>
      <c r="V77" s="73" t="s">
        <v>34</v>
      </c>
      <c r="W77" s="71" t="s">
        <v>300</v>
      </c>
      <c r="X77" s="71" t="s">
        <v>74</v>
      </c>
      <c r="Y77" s="71" t="s">
        <v>252</v>
      </c>
      <c r="Z77" s="71" t="s">
        <v>26</v>
      </c>
      <c r="AA77" s="71" t="s">
        <v>80</v>
      </c>
      <c r="AB77" s="71" t="s">
        <v>80</v>
      </c>
      <c r="AC77" s="71" t="s">
        <v>74</v>
      </c>
      <c r="AD77" s="71" t="s">
        <v>261</v>
      </c>
      <c r="AE77" s="72">
        <v>3</v>
      </c>
      <c r="AF77" s="73">
        <v>37411</v>
      </c>
      <c r="AG77" s="71" t="s">
        <v>427</v>
      </c>
      <c r="AH77" s="71" t="s">
        <v>42</v>
      </c>
      <c r="AI77" s="71" t="s">
        <v>42</v>
      </c>
      <c r="AJ77" s="71" t="s">
        <v>42</v>
      </c>
      <c r="AK77" s="71" t="s">
        <v>42</v>
      </c>
      <c r="AL77" s="71" t="s">
        <v>80</v>
      </c>
      <c r="AM77" s="73" t="s">
        <v>74</v>
      </c>
      <c r="AN77" s="73" t="s">
        <v>74</v>
      </c>
      <c r="AO77" s="73" t="s">
        <v>74</v>
      </c>
      <c r="AP77" s="73" t="s">
        <v>74</v>
      </c>
      <c r="AQ77" s="73" t="s">
        <v>80</v>
      </c>
      <c r="AR77" s="73" t="s">
        <v>74</v>
      </c>
      <c r="AS77" s="71" t="s">
        <v>42</v>
      </c>
      <c r="AT77" s="71">
        <v>35</v>
      </c>
      <c r="AU77" s="71" t="s">
        <v>38</v>
      </c>
      <c r="AV77" s="56">
        <v>0</v>
      </c>
      <c r="AW77" s="71" t="s">
        <v>26</v>
      </c>
      <c r="AX77" s="71"/>
      <c r="AZ77" s="56" t="s">
        <v>361</v>
      </c>
    </row>
    <row r="78" spans="1:52" ht="29" customHeight="1" x14ac:dyDescent="0.15">
      <c r="A78" s="57" t="s">
        <v>133</v>
      </c>
      <c r="B78" s="64">
        <v>38554</v>
      </c>
      <c r="C78" s="64" t="s">
        <v>21</v>
      </c>
      <c r="D78" s="64">
        <v>20944</v>
      </c>
      <c r="E78" s="59">
        <f t="shared" si="1"/>
        <v>48.213552361396303</v>
      </c>
      <c r="F78" s="65" t="s">
        <v>31</v>
      </c>
      <c r="G78" s="65" t="s">
        <v>106</v>
      </c>
      <c r="H78" s="65" t="s">
        <v>82</v>
      </c>
      <c r="I78" s="65" t="s">
        <v>26</v>
      </c>
      <c r="J78" s="65" t="s">
        <v>26</v>
      </c>
      <c r="K78" s="65">
        <v>16</v>
      </c>
      <c r="L78" s="65" t="s">
        <v>1327</v>
      </c>
      <c r="M78" s="65" t="s">
        <v>82</v>
      </c>
      <c r="N78" s="65" t="s">
        <v>73</v>
      </c>
      <c r="O78" s="65" t="s">
        <v>74</v>
      </c>
      <c r="P78" s="65" t="s">
        <v>114</v>
      </c>
      <c r="Q78" s="65" t="s">
        <v>74</v>
      </c>
      <c r="R78" s="65" t="s">
        <v>578</v>
      </c>
      <c r="S78" s="65" t="s">
        <v>115</v>
      </c>
      <c r="T78" s="65" t="s">
        <v>74</v>
      </c>
      <c r="U78" s="66">
        <v>5</v>
      </c>
      <c r="V78" s="67" t="s">
        <v>34</v>
      </c>
      <c r="W78" s="65" t="s">
        <v>300</v>
      </c>
      <c r="X78" s="65" t="s">
        <v>74</v>
      </c>
      <c r="Y78" s="65" t="s">
        <v>252</v>
      </c>
      <c r="Z78" s="65" t="s">
        <v>80</v>
      </c>
      <c r="AA78" s="65" t="s">
        <v>80</v>
      </c>
      <c r="AB78" s="65" t="s">
        <v>80</v>
      </c>
      <c r="AC78" s="65" t="s">
        <v>74</v>
      </c>
      <c r="AD78" s="65" t="s">
        <v>294</v>
      </c>
      <c r="AE78" s="66">
        <v>0.75</v>
      </c>
      <c r="AF78" s="67">
        <v>36716</v>
      </c>
      <c r="AG78" s="65" t="s">
        <v>36</v>
      </c>
      <c r="AH78" s="65" t="s">
        <v>42</v>
      </c>
      <c r="AI78" s="65" t="s">
        <v>42</v>
      </c>
      <c r="AJ78" s="65" t="s">
        <v>42</v>
      </c>
      <c r="AK78" s="65" t="s">
        <v>42</v>
      </c>
      <c r="AL78" s="65" t="s">
        <v>80</v>
      </c>
      <c r="AM78" s="67" t="s">
        <v>74</v>
      </c>
      <c r="AN78" s="67" t="s">
        <v>74</v>
      </c>
      <c r="AO78" s="67" t="s">
        <v>74</v>
      </c>
      <c r="AP78" s="67" t="s">
        <v>74</v>
      </c>
      <c r="AQ78" s="67" t="s">
        <v>42</v>
      </c>
      <c r="AR78" s="67" t="s">
        <v>74</v>
      </c>
      <c r="AS78" s="65" t="s">
        <v>384</v>
      </c>
      <c r="AT78" s="65">
        <v>15</v>
      </c>
      <c r="AU78" s="65" t="s">
        <v>38</v>
      </c>
      <c r="AV78" s="56">
        <v>0</v>
      </c>
      <c r="AW78" s="65" t="s">
        <v>26</v>
      </c>
      <c r="AX78" s="65"/>
      <c r="AZ78" s="56" t="s">
        <v>361</v>
      </c>
    </row>
    <row r="79" spans="1:52" ht="29" customHeight="1" x14ac:dyDescent="0.15">
      <c r="A79" s="57" t="s">
        <v>134</v>
      </c>
      <c r="B79" s="58">
        <v>38555</v>
      </c>
      <c r="C79" s="58" t="s">
        <v>21</v>
      </c>
      <c r="D79" s="58">
        <v>10470</v>
      </c>
      <c r="E79" s="59">
        <f t="shared" si="1"/>
        <v>76.89253935660507</v>
      </c>
      <c r="F79" s="56" t="s">
        <v>44</v>
      </c>
      <c r="G79" s="56" t="s">
        <v>106</v>
      </c>
      <c r="H79" s="56" t="s">
        <v>82</v>
      </c>
      <c r="I79" s="56" t="s">
        <v>26</v>
      </c>
      <c r="J79" s="56" t="s">
        <v>26</v>
      </c>
      <c r="K79" s="56">
        <v>16</v>
      </c>
      <c r="L79" s="56" t="s">
        <v>385</v>
      </c>
      <c r="M79" s="56" t="s">
        <v>82</v>
      </c>
      <c r="N79" s="56" t="s">
        <v>73</v>
      </c>
      <c r="O79" s="56" t="s">
        <v>74</v>
      </c>
      <c r="P79" s="56" t="s">
        <v>114</v>
      </c>
      <c r="Q79" s="56" t="s">
        <v>74</v>
      </c>
      <c r="R79" s="56" t="s">
        <v>578</v>
      </c>
      <c r="S79" s="56" t="s">
        <v>115</v>
      </c>
      <c r="T79" s="56" t="s">
        <v>74</v>
      </c>
      <c r="U79" s="60">
        <v>1.9</v>
      </c>
      <c r="V79" s="61" t="s">
        <v>116</v>
      </c>
      <c r="W79" s="56" t="s">
        <v>117</v>
      </c>
      <c r="X79" s="56" t="s">
        <v>74</v>
      </c>
      <c r="Y79" s="56" t="s">
        <v>252</v>
      </c>
      <c r="Z79" s="56" t="s">
        <v>26</v>
      </c>
      <c r="AA79" s="56" t="s">
        <v>80</v>
      </c>
      <c r="AB79" s="56" t="s">
        <v>80</v>
      </c>
      <c r="AC79" s="56" t="s">
        <v>74</v>
      </c>
      <c r="AD79" s="56" t="s">
        <v>294</v>
      </c>
      <c r="AE79" s="60">
        <v>1.9</v>
      </c>
      <c r="AF79" s="61">
        <v>37857</v>
      </c>
      <c r="AG79" s="56" t="s">
        <v>36</v>
      </c>
      <c r="AH79" s="56" t="s">
        <v>42</v>
      </c>
      <c r="AI79" s="56" t="s">
        <v>42</v>
      </c>
      <c r="AJ79" s="56" t="s">
        <v>42</v>
      </c>
      <c r="AK79" s="56" t="s">
        <v>42</v>
      </c>
      <c r="AL79" s="56" t="s">
        <v>80</v>
      </c>
      <c r="AM79" s="61" t="s">
        <v>74</v>
      </c>
      <c r="AN79" s="61" t="s">
        <v>74</v>
      </c>
      <c r="AO79" s="61" t="s">
        <v>74</v>
      </c>
      <c r="AP79" s="61" t="s">
        <v>74</v>
      </c>
      <c r="AQ79" s="61" t="s">
        <v>80</v>
      </c>
      <c r="AR79" s="61" t="s">
        <v>74</v>
      </c>
      <c r="AS79" s="56" t="s">
        <v>391</v>
      </c>
      <c r="AT79" s="56">
        <v>15</v>
      </c>
      <c r="AU79" s="56" t="s">
        <v>38</v>
      </c>
      <c r="AV79" s="56">
        <v>0</v>
      </c>
      <c r="AW79" s="56" t="s">
        <v>26</v>
      </c>
      <c r="AZ79" s="56" t="s">
        <v>361</v>
      </c>
    </row>
    <row r="80" spans="1:52" ht="29" customHeight="1" x14ac:dyDescent="0.15">
      <c r="A80" s="57" t="s">
        <v>135</v>
      </c>
      <c r="B80" s="58">
        <v>38555</v>
      </c>
      <c r="C80" s="58" t="s">
        <v>21</v>
      </c>
      <c r="D80" s="58">
        <v>14638</v>
      </c>
      <c r="E80" s="59">
        <f t="shared" si="1"/>
        <v>65.481177275838462</v>
      </c>
      <c r="F80" s="56" t="s">
        <v>31</v>
      </c>
      <c r="G80" s="56" t="s">
        <v>106</v>
      </c>
      <c r="H80" s="56" t="s">
        <v>82</v>
      </c>
      <c r="I80" s="56" t="s">
        <v>26</v>
      </c>
      <c r="J80" s="56" t="s">
        <v>26</v>
      </c>
      <c r="K80" s="56">
        <v>16</v>
      </c>
      <c r="L80" s="56" t="s">
        <v>367</v>
      </c>
      <c r="M80" s="56" t="s">
        <v>82</v>
      </c>
      <c r="N80" s="56" t="s">
        <v>73</v>
      </c>
      <c r="O80" s="56" t="s">
        <v>74</v>
      </c>
      <c r="P80" s="56" t="s">
        <v>114</v>
      </c>
      <c r="Q80" s="56" t="s">
        <v>74</v>
      </c>
      <c r="R80" s="56" t="s">
        <v>578</v>
      </c>
      <c r="S80" s="56" t="s">
        <v>115</v>
      </c>
      <c r="T80" s="56" t="s">
        <v>74</v>
      </c>
      <c r="U80" s="60">
        <v>4.9000000000000004</v>
      </c>
      <c r="V80" s="61" t="s">
        <v>116</v>
      </c>
      <c r="W80" s="56" t="s">
        <v>117</v>
      </c>
      <c r="X80" s="56" t="s">
        <v>74</v>
      </c>
      <c r="Y80" s="56" t="s">
        <v>252</v>
      </c>
      <c r="Z80" s="56" t="s">
        <v>80</v>
      </c>
      <c r="AA80" s="56" t="s">
        <v>80</v>
      </c>
      <c r="AB80" s="56" t="s">
        <v>80</v>
      </c>
      <c r="AC80" s="56" t="s">
        <v>74</v>
      </c>
      <c r="AD80" s="56" t="s">
        <v>261</v>
      </c>
      <c r="AE80" s="60">
        <v>1</v>
      </c>
      <c r="AF80" s="61">
        <v>36808</v>
      </c>
      <c r="AG80" s="56" t="s">
        <v>36</v>
      </c>
      <c r="AH80" s="56" t="s">
        <v>27</v>
      </c>
      <c r="AI80" s="56" t="s">
        <v>42</v>
      </c>
      <c r="AJ80" s="56" t="s">
        <v>42</v>
      </c>
      <c r="AK80" s="56" t="s">
        <v>42</v>
      </c>
      <c r="AL80" s="56" t="s">
        <v>80</v>
      </c>
      <c r="AM80" s="61" t="s">
        <v>74</v>
      </c>
      <c r="AN80" s="61" t="s">
        <v>74</v>
      </c>
      <c r="AO80" s="61" t="s">
        <v>74</v>
      </c>
      <c r="AP80" s="61" t="s">
        <v>74</v>
      </c>
      <c r="AQ80" s="61" t="s">
        <v>42</v>
      </c>
      <c r="AR80" s="61" t="s">
        <v>42</v>
      </c>
      <c r="AS80" s="56" t="s">
        <v>196</v>
      </c>
      <c r="AT80" s="56">
        <v>15</v>
      </c>
      <c r="AU80" s="56" t="s">
        <v>38</v>
      </c>
      <c r="AV80" s="56">
        <v>0</v>
      </c>
      <c r="AW80" s="56" t="s">
        <v>26</v>
      </c>
      <c r="AZ80" s="56" t="s">
        <v>361</v>
      </c>
    </row>
    <row r="81" spans="1:52" ht="29" customHeight="1" x14ac:dyDescent="0.15">
      <c r="A81" s="57" t="s">
        <v>136</v>
      </c>
      <c r="B81" s="64">
        <v>38555</v>
      </c>
      <c r="C81" s="64" t="s">
        <v>21</v>
      </c>
      <c r="D81" s="64">
        <v>12447</v>
      </c>
      <c r="E81" s="59">
        <f t="shared" si="1"/>
        <v>71.479808350444898</v>
      </c>
      <c r="F81" s="65" t="s">
        <v>31</v>
      </c>
      <c r="G81" s="65" t="s">
        <v>106</v>
      </c>
      <c r="H81" s="65" t="s">
        <v>82</v>
      </c>
      <c r="I81" s="65" t="s">
        <v>26</v>
      </c>
      <c r="J81" s="65" t="s">
        <v>26</v>
      </c>
      <c r="K81" s="65">
        <v>12</v>
      </c>
      <c r="L81" s="65" t="s">
        <v>1328</v>
      </c>
      <c r="M81" s="65" t="s">
        <v>82</v>
      </c>
      <c r="N81" s="65" t="s">
        <v>73</v>
      </c>
      <c r="O81" s="65" t="s">
        <v>74</v>
      </c>
      <c r="P81" s="65" t="s">
        <v>114</v>
      </c>
      <c r="Q81" s="65" t="s">
        <v>74</v>
      </c>
      <c r="R81" s="65" t="s">
        <v>578</v>
      </c>
      <c r="S81" s="65" t="s">
        <v>115</v>
      </c>
      <c r="T81" s="65" t="s">
        <v>74</v>
      </c>
      <c r="U81" s="66">
        <v>0.75</v>
      </c>
      <c r="V81" s="67" t="s">
        <v>116</v>
      </c>
      <c r="W81" s="65" t="s">
        <v>423</v>
      </c>
      <c r="X81" s="65" t="s">
        <v>74</v>
      </c>
      <c r="Y81" s="65" t="s">
        <v>252</v>
      </c>
      <c r="Z81" s="65" t="s">
        <v>26</v>
      </c>
      <c r="AA81" s="65" t="s">
        <v>80</v>
      </c>
      <c r="AB81" s="65" t="s">
        <v>80</v>
      </c>
      <c r="AC81" s="65" t="s">
        <v>74</v>
      </c>
      <c r="AD81" s="65" t="s">
        <v>261</v>
      </c>
      <c r="AE81" s="66">
        <v>9</v>
      </c>
      <c r="AF81" s="67">
        <v>38279</v>
      </c>
      <c r="AG81" s="65" t="s">
        <v>36</v>
      </c>
      <c r="AH81" s="65" t="s">
        <v>42</v>
      </c>
      <c r="AI81" s="65" t="s">
        <v>42</v>
      </c>
      <c r="AJ81" s="65" t="s">
        <v>42</v>
      </c>
      <c r="AK81" s="65" t="s">
        <v>42</v>
      </c>
      <c r="AL81" s="65" t="s">
        <v>80</v>
      </c>
      <c r="AM81" s="67" t="s">
        <v>74</v>
      </c>
      <c r="AN81" s="67" t="s">
        <v>74</v>
      </c>
      <c r="AO81" s="67" t="s">
        <v>74</v>
      </c>
      <c r="AP81" s="67" t="s">
        <v>74</v>
      </c>
      <c r="AQ81" s="67" t="s">
        <v>80</v>
      </c>
      <c r="AR81" s="67" t="s">
        <v>74</v>
      </c>
      <c r="AS81" s="65" t="s">
        <v>200</v>
      </c>
      <c r="AT81" s="65">
        <v>35</v>
      </c>
      <c r="AU81" s="65" t="s">
        <v>38</v>
      </c>
      <c r="AV81" s="56">
        <v>0</v>
      </c>
      <c r="AW81" s="65" t="s">
        <v>26</v>
      </c>
      <c r="AX81" s="65"/>
      <c r="AZ81" s="56" t="s">
        <v>361</v>
      </c>
    </row>
    <row r="82" spans="1:52" ht="29" customHeight="1" x14ac:dyDescent="0.15">
      <c r="A82" s="57" t="s">
        <v>137</v>
      </c>
      <c r="B82" s="64">
        <v>38555</v>
      </c>
      <c r="C82" s="64" t="s">
        <v>21</v>
      </c>
      <c r="D82" s="64">
        <v>17062</v>
      </c>
      <c r="E82" s="59">
        <f t="shared" si="1"/>
        <v>58.844626967830251</v>
      </c>
      <c r="F82" s="65" t="s">
        <v>44</v>
      </c>
      <c r="G82" s="65" t="s">
        <v>106</v>
      </c>
      <c r="H82" s="65" t="s">
        <v>82</v>
      </c>
      <c r="I82" s="65" t="s">
        <v>26</v>
      </c>
      <c r="J82" s="65" t="s">
        <v>26</v>
      </c>
      <c r="K82" s="65" t="s">
        <v>42</v>
      </c>
      <c r="L82" s="65" t="s">
        <v>316</v>
      </c>
      <c r="M82" s="65" t="s">
        <v>82</v>
      </c>
      <c r="N82" s="65" t="s">
        <v>1380</v>
      </c>
      <c r="O82" s="65">
        <v>34</v>
      </c>
      <c r="P82" s="65" t="s">
        <v>277</v>
      </c>
      <c r="Q82" s="65" t="s">
        <v>1379</v>
      </c>
      <c r="R82" s="65" t="s">
        <v>578</v>
      </c>
      <c r="S82" s="65" t="s">
        <v>115</v>
      </c>
      <c r="T82" s="65" t="s">
        <v>74</v>
      </c>
      <c r="U82" s="66">
        <v>10.7</v>
      </c>
      <c r="V82" s="67" t="s">
        <v>116</v>
      </c>
      <c r="W82" s="65" t="s">
        <v>117</v>
      </c>
      <c r="X82" s="65" t="s">
        <v>74</v>
      </c>
      <c r="Y82" s="65" t="s">
        <v>252</v>
      </c>
      <c r="Z82" s="65" t="s">
        <v>26</v>
      </c>
      <c r="AA82" s="65" t="s">
        <v>80</v>
      </c>
      <c r="AB82" s="65" t="s">
        <v>80</v>
      </c>
      <c r="AC82" s="65" t="s">
        <v>74</v>
      </c>
      <c r="AD82" s="65" t="s">
        <v>261</v>
      </c>
      <c r="AE82" s="66">
        <v>3</v>
      </c>
      <c r="AF82" s="67">
        <v>34652</v>
      </c>
      <c r="AG82" s="65" t="s">
        <v>36</v>
      </c>
      <c r="AH82" s="65" t="s">
        <v>42</v>
      </c>
      <c r="AI82" s="65" t="s">
        <v>42</v>
      </c>
      <c r="AJ82" s="65" t="s">
        <v>42</v>
      </c>
      <c r="AK82" s="65" t="s">
        <v>42</v>
      </c>
      <c r="AL82" s="65" t="s">
        <v>80</v>
      </c>
      <c r="AM82" s="67" t="s">
        <v>74</v>
      </c>
      <c r="AN82" s="67" t="s">
        <v>74</v>
      </c>
      <c r="AO82" s="67" t="s">
        <v>74</v>
      </c>
      <c r="AP82" s="67" t="s">
        <v>74</v>
      </c>
      <c r="AQ82" s="67" t="s">
        <v>80</v>
      </c>
      <c r="AR82" s="67" t="s">
        <v>74</v>
      </c>
      <c r="AS82" s="65" t="s">
        <v>270</v>
      </c>
      <c r="AT82" s="65">
        <v>15</v>
      </c>
      <c r="AU82" s="65" t="s">
        <v>38</v>
      </c>
      <c r="AV82" s="56">
        <v>0</v>
      </c>
      <c r="AW82" s="65" t="s">
        <v>26</v>
      </c>
      <c r="AX82" s="65"/>
      <c r="AZ82" s="56" t="s">
        <v>361</v>
      </c>
    </row>
    <row r="83" spans="1:52" ht="29" customHeight="1" x14ac:dyDescent="0.15">
      <c r="A83" s="57" t="s">
        <v>138</v>
      </c>
      <c r="B83" s="58">
        <v>38555</v>
      </c>
      <c r="C83" s="58" t="s">
        <v>16</v>
      </c>
      <c r="D83" s="58">
        <v>16808</v>
      </c>
      <c r="E83" s="59">
        <f t="shared" si="1"/>
        <v>59.540041067761805</v>
      </c>
      <c r="F83" s="56" t="s">
        <v>44</v>
      </c>
      <c r="G83" s="56" t="s">
        <v>106</v>
      </c>
      <c r="H83" s="56" t="s">
        <v>82</v>
      </c>
      <c r="I83" s="56" t="s">
        <v>26</v>
      </c>
      <c r="J83" s="56" t="s">
        <v>26</v>
      </c>
      <c r="K83" s="56">
        <v>12</v>
      </c>
      <c r="L83" s="56" t="s">
        <v>393</v>
      </c>
      <c r="M83" s="56" t="s">
        <v>82</v>
      </c>
      <c r="N83" s="56" t="s">
        <v>73</v>
      </c>
      <c r="O83" s="56" t="s">
        <v>74</v>
      </c>
      <c r="P83" s="56" t="s">
        <v>114</v>
      </c>
      <c r="Q83" s="56" t="s">
        <v>74</v>
      </c>
      <c r="R83" s="56" t="s">
        <v>578</v>
      </c>
      <c r="S83" s="56" t="s">
        <v>115</v>
      </c>
      <c r="T83" s="56" t="s">
        <v>74</v>
      </c>
      <c r="U83" s="60">
        <v>14.8</v>
      </c>
      <c r="V83" s="61" t="s">
        <v>34</v>
      </c>
      <c r="W83" s="56" t="s">
        <v>300</v>
      </c>
      <c r="X83" s="56" t="s">
        <v>74</v>
      </c>
      <c r="Y83" s="56" t="s">
        <v>252</v>
      </c>
      <c r="Z83" s="56" t="s">
        <v>80</v>
      </c>
      <c r="AA83" s="56" t="s">
        <v>80</v>
      </c>
      <c r="AB83" s="56" t="s">
        <v>80</v>
      </c>
      <c r="AC83" s="56" t="s">
        <v>74</v>
      </c>
      <c r="AD83" s="56" t="s">
        <v>261</v>
      </c>
      <c r="AE83" s="60">
        <v>13</v>
      </c>
      <c r="AF83" s="61">
        <v>33123</v>
      </c>
      <c r="AG83" s="56" t="s">
        <v>36</v>
      </c>
      <c r="AH83" s="56" t="s">
        <v>46</v>
      </c>
      <c r="AI83" s="56" t="s">
        <v>42</v>
      </c>
      <c r="AJ83" s="56" t="s">
        <v>42</v>
      </c>
      <c r="AK83" s="56" t="s">
        <v>42</v>
      </c>
      <c r="AL83" s="56" t="s">
        <v>80</v>
      </c>
      <c r="AM83" s="61" t="s">
        <v>74</v>
      </c>
      <c r="AN83" s="61" t="s">
        <v>74</v>
      </c>
      <c r="AO83" s="61" t="s">
        <v>74</v>
      </c>
      <c r="AP83" s="61" t="s">
        <v>74</v>
      </c>
      <c r="AQ83" s="61" t="s">
        <v>80</v>
      </c>
      <c r="AR83" s="61" t="s">
        <v>74</v>
      </c>
      <c r="AS83" s="56" t="s">
        <v>362</v>
      </c>
      <c r="AT83" s="56">
        <v>15</v>
      </c>
      <c r="AU83" s="56" t="s">
        <v>38</v>
      </c>
      <c r="AV83" s="56">
        <v>0</v>
      </c>
      <c r="AW83" s="56" t="s">
        <v>26</v>
      </c>
      <c r="AZ83" s="56" t="s">
        <v>361</v>
      </c>
    </row>
    <row r="84" spans="1:52" ht="29" customHeight="1" x14ac:dyDescent="0.15">
      <c r="A84" s="57" t="s">
        <v>139</v>
      </c>
      <c r="B84" s="58">
        <v>38556</v>
      </c>
      <c r="C84" s="58" t="s">
        <v>21</v>
      </c>
      <c r="D84" s="58">
        <v>19506</v>
      </c>
      <c r="E84" s="59">
        <f t="shared" si="1"/>
        <v>52.156057494866531</v>
      </c>
      <c r="F84" s="56" t="s">
        <v>31</v>
      </c>
      <c r="G84" s="56" t="s">
        <v>106</v>
      </c>
      <c r="H84" s="56" t="s">
        <v>82</v>
      </c>
      <c r="I84" s="56" t="s">
        <v>26</v>
      </c>
      <c r="J84" s="56" t="s">
        <v>26</v>
      </c>
      <c r="K84" s="56">
        <v>14</v>
      </c>
      <c r="L84" s="56" t="s">
        <v>376</v>
      </c>
      <c r="M84" s="56" t="s">
        <v>82</v>
      </c>
      <c r="N84" s="56" t="s">
        <v>73</v>
      </c>
      <c r="O84" s="56" t="s">
        <v>74</v>
      </c>
      <c r="P84" s="56" t="s">
        <v>114</v>
      </c>
      <c r="Q84" s="56" t="s">
        <v>74</v>
      </c>
      <c r="R84" s="56" t="s">
        <v>578</v>
      </c>
      <c r="S84" s="56" t="s">
        <v>115</v>
      </c>
      <c r="T84" s="56" t="s">
        <v>74</v>
      </c>
      <c r="U84" s="60">
        <v>5.0999999999999996</v>
      </c>
      <c r="V84" s="61" t="s">
        <v>116</v>
      </c>
      <c r="W84" s="56" t="s">
        <v>117</v>
      </c>
      <c r="X84" s="56" t="s">
        <v>74</v>
      </c>
      <c r="Y84" s="56" t="s">
        <v>252</v>
      </c>
      <c r="Z84" s="56" t="s">
        <v>26</v>
      </c>
      <c r="AA84" s="56" t="s">
        <v>80</v>
      </c>
      <c r="AB84" s="56" t="s">
        <v>80</v>
      </c>
      <c r="AC84" s="56" t="s">
        <v>74</v>
      </c>
      <c r="AD84" s="56" t="s">
        <v>294</v>
      </c>
      <c r="AE84" s="60">
        <v>3</v>
      </c>
      <c r="AF84" s="61">
        <v>36677</v>
      </c>
      <c r="AG84" s="56" t="s">
        <v>36</v>
      </c>
      <c r="AH84" s="56" t="s">
        <v>27</v>
      </c>
      <c r="AI84" s="56" t="s">
        <v>42</v>
      </c>
      <c r="AJ84" s="56" t="s">
        <v>42</v>
      </c>
      <c r="AK84" s="56" t="s">
        <v>42</v>
      </c>
      <c r="AL84" s="56" t="s">
        <v>80</v>
      </c>
      <c r="AM84" s="61" t="s">
        <v>74</v>
      </c>
      <c r="AN84" s="61" t="s">
        <v>74</v>
      </c>
      <c r="AO84" s="61" t="s">
        <v>74</v>
      </c>
      <c r="AP84" s="61" t="s">
        <v>74</v>
      </c>
      <c r="AQ84" s="61" t="s">
        <v>80</v>
      </c>
      <c r="AR84" s="61" t="s">
        <v>74</v>
      </c>
      <c r="AS84" s="56" t="s">
        <v>200</v>
      </c>
      <c r="AT84" s="56">
        <v>15</v>
      </c>
      <c r="AU84" s="56" t="s">
        <v>38</v>
      </c>
      <c r="AV84" s="56">
        <v>0</v>
      </c>
      <c r="AW84" s="56" t="s">
        <v>26</v>
      </c>
      <c r="AZ84" s="56" t="s">
        <v>430</v>
      </c>
    </row>
    <row r="85" spans="1:52" ht="29" customHeight="1" x14ac:dyDescent="0.15">
      <c r="A85" s="57" t="s">
        <v>140</v>
      </c>
      <c r="B85" s="58">
        <v>38556</v>
      </c>
      <c r="C85" s="58" t="s">
        <v>21</v>
      </c>
      <c r="D85" s="58">
        <v>17593</v>
      </c>
      <c r="E85" s="59">
        <f t="shared" si="1"/>
        <v>57.393566050650243</v>
      </c>
      <c r="F85" s="56" t="s">
        <v>31</v>
      </c>
      <c r="G85" s="56" t="s">
        <v>106</v>
      </c>
      <c r="H85" s="56" t="s">
        <v>82</v>
      </c>
      <c r="I85" s="56" t="s">
        <v>26</v>
      </c>
      <c r="J85" s="56" t="s">
        <v>26</v>
      </c>
      <c r="K85" s="56">
        <v>20</v>
      </c>
      <c r="L85" s="56" t="s">
        <v>414</v>
      </c>
      <c r="M85" s="56" t="s">
        <v>82</v>
      </c>
      <c r="N85" s="56" t="s">
        <v>73</v>
      </c>
      <c r="O85" s="56" t="s">
        <v>74</v>
      </c>
      <c r="P85" s="56" t="s">
        <v>114</v>
      </c>
      <c r="Q85" s="56" t="s">
        <v>74</v>
      </c>
      <c r="R85" s="56" t="s">
        <v>578</v>
      </c>
      <c r="S85" s="56" t="s">
        <v>115</v>
      </c>
      <c r="T85" s="56" t="s">
        <v>74</v>
      </c>
      <c r="U85" s="60">
        <v>3.5</v>
      </c>
      <c r="V85" s="61" t="s">
        <v>34</v>
      </c>
      <c r="W85" s="56" t="s">
        <v>416</v>
      </c>
      <c r="X85" s="56" t="s">
        <v>74</v>
      </c>
      <c r="Y85" s="56" t="s">
        <v>252</v>
      </c>
      <c r="Z85" s="56" t="s">
        <v>80</v>
      </c>
      <c r="AA85" s="56" t="s">
        <v>80</v>
      </c>
      <c r="AB85" s="56" t="s">
        <v>26</v>
      </c>
      <c r="AC85" s="56" t="s">
        <v>403</v>
      </c>
      <c r="AD85" s="56" t="s">
        <v>296</v>
      </c>
      <c r="AE85" s="60">
        <v>3</v>
      </c>
      <c r="AF85" s="61">
        <v>37256</v>
      </c>
      <c r="AG85" s="56" t="s">
        <v>36</v>
      </c>
      <c r="AH85" s="56" t="s">
        <v>42</v>
      </c>
      <c r="AI85" s="56" t="s">
        <v>42</v>
      </c>
      <c r="AJ85" s="56" t="s">
        <v>42</v>
      </c>
      <c r="AK85" s="56" t="s">
        <v>42</v>
      </c>
      <c r="AL85" s="56" t="s">
        <v>80</v>
      </c>
      <c r="AM85" s="61" t="s">
        <v>74</v>
      </c>
      <c r="AN85" s="61" t="s">
        <v>74</v>
      </c>
      <c r="AO85" s="61" t="s">
        <v>74</v>
      </c>
      <c r="AP85" s="61" t="s">
        <v>74</v>
      </c>
      <c r="AQ85" s="61" t="s">
        <v>80</v>
      </c>
      <c r="AR85" s="61" t="s">
        <v>74</v>
      </c>
      <c r="AS85" s="56" t="s">
        <v>352</v>
      </c>
      <c r="AT85" s="56">
        <v>15</v>
      </c>
      <c r="AU85" s="56" t="s">
        <v>38</v>
      </c>
      <c r="AV85" s="56">
        <v>0</v>
      </c>
      <c r="AW85" s="56" t="s">
        <v>26</v>
      </c>
      <c r="AZ85" s="56" t="s">
        <v>361</v>
      </c>
    </row>
    <row r="86" spans="1:52" ht="29" customHeight="1" x14ac:dyDescent="0.15">
      <c r="A86" s="57" t="s">
        <v>141</v>
      </c>
      <c r="B86" s="58">
        <v>38556</v>
      </c>
      <c r="C86" s="58" t="s">
        <v>21</v>
      </c>
      <c r="D86" s="58">
        <v>10558</v>
      </c>
      <c r="E86" s="59">
        <f t="shared" si="1"/>
        <v>76.654346338124569</v>
      </c>
      <c r="F86" s="56" t="s">
        <v>31</v>
      </c>
      <c r="G86" s="56" t="s">
        <v>241</v>
      </c>
      <c r="H86" s="56" t="s">
        <v>82</v>
      </c>
      <c r="I86" s="56" t="s">
        <v>26</v>
      </c>
      <c r="J86" s="56" t="s">
        <v>26</v>
      </c>
      <c r="K86" s="56">
        <v>16</v>
      </c>
      <c r="L86" s="56" t="s">
        <v>417</v>
      </c>
      <c r="M86" s="56" t="s">
        <v>82</v>
      </c>
      <c r="N86" s="56" t="s">
        <v>1381</v>
      </c>
      <c r="O86" s="56">
        <v>50</v>
      </c>
      <c r="P86" s="56" t="s">
        <v>277</v>
      </c>
      <c r="Q86" s="56" t="s">
        <v>738</v>
      </c>
      <c r="R86" s="56" t="s">
        <v>578</v>
      </c>
      <c r="S86" s="56" t="s">
        <v>115</v>
      </c>
      <c r="T86" s="56" t="s">
        <v>74</v>
      </c>
      <c r="U86" s="60">
        <v>2.8</v>
      </c>
      <c r="V86" s="61" t="s">
        <v>34</v>
      </c>
      <c r="W86" s="56" t="s">
        <v>300</v>
      </c>
      <c r="X86" s="56" t="s">
        <v>74</v>
      </c>
      <c r="Y86" s="56" t="s">
        <v>252</v>
      </c>
      <c r="Z86" s="56" t="s">
        <v>26</v>
      </c>
      <c r="AA86" s="56" t="s">
        <v>80</v>
      </c>
      <c r="AB86" s="56" t="s">
        <v>80</v>
      </c>
      <c r="AC86" s="56" t="s">
        <v>74</v>
      </c>
      <c r="AD86" s="56" t="s">
        <v>294</v>
      </c>
      <c r="AE86" s="60">
        <v>0.6</v>
      </c>
      <c r="AF86" s="61">
        <v>37514</v>
      </c>
      <c r="AG86" s="56" t="s">
        <v>36</v>
      </c>
      <c r="AH86" s="56" t="s">
        <v>42</v>
      </c>
      <c r="AI86" s="56" t="s">
        <v>42</v>
      </c>
      <c r="AJ86" s="56" t="s">
        <v>42</v>
      </c>
      <c r="AK86" s="56" t="s">
        <v>42</v>
      </c>
      <c r="AL86" s="56" t="s">
        <v>80</v>
      </c>
      <c r="AM86" s="61" t="s">
        <v>74</v>
      </c>
      <c r="AN86" s="61" t="s">
        <v>74</v>
      </c>
      <c r="AO86" s="61" t="s">
        <v>74</v>
      </c>
      <c r="AP86" s="61" t="s">
        <v>74</v>
      </c>
      <c r="AQ86" s="61" t="s">
        <v>80</v>
      </c>
      <c r="AR86" s="61" t="s">
        <v>74</v>
      </c>
      <c r="AS86" s="56" t="s">
        <v>42</v>
      </c>
      <c r="AT86" s="56">
        <v>15</v>
      </c>
      <c r="AU86" s="56" t="s">
        <v>38</v>
      </c>
      <c r="AV86" s="56">
        <v>0</v>
      </c>
      <c r="AW86" s="56" t="s">
        <v>26</v>
      </c>
      <c r="AZ86" s="56" t="s">
        <v>361</v>
      </c>
    </row>
    <row r="87" spans="1:52" ht="29" customHeight="1" x14ac:dyDescent="0.15">
      <c r="A87" s="57" t="s">
        <v>142</v>
      </c>
      <c r="B87" s="58">
        <v>38556</v>
      </c>
      <c r="C87" s="58" t="s">
        <v>21</v>
      </c>
      <c r="D87" s="58">
        <v>10703</v>
      </c>
      <c r="E87" s="59">
        <f t="shared" si="1"/>
        <v>76.257357973990423</v>
      </c>
      <c r="F87" s="56" t="s">
        <v>44</v>
      </c>
      <c r="G87" s="56" t="s">
        <v>66</v>
      </c>
      <c r="H87" s="56" t="s">
        <v>82</v>
      </c>
      <c r="I87" s="56" t="s">
        <v>26</v>
      </c>
      <c r="J87" s="56" t="s">
        <v>26</v>
      </c>
      <c r="K87" s="56">
        <v>17</v>
      </c>
      <c r="L87" s="56" t="s">
        <v>280</v>
      </c>
      <c r="M87" s="56" t="s">
        <v>82</v>
      </c>
      <c r="N87" s="56" t="s">
        <v>73</v>
      </c>
      <c r="O87" s="56" t="s">
        <v>74</v>
      </c>
      <c r="P87" s="56" t="s">
        <v>114</v>
      </c>
      <c r="Q87" s="56" t="s">
        <v>74</v>
      </c>
      <c r="R87" s="56" t="s">
        <v>578</v>
      </c>
      <c r="S87" s="56" t="s">
        <v>115</v>
      </c>
      <c r="T87" s="56" t="s">
        <v>74</v>
      </c>
      <c r="U87" s="60">
        <v>4.7</v>
      </c>
      <c r="V87" s="61" t="s">
        <v>34</v>
      </c>
      <c r="W87" s="56" t="s">
        <v>291</v>
      </c>
      <c r="X87" s="56" t="s">
        <v>74</v>
      </c>
      <c r="Y87" s="56" t="s">
        <v>252</v>
      </c>
      <c r="Z87" s="56" t="s">
        <v>80</v>
      </c>
      <c r="AA87" s="56" t="s">
        <v>80</v>
      </c>
      <c r="AB87" s="56" t="s">
        <v>80</v>
      </c>
      <c r="AC87" s="56" t="s">
        <v>74</v>
      </c>
      <c r="AD87" s="56" t="s">
        <v>296</v>
      </c>
      <c r="AE87" s="60">
        <v>4.7</v>
      </c>
      <c r="AF87" s="61">
        <v>36855</v>
      </c>
      <c r="AG87" s="56" t="s">
        <v>36</v>
      </c>
      <c r="AH87" s="56" t="s">
        <v>42</v>
      </c>
      <c r="AI87" s="56" t="s">
        <v>42</v>
      </c>
      <c r="AJ87" s="56" t="s">
        <v>42</v>
      </c>
      <c r="AK87" s="56" t="s">
        <v>42</v>
      </c>
      <c r="AL87" s="56" t="s">
        <v>80</v>
      </c>
      <c r="AM87" s="61" t="s">
        <v>74</v>
      </c>
      <c r="AN87" s="61" t="s">
        <v>74</v>
      </c>
      <c r="AO87" s="61" t="s">
        <v>74</v>
      </c>
      <c r="AP87" s="61" t="s">
        <v>74</v>
      </c>
      <c r="AQ87" s="61" t="s">
        <v>80</v>
      </c>
      <c r="AR87" s="61" t="s">
        <v>74</v>
      </c>
      <c r="AS87" s="56" t="s">
        <v>191</v>
      </c>
      <c r="AT87" s="56">
        <v>15</v>
      </c>
      <c r="AU87" s="56" t="s">
        <v>38</v>
      </c>
      <c r="AV87" s="56">
        <v>0</v>
      </c>
      <c r="AW87" s="56" t="s">
        <v>26</v>
      </c>
      <c r="AZ87" s="56" t="s">
        <v>361</v>
      </c>
    </row>
    <row r="88" spans="1:52" ht="29" customHeight="1" x14ac:dyDescent="0.15">
      <c r="A88" s="57" t="s">
        <v>1274</v>
      </c>
      <c r="B88" s="64">
        <v>40571</v>
      </c>
      <c r="C88" s="64" t="s">
        <v>497</v>
      </c>
      <c r="D88" s="64">
        <v>15529</v>
      </c>
      <c r="E88" s="59">
        <f t="shared" si="1"/>
        <v>68.561259411362087</v>
      </c>
      <c r="F88" s="65" t="s">
        <v>428</v>
      </c>
      <c r="G88" s="65" t="s">
        <v>289</v>
      </c>
      <c r="H88" s="65" t="s">
        <v>322</v>
      </c>
      <c r="I88" s="65" t="s">
        <v>430</v>
      </c>
      <c r="J88" s="65" t="s">
        <v>430</v>
      </c>
      <c r="K88" s="65">
        <v>12</v>
      </c>
      <c r="L88" s="65" t="s">
        <v>1275</v>
      </c>
      <c r="M88" s="65" t="s">
        <v>322</v>
      </c>
      <c r="N88" s="65" t="s">
        <v>429</v>
      </c>
      <c r="O88" s="65" t="s">
        <v>408</v>
      </c>
      <c r="P88" s="65" t="s">
        <v>426</v>
      </c>
      <c r="Q88" s="65" t="s">
        <v>408</v>
      </c>
      <c r="R88" s="65" t="s">
        <v>578</v>
      </c>
      <c r="S88" s="65" t="s">
        <v>239</v>
      </c>
      <c r="T88" s="65" t="s">
        <v>239</v>
      </c>
      <c r="U88" s="56">
        <v>2.9</v>
      </c>
      <c r="V88" s="67" t="s">
        <v>337</v>
      </c>
      <c r="W88" s="65" t="s">
        <v>337</v>
      </c>
      <c r="X88" s="65" t="s">
        <v>408</v>
      </c>
      <c r="Y88" s="65" t="s">
        <v>611</v>
      </c>
      <c r="Z88" s="65" t="s">
        <v>361</v>
      </c>
      <c r="AA88" s="65" t="s">
        <v>361</v>
      </c>
      <c r="AB88" s="65" t="s">
        <v>361</v>
      </c>
      <c r="AC88" s="65" t="s">
        <v>408</v>
      </c>
      <c r="AD88" s="65" t="s">
        <v>409</v>
      </c>
      <c r="AE88" s="65">
        <v>1.3</v>
      </c>
      <c r="AF88" s="67">
        <v>39496</v>
      </c>
      <c r="AG88" s="65" t="s">
        <v>1276</v>
      </c>
      <c r="AH88" s="65" t="s">
        <v>365</v>
      </c>
      <c r="AI88" s="65" t="s">
        <v>409</v>
      </c>
      <c r="AJ88" s="65" t="s">
        <v>408</v>
      </c>
      <c r="AK88" s="65" t="s">
        <v>409</v>
      </c>
      <c r="AL88" s="65" t="s">
        <v>361</v>
      </c>
      <c r="AM88" s="67" t="s">
        <v>408</v>
      </c>
      <c r="AN88" s="67" t="s">
        <v>408</v>
      </c>
      <c r="AO88" s="67" t="s">
        <v>408</v>
      </c>
      <c r="AP88" s="67" t="s">
        <v>408</v>
      </c>
      <c r="AQ88" s="67" t="s">
        <v>361</v>
      </c>
      <c r="AR88" s="67" t="s">
        <v>408</v>
      </c>
      <c r="AS88" s="65" t="s">
        <v>409</v>
      </c>
      <c r="AT88" s="65">
        <v>40</v>
      </c>
      <c r="AU88" s="65" t="s">
        <v>347</v>
      </c>
      <c r="AV88" s="65" t="s">
        <v>1145</v>
      </c>
      <c r="AW88" s="65" t="s">
        <v>430</v>
      </c>
      <c r="AX88" s="65" t="s">
        <v>1277</v>
      </c>
      <c r="AZ88" s="56" t="s">
        <v>361</v>
      </c>
    </row>
    <row r="89" spans="1:52" ht="29" customHeight="1" x14ac:dyDescent="0.15">
      <c r="A89" s="57" t="s">
        <v>1336</v>
      </c>
      <c r="B89" s="64">
        <v>41208</v>
      </c>
      <c r="C89" s="64" t="s">
        <v>350</v>
      </c>
      <c r="D89" s="64">
        <v>20843</v>
      </c>
      <c r="E89" s="59">
        <f t="shared" si="1"/>
        <v>55.756331279945243</v>
      </c>
      <c r="F89" s="65" t="s">
        <v>428</v>
      </c>
      <c r="G89" s="65" t="s">
        <v>453</v>
      </c>
      <c r="H89" s="65" t="s">
        <v>322</v>
      </c>
      <c r="I89" s="65" t="s">
        <v>430</v>
      </c>
      <c r="J89" s="65" t="s">
        <v>430</v>
      </c>
      <c r="K89" s="65">
        <v>14</v>
      </c>
      <c r="L89" s="65" t="s">
        <v>1351</v>
      </c>
      <c r="M89" s="65" t="s">
        <v>322</v>
      </c>
      <c r="N89" s="65" t="s">
        <v>429</v>
      </c>
      <c r="O89" s="65" t="s">
        <v>408</v>
      </c>
      <c r="P89" s="65" t="s">
        <v>426</v>
      </c>
      <c r="Q89" s="65" t="s">
        <v>408</v>
      </c>
      <c r="R89" s="65" t="s">
        <v>578</v>
      </c>
      <c r="S89" s="65" t="s">
        <v>305</v>
      </c>
      <c r="T89" s="65" t="s">
        <v>408</v>
      </c>
      <c r="U89" s="65">
        <v>11.2</v>
      </c>
      <c r="V89" s="67" t="s">
        <v>178</v>
      </c>
      <c r="W89" s="65" t="s">
        <v>394</v>
      </c>
      <c r="X89" s="65" t="s">
        <v>408</v>
      </c>
      <c r="Y89" s="65" t="s">
        <v>1337</v>
      </c>
      <c r="Z89" s="65" t="s">
        <v>361</v>
      </c>
      <c r="AA89" s="65" t="s">
        <v>361</v>
      </c>
      <c r="AB89" s="65" t="s">
        <v>361</v>
      </c>
      <c r="AC89" s="65" t="s">
        <v>408</v>
      </c>
      <c r="AD89" s="65" t="s">
        <v>290</v>
      </c>
      <c r="AE89" s="65">
        <v>1</v>
      </c>
      <c r="AF89" s="67">
        <v>37107</v>
      </c>
      <c r="AG89" s="65" t="s">
        <v>427</v>
      </c>
      <c r="AH89" s="65" t="s">
        <v>409</v>
      </c>
      <c r="AI89" s="65" t="s">
        <v>409</v>
      </c>
      <c r="AJ89" s="65" t="s">
        <v>408</v>
      </c>
      <c r="AK89" s="65" t="s">
        <v>409</v>
      </c>
      <c r="AL89" s="65" t="s">
        <v>361</v>
      </c>
      <c r="AM89" s="67" t="s">
        <v>408</v>
      </c>
      <c r="AN89" s="67" t="s">
        <v>408</v>
      </c>
      <c r="AO89" s="67" t="s">
        <v>408</v>
      </c>
      <c r="AP89" s="67" t="s">
        <v>408</v>
      </c>
      <c r="AQ89" s="67" t="s">
        <v>361</v>
      </c>
      <c r="AR89" s="67" t="s">
        <v>408</v>
      </c>
      <c r="AS89" s="65" t="s">
        <v>349</v>
      </c>
      <c r="AT89" s="65">
        <v>25</v>
      </c>
      <c r="AU89" s="65" t="s">
        <v>347</v>
      </c>
      <c r="AV89" s="65">
        <v>0</v>
      </c>
      <c r="AW89" s="65" t="s">
        <v>430</v>
      </c>
      <c r="AX89" s="65" t="s">
        <v>1338</v>
      </c>
      <c r="AY89" s="65"/>
      <c r="AZ89" s="56" t="s">
        <v>361</v>
      </c>
    </row>
    <row r="90" spans="1:52" ht="29" customHeight="1" x14ac:dyDescent="0.15">
      <c r="A90" s="69" t="s">
        <v>1339</v>
      </c>
      <c r="B90" s="70">
        <v>41208</v>
      </c>
      <c r="C90" s="70" t="s">
        <v>497</v>
      </c>
      <c r="D90" s="70">
        <v>18766</v>
      </c>
      <c r="E90" s="59">
        <f t="shared" si="1"/>
        <v>61.442847364818618</v>
      </c>
      <c r="F90" s="71" t="s">
        <v>356</v>
      </c>
      <c r="G90" s="71" t="s">
        <v>453</v>
      </c>
      <c r="H90" s="71" t="s">
        <v>322</v>
      </c>
      <c r="I90" s="71" t="s">
        <v>430</v>
      </c>
      <c r="J90" s="71" t="s">
        <v>430</v>
      </c>
      <c r="K90" s="71">
        <v>12</v>
      </c>
      <c r="L90" s="71" t="s">
        <v>751</v>
      </c>
      <c r="M90" s="71" t="s">
        <v>322</v>
      </c>
      <c r="N90" s="71" t="s">
        <v>429</v>
      </c>
      <c r="O90" s="71" t="s">
        <v>408</v>
      </c>
      <c r="P90" s="71" t="s">
        <v>426</v>
      </c>
      <c r="Q90" s="71" t="s">
        <v>408</v>
      </c>
      <c r="R90" s="71" t="s">
        <v>578</v>
      </c>
      <c r="S90" s="71" t="s">
        <v>305</v>
      </c>
      <c r="T90" s="71" t="s">
        <v>408</v>
      </c>
      <c r="U90" s="71">
        <v>13.5</v>
      </c>
      <c r="V90" s="73" t="s">
        <v>178</v>
      </c>
      <c r="W90" s="71" t="s">
        <v>394</v>
      </c>
      <c r="X90" s="71" t="s">
        <v>408</v>
      </c>
      <c r="Y90" s="71" t="s">
        <v>1337</v>
      </c>
      <c r="Z90" s="71" t="s">
        <v>361</v>
      </c>
      <c r="AA90" s="71" t="s">
        <v>361</v>
      </c>
      <c r="AB90" s="71" t="s">
        <v>361</v>
      </c>
      <c r="AC90" s="71" t="s">
        <v>408</v>
      </c>
      <c r="AD90" s="71" t="s">
        <v>290</v>
      </c>
      <c r="AE90" s="71" t="s">
        <v>409</v>
      </c>
      <c r="AF90" s="73">
        <v>36281</v>
      </c>
      <c r="AG90" s="71" t="s">
        <v>427</v>
      </c>
      <c r="AH90" s="71" t="s">
        <v>409</v>
      </c>
      <c r="AI90" s="71" t="s">
        <v>409</v>
      </c>
      <c r="AJ90" s="71" t="s">
        <v>408</v>
      </c>
      <c r="AK90" s="71" t="s">
        <v>409</v>
      </c>
      <c r="AL90" s="71" t="s">
        <v>361</v>
      </c>
      <c r="AM90" s="73" t="s">
        <v>408</v>
      </c>
      <c r="AN90" s="73" t="s">
        <v>408</v>
      </c>
      <c r="AO90" s="73" t="s">
        <v>408</v>
      </c>
      <c r="AP90" s="73" t="s">
        <v>408</v>
      </c>
      <c r="AQ90" s="73" t="s">
        <v>361</v>
      </c>
      <c r="AR90" s="73" t="s">
        <v>408</v>
      </c>
      <c r="AS90" s="71" t="s">
        <v>349</v>
      </c>
      <c r="AT90" s="71">
        <v>25</v>
      </c>
      <c r="AU90" s="71" t="s">
        <v>347</v>
      </c>
      <c r="AV90" s="71">
        <v>0</v>
      </c>
      <c r="AW90" s="71" t="s">
        <v>430</v>
      </c>
      <c r="AX90" s="71" t="s">
        <v>1338</v>
      </c>
      <c r="AY90" s="71"/>
      <c r="AZ90" s="56" t="s">
        <v>361</v>
      </c>
    </row>
    <row r="91" spans="1:52" ht="29" customHeight="1" x14ac:dyDescent="0.15">
      <c r="A91" s="57" t="s">
        <v>752</v>
      </c>
      <c r="B91" s="58">
        <v>39420</v>
      </c>
      <c r="C91" s="58" t="s">
        <v>497</v>
      </c>
      <c r="D91" s="58">
        <v>18481</v>
      </c>
      <c r="E91" s="59">
        <f t="shared" si="1"/>
        <v>57.327857631759066</v>
      </c>
      <c r="F91" s="56" t="s">
        <v>428</v>
      </c>
      <c r="G91" s="56" t="s">
        <v>453</v>
      </c>
      <c r="H91" s="56" t="s">
        <v>322</v>
      </c>
      <c r="I91" s="56" t="s">
        <v>430</v>
      </c>
      <c r="J91" s="56" t="s">
        <v>430</v>
      </c>
      <c r="K91" s="56">
        <v>14</v>
      </c>
      <c r="L91" s="56" t="s">
        <v>753</v>
      </c>
      <c r="M91" s="56" t="s">
        <v>275</v>
      </c>
      <c r="N91" s="56" t="s">
        <v>429</v>
      </c>
      <c r="O91" s="56" t="s">
        <v>408</v>
      </c>
      <c r="P91" s="56" t="s">
        <v>426</v>
      </c>
      <c r="Q91" s="56" t="s">
        <v>408</v>
      </c>
      <c r="R91" s="56" t="s">
        <v>578</v>
      </c>
      <c r="S91" s="56" t="s">
        <v>305</v>
      </c>
      <c r="T91" s="56" t="s">
        <v>239</v>
      </c>
      <c r="U91" s="60">
        <v>4.8</v>
      </c>
      <c r="V91" s="61" t="s">
        <v>410</v>
      </c>
      <c r="W91" s="56" t="s">
        <v>425</v>
      </c>
      <c r="X91" s="56" t="s">
        <v>408</v>
      </c>
      <c r="Y91" s="56" t="s">
        <v>611</v>
      </c>
      <c r="Z91" s="56" t="s">
        <v>430</v>
      </c>
      <c r="AA91" s="56" t="s">
        <v>361</v>
      </c>
      <c r="AB91" s="56" t="s">
        <v>361</v>
      </c>
      <c r="AC91" s="56" t="s">
        <v>408</v>
      </c>
      <c r="AD91" s="56" t="s">
        <v>413</v>
      </c>
      <c r="AE91" s="60" t="s">
        <v>409</v>
      </c>
      <c r="AF91" s="61">
        <v>37652</v>
      </c>
      <c r="AG91" s="56" t="s">
        <v>427</v>
      </c>
      <c r="AH91" s="56" t="s">
        <v>365</v>
      </c>
      <c r="AI91" s="56" t="s">
        <v>409</v>
      </c>
      <c r="AJ91" s="56" t="s">
        <v>408</v>
      </c>
      <c r="AK91" s="56" t="s">
        <v>409</v>
      </c>
      <c r="AL91" s="56" t="s">
        <v>361</v>
      </c>
      <c r="AM91" s="61" t="s">
        <v>408</v>
      </c>
      <c r="AN91" s="61" t="s">
        <v>408</v>
      </c>
      <c r="AO91" s="61" t="s">
        <v>408</v>
      </c>
      <c r="AP91" s="61" t="s">
        <v>408</v>
      </c>
      <c r="AQ91" s="61" t="s">
        <v>361</v>
      </c>
      <c r="AR91" s="61" t="s">
        <v>408</v>
      </c>
      <c r="AS91" s="56" t="s">
        <v>349</v>
      </c>
      <c r="AT91" s="56">
        <v>20</v>
      </c>
      <c r="AU91" s="56" t="s">
        <v>347</v>
      </c>
      <c r="AV91" s="56">
        <v>0</v>
      </c>
      <c r="AW91" s="56" t="s">
        <v>430</v>
      </c>
      <c r="AZ91" s="56" t="s">
        <v>430</v>
      </c>
    </row>
    <row r="92" spans="1:52" ht="29" customHeight="1" x14ac:dyDescent="0.15">
      <c r="A92" s="57" t="s">
        <v>754</v>
      </c>
      <c r="B92" s="58">
        <v>39117</v>
      </c>
      <c r="C92" s="58" t="s">
        <v>497</v>
      </c>
      <c r="D92" s="58">
        <v>11515</v>
      </c>
      <c r="E92" s="59">
        <f t="shared" si="1"/>
        <v>75.570157426420266</v>
      </c>
      <c r="F92" s="56" t="s">
        <v>356</v>
      </c>
      <c r="G92" s="56" t="s">
        <v>289</v>
      </c>
      <c r="H92" s="56" t="s">
        <v>322</v>
      </c>
      <c r="I92" s="56" t="s">
        <v>430</v>
      </c>
      <c r="J92" s="56" t="s">
        <v>430</v>
      </c>
      <c r="K92" s="56">
        <v>12</v>
      </c>
      <c r="L92" s="56" t="s">
        <v>772</v>
      </c>
      <c r="M92" s="56" t="s">
        <v>322</v>
      </c>
      <c r="N92" s="56" t="s">
        <v>429</v>
      </c>
      <c r="O92" s="56" t="s">
        <v>408</v>
      </c>
      <c r="P92" s="56" t="s">
        <v>426</v>
      </c>
      <c r="Q92" s="56" t="s">
        <v>408</v>
      </c>
      <c r="R92" s="56" t="s">
        <v>578</v>
      </c>
      <c r="S92" s="56" t="s">
        <v>305</v>
      </c>
      <c r="T92" s="56" t="s">
        <v>408</v>
      </c>
      <c r="U92" s="60">
        <v>2.2999999999999998</v>
      </c>
      <c r="V92" s="61" t="s">
        <v>409</v>
      </c>
      <c r="W92" s="56" t="s">
        <v>409</v>
      </c>
      <c r="X92" s="56" t="s">
        <v>408</v>
      </c>
      <c r="Y92" s="56" t="s">
        <v>408</v>
      </c>
      <c r="Z92" s="56" t="s">
        <v>409</v>
      </c>
      <c r="AA92" s="56" t="s">
        <v>409</v>
      </c>
      <c r="AB92" s="56" t="s">
        <v>409</v>
      </c>
      <c r="AC92" s="56" t="s">
        <v>408</v>
      </c>
      <c r="AD92" s="56" t="s">
        <v>409</v>
      </c>
      <c r="AE92" s="60" t="s">
        <v>409</v>
      </c>
      <c r="AF92" s="61">
        <v>38560</v>
      </c>
      <c r="AG92" s="56" t="s">
        <v>427</v>
      </c>
      <c r="AH92" s="56" t="s">
        <v>409</v>
      </c>
      <c r="AI92" s="56" t="s">
        <v>409</v>
      </c>
      <c r="AJ92" s="56" t="s">
        <v>408</v>
      </c>
      <c r="AK92" s="56" t="s">
        <v>409</v>
      </c>
      <c r="AL92" s="56" t="s">
        <v>361</v>
      </c>
      <c r="AM92" s="61" t="s">
        <v>408</v>
      </c>
      <c r="AN92" s="61" t="s">
        <v>408</v>
      </c>
      <c r="AO92" s="61" t="s">
        <v>408</v>
      </c>
      <c r="AP92" s="61" t="s">
        <v>408</v>
      </c>
      <c r="AQ92" s="61" t="s">
        <v>361</v>
      </c>
      <c r="AR92" s="61" t="s">
        <v>408</v>
      </c>
      <c r="AS92" s="56" t="s">
        <v>409</v>
      </c>
      <c r="AT92" s="56">
        <v>20</v>
      </c>
      <c r="AU92" s="56" t="s">
        <v>347</v>
      </c>
      <c r="AV92" s="56">
        <v>0</v>
      </c>
      <c r="AW92" s="56" t="s">
        <v>430</v>
      </c>
      <c r="AZ92" s="56" t="s">
        <v>361</v>
      </c>
    </row>
    <row r="93" spans="1:52" ht="29" customHeight="1" x14ac:dyDescent="0.15">
      <c r="A93" s="57" t="s">
        <v>755</v>
      </c>
      <c r="B93" s="58">
        <v>39420</v>
      </c>
      <c r="C93" s="58" t="s">
        <v>497</v>
      </c>
      <c r="D93" s="58">
        <v>18134</v>
      </c>
      <c r="E93" s="59">
        <f t="shared" si="1"/>
        <v>58.277891854893909</v>
      </c>
      <c r="F93" s="56" t="s">
        <v>428</v>
      </c>
      <c r="G93" s="56" t="s">
        <v>289</v>
      </c>
      <c r="H93" s="56" t="s">
        <v>322</v>
      </c>
      <c r="I93" s="56" t="s">
        <v>430</v>
      </c>
      <c r="J93" s="56" t="s">
        <v>430</v>
      </c>
      <c r="K93" s="56">
        <v>12</v>
      </c>
      <c r="L93" s="56" t="s">
        <v>756</v>
      </c>
      <c r="M93" s="56" t="s">
        <v>322</v>
      </c>
      <c r="N93" s="56" t="s">
        <v>429</v>
      </c>
      <c r="O93" s="56" t="s">
        <v>408</v>
      </c>
      <c r="P93" s="56" t="s">
        <v>426</v>
      </c>
      <c r="Q93" s="56" t="s">
        <v>408</v>
      </c>
      <c r="R93" s="56" t="s">
        <v>578</v>
      </c>
      <c r="S93" s="56" t="s">
        <v>305</v>
      </c>
      <c r="T93" s="56" t="s">
        <v>408</v>
      </c>
      <c r="U93" s="60">
        <v>12</v>
      </c>
      <c r="V93" s="61" t="s">
        <v>178</v>
      </c>
      <c r="W93" s="56" t="s">
        <v>394</v>
      </c>
      <c r="X93" s="56" t="s">
        <v>408</v>
      </c>
      <c r="Y93" s="56" t="s">
        <v>611</v>
      </c>
      <c r="Z93" s="56" t="s">
        <v>430</v>
      </c>
      <c r="AA93" s="56" t="s">
        <v>361</v>
      </c>
      <c r="AB93" s="56" t="s">
        <v>361</v>
      </c>
      <c r="AC93" s="56" t="s">
        <v>408</v>
      </c>
      <c r="AD93" s="56" t="s">
        <v>318</v>
      </c>
      <c r="AE93" s="60" t="s">
        <v>409</v>
      </c>
      <c r="AF93" s="61">
        <v>2000</v>
      </c>
      <c r="AG93" s="56" t="s">
        <v>427</v>
      </c>
      <c r="AH93" s="56" t="s">
        <v>431</v>
      </c>
      <c r="AI93" s="56" t="s">
        <v>409</v>
      </c>
      <c r="AJ93" s="56" t="s">
        <v>408</v>
      </c>
      <c r="AK93" s="56" t="s">
        <v>409</v>
      </c>
      <c r="AL93" s="56" t="s">
        <v>361</v>
      </c>
      <c r="AM93" s="61" t="s">
        <v>408</v>
      </c>
      <c r="AN93" s="61" t="s">
        <v>408</v>
      </c>
      <c r="AO93" s="61" t="s">
        <v>408</v>
      </c>
      <c r="AP93" s="61" t="s">
        <v>408</v>
      </c>
      <c r="AQ93" s="61" t="s">
        <v>361</v>
      </c>
      <c r="AR93" s="61" t="s">
        <v>408</v>
      </c>
      <c r="AS93" s="56" t="s">
        <v>349</v>
      </c>
      <c r="AT93" s="56">
        <v>20</v>
      </c>
      <c r="AU93" s="56" t="s">
        <v>347</v>
      </c>
      <c r="AV93" s="56">
        <v>0</v>
      </c>
      <c r="AW93" s="56" t="s">
        <v>430</v>
      </c>
      <c r="AZ93" s="56" t="s">
        <v>361</v>
      </c>
    </row>
    <row r="94" spans="1:52" ht="29" customHeight="1" x14ac:dyDescent="0.15">
      <c r="A94" s="57" t="s">
        <v>884</v>
      </c>
      <c r="B94" s="58">
        <v>39421</v>
      </c>
      <c r="C94" s="58" t="s">
        <v>497</v>
      </c>
      <c r="D94" s="58">
        <v>20995</v>
      </c>
      <c r="E94" s="59">
        <f t="shared" si="1"/>
        <v>50.447638603696099</v>
      </c>
      <c r="F94" s="56" t="s">
        <v>356</v>
      </c>
      <c r="G94" s="56" t="s">
        <v>289</v>
      </c>
      <c r="H94" s="56" t="s">
        <v>322</v>
      </c>
      <c r="I94" s="56" t="s">
        <v>430</v>
      </c>
      <c r="J94" s="56" t="s">
        <v>430</v>
      </c>
      <c r="K94" s="56">
        <v>13</v>
      </c>
      <c r="L94" s="56" t="s">
        <v>757</v>
      </c>
      <c r="M94" s="56" t="s">
        <v>322</v>
      </c>
      <c r="N94" s="56" t="s">
        <v>1395</v>
      </c>
      <c r="O94" s="56">
        <v>8</v>
      </c>
      <c r="P94" s="56" t="s">
        <v>426</v>
      </c>
      <c r="Q94" s="56" t="s">
        <v>408</v>
      </c>
      <c r="R94" s="56" t="s">
        <v>578</v>
      </c>
      <c r="S94" s="56" t="s">
        <v>305</v>
      </c>
      <c r="T94" s="56" t="s">
        <v>408</v>
      </c>
      <c r="U94" s="60">
        <v>1.3</v>
      </c>
      <c r="V94" s="61" t="s">
        <v>410</v>
      </c>
      <c r="W94" s="56" t="s">
        <v>425</v>
      </c>
      <c r="X94" s="56" t="s">
        <v>408</v>
      </c>
      <c r="Y94" s="56" t="s">
        <v>759</v>
      </c>
      <c r="Z94" s="56" t="s">
        <v>430</v>
      </c>
      <c r="AA94" s="56" t="s">
        <v>361</v>
      </c>
      <c r="AB94" s="56" t="s">
        <v>361</v>
      </c>
      <c r="AC94" s="56" t="s">
        <v>408</v>
      </c>
      <c r="AD94" s="56" t="s">
        <v>413</v>
      </c>
      <c r="AE94" s="60" t="s">
        <v>409</v>
      </c>
      <c r="AF94" s="61">
        <v>38945</v>
      </c>
      <c r="AG94" s="56" t="s">
        <v>427</v>
      </c>
      <c r="AH94" s="56" t="s">
        <v>409</v>
      </c>
      <c r="AI94" s="56" t="s">
        <v>409</v>
      </c>
      <c r="AJ94" s="56" t="s">
        <v>408</v>
      </c>
      <c r="AK94" s="56" t="s">
        <v>409</v>
      </c>
      <c r="AL94" s="56" t="s">
        <v>361</v>
      </c>
      <c r="AM94" s="61" t="s">
        <v>408</v>
      </c>
      <c r="AN94" s="61" t="s">
        <v>408</v>
      </c>
      <c r="AO94" s="61" t="s">
        <v>408</v>
      </c>
      <c r="AP94" s="61" t="s">
        <v>408</v>
      </c>
      <c r="AQ94" s="61" t="s">
        <v>361</v>
      </c>
      <c r="AR94" s="61" t="s">
        <v>408</v>
      </c>
      <c r="AS94" s="56" t="s">
        <v>349</v>
      </c>
      <c r="AT94" s="56">
        <v>20</v>
      </c>
      <c r="AU94" s="56" t="s">
        <v>347</v>
      </c>
      <c r="AV94" s="56">
        <v>0</v>
      </c>
      <c r="AW94" s="56" t="s">
        <v>430</v>
      </c>
      <c r="AZ94" s="56" t="s">
        <v>430</v>
      </c>
    </row>
    <row r="95" spans="1:52" ht="29" customHeight="1" x14ac:dyDescent="0.15">
      <c r="A95" s="57" t="s">
        <v>760</v>
      </c>
      <c r="B95" s="58">
        <v>39421</v>
      </c>
      <c r="C95" s="58" t="s">
        <v>497</v>
      </c>
      <c r="D95" s="58">
        <v>10934</v>
      </c>
      <c r="E95" s="59">
        <f t="shared" si="1"/>
        <v>77.993155373032167</v>
      </c>
      <c r="F95" s="56" t="s">
        <v>428</v>
      </c>
      <c r="G95" s="56" t="s">
        <v>289</v>
      </c>
      <c r="H95" s="56" t="s">
        <v>322</v>
      </c>
      <c r="I95" s="56" t="s">
        <v>430</v>
      </c>
      <c r="J95" s="56" t="s">
        <v>430</v>
      </c>
      <c r="K95" s="56">
        <v>12</v>
      </c>
      <c r="L95" s="56" t="s">
        <v>496</v>
      </c>
      <c r="M95" s="56" t="s">
        <v>322</v>
      </c>
      <c r="N95" s="56" t="s">
        <v>429</v>
      </c>
      <c r="O95" s="56" t="s">
        <v>408</v>
      </c>
      <c r="P95" s="56" t="s">
        <v>426</v>
      </c>
      <c r="Q95" s="56" t="s">
        <v>408</v>
      </c>
      <c r="R95" s="56" t="s">
        <v>578</v>
      </c>
      <c r="S95" s="56" t="s">
        <v>305</v>
      </c>
      <c r="T95" s="56" t="s">
        <v>408</v>
      </c>
      <c r="U95" s="60">
        <v>3.75</v>
      </c>
      <c r="V95" s="61" t="s">
        <v>178</v>
      </c>
      <c r="W95" s="56" t="s">
        <v>394</v>
      </c>
      <c r="X95" s="56" t="s">
        <v>408</v>
      </c>
      <c r="Y95" s="56" t="s">
        <v>611</v>
      </c>
      <c r="Z95" s="56" t="s">
        <v>361</v>
      </c>
      <c r="AA95" s="56" t="s">
        <v>361</v>
      </c>
      <c r="AB95" s="56" t="s">
        <v>361</v>
      </c>
      <c r="AC95" s="56" t="s">
        <v>408</v>
      </c>
      <c r="AD95" s="56" t="s">
        <v>413</v>
      </c>
      <c r="AE95" s="60" t="s">
        <v>409</v>
      </c>
      <c r="AF95" s="61">
        <v>38074</v>
      </c>
      <c r="AG95" s="56" t="s">
        <v>427</v>
      </c>
      <c r="AH95" s="56" t="s">
        <v>431</v>
      </c>
      <c r="AI95" s="56" t="s">
        <v>409</v>
      </c>
      <c r="AJ95" s="56" t="s">
        <v>408</v>
      </c>
      <c r="AK95" s="56" t="s">
        <v>409</v>
      </c>
      <c r="AL95" s="56" t="s">
        <v>361</v>
      </c>
      <c r="AM95" s="61" t="s">
        <v>408</v>
      </c>
      <c r="AN95" s="61" t="s">
        <v>408</v>
      </c>
      <c r="AO95" s="61" t="s">
        <v>408</v>
      </c>
      <c r="AP95" s="61" t="s">
        <v>408</v>
      </c>
      <c r="AQ95" s="61" t="s">
        <v>361</v>
      </c>
      <c r="AR95" s="61" t="s">
        <v>408</v>
      </c>
      <c r="AS95" s="56" t="s">
        <v>761</v>
      </c>
      <c r="AT95" s="56">
        <v>20</v>
      </c>
      <c r="AU95" s="56" t="s">
        <v>347</v>
      </c>
      <c r="AV95" s="56">
        <v>0</v>
      </c>
      <c r="AW95" s="56" t="s">
        <v>430</v>
      </c>
      <c r="AZ95" s="56" t="s">
        <v>361</v>
      </c>
    </row>
    <row r="96" spans="1:52" ht="29" customHeight="1" x14ac:dyDescent="0.15">
      <c r="A96" s="57" t="s">
        <v>762</v>
      </c>
      <c r="B96" s="58">
        <v>39421</v>
      </c>
      <c r="C96" s="58" t="s">
        <v>497</v>
      </c>
      <c r="D96" s="58">
        <v>16187</v>
      </c>
      <c r="E96" s="59">
        <f t="shared" si="1"/>
        <v>63.611225188227245</v>
      </c>
      <c r="F96" s="56" t="s">
        <v>356</v>
      </c>
      <c r="G96" s="56" t="s">
        <v>289</v>
      </c>
      <c r="H96" s="56" t="s">
        <v>322</v>
      </c>
      <c r="I96" s="56" t="s">
        <v>430</v>
      </c>
      <c r="J96" s="56" t="s">
        <v>430</v>
      </c>
      <c r="K96" s="56">
        <v>16</v>
      </c>
      <c r="L96" s="56" t="s">
        <v>763</v>
      </c>
      <c r="M96" s="56" t="s">
        <v>322</v>
      </c>
      <c r="N96" s="56" t="s">
        <v>429</v>
      </c>
      <c r="O96" s="56" t="s">
        <v>408</v>
      </c>
      <c r="P96" s="56" t="s">
        <v>426</v>
      </c>
      <c r="Q96" s="56" t="s">
        <v>408</v>
      </c>
      <c r="R96" s="56" t="s">
        <v>578</v>
      </c>
      <c r="S96" s="56" t="s">
        <v>305</v>
      </c>
      <c r="T96" s="56" t="s">
        <v>408</v>
      </c>
      <c r="U96" s="60">
        <v>8.3000000000000007</v>
      </c>
      <c r="V96" s="61" t="s">
        <v>410</v>
      </c>
      <c r="W96" s="56" t="s">
        <v>425</v>
      </c>
      <c r="X96" s="56" t="s">
        <v>408</v>
      </c>
      <c r="Y96" s="56" t="s">
        <v>611</v>
      </c>
      <c r="Z96" s="56" t="s">
        <v>430</v>
      </c>
      <c r="AA96" s="56" t="s">
        <v>430</v>
      </c>
      <c r="AB96" s="56" t="s">
        <v>409</v>
      </c>
      <c r="AC96" s="56" t="s">
        <v>408</v>
      </c>
      <c r="AD96" s="56" t="s">
        <v>290</v>
      </c>
      <c r="AE96" s="60" t="s">
        <v>409</v>
      </c>
      <c r="AF96" s="61">
        <v>36403</v>
      </c>
      <c r="AG96" s="56" t="s">
        <v>427</v>
      </c>
      <c r="AH96" s="56" t="s">
        <v>431</v>
      </c>
      <c r="AI96" s="56" t="s">
        <v>409</v>
      </c>
      <c r="AJ96" s="56" t="s">
        <v>408</v>
      </c>
      <c r="AK96" s="56" t="s">
        <v>409</v>
      </c>
      <c r="AL96" s="56" t="s">
        <v>361</v>
      </c>
      <c r="AM96" s="61" t="s">
        <v>408</v>
      </c>
      <c r="AN96" s="61" t="s">
        <v>408</v>
      </c>
      <c r="AO96" s="61" t="s">
        <v>408</v>
      </c>
      <c r="AP96" s="61" t="s">
        <v>408</v>
      </c>
      <c r="AQ96" s="61" t="s">
        <v>361</v>
      </c>
      <c r="AR96" s="61" t="s">
        <v>408</v>
      </c>
      <c r="AS96" s="56" t="s">
        <v>409</v>
      </c>
      <c r="AT96" s="56">
        <v>20</v>
      </c>
      <c r="AU96" s="56" t="s">
        <v>347</v>
      </c>
      <c r="AV96" s="56">
        <v>0</v>
      </c>
      <c r="AW96" s="56" t="s">
        <v>430</v>
      </c>
      <c r="AZ96" s="56" t="s">
        <v>430</v>
      </c>
    </row>
    <row r="97" spans="1:54" ht="29" customHeight="1" x14ac:dyDescent="0.15">
      <c r="A97" s="57" t="s">
        <v>764</v>
      </c>
      <c r="B97" s="58">
        <v>39421</v>
      </c>
      <c r="C97" s="58" t="s">
        <v>497</v>
      </c>
      <c r="D97" s="58">
        <v>15751</v>
      </c>
      <c r="E97" s="59">
        <f t="shared" si="1"/>
        <v>64.804928131416844</v>
      </c>
      <c r="F97" s="56" t="s">
        <v>356</v>
      </c>
      <c r="G97" s="56" t="s">
        <v>289</v>
      </c>
      <c r="H97" s="56" t="s">
        <v>322</v>
      </c>
      <c r="I97" s="56" t="s">
        <v>430</v>
      </c>
      <c r="J97" s="56" t="s">
        <v>430</v>
      </c>
      <c r="K97" s="56">
        <v>16</v>
      </c>
      <c r="L97" s="56" t="s">
        <v>1285</v>
      </c>
      <c r="M97" s="56" t="s">
        <v>322</v>
      </c>
      <c r="N97" s="56" t="s">
        <v>429</v>
      </c>
      <c r="O97" s="56" t="s">
        <v>408</v>
      </c>
      <c r="P97" s="56" t="s">
        <v>426</v>
      </c>
      <c r="Q97" s="56" t="s">
        <v>408</v>
      </c>
      <c r="R97" s="56" t="s">
        <v>578</v>
      </c>
      <c r="S97" s="56" t="s">
        <v>305</v>
      </c>
      <c r="T97" s="56" t="s">
        <v>408</v>
      </c>
      <c r="U97" s="60">
        <v>7.16</v>
      </c>
      <c r="V97" s="61" t="s">
        <v>410</v>
      </c>
      <c r="W97" s="56" t="s">
        <v>425</v>
      </c>
      <c r="X97" s="56" t="s">
        <v>408</v>
      </c>
      <c r="Y97" s="56" t="s">
        <v>611</v>
      </c>
      <c r="Z97" s="56" t="s">
        <v>430</v>
      </c>
      <c r="AA97" s="56" t="s">
        <v>409</v>
      </c>
      <c r="AB97" s="56" t="s">
        <v>430</v>
      </c>
      <c r="AC97" s="56" t="s">
        <v>194</v>
      </c>
      <c r="AD97" s="56" t="s">
        <v>290</v>
      </c>
      <c r="AE97" s="60" t="s">
        <v>409</v>
      </c>
      <c r="AF97" s="61">
        <v>36804</v>
      </c>
      <c r="AG97" s="56" t="s">
        <v>427</v>
      </c>
      <c r="AH97" s="56" t="s">
        <v>431</v>
      </c>
      <c r="AI97" s="56" t="s">
        <v>409</v>
      </c>
      <c r="AJ97" s="56" t="s">
        <v>408</v>
      </c>
      <c r="AK97" s="56" t="s">
        <v>409</v>
      </c>
      <c r="AL97" s="56" t="s">
        <v>409</v>
      </c>
      <c r="AM97" s="61" t="s">
        <v>409</v>
      </c>
      <c r="AN97" s="61" t="s">
        <v>409</v>
      </c>
      <c r="AO97" s="61" t="s">
        <v>409</v>
      </c>
      <c r="AP97" s="61" t="s">
        <v>409</v>
      </c>
      <c r="AQ97" s="61" t="s">
        <v>361</v>
      </c>
      <c r="AR97" s="61" t="s">
        <v>408</v>
      </c>
      <c r="AS97" s="56" t="s">
        <v>349</v>
      </c>
      <c r="AT97" s="56">
        <v>20</v>
      </c>
      <c r="AU97" s="56" t="s">
        <v>347</v>
      </c>
      <c r="AV97" s="56">
        <v>0</v>
      </c>
      <c r="AW97" s="56" t="s">
        <v>430</v>
      </c>
      <c r="AZ97" s="56" t="s">
        <v>430</v>
      </c>
    </row>
    <row r="98" spans="1:54" ht="29" customHeight="1" x14ac:dyDescent="0.15">
      <c r="A98" s="57" t="s">
        <v>765</v>
      </c>
      <c r="B98" s="58">
        <v>39421</v>
      </c>
      <c r="C98" s="58" t="s">
        <v>350</v>
      </c>
      <c r="D98" s="58">
        <v>26463</v>
      </c>
      <c r="E98" s="59">
        <f t="shared" si="1"/>
        <v>35.477070499657771</v>
      </c>
      <c r="F98" s="56" t="s">
        <v>428</v>
      </c>
      <c r="G98" s="56" t="s">
        <v>289</v>
      </c>
      <c r="H98" s="56" t="s">
        <v>322</v>
      </c>
      <c r="I98" s="56" t="s">
        <v>430</v>
      </c>
      <c r="J98" s="56" t="s">
        <v>430</v>
      </c>
      <c r="K98" s="56">
        <v>18</v>
      </c>
      <c r="L98" s="56" t="s">
        <v>773</v>
      </c>
      <c r="M98" s="56" t="s">
        <v>322</v>
      </c>
      <c r="N98" s="56" t="s">
        <v>429</v>
      </c>
      <c r="O98" s="56" t="s">
        <v>408</v>
      </c>
      <c r="P98" s="56" t="s">
        <v>426</v>
      </c>
      <c r="Q98" s="56" t="s">
        <v>408</v>
      </c>
      <c r="R98" s="56" t="s">
        <v>578</v>
      </c>
      <c r="S98" s="56" t="s">
        <v>305</v>
      </c>
      <c r="T98" s="56" t="s">
        <v>239</v>
      </c>
      <c r="U98" s="60">
        <v>5.7</v>
      </c>
      <c r="V98" s="61" t="s">
        <v>178</v>
      </c>
      <c r="W98" s="56" t="s">
        <v>394</v>
      </c>
      <c r="X98" s="56" t="s">
        <v>408</v>
      </c>
      <c r="Y98" s="56" t="s">
        <v>611</v>
      </c>
      <c r="Z98" s="56" t="s">
        <v>361</v>
      </c>
      <c r="AA98" s="56" t="s">
        <v>361</v>
      </c>
      <c r="AB98" s="56" t="s">
        <v>361</v>
      </c>
      <c r="AC98" s="56" t="s">
        <v>408</v>
      </c>
      <c r="AD98" s="56" t="s">
        <v>290</v>
      </c>
      <c r="AE98" s="60" t="s">
        <v>409</v>
      </c>
      <c r="AF98" s="61">
        <v>37346</v>
      </c>
      <c r="AG98" s="56" t="s">
        <v>427</v>
      </c>
      <c r="AH98" s="56" t="s">
        <v>365</v>
      </c>
      <c r="AI98" s="56" t="s">
        <v>409</v>
      </c>
      <c r="AJ98" s="56" t="s">
        <v>408</v>
      </c>
      <c r="AK98" s="56" t="s">
        <v>766</v>
      </c>
      <c r="AL98" s="56" t="s">
        <v>361</v>
      </c>
      <c r="AM98" s="61" t="s">
        <v>408</v>
      </c>
      <c r="AN98" s="61" t="s">
        <v>408</v>
      </c>
      <c r="AO98" s="61" t="s">
        <v>408</v>
      </c>
      <c r="AP98" s="61" t="s">
        <v>408</v>
      </c>
      <c r="AQ98" s="61" t="s">
        <v>430</v>
      </c>
      <c r="AR98" s="61" t="s">
        <v>767</v>
      </c>
      <c r="AS98" s="56" t="s">
        <v>349</v>
      </c>
      <c r="AT98" s="56">
        <v>20</v>
      </c>
      <c r="AU98" s="56" t="s">
        <v>347</v>
      </c>
      <c r="AV98" s="56">
        <v>0</v>
      </c>
      <c r="AW98" s="56" t="s">
        <v>430</v>
      </c>
      <c r="AZ98" s="56" t="s">
        <v>361</v>
      </c>
    </row>
    <row r="99" spans="1:54" ht="29" customHeight="1" x14ac:dyDescent="0.15">
      <c r="A99" s="57" t="s">
        <v>768</v>
      </c>
      <c r="B99" s="64">
        <v>39422</v>
      </c>
      <c r="C99" s="64" t="s">
        <v>497</v>
      </c>
      <c r="D99" s="64">
        <v>21930</v>
      </c>
      <c r="E99" s="74">
        <v>47.9</v>
      </c>
      <c r="F99" s="65" t="s">
        <v>428</v>
      </c>
      <c r="G99" s="65" t="s">
        <v>289</v>
      </c>
      <c r="H99" s="65" t="s">
        <v>322</v>
      </c>
      <c r="I99" s="65" t="s">
        <v>430</v>
      </c>
      <c r="J99" s="65" t="s">
        <v>430</v>
      </c>
      <c r="K99" s="65">
        <v>14</v>
      </c>
      <c r="L99" s="65" t="s">
        <v>769</v>
      </c>
      <c r="M99" s="65" t="s">
        <v>322</v>
      </c>
      <c r="N99" s="65" t="s">
        <v>429</v>
      </c>
      <c r="O99" s="65" t="s">
        <v>408</v>
      </c>
      <c r="P99" s="65" t="s">
        <v>426</v>
      </c>
      <c r="Q99" s="65" t="s">
        <v>408</v>
      </c>
      <c r="R99" s="65" t="s">
        <v>578</v>
      </c>
      <c r="S99" s="65" t="s">
        <v>305</v>
      </c>
      <c r="T99" s="65" t="s">
        <v>408</v>
      </c>
      <c r="U99" s="66">
        <v>9.8000000000000007</v>
      </c>
      <c r="V99" s="67" t="s">
        <v>410</v>
      </c>
      <c r="W99" s="65" t="s">
        <v>425</v>
      </c>
      <c r="X99" s="65" t="s">
        <v>408</v>
      </c>
      <c r="Y99" s="65" t="s">
        <v>611</v>
      </c>
      <c r="Z99" s="65" t="s">
        <v>430</v>
      </c>
      <c r="AA99" s="65" t="s">
        <v>430</v>
      </c>
      <c r="AB99" s="65" t="s">
        <v>361</v>
      </c>
      <c r="AC99" s="65" t="s">
        <v>408</v>
      </c>
      <c r="AD99" s="65" t="s">
        <v>290</v>
      </c>
      <c r="AE99" s="66" t="s">
        <v>409</v>
      </c>
      <c r="AF99" s="67">
        <v>36217</v>
      </c>
      <c r="AG99" s="65" t="s">
        <v>427</v>
      </c>
      <c r="AH99" s="65" t="s">
        <v>431</v>
      </c>
      <c r="AI99" s="65" t="s">
        <v>409</v>
      </c>
      <c r="AJ99" s="65" t="s">
        <v>408</v>
      </c>
      <c r="AK99" s="65" t="s">
        <v>409</v>
      </c>
      <c r="AL99" s="65" t="s">
        <v>361</v>
      </c>
      <c r="AM99" s="67" t="s">
        <v>408</v>
      </c>
      <c r="AN99" s="67" t="s">
        <v>408</v>
      </c>
      <c r="AO99" s="67" t="s">
        <v>408</v>
      </c>
      <c r="AP99" s="67" t="s">
        <v>408</v>
      </c>
      <c r="AQ99" s="67" t="s">
        <v>361</v>
      </c>
      <c r="AR99" s="67" t="s">
        <v>408</v>
      </c>
      <c r="AS99" s="65" t="s">
        <v>349</v>
      </c>
      <c r="AT99" s="65">
        <v>20</v>
      </c>
      <c r="AU99" s="65" t="s">
        <v>347</v>
      </c>
      <c r="AV99" s="65">
        <v>0</v>
      </c>
      <c r="AW99" s="65" t="s">
        <v>430</v>
      </c>
      <c r="AX99" s="65"/>
      <c r="AY99" s="75"/>
      <c r="AZ99" s="56" t="s">
        <v>361</v>
      </c>
    </row>
    <row r="100" spans="1:54" ht="29" customHeight="1" x14ac:dyDescent="0.15">
      <c r="A100" s="57" t="s">
        <v>1357</v>
      </c>
      <c r="B100" s="64">
        <v>39417</v>
      </c>
      <c r="C100" s="64" t="s">
        <v>497</v>
      </c>
      <c r="D100" s="64">
        <v>19194</v>
      </c>
      <c r="E100" s="74">
        <v>55.4</v>
      </c>
      <c r="F100" s="65" t="s">
        <v>356</v>
      </c>
      <c r="G100" s="65" t="s">
        <v>289</v>
      </c>
      <c r="H100" s="65" t="s">
        <v>322</v>
      </c>
      <c r="I100" s="65" t="s">
        <v>430</v>
      </c>
      <c r="J100" s="65" t="s">
        <v>430</v>
      </c>
      <c r="K100" s="65">
        <v>16</v>
      </c>
      <c r="L100" s="65" t="s">
        <v>1358</v>
      </c>
      <c r="M100" s="65" t="s">
        <v>322</v>
      </c>
      <c r="N100" s="65" t="s">
        <v>429</v>
      </c>
      <c r="O100" s="65" t="s">
        <v>408</v>
      </c>
      <c r="P100" s="65" t="s">
        <v>426</v>
      </c>
      <c r="Q100" s="65" t="s">
        <v>408</v>
      </c>
      <c r="R100" s="65" t="s">
        <v>578</v>
      </c>
      <c r="S100" s="65" t="s">
        <v>305</v>
      </c>
      <c r="T100" s="65" t="s">
        <v>408</v>
      </c>
      <c r="U100" s="66">
        <v>4.5</v>
      </c>
      <c r="V100" s="67" t="s">
        <v>410</v>
      </c>
      <c r="W100" s="65" t="s">
        <v>425</v>
      </c>
      <c r="X100" s="65" t="s">
        <v>408</v>
      </c>
      <c r="Y100" s="65" t="s">
        <v>611</v>
      </c>
      <c r="Z100" s="65" t="s">
        <v>430</v>
      </c>
      <c r="AA100" s="65" t="s">
        <v>361</v>
      </c>
      <c r="AB100" s="65" t="s">
        <v>361</v>
      </c>
      <c r="AC100" s="65" t="s">
        <v>408</v>
      </c>
      <c r="AD100" s="65" t="s">
        <v>413</v>
      </c>
      <c r="AE100" s="66" t="s">
        <v>409</v>
      </c>
      <c r="AF100" s="67">
        <v>37770</v>
      </c>
      <c r="AG100" s="65" t="s">
        <v>427</v>
      </c>
      <c r="AH100" s="65" t="s">
        <v>431</v>
      </c>
      <c r="AI100" s="65" t="s">
        <v>409</v>
      </c>
      <c r="AJ100" s="65" t="s">
        <v>408</v>
      </c>
      <c r="AK100" s="65" t="s">
        <v>409</v>
      </c>
      <c r="AL100" s="65" t="s">
        <v>361</v>
      </c>
      <c r="AM100" s="67" t="s">
        <v>408</v>
      </c>
      <c r="AN100" s="67" t="s">
        <v>408</v>
      </c>
      <c r="AO100" s="67" t="s">
        <v>408</v>
      </c>
      <c r="AP100" s="67" t="s">
        <v>408</v>
      </c>
      <c r="AQ100" s="67" t="s">
        <v>361</v>
      </c>
      <c r="AR100" s="67" t="s">
        <v>408</v>
      </c>
      <c r="AS100" s="65" t="s">
        <v>349</v>
      </c>
      <c r="AT100" s="65">
        <v>20</v>
      </c>
      <c r="AU100" s="65" t="s">
        <v>347</v>
      </c>
      <c r="AV100" s="65">
        <v>0</v>
      </c>
      <c r="AW100" s="65" t="s">
        <v>430</v>
      </c>
      <c r="AX100" s="65"/>
      <c r="AY100" s="65"/>
      <c r="AZ100" s="65" t="s">
        <v>361</v>
      </c>
      <c r="BA100" s="65"/>
      <c r="BB100" s="65"/>
    </row>
    <row r="101" spans="1:54" ht="29" customHeight="1" x14ac:dyDescent="0.15">
      <c r="A101" s="56" t="s">
        <v>954</v>
      </c>
      <c r="B101" s="76">
        <v>39087</v>
      </c>
      <c r="C101" s="56" t="s">
        <v>311</v>
      </c>
      <c r="D101" s="76">
        <v>11082</v>
      </c>
      <c r="E101" s="59">
        <f t="shared" ref="E101:E113" si="2">(B101-D101)/365.25</f>
        <v>76.67351129363449</v>
      </c>
      <c r="F101" s="56" t="s">
        <v>428</v>
      </c>
      <c r="G101" s="56" t="s">
        <v>289</v>
      </c>
      <c r="H101" s="56" t="s">
        <v>322</v>
      </c>
      <c r="I101" s="56" t="s">
        <v>430</v>
      </c>
      <c r="J101" s="56" t="s">
        <v>430</v>
      </c>
      <c r="K101" s="56">
        <v>17</v>
      </c>
      <c r="L101" s="56" t="s">
        <v>955</v>
      </c>
      <c r="M101" s="56" t="s">
        <v>322</v>
      </c>
      <c r="N101" s="56" t="s">
        <v>429</v>
      </c>
      <c r="O101" s="56" t="s">
        <v>408</v>
      </c>
      <c r="P101" s="56" t="s">
        <v>426</v>
      </c>
      <c r="Q101" s="56" t="s">
        <v>408</v>
      </c>
      <c r="R101" s="56" t="s">
        <v>578</v>
      </c>
      <c r="S101" s="56" t="s">
        <v>305</v>
      </c>
      <c r="T101" s="56" t="s">
        <v>408</v>
      </c>
      <c r="U101" s="60">
        <v>2.75</v>
      </c>
      <c r="V101" s="56" t="s">
        <v>178</v>
      </c>
      <c r="W101" s="56" t="s">
        <v>297</v>
      </c>
      <c r="X101" s="56" t="s">
        <v>408</v>
      </c>
      <c r="Y101" s="56" t="s">
        <v>408</v>
      </c>
      <c r="Z101" s="56" t="s">
        <v>361</v>
      </c>
      <c r="AA101" s="56" t="s">
        <v>361</v>
      </c>
      <c r="AB101" s="56" t="s">
        <v>361</v>
      </c>
      <c r="AC101" s="56" t="s">
        <v>956</v>
      </c>
      <c r="AD101" s="56" t="s">
        <v>413</v>
      </c>
      <c r="AE101" s="60">
        <v>2.5</v>
      </c>
      <c r="AF101" s="76">
        <v>38230</v>
      </c>
      <c r="AG101" s="56" t="s">
        <v>427</v>
      </c>
      <c r="AH101" s="56" t="s">
        <v>409</v>
      </c>
      <c r="AI101" s="56" t="s">
        <v>409</v>
      </c>
      <c r="AJ101" s="56" t="s">
        <v>409</v>
      </c>
      <c r="AK101" s="56" t="s">
        <v>409</v>
      </c>
      <c r="AL101" s="56" t="s">
        <v>361</v>
      </c>
      <c r="AM101" s="56" t="s">
        <v>408</v>
      </c>
      <c r="AN101" s="56" t="s">
        <v>408</v>
      </c>
      <c r="AO101" s="56" t="s">
        <v>408</v>
      </c>
      <c r="AP101" s="56" t="s">
        <v>408</v>
      </c>
      <c r="AQ101" s="56" t="s">
        <v>430</v>
      </c>
      <c r="AR101" s="56" t="s">
        <v>957</v>
      </c>
      <c r="AS101" s="56" t="s">
        <v>958</v>
      </c>
      <c r="AT101" s="56">
        <v>25</v>
      </c>
      <c r="AU101" s="56" t="s">
        <v>295</v>
      </c>
      <c r="AV101" s="56">
        <v>1.25</v>
      </c>
      <c r="AW101" s="56" t="s">
        <v>430</v>
      </c>
      <c r="AZ101" s="56" t="s">
        <v>361</v>
      </c>
    </row>
    <row r="102" spans="1:54" ht="29" customHeight="1" x14ac:dyDescent="0.15">
      <c r="A102" s="56" t="s">
        <v>959</v>
      </c>
      <c r="B102" s="76">
        <v>39259</v>
      </c>
      <c r="C102" s="56" t="s">
        <v>355</v>
      </c>
      <c r="D102" s="76">
        <v>12332</v>
      </c>
      <c r="E102" s="59">
        <f t="shared" si="2"/>
        <v>73.722108145106091</v>
      </c>
      <c r="F102" s="56" t="s">
        <v>356</v>
      </c>
      <c r="G102" s="56" t="s">
        <v>289</v>
      </c>
      <c r="H102" s="56" t="s">
        <v>322</v>
      </c>
      <c r="I102" s="56" t="s">
        <v>430</v>
      </c>
      <c r="J102" s="56" t="s">
        <v>430</v>
      </c>
      <c r="K102" s="56">
        <v>12</v>
      </c>
      <c r="L102" s="56" t="s">
        <v>960</v>
      </c>
      <c r="M102" s="56" t="s">
        <v>275</v>
      </c>
      <c r="N102" s="56" t="s">
        <v>429</v>
      </c>
      <c r="O102" s="56">
        <v>73</v>
      </c>
      <c r="P102" s="56" t="s">
        <v>426</v>
      </c>
      <c r="Q102" s="56" t="s">
        <v>408</v>
      </c>
      <c r="R102" s="56" t="s">
        <v>578</v>
      </c>
      <c r="S102" s="56" t="s">
        <v>305</v>
      </c>
      <c r="T102" s="56" t="s">
        <v>239</v>
      </c>
      <c r="U102" s="60">
        <v>0.2</v>
      </c>
      <c r="V102" s="56" t="s">
        <v>178</v>
      </c>
      <c r="W102" s="56" t="s">
        <v>394</v>
      </c>
      <c r="X102" s="56" t="s">
        <v>408</v>
      </c>
      <c r="Y102" s="56" t="s">
        <v>408</v>
      </c>
      <c r="Z102" s="56" t="s">
        <v>430</v>
      </c>
      <c r="AA102" s="56" t="s">
        <v>430</v>
      </c>
      <c r="AB102" s="56" t="s">
        <v>361</v>
      </c>
      <c r="AC102" s="56" t="s">
        <v>408</v>
      </c>
      <c r="AD102" s="56" t="s">
        <v>290</v>
      </c>
      <c r="AE102" s="60">
        <v>1</v>
      </c>
      <c r="AF102" s="76">
        <v>39172</v>
      </c>
      <c r="AG102" s="56" t="s">
        <v>427</v>
      </c>
      <c r="AH102" s="56" t="s">
        <v>431</v>
      </c>
      <c r="AI102" s="56" t="s">
        <v>961</v>
      </c>
      <c r="AJ102" s="56" t="s">
        <v>962</v>
      </c>
      <c r="AK102" s="56" t="s">
        <v>963</v>
      </c>
      <c r="AL102" s="56" t="s">
        <v>361</v>
      </c>
      <c r="AM102" s="56" t="s">
        <v>408</v>
      </c>
      <c r="AN102" s="56" t="s">
        <v>408</v>
      </c>
      <c r="AO102" s="56" t="s">
        <v>408</v>
      </c>
      <c r="AP102" s="56" t="s">
        <v>408</v>
      </c>
      <c r="AQ102" s="56" t="s">
        <v>361</v>
      </c>
      <c r="AR102" s="56" t="s">
        <v>408</v>
      </c>
      <c r="AS102" s="56" t="s">
        <v>964</v>
      </c>
      <c r="AT102" s="56">
        <v>25</v>
      </c>
      <c r="AU102" s="56" t="s">
        <v>965</v>
      </c>
      <c r="AV102" s="56">
        <v>1</v>
      </c>
      <c r="AW102" s="56" t="s">
        <v>361</v>
      </c>
      <c r="AZ102" s="56" t="s">
        <v>361</v>
      </c>
    </row>
    <row r="103" spans="1:54" ht="29" customHeight="1" x14ac:dyDescent="0.15">
      <c r="A103" s="57" t="s">
        <v>202</v>
      </c>
      <c r="B103" s="58">
        <v>38364</v>
      </c>
      <c r="C103" s="58" t="s">
        <v>355</v>
      </c>
      <c r="D103" s="58">
        <v>7169</v>
      </c>
      <c r="E103" s="59">
        <f t="shared" si="2"/>
        <v>85.407255304585902</v>
      </c>
      <c r="F103" s="56" t="s">
        <v>356</v>
      </c>
      <c r="G103" s="56" t="s">
        <v>289</v>
      </c>
      <c r="H103" s="56" t="s">
        <v>322</v>
      </c>
      <c r="I103" s="56" t="s">
        <v>430</v>
      </c>
      <c r="J103" s="56" t="s">
        <v>430</v>
      </c>
      <c r="K103" s="56">
        <v>23</v>
      </c>
      <c r="L103" s="56" t="s">
        <v>236</v>
      </c>
      <c r="M103" s="56" t="s">
        <v>322</v>
      </c>
      <c r="N103" s="56" t="s">
        <v>429</v>
      </c>
      <c r="O103" s="56">
        <v>85</v>
      </c>
      <c r="P103" s="56" t="s">
        <v>426</v>
      </c>
      <c r="Q103" s="56" t="s">
        <v>408</v>
      </c>
      <c r="R103" s="56" t="s">
        <v>578</v>
      </c>
      <c r="S103" s="56" t="s">
        <v>305</v>
      </c>
      <c r="T103" s="56" t="s">
        <v>408</v>
      </c>
      <c r="U103" s="60">
        <v>2.6</v>
      </c>
      <c r="V103" s="61" t="s">
        <v>184</v>
      </c>
      <c r="W103" s="56" t="s">
        <v>184</v>
      </c>
      <c r="X103" s="56" t="s">
        <v>408</v>
      </c>
      <c r="Y103" s="56" t="s">
        <v>237</v>
      </c>
      <c r="Z103" s="56" t="s">
        <v>430</v>
      </c>
      <c r="AA103" s="56" t="s">
        <v>361</v>
      </c>
      <c r="AB103" s="56" t="s">
        <v>430</v>
      </c>
      <c r="AC103" s="56" t="s">
        <v>238</v>
      </c>
      <c r="AD103" s="56" t="s">
        <v>318</v>
      </c>
      <c r="AE103" s="60">
        <v>2.2000000000000002</v>
      </c>
      <c r="AF103" s="61">
        <v>37429</v>
      </c>
      <c r="AG103" s="56" t="s">
        <v>427</v>
      </c>
      <c r="AH103" s="56" t="s">
        <v>431</v>
      </c>
      <c r="AI103" s="56" t="s">
        <v>589</v>
      </c>
      <c r="AJ103" s="56" t="s">
        <v>175</v>
      </c>
      <c r="AK103" s="56" t="s">
        <v>484</v>
      </c>
      <c r="AL103" s="56" t="s">
        <v>361</v>
      </c>
      <c r="AM103" s="61" t="s">
        <v>408</v>
      </c>
      <c r="AN103" s="61" t="s">
        <v>408</v>
      </c>
      <c r="AO103" s="61" t="s">
        <v>408</v>
      </c>
      <c r="AP103" s="61" t="s">
        <v>408</v>
      </c>
      <c r="AQ103" s="61" t="s">
        <v>361</v>
      </c>
      <c r="AR103" s="61" t="s">
        <v>408</v>
      </c>
      <c r="AS103" s="56" t="s">
        <v>250</v>
      </c>
      <c r="AT103" s="56">
        <v>1</v>
      </c>
      <c r="AU103" s="56" t="s">
        <v>366</v>
      </c>
      <c r="AV103" s="56">
        <v>0.3</v>
      </c>
      <c r="AW103" s="56" t="s">
        <v>430</v>
      </c>
      <c r="AX103" s="56" t="s">
        <v>283</v>
      </c>
      <c r="AZ103" s="56" t="s">
        <v>361</v>
      </c>
    </row>
    <row r="104" spans="1:54" ht="29" customHeight="1" x14ac:dyDescent="0.15">
      <c r="A104" s="57" t="s">
        <v>203</v>
      </c>
      <c r="B104" s="58">
        <v>38443</v>
      </c>
      <c r="C104" s="58" t="s">
        <v>311</v>
      </c>
      <c r="D104" s="58">
        <v>14012</v>
      </c>
      <c r="E104" s="59">
        <f t="shared" si="2"/>
        <v>66.888432580424364</v>
      </c>
      <c r="F104" s="56" t="s">
        <v>356</v>
      </c>
      <c r="G104" s="56" t="s">
        <v>289</v>
      </c>
      <c r="H104" s="56" t="s">
        <v>322</v>
      </c>
      <c r="I104" s="56" t="s">
        <v>430</v>
      </c>
      <c r="J104" s="56" t="s">
        <v>430</v>
      </c>
      <c r="K104" s="56">
        <v>16</v>
      </c>
      <c r="L104" s="56" t="s">
        <v>284</v>
      </c>
      <c r="M104" s="56" t="s">
        <v>322</v>
      </c>
      <c r="N104" s="56" t="s">
        <v>429</v>
      </c>
      <c r="O104" s="56">
        <v>66</v>
      </c>
      <c r="P104" s="56" t="s">
        <v>426</v>
      </c>
      <c r="Q104" s="56" t="s">
        <v>408</v>
      </c>
      <c r="R104" s="56" t="s">
        <v>578</v>
      </c>
      <c r="S104" s="56" t="s">
        <v>305</v>
      </c>
      <c r="T104" s="56" t="s">
        <v>408</v>
      </c>
      <c r="U104" s="60">
        <v>6.25</v>
      </c>
      <c r="V104" s="61" t="s">
        <v>410</v>
      </c>
      <c r="W104" s="56" t="s">
        <v>425</v>
      </c>
      <c r="X104" s="56" t="s">
        <v>408</v>
      </c>
      <c r="Y104" s="56" t="s">
        <v>285</v>
      </c>
      <c r="Z104" s="56" t="s">
        <v>430</v>
      </c>
      <c r="AA104" s="56" t="s">
        <v>361</v>
      </c>
      <c r="AB104" s="56" t="s">
        <v>361</v>
      </c>
      <c r="AC104" s="56" t="s">
        <v>408</v>
      </c>
      <c r="AD104" s="56" t="s">
        <v>290</v>
      </c>
      <c r="AE104" s="60">
        <v>6.25</v>
      </c>
      <c r="AF104" s="61">
        <v>36166</v>
      </c>
      <c r="AG104" s="56" t="s">
        <v>427</v>
      </c>
      <c r="AH104" s="56" t="s">
        <v>431</v>
      </c>
      <c r="AI104" s="56" t="s">
        <v>603</v>
      </c>
      <c r="AJ104" s="56" t="s">
        <v>175</v>
      </c>
      <c r="AK104" s="56" t="s">
        <v>42</v>
      </c>
      <c r="AL104" s="56" t="s">
        <v>361</v>
      </c>
      <c r="AM104" s="61" t="s">
        <v>408</v>
      </c>
      <c r="AN104" s="61" t="s">
        <v>408</v>
      </c>
      <c r="AO104" s="61" t="s">
        <v>408</v>
      </c>
      <c r="AP104" s="61" t="s">
        <v>408</v>
      </c>
      <c r="AQ104" s="61" t="s">
        <v>361</v>
      </c>
      <c r="AR104" s="61" t="s">
        <v>408</v>
      </c>
      <c r="AS104" s="56" t="s">
        <v>279</v>
      </c>
      <c r="AT104" s="56">
        <v>1</v>
      </c>
      <c r="AU104" s="56" t="s">
        <v>347</v>
      </c>
      <c r="AV104" s="56">
        <v>0</v>
      </c>
      <c r="AW104" s="56" t="s">
        <v>430</v>
      </c>
      <c r="AX104" s="56" t="s">
        <v>1141</v>
      </c>
      <c r="AZ104" s="56" t="s">
        <v>361</v>
      </c>
    </row>
    <row r="105" spans="1:54" ht="29" customHeight="1" x14ac:dyDescent="0.15">
      <c r="A105" s="57" t="s">
        <v>204</v>
      </c>
      <c r="B105" s="58">
        <v>38457</v>
      </c>
      <c r="C105" s="58" t="s">
        <v>350</v>
      </c>
      <c r="D105" s="58">
        <v>11655</v>
      </c>
      <c r="E105" s="59">
        <f t="shared" si="2"/>
        <v>73.379876796714584</v>
      </c>
      <c r="F105" s="56" t="s">
        <v>356</v>
      </c>
      <c r="G105" s="56" t="s">
        <v>289</v>
      </c>
      <c r="H105" s="56" t="s">
        <v>322</v>
      </c>
      <c r="I105" s="56" t="s">
        <v>430</v>
      </c>
      <c r="J105" s="56" t="s">
        <v>430</v>
      </c>
      <c r="K105" s="56">
        <v>16</v>
      </c>
      <c r="L105" s="56" t="s">
        <v>131</v>
      </c>
      <c r="M105" s="56" t="s">
        <v>322</v>
      </c>
      <c r="N105" s="56" t="s">
        <v>429</v>
      </c>
      <c r="O105" s="56">
        <v>73</v>
      </c>
      <c r="P105" s="56" t="s">
        <v>426</v>
      </c>
      <c r="Q105" s="56" t="s">
        <v>408</v>
      </c>
      <c r="R105" s="56" t="s">
        <v>578</v>
      </c>
      <c r="S105" s="56" t="s">
        <v>305</v>
      </c>
      <c r="T105" s="56" t="s">
        <v>408</v>
      </c>
      <c r="U105" s="60">
        <v>1.3</v>
      </c>
      <c r="V105" s="61" t="s">
        <v>178</v>
      </c>
      <c r="W105" s="56" t="s">
        <v>394</v>
      </c>
      <c r="X105" s="56" t="s">
        <v>408</v>
      </c>
      <c r="Y105" s="56" t="s">
        <v>285</v>
      </c>
      <c r="Z105" s="56" t="s">
        <v>430</v>
      </c>
      <c r="AA105" s="56" t="s">
        <v>361</v>
      </c>
      <c r="AB105" s="56" t="s">
        <v>361</v>
      </c>
      <c r="AC105" s="56" t="s">
        <v>408</v>
      </c>
      <c r="AD105" s="56" t="s">
        <v>413</v>
      </c>
      <c r="AE105" s="60">
        <v>1.3</v>
      </c>
      <c r="AF105" s="61">
        <v>37959</v>
      </c>
      <c r="AG105" s="56" t="s">
        <v>427</v>
      </c>
      <c r="AH105" s="56" t="s">
        <v>431</v>
      </c>
      <c r="AI105" s="56" t="s">
        <v>604</v>
      </c>
      <c r="AJ105" s="56" t="s">
        <v>175</v>
      </c>
      <c r="AK105" s="56" t="s">
        <v>169</v>
      </c>
      <c r="AL105" s="56" t="s">
        <v>361</v>
      </c>
      <c r="AM105" s="61" t="s">
        <v>408</v>
      </c>
      <c r="AN105" s="61" t="s">
        <v>408</v>
      </c>
      <c r="AO105" s="61" t="s">
        <v>408</v>
      </c>
      <c r="AP105" s="61" t="s">
        <v>408</v>
      </c>
      <c r="AQ105" s="61" t="s">
        <v>361</v>
      </c>
      <c r="AR105" s="61" t="s">
        <v>408</v>
      </c>
      <c r="AS105" s="56" t="s">
        <v>168</v>
      </c>
      <c r="AT105" s="56">
        <v>1</v>
      </c>
      <c r="AU105" s="56" t="s">
        <v>347</v>
      </c>
      <c r="AV105" s="56">
        <v>0</v>
      </c>
      <c r="AW105" s="56" t="s">
        <v>430</v>
      </c>
      <c r="AX105" s="56" t="s">
        <v>1140</v>
      </c>
      <c r="AY105" s="56"/>
      <c r="AZ105" s="56" t="s">
        <v>361</v>
      </c>
    </row>
    <row r="106" spans="1:54" ht="29" customHeight="1" x14ac:dyDescent="0.15">
      <c r="A106" s="57" t="s">
        <v>205</v>
      </c>
      <c r="B106" s="58">
        <v>38461</v>
      </c>
      <c r="C106" s="58" t="s">
        <v>350</v>
      </c>
      <c r="D106" s="58">
        <v>10850</v>
      </c>
      <c r="E106" s="59">
        <f t="shared" si="2"/>
        <v>75.594798083504443</v>
      </c>
      <c r="F106" s="56" t="s">
        <v>428</v>
      </c>
      <c r="G106" s="56" t="s">
        <v>289</v>
      </c>
      <c r="H106" s="56" t="s">
        <v>322</v>
      </c>
      <c r="I106" s="56" t="s">
        <v>430</v>
      </c>
      <c r="J106" s="56" t="s">
        <v>430</v>
      </c>
      <c r="K106" s="56">
        <v>20</v>
      </c>
      <c r="L106" s="56" t="s">
        <v>244</v>
      </c>
      <c r="M106" s="56" t="s">
        <v>322</v>
      </c>
      <c r="N106" s="56" t="s">
        <v>429</v>
      </c>
      <c r="O106" s="56">
        <v>75</v>
      </c>
      <c r="P106" s="56" t="s">
        <v>426</v>
      </c>
      <c r="Q106" s="56" t="s">
        <v>408</v>
      </c>
      <c r="R106" s="56" t="s">
        <v>578</v>
      </c>
      <c r="S106" s="56" t="s">
        <v>305</v>
      </c>
      <c r="T106" s="56" t="s">
        <v>408</v>
      </c>
      <c r="U106" s="60">
        <v>11.2</v>
      </c>
      <c r="V106" s="61" t="s">
        <v>178</v>
      </c>
      <c r="W106" s="56" t="s">
        <v>394</v>
      </c>
      <c r="X106" s="56" t="s">
        <v>408</v>
      </c>
      <c r="Y106" s="56" t="s">
        <v>245</v>
      </c>
      <c r="Z106" s="56" t="s">
        <v>361</v>
      </c>
      <c r="AA106" s="56" t="s">
        <v>361</v>
      </c>
      <c r="AB106" s="56" t="s">
        <v>361</v>
      </c>
      <c r="AC106" s="56" t="s">
        <v>408</v>
      </c>
      <c r="AD106" s="56" t="s">
        <v>413</v>
      </c>
      <c r="AE106" s="60">
        <v>8</v>
      </c>
      <c r="AF106" s="61">
        <v>34392</v>
      </c>
      <c r="AG106" s="56" t="s">
        <v>427</v>
      </c>
      <c r="AH106" s="56" t="s">
        <v>42</v>
      </c>
      <c r="AI106" s="56" t="s">
        <v>42</v>
      </c>
      <c r="AJ106" s="56" t="s">
        <v>42</v>
      </c>
      <c r="AK106" s="56" t="s">
        <v>42</v>
      </c>
      <c r="AL106" s="56" t="s">
        <v>361</v>
      </c>
      <c r="AM106" s="61" t="s">
        <v>408</v>
      </c>
      <c r="AN106" s="61" t="s">
        <v>408</v>
      </c>
      <c r="AO106" s="61" t="s">
        <v>408</v>
      </c>
      <c r="AP106" s="61" t="s">
        <v>408</v>
      </c>
      <c r="AQ106" s="61" t="s">
        <v>361</v>
      </c>
      <c r="AR106" s="61" t="s">
        <v>408</v>
      </c>
      <c r="AS106" s="56" t="s">
        <v>349</v>
      </c>
      <c r="AT106" s="56">
        <v>1</v>
      </c>
      <c r="AU106" s="56" t="s">
        <v>347</v>
      </c>
      <c r="AV106" s="56">
        <v>0</v>
      </c>
      <c r="AW106" s="56" t="s">
        <v>430</v>
      </c>
      <c r="AX106" s="56" t="s">
        <v>1142</v>
      </c>
      <c r="AY106" s="56"/>
      <c r="AZ106" s="56" t="s">
        <v>361</v>
      </c>
    </row>
    <row r="107" spans="1:54" ht="29" customHeight="1" x14ac:dyDescent="0.15">
      <c r="A107" s="57" t="s">
        <v>774</v>
      </c>
      <c r="B107" s="58">
        <v>38806</v>
      </c>
      <c r="C107" s="58" t="s">
        <v>355</v>
      </c>
      <c r="D107" s="58">
        <v>13279</v>
      </c>
      <c r="E107" s="59">
        <f t="shared" si="2"/>
        <v>69.889117043121146</v>
      </c>
      <c r="F107" s="56" t="s">
        <v>428</v>
      </c>
      <c r="G107" s="56" t="s">
        <v>289</v>
      </c>
      <c r="H107" s="56" t="s">
        <v>322</v>
      </c>
      <c r="I107" s="56" t="s">
        <v>430</v>
      </c>
      <c r="J107" s="56" t="s">
        <v>430</v>
      </c>
      <c r="K107" s="56">
        <v>18</v>
      </c>
      <c r="L107" s="56" t="s">
        <v>831</v>
      </c>
      <c r="M107" s="56" t="s">
        <v>322</v>
      </c>
      <c r="N107" s="56" t="s">
        <v>429</v>
      </c>
      <c r="O107" s="56" t="s">
        <v>408</v>
      </c>
      <c r="P107" s="56" t="s">
        <v>426</v>
      </c>
      <c r="Q107" s="56" t="s">
        <v>408</v>
      </c>
      <c r="R107" s="56" t="s">
        <v>578</v>
      </c>
      <c r="S107" s="56" t="s">
        <v>305</v>
      </c>
      <c r="T107" s="56" t="s">
        <v>298</v>
      </c>
      <c r="U107" s="60">
        <v>2.5</v>
      </c>
      <c r="V107" s="61" t="s">
        <v>178</v>
      </c>
      <c r="W107" s="56" t="s">
        <v>179</v>
      </c>
      <c r="X107" s="56" t="s">
        <v>408</v>
      </c>
      <c r="Y107" s="56" t="s">
        <v>656</v>
      </c>
      <c r="Z107" s="56" t="s">
        <v>361</v>
      </c>
      <c r="AA107" s="56" t="s">
        <v>361</v>
      </c>
      <c r="AB107" s="56" t="s">
        <v>361</v>
      </c>
      <c r="AC107" s="56" t="s">
        <v>408</v>
      </c>
      <c r="AD107" s="56" t="s">
        <v>413</v>
      </c>
      <c r="AE107" s="60">
        <v>2.25</v>
      </c>
      <c r="AF107" s="56" t="s">
        <v>836</v>
      </c>
      <c r="AG107" s="56" t="s">
        <v>427</v>
      </c>
      <c r="AH107" s="56" t="s">
        <v>409</v>
      </c>
      <c r="AI107" s="56" t="s">
        <v>409</v>
      </c>
      <c r="AJ107" s="56" t="s">
        <v>409</v>
      </c>
      <c r="AK107" s="56" t="s">
        <v>409</v>
      </c>
      <c r="AL107" s="56" t="s">
        <v>361</v>
      </c>
      <c r="AM107" s="56" t="s">
        <v>408</v>
      </c>
      <c r="AN107" s="56" t="s">
        <v>408</v>
      </c>
      <c r="AO107" s="56" t="s">
        <v>408</v>
      </c>
      <c r="AP107" s="56" t="s">
        <v>408</v>
      </c>
      <c r="AQ107" s="56" t="s">
        <v>430</v>
      </c>
      <c r="AR107" s="56" t="s">
        <v>837</v>
      </c>
      <c r="AS107" s="56" t="s">
        <v>349</v>
      </c>
      <c r="AT107" s="56">
        <v>1</v>
      </c>
      <c r="AU107" s="56" t="s">
        <v>347</v>
      </c>
      <c r="AV107" s="56">
        <v>0</v>
      </c>
      <c r="AW107" s="56" t="s">
        <v>430</v>
      </c>
      <c r="AY107" s="56"/>
      <c r="AZ107" s="56" t="s">
        <v>361</v>
      </c>
    </row>
    <row r="108" spans="1:54" ht="29" customHeight="1" x14ac:dyDescent="0.15">
      <c r="A108" s="57" t="s">
        <v>775</v>
      </c>
      <c r="B108" s="58">
        <v>38820</v>
      </c>
      <c r="C108" s="58" t="s">
        <v>311</v>
      </c>
      <c r="D108" s="58">
        <v>18193</v>
      </c>
      <c r="E108" s="59">
        <f t="shared" si="2"/>
        <v>56.473648186173854</v>
      </c>
      <c r="F108" s="56" t="s">
        <v>356</v>
      </c>
      <c r="G108" s="56" t="s">
        <v>289</v>
      </c>
      <c r="H108" s="56" t="s">
        <v>322</v>
      </c>
      <c r="I108" s="56" t="s">
        <v>430</v>
      </c>
      <c r="J108" s="56" t="s">
        <v>430</v>
      </c>
      <c r="K108" s="56">
        <v>21</v>
      </c>
      <c r="L108" s="56" t="s">
        <v>832</v>
      </c>
      <c r="M108" s="56" t="s">
        <v>322</v>
      </c>
      <c r="N108" s="56" t="s">
        <v>429</v>
      </c>
      <c r="O108" s="56" t="s">
        <v>408</v>
      </c>
      <c r="P108" s="56" t="s">
        <v>426</v>
      </c>
      <c r="Q108" s="56" t="s">
        <v>408</v>
      </c>
      <c r="R108" s="56" t="s">
        <v>578</v>
      </c>
      <c r="S108" s="56" t="s">
        <v>305</v>
      </c>
      <c r="T108" s="56" t="s">
        <v>408</v>
      </c>
      <c r="U108" s="60">
        <v>1.8</v>
      </c>
      <c r="V108" s="61" t="s">
        <v>410</v>
      </c>
      <c r="W108" s="56" t="s">
        <v>425</v>
      </c>
      <c r="X108" s="56" t="s">
        <v>408</v>
      </c>
      <c r="Y108" s="56" t="s">
        <v>656</v>
      </c>
      <c r="Z108" s="56" t="s">
        <v>430</v>
      </c>
      <c r="AA108" s="56" t="s">
        <v>430</v>
      </c>
      <c r="AB108" s="56" t="s">
        <v>430</v>
      </c>
      <c r="AC108" s="56" t="s">
        <v>819</v>
      </c>
      <c r="AD108" s="56" t="s">
        <v>318</v>
      </c>
      <c r="AE108" s="60">
        <v>1.8</v>
      </c>
      <c r="AF108" s="76">
        <v>38137</v>
      </c>
      <c r="AG108" s="56" t="s">
        <v>427</v>
      </c>
      <c r="AH108" s="56" t="s">
        <v>262</v>
      </c>
      <c r="AI108" s="56" t="s">
        <v>838</v>
      </c>
      <c r="AJ108" s="56" t="s">
        <v>839</v>
      </c>
      <c r="AK108" s="56" t="s">
        <v>820</v>
      </c>
      <c r="AL108" s="56" t="s">
        <v>361</v>
      </c>
      <c r="AM108" s="56" t="s">
        <v>408</v>
      </c>
      <c r="AN108" s="56" t="s">
        <v>408</v>
      </c>
      <c r="AO108" s="56" t="s">
        <v>408</v>
      </c>
      <c r="AP108" s="56" t="s">
        <v>408</v>
      </c>
      <c r="AQ108" s="56" t="s">
        <v>361</v>
      </c>
      <c r="AR108" s="56" t="s">
        <v>408</v>
      </c>
      <c r="AS108" s="56" t="s">
        <v>349</v>
      </c>
      <c r="AT108" s="56">
        <v>1</v>
      </c>
      <c r="AU108" s="56" t="s">
        <v>347</v>
      </c>
      <c r="AV108" s="56">
        <v>0</v>
      </c>
      <c r="AW108" s="56" t="s">
        <v>430</v>
      </c>
      <c r="AX108" s="56" t="s">
        <v>822</v>
      </c>
      <c r="AY108" s="56"/>
      <c r="AZ108" s="56" t="s">
        <v>361</v>
      </c>
    </row>
    <row r="109" spans="1:54" ht="29" customHeight="1" x14ac:dyDescent="0.15">
      <c r="A109" s="57" t="s">
        <v>776</v>
      </c>
      <c r="B109" s="58">
        <v>38834</v>
      </c>
      <c r="C109" s="58" t="s">
        <v>350</v>
      </c>
      <c r="D109" s="58">
        <v>10568</v>
      </c>
      <c r="E109" s="59">
        <f t="shared" si="2"/>
        <v>77.388090349075981</v>
      </c>
      <c r="F109" s="56" t="s">
        <v>428</v>
      </c>
      <c r="G109" s="56" t="s">
        <v>289</v>
      </c>
      <c r="H109" s="56" t="s">
        <v>322</v>
      </c>
      <c r="I109" s="56" t="s">
        <v>430</v>
      </c>
      <c r="J109" s="56" t="s">
        <v>430</v>
      </c>
      <c r="K109" s="56">
        <v>21</v>
      </c>
      <c r="L109" s="56" t="s">
        <v>823</v>
      </c>
      <c r="M109" s="56" t="s">
        <v>322</v>
      </c>
      <c r="N109" s="56" t="s">
        <v>429</v>
      </c>
      <c r="O109" s="56" t="s">
        <v>408</v>
      </c>
      <c r="P109" s="56" t="s">
        <v>426</v>
      </c>
      <c r="Q109" s="56" t="s">
        <v>408</v>
      </c>
      <c r="R109" s="56" t="s">
        <v>578</v>
      </c>
      <c r="S109" s="56" t="s">
        <v>305</v>
      </c>
      <c r="T109" s="56" t="s">
        <v>408</v>
      </c>
      <c r="U109" s="60">
        <v>2.6</v>
      </c>
      <c r="V109" s="61" t="s">
        <v>178</v>
      </c>
      <c r="W109" s="56" t="s">
        <v>394</v>
      </c>
      <c r="X109" s="56" t="s">
        <v>408</v>
      </c>
      <c r="Y109" s="56" t="s">
        <v>656</v>
      </c>
      <c r="Z109" s="56" t="s">
        <v>430</v>
      </c>
      <c r="AA109" s="56" t="s">
        <v>361</v>
      </c>
      <c r="AB109" s="56" t="s">
        <v>361</v>
      </c>
      <c r="AC109" s="56" t="s">
        <v>408</v>
      </c>
      <c r="AD109" s="56" t="s">
        <v>290</v>
      </c>
      <c r="AE109" s="60">
        <v>2.6</v>
      </c>
      <c r="AF109" s="61">
        <v>37864</v>
      </c>
      <c r="AG109" s="56" t="s">
        <v>427</v>
      </c>
      <c r="AH109" s="56" t="s">
        <v>431</v>
      </c>
      <c r="AI109" s="56" t="s">
        <v>840</v>
      </c>
      <c r="AJ109" s="56" t="s">
        <v>841</v>
      </c>
      <c r="AK109" s="56" t="s">
        <v>842</v>
      </c>
      <c r="AL109" s="56" t="s">
        <v>361</v>
      </c>
      <c r="AM109" s="61" t="s">
        <v>408</v>
      </c>
      <c r="AN109" s="61" t="s">
        <v>408</v>
      </c>
      <c r="AO109" s="61" t="s">
        <v>408</v>
      </c>
      <c r="AP109" s="61" t="s">
        <v>408</v>
      </c>
      <c r="AQ109" s="61" t="s">
        <v>361</v>
      </c>
      <c r="AR109" s="61" t="s">
        <v>408</v>
      </c>
      <c r="AS109" s="56" t="s">
        <v>824</v>
      </c>
      <c r="AT109" s="56">
        <v>1</v>
      </c>
      <c r="AU109" s="56" t="s">
        <v>347</v>
      </c>
      <c r="AV109" s="56">
        <v>0</v>
      </c>
      <c r="AW109" s="56" t="s">
        <v>430</v>
      </c>
      <c r="AX109" s="56" t="s">
        <v>843</v>
      </c>
      <c r="AY109" s="56"/>
      <c r="AZ109" s="56" t="s">
        <v>361</v>
      </c>
    </row>
    <row r="110" spans="1:54" ht="29" customHeight="1" x14ac:dyDescent="0.15">
      <c r="A110" s="57" t="s">
        <v>777</v>
      </c>
      <c r="B110" s="58">
        <v>38848</v>
      </c>
      <c r="C110" s="58" t="s">
        <v>311</v>
      </c>
      <c r="D110" s="58">
        <v>13053</v>
      </c>
      <c r="E110" s="59">
        <f t="shared" si="2"/>
        <v>70.622861054072558</v>
      </c>
      <c r="F110" s="56" t="s">
        <v>356</v>
      </c>
      <c r="G110" s="56" t="s">
        <v>289</v>
      </c>
      <c r="H110" s="56" t="s">
        <v>322</v>
      </c>
      <c r="I110" s="56" t="s">
        <v>430</v>
      </c>
      <c r="J110" s="56" t="s">
        <v>430</v>
      </c>
      <c r="K110" s="56">
        <v>16</v>
      </c>
      <c r="L110" s="56" t="s">
        <v>833</v>
      </c>
      <c r="M110" s="56" t="s">
        <v>322</v>
      </c>
      <c r="N110" s="56" t="s">
        <v>429</v>
      </c>
      <c r="O110" s="56" t="s">
        <v>408</v>
      </c>
      <c r="P110" s="56" t="s">
        <v>426</v>
      </c>
      <c r="Q110" s="56" t="s">
        <v>408</v>
      </c>
      <c r="R110" s="56" t="s">
        <v>578</v>
      </c>
      <c r="S110" s="56" t="s">
        <v>305</v>
      </c>
      <c r="T110" s="56" t="s">
        <v>408</v>
      </c>
      <c r="U110" s="60">
        <v>0.7</v>
      </c>
      <c r="V110" s="61" t="s">
        <v>410</v>
      </c>
      <c r="W110" s="56" t="s">
        <v>254</v>
      </c>
      <c r="X110" s="56" t="s">
        <v>408</v>
      </c>
      <c r="Y110" s="56" t="s">
        <v>656</v>
      </c>
      <c r="Z110" s="56" t="s">
        <v>430</v>
      </c>
      <c r="AA110" s="56" t="s">
        <v>361</v>
      </c>
      <c r="AB110" s="56" t="s">
        <v>361</v>
      </c>
      <c r="AC110" s="56" t="s">
        <v>408</v>
      </c>
      <c r="AD110" s="56" t="s">
        <v>318</v>
      </c>
      <c r="AE110" s="60">
        <v>0.6</v>
      </c>
      <c r="AF110" s="61">
        <v>38597</v>
      </c>
      <c r="AG110" s="56" t="s">
        <v>427</v>
      </c>
      <c r="AH110" s="56" t="s">
        <v>262</v>
      </c>
      <c r="AI110" s="56" t="s">
        <v>825</v>
      </c>
      <c r="AJ110" s="56" t="s">
        <v>661</v>
      </c>
      <c r="AK110" s="56" t="s">
        <v>826</v>
      </c>
      <c r="AL110" s="56" t="s">
        <v>361</v>
      </c>
      <c r="AM110" s="61" t="s">
        <v>408</v>
      </c>
      <c r="AN110" s="61" t="s">
        <v>408</v>
      </c>
      <c r="AO110" s="61" t="s">
        <v>408</v>
      </c>
      <c r="AP110" s="61" t="s">
        <v>408</v>
      </c>
      <c r="AQ110" s="61" t="s">
        <v>361</v>
      </c>
      <c r="AR110" s="61" t="s">
        <v>408</v>
      </c>
      <c r="AS110" s="56" t="s">
        <v>821</v>
      </c>
      <c r="AT110" s="56">
        <v>1</v>
      </c>
      <c r="AU110" s="56" t="s">
        <v>347</v>
      </c>
      <c r="AV110" s="56">
        <v>0</v>
      </c>
      <c r="AW110" s="56" t="s">
        <v>430</v>
      </c>
      <c r="AX110" s="56" t="s">
        <v>827</v>
      </c>
      <c r="AY110" s="56"/>
      <c r="AZ110" s="56" t="s">
        <v>361</v>
      </c>
    </row>
    <row r="111" spans="1:54" ht="29" customHeight="1" x14ac:dyDescent="0.15">
      <c r="A111" s="57" t="s">
        <v>670</v>
      </c>
      <c r="B111" s="58">
        <v>38998</v>
      </c>
      <c r="C111" s="58" t="s">
        <v>311</v>
      </c>
      <c r="D111" s="58">
        <v>18104</v>
      </c>
      <c r="E111" s="59">
        <f t="shared" si="2"/>
        <v>57.204654346338124</v>
      </c>
      <c r="F111" s="56" t="s">
        <v>356</v>
      </c>
      <c r="G111" s="56" t="s">
        <v>289</v>
      </c>
      <c r="H111" s="56" t="s">
        <v>322</v>
      </c>
      <c r="I111" s="56" t="s">
        <v>430</v>
      </c>
      <c r="J111" s="56" t="s">
        <v>430</v>
      </c>
      <c r="K111" s="56">
        <v>14</v>
      </c>
      <c r="L111" s="56" t="s">
        <v>834</v>
      </c>
      <c r="M111" s="56" t="s">
        <v>322</v>
      </c>
      <c r="N111" s="56" t="s">
        <v>429</v>
      </c>
      <c r="O111" s="56" t="s">
        <v>408</v>
      </c>
      <c r="P111" s="56" t="s">
        <v>426</v>
      </c>
      <c r="Q111" s="56" t="s">
        <v>408</v>
      </c>
      <c r="R111" s="56" t="s">
        <v>578</v>
      </c>
      <c r="S111" s="56" t="s">
        <v>305</v>
      </c>
      <c r="T111" s="56" t="s">
        <v>408</v>
      </c>
      <c r="U111" s="60">
        <v>5.7</v>
      </c>
      <c r="V111" s="61" t="s">
        <v>410</v>
      </c>
      <c r="W111" s="56" t="s">
        <v>425</v>
      </c>
      <c r="X111" s="56" t="s">
        <v>408</v>
      </c>
      <c r="Y111" s="56" t="s">
        <v>656</v>
      </c>
      <c r="Z111" s="56" t="s">
        <v>430</v>
      </c>
      <c r="AA111" s="56" t="s">
        <v>430</v>
      </c>
      <c r="AB111" s="56" t="s">
        <v>361</v>
      </c>
      <c r="AC111" s="56" t="s">
        <v>408</v>
      </c>
      <c r="AD111" s="56" t="s">
        <v>318</v>
      </c>
      <c r="AE111" s="60">
        <v>4.7</v>
      </c>
      <c r="AF111" s="61">
        <v>36933</v>
      </c>
      <c r="AG111" s="56" t="s">
        <v>427</v>
      </c>
      <c r="AH111" s="56" t="s">
        <v>409</v>
      </c>
      <c r="AI111" s="56" t="s">
        <v>409</v>
      </c>
      <c r="AJ111" s="56" t="s">
        <v>409</v>
      </c>
      <c r="AK111" s="56" t="s">
        <v>409</v>
      </c>
      <c r="AL111" s="56" t="s">
        <v>361</v>
      </c>
      <c r="AM111" s="61" t="s">
        <v>408</v>
      </c>
      <c r="AN111" s="61" t="s">
        <v>408</v>
      </c>
      <c r="AO111" s="61" t="s">
        <v>408</v>
      </c>
      <c r="AP111" s="61" t="s">
        <v>408</v>
      </c>
      <c r="AQ111" s="61" t="s">
        <v>361</v>
      </c>
      <c r="AR111" s="61" t="s">
        <v>408</v>
      </c>
      <c r="AS111" s="56" t="s">
        <v>657</v>
      </c>
      <c r="AT111" s="56">
        <v>1</v>
      </c>
      <c r="AU111" s="56" t="s">
        <v>347</v>
      </c>
      <c r="AV111" s="56">
        <v>0</v>
      </c>
      <c r="AW111" s="56" t="s">
        <v>430</v>
      </c>
      <c r="AX111" s="56" t="s">
        <v>658</v>
      </c>
      <c r="AY111" s="56"/>
      <c r="AZ111" s="56" t="s">
        <v>361</v>
      </c>
    </row>
    <row r="112" spans="1:54" ht="29" customHeight="1" x14ac:dyDescent="0.15">
      <c r="A112" s="57" t="s">
        <v>671</v>
      </c>
      <c r="B112" s="58">
        <v>38995</v>
      </c>
      <c r="C112" s="58" t="s">
        <v>251</v>
      </c>
      <c r="D112" s="58">
        <v>10863</v>
      </c>
      <c r="E112" s="59">
        <f t="shared" si="2"/>
        <v>77.021218343600268</v>
      </c>
      <c r="F112" s="56" t="s">
        <v>356</v>
      </c>
      <c r="G112" s="56" t="s">
        <v>289</v>
      </c>
      <c r="H112" s="56" t="s">
        <v>322</v>
      </c>
      <c r="I112" s="56" t="s">
        <v>430</v>
      </c>
      <c r="J112" s="56" t="s">
        <v>430</v>
      </c>
      <c r="K112" s="56">
        <v>12</v>
      </c>
      <c r="L112" s="56" t="s">
        <v>835</v>
      </c>
      <c r="M112" s="56" t="s">
        <v>322</v>
      </c>
      <c r="N112" s="56" t="s">
        <v>429</v>
      </c>
      <c r="O112" s="56" t="s">
        <v>408</v>
      </c>
      <c r="P112" s="56" t="s">
        <v>426</v>
      </c>
      <c r="Q112" s="56" t="s">
        <v>408</v>
      </c>
      <c r="R112" s="56" t="s">
        <v>578</v>
      </c>
      <c r="S112" s="56" t="s">
        <v>305</v>
      </c>
      <c r="T112" s="56" t="s">
        <v>408</v>
      </c>
      <c r="U112" s="60">
        <v>1.6</v>
      </c>
      <c r="V112" s="61" t="s">
        <v>178</v>
      </c>
      <c r="W112" s="56" t="s">
        <v>179</v>
      </c>
      <c r="X112" s="56" t="s">
        <v>408</v>
      </c>
      <c r="Y112" s="56" t="s">
        <v>656</v>
      </c>
      <c r="Z112" s="56" t="s">
        <v>361</v>
      </c>
      <c r="AA112" s="56" t="s">
        <v>361</v>
      </c>
      <c r="AB112" s="56" t="s">
        <v>430</v>
      </c>
      <c r="AC112" s="56" t="s">
        <v>659</v>
      </c>
      <c r="AD112" s="56" t="s">
        <v>413</v>
      </c>
      <c r="AE112" s="60">
        <v>1.4</v>
      </c>
      <c r="AF112" s="61">
        <v>38433</v>
      </c>
      <c r="AG112" s="56" t="s">
        <v>427</v>
      </c>
      <c r="AH112" s="56" t="s">
        <v>431</v>
      </c>
      <c r="AI112" s="56" t="s">
        <v>660</v>
      </c>
      <c r="AJ112" s="56" t="s">
        <v>661</v>
      </c>
      <c r="AK112" s="56" t="s">
        <v>662</v>
      </c>
      <c r="AL112" s="56" t="s">
        <v>361</v>
      </c>
      <c r="AM112" s="61" t="s">
        <v>408</v>
      </c>
      <c r="AN112" s="61" t="s">
        <v>408</v>
      </c>
      <c r="AO112" s="61" t="s">
        <v>408</v>
      </c>
      <c r="AP112" s="61" t="s">
        <v>408</v>
      </c>
      <c r="AQ112" s="61" t="s">
        <v>361</v>
      </c>
      <c r="AR112" s="61" t="s">
        <v>408</v>
      </c>
      <c r="AS112" s="56" t="s">
        <v>663</v>
      </c>
      <c r="AT112" s="56">
        <v>1</v>
      </c>
      <c r="AU112" s="56" t="s">
        <v>347</v>
      </c>
      <c r="AV112" s="56">
        <v>0</v>
      </c>
      <c r="AW112" s="56" t="s">
        <v>430</v>
      </c>
      <c r="AX112" s="56" t="s">
        <v>664</v>
      </c>
      <c r="AY112" s="56"/>
      <c r="AZ112" s="56" t="s">
        <v>361</v>
      </c>
    </row>
    <row r="113" spans="1:52" ht="29" customHeight="1" x14ac:dyDescent="0.15">
      <c r="A113" s="57" t="s">
        <v>672</v>
      </c>
      <c r="B113" s="58">
        <v>39002</v>
      </c>
      <c r="C113" s="58" t="s">
        <v>350</v>
      </c>
      <c r="D113" s="58">
        <v>14907</v>
      </c>
      <c r="E113" s="59">
        <f t="shared" si="2"/>
        <v>65.968514715947975</v>
      </c>
      <c r="F113" s="56" t="s">
        <v>428</v>
      </c>
      <c r="G113" s="56" t="s">
        <v>289</v>
      </c>
      <c r="H113" s="56" t="s">
        <v>322</v>
      </c>
      <c r="I113" s="56" t="s">
        <v>430</v>
      </c>
      <c r="J113" s="56" t="s">
        <v>430</v>
      </c>
      <c r="K113" s="56">
        <v>15.5</v>
      </c>
      <c r="L113" s="56" t="s">
        <v>665</v>
      </c>
      <c r="M113" s="56" t="s">
        <v>322</v>
      </c>
      <c r="N113" s="56" t="s">
        <v>429</v>
      </c>
      <c r="O113" s="56" t="s">
        <v>408</v>
      </c>
      <c r="P113" s="56" t="s">
        <v>426</v>
      </c>
      <c r="Q113" s="56" t="s">
        <v>408</v>
      </c>
      <c r="R113" s="56" t="s">
        <v>578</v>
      </c>
      <c r="S113" s="56" t="s">
        <v>305</v>
      </c>
      <c r="T113" s="56" t="s">
        <v>408</v>
      </c>
      <c r="U113" s="60">
        <v>1.3</v>
      </c>
      <c r="V113" s="61" t="s">
        <v>178</v>
      </c>
      <c r="W113" s="56" t="s">
        <v>394</v>
      </c>
      <c r="X113" s="56" t="s">
        <v>408</v>
      </c>
      <c r="Y113" s="56" t="s">
        <v>656</v>
      </c>
      <c r="Z113" s="56" t="s">
        <v>430</v>
      </c>
      <c r="AA113" s="56" t="s">
        <v>361</v>
      </c>
      <c r="AB113" s="56" t="s">
        <v>361</v>
      </c>
      <c r="AC113" s="56" t="s">
        <v>408</v>
      </c>
      <c r="AD113" s="56" t="s">
        <v>290</v>
      </c>
      <c r="AE113" s="60">
        <v>1.3</v>
      </c>
      <c r="AF113" s="61">
        <v>38507</v>
      </c>
      <c r="AG113" s="56" t="s">
        <v>427</v>
      </c>
      <c r="AH113" s="77" t="s">
        <v>431</v>
      </c>
      <c r="AI113" s="77" t="s">
        <v>803</v>
      </c>
      <c r="AJ113" s="77" t="s">
        <v>804</v>
      </c>
      <c r="AK113" s="77" t="s">
        <v>805</v>
      </c>
      <c r="AL113" s="56" t="s">
        <v>361</v>
      </c>
      <c r="AM113" s="61" t="s">
        <v>408</v>
      </c>
      <c r="AN113" s="61" t="s">
        <v>408</v>
      </c>
      <c r="AO113" s="61" t="s">
        <v>408</v>
      </c>
      <c r="AP113" s="61" t="s">
        <v>408</v>
      </c>
      <c r="AQ113" s="61" t="s">
        <v>361</v>
      </c>
      <c r="AR113" s="61" t="s">
        <v>408</v>
      </c>
      <c r="AS113" s="56" t="s">
        <v>666</v>
      </c>
      <c r="AT113" s="56">
        <v>1</v>
      </c>
      <c r="AU113" s="56" t="s">
        <v>347</v>
      </c>
      <c r="AV113" s="56">
        <v>0</v>
      </c>
      <c r="AW113" s="56" t="s">
        <v>430</v>
      </c>
      <c r="AX113" s="56" t="s">
        <v>667</v>
      </c>
      <c r="AY113" s="56"/>
      <c r="AZ113" s="56" t="s">
        <v>361</v>
      </c>
    </row>
    <row r="114" spans="1:52" ht="29" customHeight="1" x14ac:dyDescent="0.15">
      <c r="A114" s="57" t="s">
        <v>673</v>
      </c>
      <c r="B114" s="58">
        <v>39003</v>
      </c>
      <c r="C114" s="58" t="s">
        <v>409</v>
      </c>
      <c r="D114" s="58" t="s">
        <v>409</v>
      </c>
      <c r="E114" s="59" t="s">
        <v>409</v>
      </c>
      <c r="F114" s="56" t="s">
        <v>356</v>
      </c>
      <c r="G114" s="56" t="s">
        <v>289</v>
      </c>
      <c r="H114" s="56" t="s">
        <v>409</v>
      </c>
      <c r="I114" s="56" t="s">
        <v>430</v>
      </c>
      <c r="J114" s="56" t="s">
        <v>430</v>
      </c>
      <c r="K114" s="56" t="s">
        <v>409</v>
      </c>
      <c r="L114" s="56" t="s">
        <v>409</v>
      </c>
      <c r="M114" s="56" t="s">
        <v>409</v>
      </c>
      <c r="N114" s="56" t="s">
        <v>409</v>
      </c>
      <c r="O114" s="56" t="s">
        <v>409</v>
      </c>
      <c r="P114" s="56" t="s">
        <v>409</v>
      </c>
      <c r="Q114" s="56" t="s">
        <v>409</v>
      </c>
      <c r="R114" s="56" t="s">
        <v>409</v>
      </c>
      <c r="S114" s="56" t="s">
        <v>409</v>
      </c>
      <c r="T114" s="56" t="s">
        <v>409</v>
      </c>
      <c r="U114" s="60" t="s">
        <v>409</v>
      </c>
      <c r="V114" s="61" t="s">
        <v>410</v>
      </c>
      <c r="W114" s="56" t="s">
        <v>425</v>
      </c>
      <c r="X114" s="56" t="s">
        <v>408</v>
      </c>
      <c r="Y114" s="56" t="s">
        <v>656</v>
      </c>
      <c r="Z114" s="56" t="s">
        <v>361</v>
      </c>
      <c r="AA114" s="56" t="s">
        <v>361</v>
      </c>
      <c r="AB114" s="56" t="s">
        <v>409</v>
      </c>
      <c r="AC114" s="56" t="s">
        <v>409</v>
      </c>
      <c r="AD114" s="56" t="s">
        <v>318</v>
      </c>
      <c r="AE114" s="60" t="s">
        <v>409</v>
      </c>
      <c r="AF114" s="61">
        <v>38240</v>
      </c>
      <c r="AG114" s="56" t="s">
        <v>427</v>
      </c>
      <c r="AH114" s="56" t="s">
        <v>409</v>
      </c>
      <c r="AI114" s="56" t="s">
        <v>409</v>
      </c>
      <c r="AJ114" s="56" t="s">
        <v>409</v>
      </c>
      <c r="AK114" s="56" t="s">
        <v>409</v>
      </c>
      <c r="AL114" s="56" t="s">
        <v>409</v>
      </c>
      <c r="AM114" s="61" t="s">
        <v>409</v>
      </c>
      <c r="AN114" s="61" t="s">
        <v>409</v>
      </c>
      <c r="AO114" s="61" t="s">
        <v>409</v>
      </c>
      <c r="AP114" s="61" t="s">
        <v>409</v>
      </c>
      <c r="AQ114" s="61" t="s">
        <v>409</v>
      </c>
      <c r="AR114" s="61" t="s">
        <v>409</v>
      </c>
      <c r="AS114" s="56" t="s">
        <v>409</v>
      </c>
      <c r="AT114" s="56">
        <v>1</v>
      </c>
      <c r="AU114" s="56" t="s">
        <v>347</v>
      </c>
      <c r="AV114" s="56">
        <v>0</v>
      </c>
      <c r="AW114" s="56" t="s">
        <v>430</v>
      </c>
      <c r="AY114" s="56"/>
      <c r="AZ114" s="56" t="s">
        <v>361</v>
      </c>
    </row>
    <row r="115" spans="1:52" ht="29" customHeight="1" x14ac:dyDescent="0.15">
      <c r="A115" s="57" t="s">
        <v>674</v>
      </c>
      <c r="B115" s="58">
        <v>39050</v>
      </c>
      <c r="C115" s="58" t="s">
        <v>350</v>
      </c>
      <c r="D115" s="58">
        <v>23087</v>
      </c>
      <c r="E115" s="59">
        <f t="shared" ref="E115:E143" si="3">(B115-D115)/365.25</f>
        <v>43.704312114989733</v>
      </c>
      <c r="F115" s="56" t="s">
        <v>428</v>
      </c>
      <c r="G115" s="56" t="s">
        <v>453</v>
      </c>
      <c r="H115" s="56" t="s">
        <v>322</v>
      </c>
      <c r="I115" s="56" t="s">
        <v>430</v>
      </c>
      <c r="J115" s="56" t="s">
        <v>430</v>
      </c>
      <c r="K115" s="56">
        <v>11</v>
      </c>
      <c r="L115" s="56" t="s">
        <v>668</v>
      </c>
      <c r="M115" s="56" t="s">
        <v>322</v>
      </c>
      <c r="N115" s="56" t="s">
        <v>429</v>
      </c>
      <c r="O115" s="56" t="s">
        <v>408</v>
      </c>
      <c r="P115" s="56" t="s">
        <v>426</v>
      </c>
      <c r="Q115" s="56" t="s">
        <v>408</v>
      </c>
      <c r="R115" s="56" t="s">
        <v>578</v>
      </c>
      <c r="S115" s="56" t="s">
        <v>305</v>
      </c>
      <c r="T115" s="56" t="s">
        <v>408</v>
      </c>
      <c r="U115" s="60">
        <v>3.4</v>
      </c>
      <c r="V115" s="61" t="s">
        <v>178</v>
      </c>
      <c r="W115" s="56" t="s">
        <v>179</v>
      </c>
      <c r="X115" s="56" t="s">
        <v>408</v>
      </c>
      <c r="Y115" s="56" t="s">
        <v>656</v>
      </c>
      <c r="Z115" s="56" t="s">
        <v>361</v>
      </c>
      <c r="AA115" s="56" t="s">
        <v>361</v>
      </c>
      <c r="AB115" s="56" t="s">
        <v>361</v>
      </c>
      <c r="AC115" s="56" t="s">
        <v>408</v>
      </c>
      <c r="AD115" s="56" t="s">
        <v>318</v>
      </c>
      <c r="AE115" s="60">
        <v>0.2</v>
      </c>
      <c r="AF115" s="61">
        <v>37913</v>
      </c>
      <c r="AG115" s="56" t="s">
        <v>427</v>
      </c>
      <c r="AH115" s="56" t="s">
        <v>409</v>
      </c>
      <c r="AI115" s="56" t="s">
        <v>409</v>
      </c>
      <c r="AJ115" s="56" t="s">
        <v>409</v>
      </c>
      <c r="AK115" s="56" t="s">
        <v>409</v>
      </c>
      <c r="AL115" s="56" t="s">
        <v>361</v>
      </c>
      <c r="AM115" s="61" t="s">
        <v>408</v>
      </c>
      <c r="AN115" s="61" t="s">
        <v>408</v>
      </c>
      <c r="AO115" s="61" t="s">
        <v>408</v>
      </c>
      <c r="AP115" s="61" t="s">
        <v>408</v>
      </c>
      <c r="AQ115" s="61" t="s">
        <v>361</v>
      </c>
      <c r="AR115" s="61" t="s">
        <v>408</v>
      </c>
      <c r="AS115" s="56" t="s">
        <v>675</v>
      </c>
      <c r="AT115" s="56">
        <v>1</v>
      </c>
      <c r="AU115" s="56" t="s">
        <v>347</v>
      </c>
      <c r="AV115" s="56">
        <v>0</v>
      </c>
      <c r="AW115" s="56" t="s">
        <v>430</v>
      </c>
      <c r="AX115" s="56" t="s">
        <v>669</v>
      </c>
      <c r="AY115" s="56"/>
      <c r="AZ115" s="56" t="s">
        <v>361</v>
      </c>
    </row>
    <row r="116" spans="1:52" ht="29" customHeight="1" x14ac:dyDescent="0.15">
      <c r="A116" s="57" t="s">
        <v>679</v>
      </c>
      <c r="B116" s="58">
        <v>39198</v>
      </c>
      <c r="C116" s="58" t="s">
        <v>311</v>
      </c>
      <c r="D116" s="58">
        <v>10934</v>
      </c>
      <c r="E116" s="59">
        <f t="shared" si="3"/>
        <v>77.382614647501711</v>
      </c>
      <c r="F116" s="56" t="s">
        <v>428</v>
      </c>
      <c r="G116" s="56" t="s">
        <v>289</v>
      </c>
      <c r="H116" s="56" t="s">
        <v>322</v>
      </c>
      <c r="I116" s="56" t="s">
        <v>430</v>
      </c>
      <c r="J116" s="56" t="s">
        <v>430</v>
      </c>
      <c r="K116" s="56">
        <v>17</v>
      </c>
      <c r="L116" s="56" t="s">
        <v>828</v>
      </c>
      <c r="M116" s="56" t="s">
        <v>322</v>
      </c>
      <c r="N116" s="56" t="s">
        <v>429</v>
      </c>
      <c r="O116" s="56" t="s">
        <v>408</v>
      </c>
      <c r="P116" s="56" t="s">
        <v>426</v>
      </c>
      <c r="Q116" s="56" t="s">
        <v>408</v>
      </c>
      <c r="R116" s="56" t="s">
        <v>578</v>
      </c>
      <c r="S116" s="56" t="s">
        <v>305</v>
      </c>
      <c r="T116" s="56" t="s">
        <v>408</v>
      </c>
      <c r="U116" s="60">
        <v>0.7</v>
      </c>
      <c r="V116" s="61" t="s">
        <v>178</v>
      </c>
      <c r="W116" s="56" t="s">
        <v>179</v>
      </c>
      <c r="X116" s="56" t="s">
        <v>408</v>
      </c>
      <c r="Y116" s="56" t="s">
        <v>656</v>
      </c>
      <c r="Z116" s="56" t="s">
        <v>361</v>
      </c>
      <c r="AA116" s="56" t="s">
        <v>361</v>
      </c>
      <c r="AB116" s="56" t="s">
        <v>361</v>
      </c>
      <c r="AC116" s="56" t="s">
        <v>408</v>
      </c>
      <c r="AD116" s="56" t="s">
        <v>290</v>
      </c>
      <c r="AE116" s="60">
        <v>0.3</v>
      </c>
      <c r="AF116" s="61">
        <v>38954</v>
      </c>
      <c r="AG116" s="56" t="s">
        <v>427</v>
      </c>
      <c r="AH116" s="56" t="s">
        <v>431</v>
      </c>
      <c r="AL116" s="56" t="s">
        <v>430</v>
      </c>
      <c r="AM116" s="61" t="s">
        <v>829</v>
      </c>
      <c r="AN116" s="61" t="s">
        <v>409</v>
      </c>
      <c r="AO116" s="61" t="s">
        <v>408</v>
      </c>
      <c r="AP116" s="61" t="s">
        <v>408</v>
      </c>
      <c r="AQ116" s="61" t="s">
        <v>361</v>
      </c>
      <c r="AR116" s="61" t="s">
        <v>408</v>
      </c>
      <c r="AS116" s="56" t="s">
        <v>830</v>
      </c>
      <c r="AT116" s="56">
        <v>1</v>
      </c>
      <c r="AU116" s="56" t="s">
        <v>347</v>
      </c>
      <c r="AV116" s="56">
        <v>0</v>
      </c>
      <c r="AW116" s="56" t="s">
        <v>430</v>
      </c>
      <c r="AY116" s="56"/>
      <c r="AZ116" s="56" t="s">
        <v>361</v>
      </c>
    </row>
    <row r="117" spans="1:52" ht="29" customHeight="1" x14ac:dyDescent="0.15">
      <c r="A117" s="57" t="s">
        <v>680</v>
      </c>
      <c r="B117" s="58">
        <v>39205</v>
      </c>
      <c r="C117" s="58" t="s">
        <v>350</v>
      </c>
      <c r="D117" s="58">
        <v>13824</v>
      </c>
      <c r="E117" s="59">
        <f t="shared" si="3"/>
        <v>69.489390828199859</v>
      </c>
      <c r="F117" s="56" t="s">
        <v>356</v>
      </c>
      <c r="G117" s="56" t="s">
        <v>289</v>
      </c>
      <c r="H117" s="56" t="s">
        <v>322</v>
      </c>
      <c r="I117" s="56" t="s">
        <v>430</v>
      </c>
      <c r="J117" s="56" t="s">
        <v>430</v>
      </c>
      <c r="K117" s="56">
        <v>16</v>
      </c>
      <c r="L117" s="56" t="s">
        <v>676</v>
      </c>
      <c r="M117" s="56" t="s">
        <v>322</v>
      </c>
      <c r="N117" s="56" t="s">
        <v>429</v>
      </c>
      <c r="O117" s="56" t="s">
        <v>408</v>
      </c>
      <c r="P117" s="56" t="s">
        <v>426</v>
      </c>
      <c r="Q117" s="56" t="s">
        <v>408</v>
      </c>
      <c r="R117" s="56" t="s">
        <v>578</v>
      </c>
      <c r="S117" s="56" t="s">
        <v>305</v>
      </c>
      <c r="T117" s="56" t="s">
        <v>408</v>
      </c>
      <c r="U117" s="60">
        <v>10.25</v>
      </c>
      <c r="V117" s="61" t="s">
        <v>178</v>
      </c>
      <c r="W117" s="56" t="s">
        <v>394</v>
      </c>
      <c r="X117" s="56" t="s">
        <v>408</v>
      </c>
      <c r="Y117" s="56" t="s">
        <v>656</v>
      </c>
      <c r="Z117" s="56" t="s">
        <v>430</v>
      </c>
      <c r="AA117" s="56" t="s">
        <v>409</v>
      </c>
      <c r="AB117" s="56" t="s">
        <v>361</v>
      </c>
      <c r="AC117" s="56" t="s">
        <v>408</v>
      </c>
      <c r="AD117" s="56" t="s">
        <v>318</v>
      </c>
      <c r="AE117" s="60">
        <v>0.5</v>
      </c>
      <c r="AF117" s="61">
        <v>35447</v>
      </c>
      <c r="AG117" s="56" t="s">
        <v>427</v>
      </c>
      <c r="AH117" s="56" t="s">
        <v>409</v>
      </c>
      <c r="AI117" s="56" t="s">
        <v>409</v>
      </c>
      <c r="AJ117" s="56" t="s">
        <v>409</v>
      </c>
      <c r="AK117" s="56" t="s">
        <v>409</v>
      </c>
      <c r="AL117" s="56" t="s">
        <v>361</v>
      </c>
      <c r="AM117" s="61" t="s">
        <v>408</v>
      </c>
      <c r="AN117" s="61" t="s">
        <v>408</v>
      </c>
      <c r="AO117" s="61" t="s">
        <v>408</v>
      </c>
      <c r="AP117" s="61" t="s">
        <v>408</v>
      </c>
      <c r="AQ117" s="61" t="s">
        <v>361</v>
      </c>
      <c r="AR117" s="61" t="s">
        <v>408</v>
      </c>
      <c r="AS117" s="56" t="s">
        <v>677</v>
      </c>
      <c r="AT117" s="56">
        <v>1</v>
      </c>
      <c r="AU117" s="56" t="s">
        <v>347</v>
      </c>
      <c r="AV117" s="56">
        <v>0</v>
      </c>
      <c r="AW117" s="56" t="s">
        <v>430</v>
      </c>
      <c r="AX117" s="56" t="s">
        <v>678</v>
      </c>
      <c r="AY117" s="56"/>
      <c r="AZ117" s="56" t="s">
        <v>361</v>
      </c>
    </row>
    <row r="118" spans="1:52" ht="29" customHeight="1" x14ac:dyDescent="0.15">
      <c r="A118" s="57" t="s">
        <v>793</v>
      </c>
      <c r="B118" s="58">
        <v>39270</v>
      </c>
      <c r="C118" s="58" t="s">
        <v>311</v>
      </c>
      <c r="D118" s="58">
        <v>16061</v>
      </c>
      <c r="E118" s="59">
        <f t="shared" si="3"/>
        <v>63.54277891854894</v>
      </c>
      <c r="F118" s="56" t="s">
        <v>356</v>
      </c>
      <c r="G118" s="56" t="s">
        <v>289</v>
      </c>
      <c r="H118" s="56" t="s">
        <v>322</v>
      </c>
      <c r="I118" s="56" t="s">
        <v>430</v>
      </c>
      <c r="J118" s="56" t="s">
        <v>430</v>
      </c>
      <c r="K118" s="56">
        <v>12</v>
      </c>
      <c r="L118" s="56" t="s">
        <v>778</v>
      </c>
      <c r="M118" s="56" t="s">
        <v>322</v>
      </c>
      <c r="N118" s="56" t="s">
        <v>429</v>
      </c>
      <c r="O118" s="56" t="s">
        <v>408</v>
      </c>
      <c r="P118" s="56" t="s">
        <v>426</v>
      </c>
      <c r="Q118" s="56" t="s">
        <v>408</v>
      </c>
      <c r="R118" s="56" t="s">
        <v>578</v>
      </c>
      <c r="S118" s="56" t="s">
        <v>305</v>
      </c>
      <c r="T118" s="56" t="s">
        <v>408</v>
      </c>
      <c r="U118" s="60">
        <v>3.25</v>
      </c>
      <c r="V118" s="61" t="s">
        <v>410</v>
      </c>
      <c r="W118" s="56" t="s">
        <v>425</v>
      </c>
      <c r="X118" s="56" t="s">
        <v>408</v>
      </c>
      <c r="Y118" s="56" t="s">
        <v>656</v>
      </c>
      <c r="Z118" s="56" t="s">
        <v>430</v>
      </c>
      <c r="AA118" s="56" t="s">
        <v>361</v>
      </c>
      <c r="AB118" s="56" t="s">
        <v>430</v>
      </c>
      <c r="AC118" s="56" t="s">
        <v>779</v>
      </c>
      <c r="AD118" s="56" t="s">
        <v>318</v>
      </c>
      <c r="AE118" s="60">
        <v>0.4</v>
      </c>
      <c r="AF118" s="61">
        <v>38051</v>
      </c>
      <c r="AG118" s="56" t="s">
        <v>427</v>
      </c>
      <c r="AH118" s="56" t="s">
        <v>262</v>
      </c>
      <c r="AI118" s="56" t="s">
        <v>780</v>
      </c>
      <c r="AJ118" s="56" t="s">
        <v>781</v>
      </c>
      <c r="AK118" s="56" t="s">
        <v>782</v>
      </c>
      <c r="AL118" s="56" t="s">
        <v>361</v>
      </c>
      <c r="AM118" s="61" t="s">
        <v>408</v>
      </c>
      <c r="AN118" s="61" t="s">
        <v>408</v>
      </c>
      <c r="AO118" s="61" t="s">
        <v>408</v>
      </c>
      <c r="AP118" s="61" t="s">
        <v>408</v>
      </c>
      <c r="AQ118" s="61" t="s">
        <v>361</v>
      </c>
      <c r="AR118" s="61" t="s">
        <v>408</v>
      </c>
      <c r="AS118" s="56" t="s">
        <v>783</v>
      </c>
      <c r="AT118" s="56">
        <v>1</v>
      </c>
      <c r="AU118" s="56" t="s">
        <v>347</v>
      </c>
      <c r="AV118" s="56">
        <v>0</v>
      </c>
      <c r="AW118" s="56" t="s">
        <v>430</v>
      </c>
      <c r="AX118" s="56" t="s">
        <v>784</v>
      </c>
      <c r="AY118" s="56"/>
      <c r="AZ118" s="56" t="s">
        <v>361</v>
      </c>
    </row>
    <row r="119" spans="1:52" ht="29" customHeight="1" x14ac:dyDescent="0.15">
      <c r="A119" s="57" t="s">
        <v>794</v>
      </c>
      <c r="B119" s="58">
        <v>39274</v>
      </c>
      <c r="C119" s="58" t="s">
        <v>350</v>
      </c>
      <c r="D119" s="58">
        <v>19340</v>
      </c>
      <c r="E119" s="59">
        <f t="shared" si="3"/>
        <v>54.57631759069131</v>
      </c>
      <c r="F119" s="56" t="s">
        <v>356</v>
      </c>
      <c r="G119" s="56" t="s">
        <v>453</v>
      </c>
      <c r="H119" s="56" t="s">
        <v>322</v>
      </c>
      <c r="I119" s="56" t="s">
        <v>430</v>
      </c>
      <c r="J119" s="56" t="s">
        <v>430</v>
      </c>
      <c r="K119" s="56">
        <v>13</v>
      </c>
      <c r="L119" s="56" t="s">
        <v>785</v>
      </c>
      <c r="M119" s="56" t="s">
        <v>322</v>
      </c>
      <c r="N119" s="56" t="s">
        <v>429</v>
      </c>
      <c r="O119" s="56" t="s">
        <v>408</v>
      </c>
      <c r="P119" s="56" t="s">
        <v>426</v>
      </c>
      <c r="Q119" s="56" t="s">
        <v>408</v>
      </c>
      <c r="R119" s="56" t="s">
        <v>578</v>
      </c>
      <c r="S119" s="56" t="s">
        <v>305</v>
      </c>
      <c r="T119" s="56" t="s">
        <v>408</v>
      </c>
      <c r="U119" s="60">
        <v>1</v>
      </c>
      <c r="V119" s="61" t="s">
        <v>410</v>
      </c>
      <c r="W119" s="56" t="s">
        <v>425</v>
      </c>
      <c r="X119" s="56" t="s">
        <v>408</v>
      </c>
      <c r="Y119" s="56" t="s">
        <v>656</v>
      </c>
      <c r="Z119" s="56" t="s">
        <v>361</v>
      </c>
      <c r="AA119" s="56" t="s">
        <v>361</v>
      </c>
      <c r="AB119" s="56" t="s">
        <v>361</v>
      </c>
      <c r="AC119" s="56" t="s">
        <v>408</v>
      </c>
      <c r="AD119" s="56" t="s">
        <v>318</v>
      </c>
      <c r="AE119" s="60">
        <v>1</v>
      </c>
      <c r="AF119" s="61">
        <v>38578</v>
      </c>
      <c r="AG119" s="56" t="s">
        <v>427</v>
      </c>
      <c r="AH119" s="56" t="s">
        <v>409</v>
      </c>
      <c r="AI119" s="56" t="s">
        <v>409</v>
      </c>
      <c r="AJ119" s="56" t="s">
        <v>409</v>
      </c>
      <c r="AK119" s="56" t="s">
        <v>409</v>
      </c>
      <c r="AL119" s="56" t="s">
        <v>361</v>
      </c>
      <c r="AM119" s="61" t="s">
        <v>408</v>
      </c>
      <c r="AN119" s="61" t="s">
        <v>408</v>
      </c>
      <c r="AO119" s="61" t="s">
        <v>408</v>
      </c>
      <c r="AP119" s="61" t="s">
        <v>408</v>
      </c>
      <c r="AQ119" s="61" t="s">
        <v>361</v>
      </c>
      <c r="AR119" s="61" t="s">
        <v>408</v>
      </c>
      <c r="AT119" s="56">
        <v>1</v>
      </c>
      <c r="AU119" s="56" t="s">
        <v>347</v>
      </c>
      <c r="AV119" s="56">
        <v>0</v>
      </c>
      <c r="AW119" s="56" t="s">
        <v>430</v>
      </c>
      <c r="AX119" s="56" t="s">
        <v>786</v>
      </c>
      <c r="AY119" s="56"/>
      <c r="AZ119" s="56" t="s">
        <v>361</v>
      </c>
    </row>
    <row r="120" spans="1:52" ht="29" customHeight="1" x14ac:dyDescent="0.15">
      <c r="A120" s="57" t="s">
        <v>795</v>
      </c>
      <c r="B120" s="58">
        <v>39274</v>
      </c>
      <c r="C120" s="58" t="s">
        <v>350</v>
      </c>
      <c r="D120" s="58">
        <v>14067</v>
      </c>
      <c r="E120" s="59">
        <f t="shared" si="3"/>
        <v>69.01300479123887</v>
      </c>
      <c r="F120" s="56" t="s">
        <v>428</v>
      </c>
      <c r="G120" s="56" t="s">
        <v>453</v>
      </c>
      <c r="H120" s="56" t="s">
        <v>322</v>
      </c>
      <c r="I120" s="56" t="s">
        <v>430</v>
      </c>
      <c r="J120" s="56" t="s">
        <v>430</v>
      </c>
      <c r="K120" s="56">
        <v>12</v>
      </c>
      <c r="L120" s="56" t="s">
        <v>787</v>
      </c>
      <c r="M120" s="56" t="s">
        <v>322</v>
      </c>
      <c r="N120" s="56" t="s">
        <v>429</v>
      </c>
      <c r="O120" s="56" t="s">
        <v>408</v>
      </c>
      <c r="P120" s="56" t="s">
        <v>426</v>
      </c>
      <c r="Q120" s="56" t="s">
        <v>408</v>
      </c>
      <c r="R120" s="56" t="s">
        <v>578</v>
      </c>
      <c r="S120" s="56" t="s">
        <v>305</v>
      </c>
      <c r="T120" s="56" t="s">
        <v>408</v>
      </c>
      <c r="U120" s="60">
        <v>2.2000000000000002</v>
      </c>
      <c r="V120" s="61" t="s">
        <v>178</v>
      </c>
      <c r="W120" s="56" t="s">
        <v>394</v>
      </c>
      <c r="X120" s="56" t="s">
        <v>408</v>
      </c>
      <c r="Y120" s="56" t="s">
        <v>656</v>
      </c>
      <c r="Z120" s="56" t="s">
        <v>361</v>
      </c>
      <c r="AA120" s="56" t="s">
        <v>361</v>
      </c>
      <c r="AB120" s="56" t="s">
        <v>361</v>
      </c>
      <c r="AC120" s="56" t="s">
        <v>408</v>
      </c>
      <c r="AD120" s="56" t="s">
        <v>290</v>
      </c>
      <c r="AE120" s="60">
        <v>2</v>
      </c>
      <c r="AF120" s="61">
        <v>38570</v>
      </c>
      <c r="AG120" s="56" t="s">
        <v>427</v>
      </c>
      <c r="AH120" s="56" t="s">
        <v>431</v>
      </c>
      <c r="AI120" s="56" t="s">
        <v>788</v>
      </c>
      <c r="AJ120" s="56" t="s">
        <v>789</v>
      </c>
      <c r="AK120" s="56" t="s">
        <v>790</v>
      </c>
      <c r="AL120" s="56" t="s">
        <v>430</v>
      </c>
      <c r="AM120" s="61">
        <v>38487</v>
      </c>
      <c r="AN120" s="61" t="s">
        <v>409</v>
      </c>
      <c r="AO120" s="61" t="s">
        <v>408</v>
      </c>
      <c r="AP120" s="61" t="s">
        <v>408</v>
      </c>
      <c r="AQ120" s="61" t="s">
        <v>361</v>
      </c>
      <c r="AR120" s="61" t="s">
        <v>408</v>
      </c>
      <c r="AS120" s="56" t="s">
        <v>791</v>
      </c>
      <c r="AT120" s="56">
        <v>1</v>
      </c>
      <c r="AU120" s="56" t="s">
        <v>347</v>
      </c>
      <c r="AV120" s="56">
        <v>0</v>
      </c>
      <c r="AW120" s="56" t="s">
        <v>430</v>
      </c>
      <c r="AX120" s="56" t="s">
        <v>792</v>
      </c>
      <c r="AY120" s="56"/>
      <c r="AZ120" s="56" t="s">
        <v>361</v>
      </c>
    </row>
    <row r="121" spans="1:52" ht="29" customHeight="1" x14ac:dyDescent="0.15">
      <c r="A121" s="57" t="s">
        <v>681</v>
      </c>
      <c r="B121" s="58">
        <v>39359</v>
      </c>
      <c r="C121" s="58" t="s">
        <v>350</v>
      </c>
      <c r="D121" s="58">
        <v>15223</v>
      </c>
      <c r="E121" s="59">
        <f t="shared" si="3"/>
        <v>66.080766598220393</v>
      </c>
      <c r="F121" s="56" t="s">
        <v>428</v>
      </c>
      <c r="G121" s="56" t="s">
        <v>289</v>
      </c>
      <c r="H121" s="56" t="s">
        <v>322</v>
      </c>
      <c r="I121" s="56" t="s">
        <v>430</v>
      </c>
      <c r="J121" s="56" t="s">
        <v>430</v>
      </c>
      <c r="K121" s="56">
        <v>18</v>
      </c>
      <c r="L121" s="56" t="s">
        <v>682</v>
      </c>
      <c r="M121" s="56" t="s">
        <v>322</v>
      </c>
      <c r="N121" s="56" t="s">
        <v>429</v>
      </c>
      <c r="O121" s="56" t="s">
        <v>408</v>
      </c>
      <c r="P121" s="56" t="s">
        <v>313</v>
      </c>
      <c r="Q121" s="56" t="s">
        <v>738</v>
      </c>
      <c r="R121" s="56" t="s">
        <v>578</v>
      </c>
      <c r="S121" s="56" t="s">
        <v>305</v>
      </c>
      <c r="T121" s="56" t="s">
        <v>408</v>
      </c>
      <c r="U121" s="60">
        <v>1</v>
      </c>
      <c r="V121" s="61" t="s">
        <v>178</v>
      </c>
      <c r="W121" s="56" t="s">
        <v>394</v>
      </c>
      <c r="X121" s="56" t="s">
        <v>408</v>
      </c>
      <c r="Y121" s="56" t="s">
        <v>684</v>
      </c>
      <c r="Z121" s="56" t="s">
        <v>361</v>
      </c>
      <c r="AA121" s="56" t="s">
        <v>361</v>
      </c>
      <c r="AB121" s="56" t="s">
        <v>361</v>
      </c>
      <c r="AC121" s="56" t="s">
        <v>408</v>
      </c>
      <c r="AD121" s="56" t="s">
        <v>318</v>
      </c>
      <c r="AE121" s="60">
        <v>0.3</v>
      </c>
      <c r="AF121" s="61">
        <v>39006</v>
      </c>
      <c r="AG121" s="56" t="s">
        <v>427</v>
      </c>
      <c r="AH121" s="56" t="s">
        <v>409</v>
      </c>
      <c r="AI121" s="56" t="s">
        <v>409</v>
      </c>
      <c r="AJ121" s="56" t="s">
        <v>409</v>
      </c>
      <c r="AK121" s="56" t="s">
        <v>409</v>
      </c>
      <c r="AL121" s="56" t="s">
        <v>361</v>
      </c>
      <c r="AM121" s="61" t="s">
        <v>408</v>
      </c>
      <c r="AN121" s="61" t="s">
        <v>408</v>
      </c>
      <c r="AO121" s="61" t="s">
        <v>408</v>
      </c>
      <c r="AP121" s="61" t="s">
        <v>408</v>
      </c>
      <c r="AQ121" s="61" t="s">
        <v>361</v>
      </c>
      <c r="AR121" s="61" t="s">
        <v>408</v>
      </c>
      <c r="AS121" s="56" t="s">
        <v>685</v>
      </c>
      <c r="AT121" s="56">
        <v>1</v>
      </c>
      <c r="AU121" s="56" t="s">
        <v>686</v>
      </c>
      <c r="AV121" s="56">
        <v>0</v>
      </c>
      <c r="AW121" s="56" t="s">
        <v>430</v>
      </c>
      <c r="AX121" s="56" t="s">
        <v>687</v>
      </c>
      <c r="AY121" s="56"/>
      <c r="AZ121" s="56" t="s">
        <v>361</v>
      </c>
    </row>
    <row r="122" spans="1:52" ht="29" customHeight="1" x14ac:dyDescent="0.15">
      <c r="A122" s="57" t="s">
        <v>725</v>
      </c>
      <c r="B122" s="58">
        <v>39368</v>
      </c>
      <c r="C122" s="58" t="s">
        <v>350</v>
      </c>
      <c r="D122" s="58">
        <v>18944</v>
      </c>
      <c r="E122" s="59">
        <f t="shared" si="3"/>
        <v>55.917864476386036</v>
      </c>
      <c r="F122" s="56" t="s">
        <v>356</v>
      </c>
      <c r="G122" s="56" t="s">
        <v>726</v>
      </c>
      <c r="H122" s="56" t="s">
        <v>322</v>
      </c>
      <c r="I122" s="56" t="s">
        <v>430</v>
      </c>
      <c r="J122" s="56" t="s">
        <v>430</v>
      </c>
      <c r="K122" s="56">
        <v>11</v>
      </c>
      <c r="L122" s="56" t="s">
        <v>727</v>
      </c>
      <c r="M122" s="56" t="s">
        <v>409</v>
      </c>
      <c r="N122" s="56" t="s">
        <v>429</v>
      </c>
      <c r="O122" s="56" t="s">
        <v>408</v>
      </c>
      <c r="P122" s="56" t="s">
        <v>426</v>
      </c>
      <c r="Q122" s="56" t="s">
        <v>408</v>
      </c>
      <c r="R122" s="56" t="s">
        <v>578</v>
      </c>
      <c r="S122" s="56" t="s">
        <v>305</v>
      </c>
      <c r="T122" s="56" t="s">
        <v>408</v>
      </c>
      <c r="U122" s="60">
        <v>4.7</v>
      </c>
      <c r="V122" s="61" t="s">
        <v>178</v>
      </c>
      <c r="W122" s="56" t="s">
        <v>179</v>
      </c>
      <c r="X122" s="56" t="s">
        <v>408</v>
      </c>
      <c r="Y122" s="56" t="s">
        <v>656</v>
      </c>
      <c r="Z122" s="56" t="s">
        <v>361</v>
      </c>
      <c r="AA122" s="56" t="s">
        <v>361</v>
      </c>
      <c r="AB122" s="56" t="s">
        <v>361</v>
      </c>
      <c r="AC122" s="56" t="s">
        <v>408</v>
      </c>
      <c r="AD122" s="56" t="s">
        <v>409</v>
      </c>
      <c r="AE122" s="60" t="s">
        <v>409</v>
      </c>
      <c r="AF122" s="61">
        <v>37651</v>
      </c>
      <c r="AG122" s="56" t="s">
        <v>409</v>
      </c>
      <c r="AH122" s="56" t="s">
        <v>409</v>
      </c>
      <c r="AI122" s="56" t="s">
        <v>409</v>
      </c>
      <c r="AJ122" s="56" t="s">
        <v>409</v>
      </c>
      <c r="AK122" s="56" t="s">
        <v>409</v>
      </c>
      <c r="AL122" s="56" t="s">
        <v>361</v>
      </c>
      <c r="AM122" s="61" t="s">
        <v>408</v>
      </c>
      <c r="AN122" s="61" t="s">
        <v>408</v>
      </c>
      <c r="AO122" s="61" t="s">
        <v>408</v>
      </c>
      <c r="AP122" s="61" t="s">
        <v>408</v>
      </c>
      <c r="AQ122" s="61" t="s">
        <v>430</v>
      </c>
      <c r="AR122" s="61" t="s">
        <v>728</v>
      </c>
      <c r="AT122" s="56">
        <v>1</v>
      </c>
      <c r="AU122" s="56" t="s">
        <v>729</v>
      </c>
      <c r="AV122" s="56">
        <v>0.3</v>
      </c>
      <c r="AW122" s="56" t="s">
        <v>430</v>
      </c>
      <c r="AY122" s="56"/>
      <c r="AZ122" s="56" t="s">
        <v>361</v>
      </c>
    </row>
    <row r="123" spans="1:52" ht="29" customHeight="1" x14ac:dyDescent="0.15">
      <c r="A123" s="57" t="s">
        <v>802</v>
      </c>
      <c r="B123" s="58">
        <v>39375</v>
      </c>
      <c r="C123" s="58" t="s">
        <v>350</v>
      </c>
      <c r="D123" s="58">
        <v>17138</v>
      </c>
      <c r="E123" s="59">
        <f t="shared" si="3"/>
        <v>60.881587953456538</v>
      </c>
      <c r="F123" s="56" t="s">
        <v>356</v>
      </c>
      <c r="G123" s="56" t="s">
        <v>289</v>
      </c>
      <c r="H123" s="56" t="s">
        <v>322</v>
      </c>
      <c r="I123" s="56" t="s">
        <v>430</v>
      </c>
      <c r="J123" s="56" t="s">
        <v>430</v>
      </c>
      <c r="K123" s="56">
        <v>21</v>
      </c>
      <c r="L123" s="56" t="s">
        <v>796</v>
      </c>
      <c r="M123" s="56" t="s">
        <v>275</v>
      </c>
      <c r="N123" s="56" t="s">
        <v>429</v>
      </c>
      <c r="O123" s="56" t="s">
        <v>408</v>
      </c>
      <c r="P123" s="56" t="s">
        <v>426</v>
      </c>
      <c r="Q123" s="56" t="s">
        <v>408</v>
      </c>
      <c r="R123" s="56" t="s">
        <v>578</v>
      </c>
      <c r="S123" s="56" t="s">
        <v>305</v>
      </c>
      <c r="T123" s="56" t="s">
        <v>408</v>
      </c>
      <c r="U123" s="60">
        <v>12</v>
      </c>
      <c r="V123" s="61" t="s">
        <v>178</v>
      </c>
      <c r="W123" s="56" t="s">
        <v>179</v>
      </c>
      <c r="X123" s="56" t="s">
        <v>408</v>
      </c>
      <c r="Y123" s="56" t="s">
        <v>656</v>
      </c>
      <c r="Z123" s="56" t="s">
        <v>361</v>
      </c>
      <c r="AA123" s="56" t="s">
        <v>361</v>
      </c>
      <c r="AB123" s="56" t="s">
        <v>361</v>
      </c>
      <c r="AC123" s="56" t="s">
        <v>408</v>
      </c>
      <c r="AD123" s="56" t="s">
        <v>413</v>
      </c>
      <c r="AE123" s="60">
        <v>12.4</v>
      </c>
      <c r="AF123" s="61">
        <v>34973</v>
      </c>
      <c r="AG123" s="56" t="s">
        <v>427</v>
      </c>
      <c r="AH123" s="56" t="s">
        <v>431</v>
      </c>
      <c r="AI123" s="56" t="s">
        <v>797</v>
      </c>
      <c r="AJ123" s="56" t="s">
        <v>798</v>
      </c>
      <c r="AK123" s="56" t="s">
        <v>799</v>
      </c>
      <c r="AL123" s="56" t="s">
        <v>361</v>
      </c>
      <c r="AM123" s="61" t="s">
        <v>408</v>
      </c>
      <c r="AN123" s="61" t="s">
        <v>408</v>
      </c>
      <c r="AO123" s="61" t="s">
        <v>408</v>
      </c>
      <c r="AP123" s="61" t="s">
        <v>408</v>
      </c>
      <c r="AQ123" s="61" t="s">
        <v>361</v>
      </c>
      <c r="AR123" s="61" t="s">
        <v>408</v>
      </c>
      <c r="AS123" s="56" t="s">
        <v>800</v>
      </c>
      <c r="AT123" s="56">
        <v>1</v>
      </c>
      <c r="AU123" s="56" t="s">
        <v>347</v>
      </c>
      <c r="AV123" s="56">
        <v>0</v>
      </c>
      <c r="AW123" s="56" t="s">
        <v>430</v>
      </c>
      <c r="AX123" s="56" t="s">
        <v>801</v>
      </c>
      <c r="AY123" s="56"/>
      <c r="AZ123" s="56" t="s">
        <v>361</v>
      </c>
    </row>
    <row r="124" spans="1:52" ht="29" customHeight="1" x14ac:dyDescent="0.15">
      <c r="A124" s="57" t="s">
        <v>809</v>
      </c>
      <c r="B124" s="58">
        <v>39473</v>
      </c>
      <c r="C124" s="58" t="s">
        <v>350</v>
      </c>
      <c r="D124" s="58">
        <v>22839</v>
      </c>
      <c r="E124" s="59">
        <f t="shared" si="3"/>
        <v>45.541409993155376</v>
      </c>
      <c r="F124" s="56" t="s">
        <v>428</v>
      </c>
      <c r="G124" s="56" t="s">
        <v>289</v>
      </c>
      <c r="H124" s="56" t="s">
        <v>322</v>
      </c>
      <c r="I124" s="56" t="s">
        <v>430</v>
      </c>
      <c r="J124" s="56" t="s">
        <v>430</v>
      </c>
      <c r="K124" s="56">
        <v>15</v>
      </c>
      <c r="L124" s="56" t="s">
        <v>806</v>
      </c>
      <c r="M124" s="56" t="s">
        <v>322</v>
      </c>
      <c r="N124" s="56" t="s">
        <v>429</v>
      </c>
      <c r="O124" s="56" t="s">
        <v>408</v>
      </c>
      <c r="P124" s="56" t="s">
        <v>426</v>
      </c>
      <c r="Q124" s="56" t="s">
        <v>408</v>
      </c>
      <c r="R124" s="56" t="s">
        <v>578</v>
      </c>
      <c r="S124" s="56" t="s">
        <v>305</v>
      </c>
      <c r="T124" s="56" t="s">
        <v>408</v>
      </c>
      <c r="U124" s="60">
        <v>2.6</v>
      </c>
      <c r="V124" s="61" t="s">
        <v>178</v>
      </c>
      <c r="W124" s="56" t="s">
        <v>179</v>
      </c>
      <c r="X124" s="56" t="s">
        <v>408</v>
      </c>
      <c r="Y124" s="56" t="s">
        <v>656</v>
      </c>
      <c r="Z124" s="56" t="s">
        <v>361</v>
      </c>
      <c r="AA124" s="56" t="s">
        <v>361</v>
      </c>
      <c r="AB124" s="56" t="s">
        <v>361</v>
      </c>
      <c r="AC124" s="56" t="s">
        <v>408</v>
      </c>
      <c r="AD124" s="56" t="s">
        <v>290</v>
      </c>
      <c r="AE124" s="60">
        <v>1.75</v>
      </c>
      <c r="AF124" s="61" t="s">
        <v>807</v>
      </c>
      <c r="AG124" s="56" t="s">
        <v>409</v>
      </c>
      <c r="AH124" s="56" t="s">
        <v>409</v>
      </c>
      <c r="AI124" s="56" t="s">
        <v>409</v>
      </c>
      <c r="AJ124" s="56" t="s">
        <v>409</v>
      </c>
      <c r="AK124" s="56" t="s">
        <v>409</v>
      </c>
      <c r="AL124" s="56" t="s">
        <v>361</v>
      </c>
      <c r="AM124" s="61" t="s">
        <v>408</v>
      </c>
      <c r="AN124" s="61" t="s">
        <v>408</v>
      </c>
      <c r="AO124" s="61" t="s">
        <v>408</v>
      </c>
      <c r="AP124" s="61" t="s">
        <v>408</v>
      </c>
      <c r="AQ124" s="61" t="s">
        <v>361</v>
      </c>
      <c r="AR124" s="61" t="s">
        <v>408</v>
      </c>
      <c r="AS124" s="56" t="s">
        <v>808</v>
      </c>
      <c r="AT124" s="56">
        <v>1</v>
      </c>
      <c r="AU124" s="56" t="s">
        <v>347</v>
      </c>
      <c r="AV124" s="56">
        <v>0</v>
      </c>
      <c r="AW124" s="56" t="s">
        <v>430</v>
      </c>
      <c r="AY124" s="56"/>
      <c r="AZ124" s="56" t="s">
        <v>361</v>
      </c>
    </row>
    <row r="125" spans="1:52" ht="29" customHeight="1" x14ac:dyDescent="0.15">
      <c r="A125" s="57" t="s">
        <v>814</v>
      </c>
      <c r="B125" s="58">
        <v>39554</v>
      </c>
      <c r="C125" s="58" t="s">
        <v>355</v>
      </c>
      <c r="D125" s="58">
        <v>11954</v>
      </c>
      <c r="E125" s="59">
        <f t="shared" si="3"/>
        <v>75.564681724845997</v>
      </c>
      <c r="F125" s="56" t="s">
        <v>428</v>
      </c>
      <c r="G125" s="56" t="s">
        <v>289</v>
      </c>
      <c r="H125" s="56" t="s">
        <v>322</v>
      </c>
      <c r="I125" s="56" t="s">
        <v>430</v>
      </c>
      <c r="J125" s="56" t="s">
        <v>430</v>
      </c>
      <c r="K125" s="56">
        <v>12</v>
      </c>
      <c r="L125" s="56" t="s">
        <v>815</v>
      </c>
      <c r="M125" s="56" t="s">
        <v>322</v>
      </c>
      <c r="N125" s="56" t="s">
        <v>429</v>
      </c>
      <c r="O125" s="56" t="s">
        <v>408</v>
      </c>
      <c r="P125" s="56" t="s">
        <v>426</v>
      </c>
      <c r="Q125" s="56" t="s">
        <v>408</v>
      </c>
      <c r="R125" s="56" t="s">
        <v>578</v>
      </c>
      <c r="S125" s="56" t="s">
        <v>305</v>
      </c>
      <c r="T125" s="56" t="s">
        <v>408</v>
      </c>
      <c r="U125" s="60">
        <v>0.8</v>
      </c>
      <c r="V125" s="61" t="s">
        <v>178</v>
      </c>
      <c r="W125" s="56" t="s">
        <v>179</v>
      </c>
      <c r="X125" s="56" t="s">
        <v>408</v>
      </c>
      <c r="Y125" s="56" t="s">
        <v>656</v>
      </c>
      <c r="Z125" s="56" t="s">
        <v>361</v>
      </c>
      <c r="AA125" s="56" t="s">
        <v>361</v>
      </c>
      <c r="AB125" s="56" t="s">
        <v>430</v>
      </c>
      <c r="AC125" s="56" t="s">
        <v>816</v>
      </c>
      <c r="AD125" s="56" t="s">
        <v>318</v>
      </c>
      <c r="AE125" s="60">
        <v>0.8</v>
      </c>
      <c r="AF125" s="61">
        <v>39258</v>
      </c>
      <c r="AG125" s="56" t="s">
        <v>427</v>
      </c>
      <c r="AH125" s="56" t="s">
        <v>431</v>
      </c>
      <c r="AI125" s="56" t="s">
        <v>409</v>
      </c>
      <c r="AJ125" s="56" t="s">
        <v>409</v>
      </c>
      <c r="AK125" s="56" t="s">
        <v>409</v>
      </c>
      <c r="AL125" s="56" t="s">
        <v>361</v>
      </c>
      <c r="AM125" s="61" t="s">
        <v>408</v>
      </c>
      <c r="AN125" s="61" t="s">
        <v>408</v>
      </c>
      <c r="AO125" s="61" t="s">
        <v>408</v>
      </c>
      <c r="AP125" s="61" t="s">
        <v>408</v>
      </c>
      <c r="AQ125" s="61" t="s">
        <v>361</v>
      </c>
      <c r="AR125" s="61" t="s">
        <v>408</v>
      </c>
      <c r="AS125" s="56" t="s">
        <v>817</v>
      </c>
      <c r="AT125" s="56">
        <v>1</v>
      </c>
      <c r="AU125" s="56" t="s">
        <v>347</v>
      </c>
      <c r="AV125" s="56">
        <v>0</v>
      </c>
      <c r="AW125" s="56" t="s">
        <v>430</v>
      </c>
      <c r="AX125" s="56" t="s">
        <v>818</v>
      </c>
      <c r="AY125" s="56"/>
      <c r="AZ125" s="56" t="s">
        <v>361</v>
      </c>
    </row>
    <row r="126" spans="1:52" ht="29" customHeight="1" x14ac:dyDescent="0.15">
      <c r="A126" s="57" t="s">
        <v>206</v>
      </c>
      <c r="B126" s="58">
        <v>38426</v>
      </c>
      <c r="C126" s="58" t="s">
        <v>355</v>
      </c>
      <c r="D126" s="58">
        <v>18337</v>
      </c>
      <c r="E126" s="59">
        <f t="shared" si="3"/>
        <v>55.000684462696782</v>
      </c>
      <c r="F126" s="56" t="s">
        <v>44</v>
      </c>
      <c r="G126" s="56" t="s">
        <v>106</v>
      </c>
      <c r="H126" s="56" t="s">
        <v>82</v>
      </c>
      <c r="I126" s="56" t="s">
        <v>26</v>
      </c>
      <c r="J126" s="56" t="s">
        <v>26</v>
      </c>
      <c r="K126" s="56">
        <v>16</v>
      </c>
      <c r="L126" s="56" t="s">
        <v>536</v>
      </c>
      <c r="M126" s="56" t="s">
        <v>82</v>
      </c>
      <c r="N126" s="56" t="s">
        <v>73</v>
      </c>
      <c r="O126" s="56">
        <v>54</v>
      </c>
      <c r="P126" s="56" t="s">
        <v>114</v>
      </c>
      <c r="Q126" s="56" t="s">
        <v>74</v>
      </c>
      <c r="R126" s="56" t="s">
        <v>578</v>
      </c>
      <c r="S126" s="56" t="s">
        <v>115</v>
      </c>
      <c r="T126" s="56" t="s">
        <v>74</v>
      </c>
      <c r="U126" s="60">
        <v>2.7</v>
      </c>
      <c r="V126" s="61" t="s">
        <v>116</v>
      </c>
      <c r="W126" s="56" t="s">
        <v>394</v>
      </c>
      <c r="X126" s="56" t="s">
        <v>74</v>
      </c>
      <c r="Y126" s="56" t="s">
        <v>537</v>
      </c>
      <c r="Z126" s="56" t="s">
        <v>26</v>
      </c>
      <c r="AA126" s="56" t="s">
        <v>80</v>
      </c>
      <c r="AB126" s="56" t="s">
        <v>42</v>
      </c>
      <c r="AC126" s="56" t="s">
        <v>74</v>
      </c>
      <c r="AD126" s="56" t="s">
        <v>294</v>
      </c>
      <c r="AE126" s="60">
        <v>2</v>
      </c>
      <c r="AF126" s="61">
        <v>37453</v>
      </c>
      <c r="AG126" s="56" t="s">
        <v>36</v>
      </c>
      <c r="AH126" s="56" t="s">
        <v>42</v>
      </c>
      <c r="AI126" s="56" t="s">
        <v>42</v>
      </c>
      <c r="AJ126" s="56" t="s">
        <v>42</v>
      </c>
      <c r="AK126" s="56" t="s">
        <v>42</v>
      </c>
      <c r="AL126" s="56" t="s">
        <v>80</v>
      </c>
      <c r="AM126" s="61" t="s">
        <v>74</v>
      </c>
      <c r="AN126" s="61" t="s">
        <v>74</v>
      </c>
      <c r="AO126" s="61" t="s">
        <v>74</v>
      </c>
      <c r="AP126" s="61" t="s">
        <v>74</v>
      </c>
      <c r="AQ126" s="61" t="s">
        <v>361</v>
      </c>
      <c r="AR126" s="61" t="s">
        <v>408</v>
      </c>
      <c r="AS126" s="56" t="s">
        <v>538</v>
      </c>
      <c r="AT126" s="56">
        <v>0.5</v>
      </c>
      <c r="AU126" s="56" t="s">
        <v>295</v>
      </c>
      <c r="AV126" s="56">
        <v>0.5</v>
      </c>
      <c r="AW126" s="56" t="s">
        <v>26</v>
      </c>
      <c r="AY126" s="56"/>
      <c r="AZ126" s="56" t="s">
        <v>361</v>
      </c>
    </row>
    <row r="127" spans="1:52" ht="29" customHeight="1" x14ac:dyDescent="0.15">
      <c r="A127" s="57" t="s">
        <v>207</v>
      </c>
      <c r="B127" s="58">
        <v>38454</v>
      </c>
      <c r="C127" s="58" t="s">
        <v>171</v>
      </c>
      <c r="D127" s="58">
        <v>14889</v>
      </c>
      <c r="E127" s="59">
        <f t="shared" si="3"/>
        <v>64.517453798767974</v>
      </c>
      <c r="F127" s="56" t="s">
        <v>31</v>
      </c>
      <c r="G127" s="56" t="s">
        <v>106</v>
      </c>
      <c r="H127" s="56" t="s">
        <v>82</v>
      </c>
      <c r="I127" s="56" t="s">
        <v>26</v>
      </c>
      <c r="J127" s="56" t="s">
        <v>26</v>
      </c>
      <c r="K127" s="56">
        <v>17</v>
      </c>
      <c r="L127" s="56" t="s">
        <v>539</v>
      </c>
      <c r="M127" s="56" t="s">
        <v>82</v>
      </c>
      <c r="N127" s="56" t="s">
        <v>73</v>
      </c>
      <c r="O127" s="56">
        <v>65</v>
      </c>
      <c r="P127" s="56" t="s">
        <v>114</v>
      </c>
      <c r="Q127" s="56" t="s">
        <v>74</v>
      </c>
      <c r="R127" s="56" t="s">
        <v>578</v>
      </c>
      <c r="S127" s="56" t="s">
        <v>115</v>
      </c>
      <c r="T127" s="56" t="s">
        <v>74</v>
      </c>
      <c r="U127" s="60">
        <v>16</v>
      </c>
      <c r="V127" s="61" t="s">
        <v>116</v>
      </c>
      <c r="W127" s="56" t="s">
        <v>117</v>
      </c>
      <c r="X127" s="56" t="s">
        <v>74</v>
      </c>
      <c r="Y127" s="56" t="s">
        <v>540</v>
      </c>
      <c r="Z127" s="56" t="s">
        <v>26</v>
      </c>
      <c r="AA127" s="56" t="s">
        <v>80</v>
      </c>
      <c r="AB127" s="56" t="s">
        <v>80</v>
      </c>
      <c r="AC127" s="56" t="s">
        <v>74</v>
      </c>
      <c r="AD127" s="56" t="s">
        <v>261</v>
      </c>
      <c r="AE127" s="60">
        <v>16</v>
      </c>
      <c r="AF127" s="61">
        <v>32606</v>
      </c>
      <c r="AG127" s="56" t="s">
        <v>36</v>
      </c>
      <c r="AH127" s="56" t="s">
        <v>27</v>
      </c>
      <c r="AI127" s="56" t="s">
        <v>585</v>
      </c>
      <c r="AJ127" s="56" t="s">
        <v>558</v>
      </c>
      <c r="AK127" s="56" t="s">
        <v>42</v>
      </c>
      <c r="AL127" s="56" t="s">
        <v>80</v>
      </c>
      <c r="AM127" s="61" t="s">
        <v>74</v>
      </c>
      <c r="AN127" s="61" t="s">
        <v>74</v>
      </c>
      <c r="AO127" s="61" t="s">
        <v>74</v>
      </c>
      <c r="AP127" s="61" t="s">
        <v>74</v>
      </c>
      <c r="AQ127" s="61" t="s">
        <v>361</v>
      </c>
      <c r="AR127" s="61" t="s">
        <v>408</v>
      </c>
      <c r="AS127" s="56" t="s">
        <v>591</v>
      </c>
      <c r="AT127" s="56">
        <v>0.4</v>
      </c>
      <c r="AU127" s="56" t="s">
        <v>295</v>
      </c>
      <c r="AV127" s="56">
        <v>0.5</v>
      </c>
      <c r="AW127" s="56" t="s">
        <v>26</v>
      </c>
      <c r="AY127" s="56"/>
      <c r="AZ127" s="56" t="s">
        <v>361</v>
      </c>
    </row>
    <row r="128" spans="1:52" ht="29" customHeight="1" x14ac:dyDescent="0.15">
      <c r="A128" s="57" t="s">
        <v>208</v>
      </c>
      <c r="B128" s="58">
        <v>38468</v>
      </c>
      <c r="C128" s="58" t="s">
        <v>355</v>
      </c>
      <c r="D128" s="58">
        <v>16434</v>
      </c>
      <c r="E128" s="59">
        <f t="shared" si="3"/>
        <v>60.325804243668721</v>
      </c>
      <c r="F128" s="56" t="s">
        <v>44</v>
      </c>
      <c r="G128" s="56" t="s">
        <v>106</v>
      </c>
      <c r="H128" s="56" t="s">
        <v>82</v>
      </c>
      <c r="I128" s="56" t="s">
        <v>26</v>
      </c>
      <c r="J128" s="56" t="s">
        <v>26</v>
      </c>
      <c r="K128" s="56">
        <v>16</v>
      </c>
      <c r="L128" s="56" t="s">
        <v>554</v>
      </c>
      <c r="M128" s="56" t="s">
        <v>82</v>
      </c>
      <c r="N128" s="56" t="s">
        <v>73</v>
      </c>
      <c r="O128" s="56">
        <v>60</v>
      </c>
      <c r="P128" s="56" t="s">
        <v>114</v>
      </c>
      <c r="Q128" s="56" t="s">
        <v>74</v>
      </c>
      <c r="R128" s="56" t="s">
        <v>578</v>
      </c>
      <c r="S128" s="56" t="s">
        <v>115</v>
      </c>
      <c r="T128" s="56" t="s">
        <v>74</v>
      </c>
      <c r="U128" s="60">
        <v>3.3</v>
      </c>
      <c r="V128" s="61" t="s">
        <v>116</v>
      </c>
      <c r="W128" s="56" t="s">
        <v>117</v>
      </c>
      <c r="X128" s="56" t="s">
        <v>74</v>
      </c>
      <c r="Y128" s="56" t="s">
        <v>555</v>
      </c>
      <c r="Z128" s="56" t="s">
        <v>80</v>
      </c>
      <c r="AA128" s="56" t="s">
        <v>80</v>
      </c>
      <c r="AB128" s="56" t="s">
        <v>80</v>
      </c>
      <c r="AC128" s="56" t="s">
        <v>74</v>
      </c>
      <c r="AD128" s="56" t="s">
        <v>261</v>
      </c>
      <c r="AE128" s="60">
        <v>3</v>
      </c>
      <c r="AF128" s="61">
        <v>37251</v>
      </c>
      <c r="AG128" s="56" t="s">
        <v>36</v>
      </c>
      <c r="AH128" s="56" t="s">
        <v>46</v>
      </c>
      <c r="AI128" s="56" t="s">
        <v>37</v>
      </c>
      <c r="AJ128" s="56" t="s">
        <v>558</v>
      </c>
      <c r="AK128" s="56" t="s">
        <v>42</v>
      </c>
      <c r="AL128" s="56" t="s">
        <v>80</v>
      </c>
      <c r="AM128" s="61" t="s">
        <v>74</v>
      </c>
      <c r="AN128" s="61" t="s">
        <v>74</v>
      </c>
      <c r="AO128" s="61" t="s">
        <v>74</v>
      </c>
      <c r="AP128" s="61" t="s">
        <v>74</v>
      </c>
      <c r="AQ128" s="61" t="s">
        <v>361</v>
      </c>
      <c r="AR128" s="61" t="s">
        <v>408</v>
      </c>
      <c r="AS128" s="56" t="s">
        <v>556</v>
      </c>
      <c r="AT128" s="56">
        <v>0.4</v>
      </c>
      <c r="AU128" s="56" t="s">
        <v>295</v>
      </c>
      <c r="AV128" s="56">
        <v>0.5</v>
      </c>
      <c r="AW128" s="56" t="s">
        <v>26</v>
      </c>
      <c r="AY128" s="56"/>
      <c r="AZ128" s="56" t="s">
        <v>361</v>
      </c>
    </row>
    <row r="129" spans="1:52" ht="29" customHeight="1" x14ac:dyDescent="0.15">
      <c r="A129" s="56" t="s">
        <v>909</v>
      </c>
      <c r="B129" s="76">
        <v>39247</v>
      </c>
      <c r="C129" s="56" t="s">
        <v>171</v>
      </c>
      <c r="D129" s="76">
        <v>18124</v>
      </c>
      <c r="E129" s="59">
        <f t="shared" si="3"/>
        <v>57.831622176591374</v>
      </c>
      <c r="F129" s="56" t="s">
        <v>356</v>
      </c>
      <c r="G129" s="56" t="s">
        <v>289</v>
      </c>
      <c r="H129" s="56" t="s">
        <v>322</v>
      </c>
      <c r="I129" s="56" t="s">
        <v>430</v>
      </c>
      <c r="J129" s="56" t="s">
        <v>430</v>
      </c>
      <c r="K129" s="56">
        <v>16</v>
      </c>
      <c r="L129" s="56" t="s">
        <v>910</v>
      </c>
      <c r="M129" s="56" t="s">
        <v>322</v>
      </c>
      <c r="N129" s="56" t="s">
        <v>429</v>
      </c>
      <c r="O129" s="56" t="s">
        <v>408</v>
      </c>
      <c r="P129" s="56" t="s">
        <v>426</v>
      </c>
      <c r="Q129" s="56" t="s">
        <v>408</v>
      </c>
      <c r="R129" s="56" t="s">
        <v>578</v>
      </c>
      <c r="S129" s="56" t="s">
        <v>305</v>
      </c>
      <c r="T129" s="56" t="s">
        <v>408</v>
      </c>
      <c r="U129" s="59">
        <v>5.9986310746064335</v>
      </c>
      <c r="V129" s="56" t="s">
        <v>178</v>
      </c>
      <c r="W129" s="56" t="s">
        <v>297</v>
      </c>
      <c r="X129" s="56" t="s">
        <v>408</v>
      </c>
      <c r="Y129" s="56" t="s">
        <v>408</v>
      </c>
      <c r="Z129" s="56" t="s">
        <v>430</v>
      </c>
      <c r="AA129" s="56" t="s">
        <v>361</v>
      </c>
      <c r="AB129" s="56" t="s">
        <v>430</v>
      </c>
      <c r="AC129" s="56" t="s">
        <v>911</v>
      </c>
      <c r="AD129" s="56" t="s">
        <v>413</v>
      </c>
      <c r="AE129" s="60">
        <v>3</v>
      </c>
      <c r="AF129" s="78">
        <v>37056</v>
      </c>
      <c r="AG129" s="56" t="s">
        <v>427</v>
      </c>
      <c r="AH129" s="56" t="s">
        <v>365</v>
      </c>
      <c r="AI129" s="56" t="s">
        <v>1205</v>
      </c>
      <c r="AJ129" s="56" t="s">
        <v>175</v>
      </c>
      <c r="AK129" s="56" t="s">
        <v>633</v>
      </c>
      <c r="AL129" s="56" t="s">
        <v>361</v>
      </c>
      <c r="AM129" s="56" t="s">
        <v>408</v>
      </c>
      <c r="AN129" s="56" t="s">
        <v>408</v>
      </c>
      <c r="AO129" s="56" t="s">
        <v>408</v>
      </c>
      <c r="AP129" s="56" t="s">
        <v>408</v>
      </c>
      <c r="AQ129" s="56" t="s">
        <v>361</v>
      </c>
      <c r="AR129" s="56" t="s">
        <v>408</v>
      </c>
      <c r="AS129" s="56" t="s">
        <v>409</v>
      </c>
      <c r="AT129" s="77">
        <v>12</v>
      </c>
      <c r="AU129" s="77" t="s">
        <v>912</v>
      </c>
      <c r="AV129" s="77">
        <v>3</v>
      </c>
      <c r="AW129" s="56" t="s">
        <v>430</v>
      </c>
      <c r="AY129" s="56"/>
      <c r="AZ129" s="56" t="s">
        <v>430</v>
      </c>
    </row>
    <row r="130" spans="1:52" ht="29" customHeight="1" x14ac:dyDescent="0.15">
      <c r="A130" s="56" t="s">
        <v>916</v>
      </c>
      <c r="B130" s="76">
        <v>39245</v>
      </c>
      <c r="C130" s="56" t="s">
        <v>171</v>
      </c>
      <c r="D130" s="76">
        <v>12645</v>
      </c>
      <c r="E130" s="59">
        <f t="shared" si="3"/>
        <v>72.826830937713893</v>
      </c>
      <c r="F130" s="56" t="s">
        <v>356</v>
      </c>
      <c r="G130" s="56" t="s">
        <v>289</v>
      </c>
      <c r="H130" s="56" t="s">
        <v>322</v>
      </c>
      <c r="I130" s="56" t="s">
        <v>430</v>
      </c>
      <c r="J130" s="56" t="s">
        <v>430</v>
      </c>
      <c r="K130" s="56">
        <v>23</v>
      </c>
      <c r="L130" s="56" t="s">
        <v>917</v>
      </c>
      <c r="M130" s="56" t="s">
        <v>322</v>
      </c>
      <c r="N130" s="56" t="s">
        <v>429</v>
      </c>
      <c r="O130" s="56" t="s">
        <v>408</v>
      </c>
      <c r="P130" s="56" t="s">
        <v>426</v>
      </c>
      <c r="Q130" s="56" t="s">
        <v>408</v>
      </c>
      <c r="R130" s="56" t="s">
        <v>578</v>
      </c>
      <c r="S130" s="56" t="s">
        <v>305</v>
      </c>
      <c r="T130" s="56" t="s">
        <v>408</v>
      </c>
      <c r="U130" s="59">
        <v>9.9931553730321703</v>
      </c>
      <c r="V130" s="56" t="s">
        <v>410</v>
      </c>
      <c r="W130" s="56" t="s">
        <v>330</v>
      </c>
      <c r="X130" s="56" t="s">
        <v>408</v>
      </c>
      <c r="Y130" s="56" t="s">
        <v>408</v>
      </c>
      <c r="Z130" s="56" t="s">
        <v>430</v>
      </c>
      <c r="AA130" s="56" t="s">
        <v>361</v>
      </c>
      <c r="AB130" s="56" t="s">
        <v>361</v>
      </c>
      <c r="AC130" s="56" t="s">
        <v>408</v>
      </c>
      <c r="AD130" s="56" t="s">
        <v>290</v>
      </c>
      <c r="AE130" s="60" t="s">
        <v>409</v>
      </c>
      <c r="AF130" s="78">
        <v>35595</v>
      </c>
      <c r="AG130" s="56" t="s">
        <v>427</v>
      </c>
      <c r="AH130" s="56" t="s">
        <v>431</v>
      </c>
      <c r="AI130" s="56" t="s">
        <v>651</v>
      </c>
      <c r="AJ130" s="56" t="s">
        <v>175</v>
      </c>
      <c r="AK130" s="56" t="s">
        <v>633</v>
      </c>
      <c r="AL130" s="56" t="s">
        <v>361</v>
      </c>
      <c r="AM130" s="56" t="s">
        <v>408</v>
      </c>
      <c r="AN130" s="56" t="s">
        <v>408</v>
      </c>
      <c r="AO130" s="56" t="s">
        <v>408</v>
      </c>
      <c r="AP130" s="56" t="s">
        <v>408</v>
      </c>
      <c r="AQ130" s="56" t="s">
        <v>361</v>
      </c>
      <c r="AR130" s="56" t="s">
        <v>408</v>
      </c>
      <c r="AS130" s="56" t="s">
        <v>409</v>
      </c>
      <c r="AT130" s="77">
        <v>12</v>
      </c>
      <c r="AU130" s="77" t="s">
        <v>912</v>
      </c>
      <c r="AV130" s="77">
        <v>1</v>
      </c>
      <c r="AW130" s="56" t="s">
        <v>430</v>
      </c>
      <c r="AY130" s="56"/>
      <c r="AZ130" s="56" t="s">
        <v>430</v>
      </c>
    </row>
    <row r="131" spans="1:52" ht="29" customHeight="1" x14ac:dyDescent="0.15">
      <c r="A131" s="56" t="s">
        <v>919</v>
      </c>
      <c r="B131" s="76">
        <v>39483</v>
      </c>
      <c r="C131" s="56" t="s">
        <v>350</v>
      </c>
      <c r="D131" s="76">
        <v>9760</v>
      </c>
      <c r="E131" s="59">
        <f t="shared" si="3"/>
        <v>81.377138945927442</v>
      </c>
      <c r="F131" s="56" t="s">
        <v>428</v>
      </c>
      <c r="G131" s="56" t="s">
        <v>289</v>
      </c>
      <c r="H131" s="56" t="s">
        <v>322</v>
      </c>
      <c r="I131" s="56" t="s">
        <v>430</v>
      </c>
      <c r="J131" s="56" t="s">
        <v>430</v>
      </c>
      <c r="K131" s="56">
        <v>18</v>
      </c>
      <c r="L131" s="56" t="s">
        <v>920</v>
      </c>
      <c r="M131" s="56" t="s">
        <v>322</v>
      </c>
      <c r="N131" s="56" t="s">
        <v>429</v>
      </c>
      <c r="O131" s="56" t="s">
        <v>408</v>
      </c>
      <c r="P131" s="56" t="s">
        <v>493</v>
      </c>
      <c r="Q131" s="56" t="s">
        <v>1382</v>
      </c>
      <c r="R131" s="56" t="s">
        <v>578</v>
      </c>
      <c r="S131" s="56" t="s">
        <v>305</v>
      </c>
      <c r="T131" s="56" t="s">
        <v>408</v>
      </c>
      <c r="U131" s="59">
        <v>6.4777549623545516</v>
      </c>
      <c r="V131" s="56" t="s">
        <v>178</v>
      </c>
      <c r="W131" s="56" t="s">
        <v>394</v>
      </c>
      <c r="X131" s="56" t="s">
        <v>408</v>
      </c>
      <c r="Y131" s="56" t="s">
        <v>408</v>
      </c>
      <c r="Z131" s="56" t="s">
        <v>409</v>
      </c>
      <c r="AA131" s="56" t="s">
        <v>361</v>
      </c>
      <c r="AB131" s="56" t="s">
        <v>409</v>
      </c>
      <c r="AC131" s="56" t="s">
        <v>408</v>
      </c>
      <c r="AD131" s="56" t="s">
        <v>290</v>
      </c>
      <c r="AE131" s="60" t="s">
        <v>409</v>
      </c>
      <c r="AF131" s="78">
        <v>37117</v>
      </c>
      <c r="AG131" s="56" t="s">
        <v>427</v>
      </c>
      <c r="AH131" s="56" t="s">
        <v>409</v>
      </c>
      <c r="AI131" s="56" t="s">
        <v>409</v>
      </c>
      <c r="AJ131" s="56" t="s">
        <v>408</v>
      </c>
      <c r="AK131" s="56" t="s">
        <v>633</v>
      </c>
      <c r="AL131" s="56" t="s">
        <v>361</v>
      </c>
      <c r="AM131" s="56" t="s">
        <v>408</v>
      </c>
      <c r="AN131" s="56" t="s">
        <v>408</v>
      </c>
      <c r="AO131" s="56" t="s">
        <v>408</v>
      </c>
      <c r="AP131" s="56" t="s">
        <v>408</v>
      </c>
      <c r="AQ131" s="56" t="s">
        <v>361</v>
      </c>
      <c r="AR131" s="56" t="s">
        <v>408</v>
      </c>
      <c r="AS131" s="56" t="s">
        <v>409</v>
      </c>
      <c r="AT131" s="77">
        <v>12.67</v>
      </c>
      <c r="AU131" s="77" t="s">
        <v>912</v>
      </c>
      <c r="AV131" s="77">
        <v>2.9</v>
      </c>
      <c r="AW131" s="56" t="s">
        <v>430</v>
      </c>
      <c r="AY131" s="56"/>
      <c r="AZ131" s="56" t="s">
        <v>430</v>
      </c>
    </row>
    <row r="132" spans="1:52" ht="29" customHeight="1" x14ac:dyDescent="0.15">
      <c r="A132" s="56" t="s">
        <v>923</v>
      </c>
      <c r="B132" s="76">
        <v>39502</v>
      </c>
      <c r="C132" s="56" t="s">
        <v>350</v>
      </c>
      <c r="D132" s="76">
        <v>18201</v>
      </c>
      <c r="E132" s="59">
        <f t="shared" si="3"/>
        <v>58.318959616700887</v>
      </c>
      <c r="F132" s="56" t="s">
        <v>428</v>
      </c>
      <c r="G132" s="56" t="s">
        <v>289</v>
      </c>
      <c r="H132" s="56" t="s">
        <v>322</v>
      </c>
      <c r="I132" s="56" t="s">
        <v>430</v>
      </c>
      <c r="J132" s="56" t="s">
        <v>430</v>
      </c>
      <c r="K132" s="56">
        <v>16</v>
      </c>
      <c r="L132" s="56" t="s">
        <v>924</v>
      </c>
      <c r="M132" s="56" t="s">
        <v>322</v>
      </c>
      <c r="N132" s="56" t="s">
        <v>429</v>
      </c>
      <c r="O132" s="56" t="s">
        <v>408</v>
      </c>
      <c r="P132" s="56" t="s">
        <v>426</v>
      </c>
      <c r="Q132" s="56" t="s">
        <v>408</v>
      </c>
      <c r="R132" s="56" t="s">
        <v>578</v>
      </c>
      <c r="S132" s="56" t="s">
        <v>305</v>
      </c>
      <c r="T132" s="56" t="s">
        <v>408</v>
      </c>
      <c r="U132" s="59">
        <v>6.3052703627652296</v>
      </c>
      <c r="V132" s="56" t="s">
        <v>178</v>
      </c>
      <c r="W132" s="56" t="s">
        <v>394</v>
      </c>
      <c r="X132" s="56" t="s">
        <v>408</v>
      </c>
      <c r="Y132" s="56" t="s">
        <v>408</v>
      </c>
      <c r="Z132" s="56" t="s">
        <v>361</v>
      </c>
      <c r="AA132" s="56" t="s">
        <v>361</v>
      </c>
      <c r="AB132" s="56" t="s">
        <v>409</v>
      </c>
      <c r="AC132" s="56" t="s">
        <v>408</v>
      </c>
      <c r="AD132" s="56" t="s">
        <v>413</v>
      </c>
      <c r="AE132" s="60" t="s">
        <v>409</v>
      </c>
      <c r="AF132" s="78">
        <v>37199</v>
      </c>
      <c r="AG132" s="56" t="s">
        <v>427</v>
      </c>
      <c r="AH132" s="56" t="s">
        <v>409</v>
      </c>
      <c r="AI132" s="56" t="s">
        <v>409</v>
      </c>
      <c r="AJ132" s="56" t="s">
        <v>408</v>
      </c>
      <c r="AK132" s="56" t="s">
        <v>633</v>
      </c>
      <c r="AL132" s="56" t="s">
        <v>361</v>
      </c>
      <c r="AM132" s="56" t="s">
        <v>408</v>
      </c>
      <c r="AN132" s="56" t="s">
        <v>408</v>
      </c>
      <c r="AO132" s="56" t="s">
        <v>408</v>
      </c>
      <c r="AP132" s="56" t="s">
        <v>408</v>
      </c>
      <c r="AQ132" s="56" t="s">
        <v>361</v>
      </c>
      <c r="AR132" s="56" t="s">
        <v>408</v>
      </c>
      <c r="AS132" s="56" t="s">
        <v>409</v>
      </c>
      <c r="AT132" s="77" t="e">
        <f>#REF!</f>
        <v>#REF!</v>
      </c>
      <c r="AU132" s="77" t="s">
        <v>912</v>
      </c>
      <c r="AV132" s="77">
        <v>2.6</v>
      </c>
      <c r="AW132" s="56" t="s">
        <v>430</v>
      </c>
      <c r="AY132" s="56"/>
      <c r="AZ132" s="56" t="s">
        <v>430</v>
      </c>
    </row>
    <row r="133" spans="1:52" ht="29" customHeight="1" x14ac:dyDescent="0.15">
      <c r="A133" s="56" t="s">
        <v>926</v>
      </c>
      <c r="B133" s="76">
        <v>39502</v>
      </c>
      <c r="C133" s="56" t="s">
        <v>350</v>
      </c>
      <c r="D133" s="76">
        <v>16753</v>
      </c>
      <c r="E133" s="59">
        <f t="shared" si="3"/>
        <v>62.283367556468171</v>
      </c>
      <c r="F133" s="56" t="s">
        <v>356</v>
      </c>
      <c r="G133" s="56" t="s">
        <v>289</v>
      </c>
      <c r="H133" s="56" t="s">
        <v>322</v>
      </c>
      <c r="I133" s="56" t="s">
        <v>430</v>
      </c>
      <c r="J133" s="56" t="s">
        <v>430</v>
      </c>
      <c r="K133" s="56">
        <v>16</v>
      </c>
      <c r="L133" s="56" t="s">
        <v>927</v>
      </c>
      <c r="M133" s="56" t="s">
        <v>322</v>
      </c>
      <c r="N133" s="56" t="s">
        <v>429</v>
      </c>
      <c r="O133" s="56" t="s">
        <v>408</v>
      </c>
      <c r="P133" s="56" t="s">
        <v>426</v>
      </c>
      <c r="Q133" s="56" t="s">
        <v>408</v>
      </c>
      <c r="R133" s="56" t="s">
        <v>578</v>
      </c>
      <c r="S133" s="56" t="s">
        <v>305</v>
      </c>
      <c r="T133" s="56" t="s">
        <v>408</v>
      </c>
      <c r="U133" s="59">
        <v>6.8939082819986313</v>
      </c>
      <c r="V133" s="56" t="s">
        <v>178</v>
      </c>
      <c r="W133" s="56" t="s">
        <v>394</v>
      </c>
      <c r="X133" s="56" t="s">
        <v>408</v>
      </c>
      <c r="Y133" s="56" t="s">
        <v>408</v>
      </c>
      <c r="Z133" s="56" t="s">
        <v>409</v>
      </c>
      <c r="AA133" s="56" t="s">
        <v>361</v>
      </c>
      <c r="AB133" s="56" t="s">
        <v>409</v>
      </c>
      <c r="AC133" s="56" t="s">
        <v>408</v>
      </c>
      <c r="AD133" s="56" t="s">
        <v>413</v>
      </c>
      <c r="AE133" s="60" t="s">
        <v>409</v>
      </c>
      <c r="AF133" s="78">
        <v>36984</v>
      </c>
      <c r="AG133" s="56" t="s">
        <v>427</v>
      </c>
      <c r="AH133" s="56" t="s">
        <v>409</v>
      </c>
      <c r="AI133" s="56" t="s">
        <v>409</v>
      </c>
      <c r="AJ133" s="56" t="s">
        <v>408</v>
      </c>
      <c r="AK133" s="56" t="s">
        <v>633</v>
      </c>
      <c r="AL133" s="56" t="s">
        <v>361</v>
      </c>
      <c r="AM133" s="56" t="s">
        <v>408</v>
      </c>
      <c r="AN133" s="56" t="s">
        <v>408</v>
      </c>
      <c r="AO133" s="56" t="s">
        <v>408</v>
      </c>
      <c r="AP133" s="56" t="s">
        <v>408</v>
      </c>
      <c r="AQ133" s="56" t="s">
        <v>361</v>
      </c>
      <c r="AR133" s="56" t="s">
        <v>408</v>
      </c>
      <c r="AS133" s="56" t="s">
        <v>409</v>
      </c>
      <c r="AT133" s="77" t="e">
        <f>AT132</f>
        <v>#REF!</v>
      </c>
      <c r="AU133" s="77" t="s">
        <v>912</v>
      </c>
      <c r="AV133" s="77">
        <v>0.7</v>
      </c>
      <c r="AW133" s="56" t="s">
        <v>430</v>
      </c>
      <c r="AY133" s="56"/>
      <c r="AZ133" s="56" t="s">
        <v>430</v>
      </c>
    </row>
    <row r="134" spans="1:52" ht="29" customHeight="1" x14ac:dyDescent="0.15">
      <c r="A134" s="56" t="s">
        <v>929</v>
      </c>
      <c r="B134" s="76">
        <v>39502</v>
      </c>
      <c r="C134" s="56" t="s">
        <v>350</v>
      </c>
      <c r="D134" s="76">
        <v>18197</v>
      </c>
      <c r="E134" s="59">
        <f t="shared" si="3"/>
        <v>58.329911019849419</v>
      </c>
      <c r="F134" s="56" t="s">
        <v>428</v>
      </c>
      <c r="G134" s="56" t="s">
        <v>289</v>
      </c>
      <c r="H134" s="56" t="s">
        <v>322</v>
      </c>
      <c r="I134" s="56" t="s">
        <v>430</v>
      </c>
      <c r="J134" s="56" t="s">
        <v>430</v>
      </c>
      <c r="K134" s="56">
        <v>14</v>
      </c>
      <c r="L134" s="56" t="s">
        <v>930</v>
      </c>
      <c r="M134" s="56" t="s">
        <v>322</v>
      </c>
      <c r="N134" s="56" t="s">
        <v>429</v>
      </c>
      <c r="O134" s="56" t="s">
        <v>408</v>
      </c>
      <c r="P134" s="56" t="s">
        <v>426</v>
      </c>
      <c r="Q134" s="56" t="s">
        <v>408</v>
      </c>
      <c r="R134" s="56" t="s">
        <v>578</v>
      </c>
      <c r="S134" s="56" t="s">
        <v>305</v>
      </c>
      <c r="T134" s="56" t="s">
        <v>408</v>
      </c>
      <c r="U134" s="59">
        <v>1.5304585900068446</v>
      </c>
      <c r="V134" s="56" t="s">
        <v>178</v>
      </c>
      <c r="W134" s="56" t="s">
        <v>394</v>
      </c>
      <c r="X134" s="56" t="s">
        <v>408</v>
      </c>
      <c r="Y134" s="56" t="s">
        <v>408</v>
      </c>
      <c r="Z134" s="56" t="s">
        <v>409</v>
      </c>
      <c r="AA134" s="56" t="s">
        <v>409</v>
      </c>
      <c r="AB134" s="56" t="s">
        <v>409</v>
      </c>
      <c r="AC134" s="56" t="s">
        <v>408</v>
      </c>
      <c r="AD134" s="56" t="s">
        <v>290</v>
      </c>
      <c r="AE134" s="60">
        <v>2</v>
      </c>
      <c r="AF134" s="78">
        <v>38943</v>
      </c>
      <c r="AG134" s="56" t="s">
        <v>322</v>
      </c>
      <c r="AH134" s="56" t="s">
        <v>409</v>
      </c>
      <c r="AI134" s="56" t="s">
        <v>409</v>
      </c>
      <c r="AJ134" s="56" t="s">
        <v>408</v>
      </c>
      <c r="AK134" s="56" t="s">
        <v>409</v>
      </c>
      <c r="AL134" s="56" t="s">
        <v>430</v>
      </c>
      <c r="AM134" s="76">
        <v>34460</v>
      </c>
      <c r="AN134" s="56" t="s">
        <v>322</v>
      </c>
      <c r="AO134" s="76">
        <v>38606</v>
      </c>
      <c r="AP134" s="56" t="s">
        <v>427</v>
      </c>
      <c r="AQ134" s="56" t="s">
        <v>430</v>
      </c>
      <c r="AR134" s="56" t="s">
        <v>408</v>
      </c>
      <c r="AS134" s="56" t="s">
        <v>409</v>
      </c>
      <c r="AT134" s="77" t="e">
        <f>AT133</f>
        <v>#REF!</v>
      </c>
      <c r="AU134" s="77" t="s">
        <v>912</v>
      </c>
      <c r="AV134" s="77">
        <v>0.9</v>
      </c>
      <c r="AW134" s="56" t="s">
        <v>430</v>
      </c>
      <c r="AY134" s="56"/>
      <c r="AZ134" s="56" t="s">
        <v>430</v>
      </c>
    </row>
    <row r="135" spans="1:52" ht="29" customHeight="1" x14ac:dyDescent="0.15">
      <c r="A135" s="56" t="s">
        <v>932</v>
      </c>
      <c r="B135" s="76">
        <v>39547</v>
      </c>
      <c r="C135" s="56" t="s">
        <v>350</v>
      </c>
      <c r="D135" s="76">
        <v>13775</v>
      </c>
      <c r="E135" s="59">
        <f t="shared" si="3"/>
        <v>70.559890485968509</v>
      </c>
      <c r="F135" s="56" t="s">
        <v>428</v>
      </c>
      <c r="G135" s="56" t="s">
        <v>289</v>
      </c>
      <c r="H135" s="56" t="s">
        <v>322</v>
      </c>
      <c r="I135" s="56" t="s">
        <v>430</v>
      </c>
      <c r="J135" s="56" t="s">
        <v>430</v>
      </c>
      <c r="K135" s="56">
        <v>16</v>
      </c>
      <c r="L135" s="56" t="s">
        <v>933</v>
      </c>
      <c r="M135" s="56" t="s">
        <v>322</v>
      </c>
      <c r="N135" s="56" t="s">
        <v>429</v>
      </c>
      <c r="O135" s="56" t="s">
        <v>408</v>
      </c>
      <c r="P135" s="56" t="s">
        <v>426</v>
      </c>
      <c r="Q135" s="56" t="s">
        <v>408</v>
      </c>
      <c r="R135" s="56" t="s">
        <v>578</v>
      </c>
      <c r="S135" s="56" t="s">
        <v>305</v>
      </c>
      <c r="T135" s="56" t="s">
        <v>408</v>
      </c>
      <c r="U135" s="59">
        <v>1.1006160164271048</v>
      </c>
      <c r="V135" s="56" t="s">
        <v>178</v>
      </c>
      <c r="W135" s="56" t="s">
        <v>394</v>
      </c>
      <c r="X135" s="56" t="s">
        <v>408</v>
      </c>
      <c r="Y135" s="56" t="s">
        <v>408</v>
      </c>
      <c r="Z135" s="56" t="s">
        <v>361</v>
      </c>
      <c r="AA135" s="56" t="s">
        <v>361</v>
      </c>
      <c r="AB135" s="56" t="s">
        <v>361</v>
      </c>
      <c r="AC135" s="56" t="s">
        <v>408</v>
      </c>
      <c r="AD135" s="56" t="s">
        <v>318</v>
      </c>
      <c r="AE135" s="60">
        <v>1</v>
      </c>
      <c r="AF135" s="78">
        <v>39145</v>
      </c>
      <c r="AG135" s="56" t="s">
        <v>427</v>
      </c>
      <c r="AH135" s="56" t="s">
        <v>408</v>
      </c>
      <c r="AI135" s="56" t="s">
        <v>1206</v>
      </c>
      <c r="AJ135" s="56" t="s">
        <v>175</v>
      </c>
      <c r="AK135" s="56" t="s">
        <v>633</v>
      </c>
      <c r="AL135" s="56" t="s">
        <v>361</v>
      </c>
      <c r="AM135" s="56" t="s">
        <v>408</v>
      </c>
      <c r="AN135" s="56" t="s">
        <v>408</v>
      </c>
      <c r="AO135" s="56" t="s">
        <v>408</v>
      </c>
      <c r="AP135" s="56" t="s">
        <v>408</v>
      </c>
      <c r="AQ135" s="56" t="s">
        <v>361</v>
      </c>
      <c r="AR135" s="56" t="s">
        <v>408</v>
      </c>
      <c r="AS135" s="56" t="s">
        <v>409</v>
      </c>
      <c r="AT135" s="77">
        <v>3</v>
      </c>
      <c r="AU135" s="77" t="s">
        <v>912</v>
      </c>
      <c r="AV135" s="77">
        <v>0.08</v>
      </c>
      <c r="AW135" s="56" t="s">
        <v>430</v>
      </c>
      <c r="AY135" s="56"/>
      <c r="AZ135" s="56" t="s">
        <v>430</v>
      </c>
    </row>
    <row r="136" spans="1:52" ht="29" customHeight="1" x14ac:dyDescent="0.15">
      <c r="A136" s="56" t="s">
        <v>935</v>
      </c>
      <c r="B136" s="76">
        <v>39558</v>
      </c>
      <c r="C136" s="56" t="s">
        <v>350</v>
      </c>
      <c r="D136" s="76">
        <v>14920</v>
      </c>
      <c r="E136" s="59">
        <f t="shared" si="3"/>
        <v>67.455167693360707</v>
      </c>
      <c r="F136" s="56" t="s">
        <v>428</v>
      </c>
      <c r="G136" s="56" t="s">
        <v>289</v>
      </c>
      <c r="H136" s="56" t="s">
        <v>322</v>
      </c>
      <c r="I136" s="56" t="s">
        <v>430</v>
      </c>
      <c r="J136" s="56" t="s">
        <v>430</v>
      </c>
      <c r="K136" s="56">
        <v>14</v>
      </c>
      <c r="L136" s="56" t="s">
        <v>936</v>
      </c>
      <c r="M136" s="56" t="s">
        <v>322</v>
      </c>
      <c r="N136" s="56" t="s">
        <v>429</v>
      </c>
      <c r="O136" s="56" t="s">
        <v>408</v>
      </c>
      <c r="P136" s="56" t="s">
        <v>426</v>
      </c>
      <c r="Q136" s="56" t="s">
        <v>408</v>
      </c>
      <c r="R136" s="56" t="s">
        <v>578</v>
      </c>
      <c r="S136" s="56" t="s">
        <v>305</v>
      </c>
      <c r="T136" s="56" t="s">
        <v>408</v>
      </c>
      <c r="U136" s="59">
        <v>2.1026694045174539</v>
      </c>
      <c r="V136" s="56" t="s">
        <v>178</v>
      </c>
      <c r="W136" s="56" t="s">
        <v>394</v>
      </c>
      <c r="X136" s="56" t="s">
        <v>408</v>
      </c>
      <c r="Y136" s="56" t="s">
        <v>408</v>
      </c>
      <c r="Z136" s="56" t="s">
        <v>409</v>
      </c>
      <c r="AA136" s="56" t="s">
        <v>361</v>
      </c>
      <c r="AB136" s="56" t="s">
        <v>430</v>
      </c>
      <c r="AC136" s="56" t="s">
        <v>937</v>
      </c>
      <c r="AD136" s="56" t="s">
        <v>318</v>
      </c>
      <c r="AE136" s="60">
        <v>1.5</v>
      </c>
      <c r="AF136" s="78">
        <v>38790</v>
      </c>
      <c r="AG136" s="56" t="s">
        <v>427</v>
      </c>
      <c r="AH136" s="56" t="s">
        <v>409</v>
      </c>
      <c r="AI136" s="56" t="s">
        <v>1206</v>
      </c>
      <c r="AJ136" s="56" t="s">
        <v>175</v>
      </c>
      <c r="AK136" s="56" t="s">
        <v>633</v>
      </c>
      <c r="AL136" s="56" t="s">
        <v>361</v>
      </c>
      <c r="AM136" s="56" t="s">
        <v>408</v>
      </c>
      <c r="AN136" s="56" t="s">
        <v>408</v>
      </c>
      <c r="AO136" s="56" t="s">
        <v>408</v>
      </c>
      <c r="AP136" s="56" t="s">
        <v>408</v>
      </c>
      <c r="AQ136" s="56" t="s">
        <v>361</v>
      </c>
      <c r="AR136" s="56" t="s">
        <v>408</v>
      </c>
      <c r="AS136" s="56" t="s">
        <v>409</v>
      </c>
      <c r="AT136" s="77">
        <v>3</v>
      </c>
      <c r="AU136" s="77" t="s">
        <v>912</v>
      </c>
      <c r="AV136" s="77">
        <v>0.08</v>
      </c>
      <c r="AW136" s="56" t="s">
        <v>430</v>
      </c>
      <c r="AY136" s="56"/>
      <c r="AZ136" s="56" t="s">
        <v>430</v>
      </c>
    </row>
    <row r="137" spans="1:52" ht="29" customHeight="1" x14ac:dyDescent="0.15">
      <c r="A137" s="56" t="s">
        <v>939</v>
      </c>
      <c r="B137" s="76">
        <v>39558</v>
      </c>
      <c r="C137" s="56" t="s">
        <v>355</v>
      </c>
      <c r="D137" s="76">
        <v>10109</v>
      </c>
      <c r="E137" s="59">
        <f t="shared" si="3"/>
        <v>80.62696783025325</v>
      </c>
      <c r="F137" s="56" t="s">
        <v>428</v>
      </c>
      <c r="G137" s="56" t="s">
        <v>289</v>
      </c>
      <c r="H137" s="56" t="s">
        <v>322</v>
      </c>
      <c r="I137" s="56" t="s">
        <v>430</v>
      </c>
      <c r="J137" s="56" t="s">
        <v>430</v>
      </c>
      <c r="K137" s="56">
        <v>12</v>
      </c>
      <c r="L137" s="56" t="s">
        <v>940</v>
      </c>
      <c r="M137" s="56" t="s">
        <v>322</v>
      </c>
      <c r="N137" s="56" t="s">
        <v>429</v>
      </c>
      <c r="O137" s="56" t="s">
        <v>408</v>
      </c>
      <c r="P137" s="56" t="s">
        <v>426</v>
      </c>
      <c r="Q137" s="56" t="s">
        <v>408</v>
      </c>
      <c r="R137" s="56" t="s">
        <v>578</v>
      </c>
      <c r="S137" s="56" t="s">
        <v>305</v>
      </c>
      <c r="T137" s="56" t="s">
        <v>408</v>
      </c>
      <c r="U137" s="59">
        <v>1.3497604380561259</v>
      </c>
      <c r="V137" s="56" t="s">
        <v>178</v>
      </c>
      <c r="W137" s="56" t="s">
        <v>648</v>
      </c>
      <c r="X137" s="56" t="s">
        <v>408</v>
      </c>
      <c r="Y137" s="56" t="s">
        <v>408</v>
      </c>
      <c r="Z137" s="56" t="s">
        <v>430</v>
      </c>
      <c r="AA137" s="56" t="s">
        <v>430</v>
      </c>
      <c r="AB137" s="56" t="s">
        <v>361</v>
      </c>
      <c r="AC137" s="56" t="s">
        <v>408</v>
      </c>
      <c r="AD137" s="56" t="s">
        <v>290</v>
      </c>
      <c r="AE137" s="60">
        <v>1.4</v>
      </c>
      <c r="AF137" s="78">
        <v>39065</v>
      </c>
      <c r="AG137" s="56" t="s">
        <v>427</v>
      </c>
      <c r="AH137" s="56" t="s">
        <v>409</v>
      </c>
      <c r="AI137" s="56" t="s">
        <v>409</v>
      </c>
      <c r="AJ137" s="56" t="s">
        <v>408</v>
      </c>
      <c r="AK137" s="56" t="s">
        <v>633</v>
      </c>
      <c r="AL137" s="56" t="s">
        <v>361</v>
      </c>
      <c r="AM137" s="56" t="s">
        <v>408</v>
      </c>
      <c r="AN137" s="56" t="s">
        <v>408</v>
      </c>
      <c r="AO137" s="56" t="s">
        <v>408</v>
      </c>
      <c r="AP137" s="56" t="s">
        <v>408</v>
      </c>
      <c r="AQ137" s="56" t="s">
        <v>361</v>
      </c>
      <c r="AR137" s="56" t="s">
        <v>408</v>
      </c>
      <c r="AS137" s="56" t="s">
        <v>409</v>
      </c>
      <c r="AT137" s="77">
        <v>3</v>
      </c>
      <c r="AU137" s="77" t="s">
        <v>912</v>
      </c>
      <c r="AV137" s="77">
        <v>1</v>
      </c>
      <c r="AW137" s="56" t="s">
        <v>430</v>
      </c>
      <c r="AY137" s="56"/>
      <c r="AZ137" s="56" t="s">
        <v>430</v>
      </c>
    </row>
    <row r="138" spans="1:52" ht="29" customHeight="1" x14ac:dyDescent="0.15">
      <c r="A138" s="56" t="s">
        <v>942</v>
      </c>
      <c r="B138" s="76">
        <v>39568</v>
      </c>
      <c r="C138" s="56" t="s">
        <v>355</v>
      </c>
      <c r="D138" s="76">
        <v>11090</v>
      </c>
      <c r="E138" s="59">
        <f t="shared" si="3"/>
        <v>77.968514715947975</v>
      </c>
      <c r="F138" s="56" t="s">
        <v>428</v>
      </c>
      <c r="G138" s="56" t="s">
        <v>289</v>
      </c>
      <c r="H138" s="56" t="s">
        <v>322</v>
      </c>
      <c r="I138" s="56" t="s">
        <v>430</v>
      </c>
      <c r="J138" s="56" t="s">
        <v>430</v>
      </c>
      <c r="K138" s="56">
        <v>12</v>
      </c>
      <c r="L138" s="56" t="s">
        <v>924</v>
      </c>
      <c r="M138" s="56" t="s">
        <v>322</v>
      </c>
      <c r="N138" s="56" t="s">
        <v>429</v>
      </c>
      <c r="O138" s="56" t="s">
        <v>408</v>
      </c>
      <c r="P138" s="56" t="s">
        <v>426</v>
      </c>
      <c r="Q138" s="56" t="s">
        <v>408</v>
      </c>
      <c r="R138" s="56" t="s">
        <v>578</v>
      </c>
      <c r="S138" s="56" t="s">
        <v>305</v>
      </c>
      <c r="T138" s="56" t="s">
        <v>408</v>
      </c>
      <c r="U138" s="59">
        <v>0.51745379876796715</v>
      </c>
      <c r="V138" s="56" t="s">
        <v>178</v>
      </c>
      <c r="W138" s="56" t="s">
        <v>394</v>
      </c>
      <c r="X138" s="56" t="s">
        <v>408</v>
      </c>
      <c r="Y138" s="56" t="s">
        <v>408</v>
      </c>
      <c r="Z138" s="56" t="s">
        <v>361</v>
      </c>
      <c r="AA138" s="56" t="s">
        <v>361</v>
      </c>
      <c r="AB138" s="56" t="s">
        <v>361</v>
      </c>
      <c r="AC138" s="56" t="s">
        <v>408</v>
      </c>
      <c r="AD138" s="56" t="s">
        <v>290</v>
      </c>
      <c r="AE138" s="60">
        <v>0.5</v>
      </c>
      <c r="AF138" s="78">
        <v>39379</v>
      </c>
      <c r="AG138" s="56" t="s">
        <v>427</v>
      </c>
      <c r="AH138" s="56" t="s">
        <v>409</v>
      </c>
      <c r="AI138" s="56" t="s">
        <v>1206</v>
      </c>
      <c r="AJ138" s="56" t="s">
        <v>175</v>
      </c>
      <c r="AK138" s="56" t="s">
        <v>633</v>
      </c>
      <c r="AL138" s="56" t="s">
        <v>361</v>
      </c>
      <c r="AM138" s="56" t="s">
        <v>408</v>
      </c>
      <c r="AN138" s="56" t="s">
        <v>408</v>
      </c>
      <c r="AO138" s="56" t="s">
        <v>408</v>
      </c>
      <c r="AP138" s="56" t="s">
        <v>408</v>
      </c>
      <c r="AQ138" s="56" t="s">
        <v>409</v>
      </c>
      <c r="AR138" s="56" t="s">
        <v>408</v>
      </c>
      <c r="AS138" s="56" t="s">
        <v>409</v>
      </c>
      <c r="AT138" s="77">
        <v>3</v>
      </c>
      <c r="AU138" s="77" t="s">
        <v>912</v>
      </c>
      <c r="AV138" s="77">
        <v>0.08</v>
      </c>
      <c r="AW138" s="56" t="s">
        <v>430</v>
      </c>
      <c r="AY138" s="56"/>
      <c r="AZ138" s="56" t="s">
        <v>430</v>
      </c>
    </row>
    <row r="139" spans="1:52" ht="29" customHeight="1" x14ac:dyDescent="0.15">
      <c r="A139" s="56" t="s">
        <v>944</v>
      </c>
      <c r="B139" s="76">
        <v>39570</v>
      </c>
      <c r="C139" s="56" t="s">
        <v>171</v>
      </c>
      <c r="D139" s="76">
        <v>16295</v>
      </c>
      <c r="E139" s="59">
        <f t="shared" si="3"/>
        <v>63.723477070499655</v>
      </c>
      <c r="F139" s="56" t="s">
        <v>356</v>
      </c>
      <c r="G139" s="56" t="s">
        <v>289</v>
      </c>
      <c r="H139" s="56" t="s">
        <v>322</v>
      </c>
      <c r="I139" s="56" t="s">
        <v>430</v>
      </c>
      <c r="J139" s="56" t="s">
        <v>430</v>
      </c>
      <c r="K139" s="56">
        <v>16</v>
      </c>
      <c r="L139" s="56" t="s">
        <v>945</v>
      </c>
      <c r="M139" s="56" t="s">
        <v>322</v>
      </c>
      <c r="N139" s="56" t="s">
        <v>429</v>
      </c>
      <c r="O139" s="56" t="s">
        <v>408</v>
      </c>
      <c r="P139" s="56" t="s">
        <v>426</v>
      </c>
      <c r="Q139" s="56" t="s">
        <v>408</v>
      </c>
      <c r="R139" s="56" t="s">
        <v>578</v>
      </c>
      <c r="S139" s="56" t="s">
        <v>305</v>
      </c>
      <c r="T139" s="56" t="s">
        <v>408</v>
      </c>
      <c r="U139" s="59">
        <v>2.0095824777549622</v>
      </c>
      <c r="V139" s="56" t="s">
        <v>178</v>
      </c>
      <c r="W139" s="56" t="s">
        <v>394</v>
      </c>
      <c r="X139" s="56" t="s">
        <v>408</v>
      </c>
      <c r="Y139" s="56" t="s">
        <v>408</v>
      </c>
      <c r="Z139" s="56" t="s">
        <v>361</v>
      </c>
      <c r="AA139" s="56" t="s">
        <v>361</v>
      </c>
      <c r="AB139" s="56" t="s">
        <v>430</v>
      </c>
      <c r="AC139" s="56" t="s">
        <v>937</v>
      </c>
      <c r="AD139" s="56" t="s">
        <v>318</v>
      </c>
      <c r="AE139" s="60">
        <v>0.5</v>
      </c>
      <c r="AF139" s="78">
        <v>38836</v>
      </c>
      <c r="AG139" s="56" t="s">
        <v>427</v>
      </c>
      <c r="AH139" s="56" t="s">
        <v>431</v>
      </c>
      <c r="AI139" s="56" t="s">
        <v>409</v>
      </c>
      <c r="AJ139" s="56" t="s">
        <v>408</v>
      </c>
      <c r="AK139" s="56" t="s">
        <v>633</v>
      </c>
      <c r="AL139" s="56" t="s">
        <v>361</v>
      </c>
      <c r="AM139" s="56" t="s">
        <v>408</v>
      </c>
      <c r="AN139" s="56" t="s">
        <v>408</v>
      </c>
      <c r="AO139" s="56" t="s">
        <v>408</v>
      </c>
      <c r="AP139" s="56" t="s">
        <v>408</v>
      </c>
      <c r="AQ139" s="56" t="s">
        <v>430</v>
      </c>
      <c r="AR139" s="56" t="s">
        <v>946</v>
      </c>
      <c r="AS139" s="56" t="s">
        <v>947</v>
      </c>
      <c r="AT139" s="77">
        <v>3</v>
      </c>
      <c r="AU139" s="77" t="s">
        <v>912</v>
      </c>
      <c r="AV139" s="77">
        <v>0.08</v>
      </c>
      <c r="AW139" s="56" t="s">
        <v>430</v>
      </c>
      <c r="AY139" s="56"/>
      <c r="AZ139" s="56" t="s">
        <v>430</v>
      </c>
    </row>
    <row r="140" spans="1:52" ht="29" customHeight="1" x14ac:dyDescent="0.15">
      <c r="A140" s="56" t="s">
        <v>949</v>
      </c>
      <c r="B140" s="76">
        <v>39581</v>
      </c>
      <c r="C140" s="56" t="s">
        <v>171</v>
      </c>
      <c r="D140" s="76">
        <v>19483</v>
      </c>
      <c r="E140" s="59">
        <f t="shared" si="3"/>
        <v>55.025325119780973</v>
      </c>
      <c r="F140" s="56" t="s">
        <v>356</v>
      </c>
      <c r="G140" s="56" t="s">
        <v>289</v>
      </c>
      <c r="H140" s="56" t="s">
        <v>322</v>
      </c>
      <c r="I140" s="56" t="s">
        <v>430</v>
      </c>
      <c r="J140" s="56" t="s">
        <v>430</v>
      </c>
      <c r="K140" s="56">
        <v>14</v>
      </c>
      <c r="L140" s="56" t="s">
        <v>927</v>
      </c>
      <c r="M140" s="56" t="s">
        <v>322</v>
      </c>
      <c r="N140" s="56" t="s">
        <v>429</v>
      </c>
      <c r="O140" s="56" t="s">
        <v>408</v>
      </c>
      <c r="P140" s="56" t="s">
        <v>426</v>
      </c>
      <c r="Q140" s="56" t="s">
        <v>408</v>
      </c>
      <c r="R140" s="56" t="s">
        <v>578</v>
      </c>
      <c r="S140" s="56" t="s">
        <v>305</v>
      </c>
      <c r="T140" s="56" t="s">
        <v>408</v>
      </c>
      <c r="U140" s="59">
        <v>1.6125941136208077</v>
      </c>
      <c r="V140" s="56" t="s">
        <v>410</v>
      </c>
      <c r="W140" s="56" t="s">
        <v>1122</v>
      </c>
      <c r="X140" s="56" t="s">
        <v>408</v>
      </c>
      <c r="Y140" s="56" t="s">
        <v>408</v>
      </c>
      <c r="Z140" s="56" t="s">
        <v>430</v>
      </c>
      <c r="AA140" s="56" t="s">
        <v>361</v>
      </c>
      <c r="AB140" s="56" t="s">
        <v>361</v>
      </c>
      <c r="AC140" s="56" t="s">
        <v>408</v>
      </c>
      <c r="AD140" s="56" t="s">
        <v>318</v>
      </c>
      <c r="AE140" s="60">
        <v>0.25</v>
      </c>
      <c r="AF140" s="78">
        <v>38992</v>
      </c>
      <c r="AG140" s="56" t="s">
        <v>427</v>
      </c>
      <c r="AH140" s="56" t="s">
        <v>409</v>
      </c>
      <c r="AI140" s="56" t="s">
        <v>1206</v>
      </c>
      <c r="AJ140" s="56" t="s">
        <v>175</v>
      </c>
      <c r="AK140" s="56" t="s">
        <v>633</v>
      </c>
      <c r="AL140" s="56" t="s">
        <v>361</v>
      </c>
      <c r="AM140" s="56" t="s">
        <v>408</v>
      </c>
      <c r="AN140" s="56" t="s">
        <v>408</v>
      </c>
      <c r="AO140" s="56" t="s">
        <v>408</v>
      </c>
      <c r="AP140" s="56" t="s">
        <v>408</v>
      </c>
      <c r="AQ140" s="56" t="s">
        <v>361</v>
      </c>
      <c r="AR140" s="56" t="s">
        <v>408</v>
      </c>
      <c r="AS140" s="56" t="s">
        <v>409</v>
      </c>
      <c r="AT140" s="77">
        <v>3.08</v>
      </c>
      <c r="AU140" s="77" t="s">
        <v>912</v>
      </c>
      <c r="AV140" s="77">
        <v>0.08</v>
      </c>
      <c r="AW140" s="56" t="s">
        <v>430</v>
      </c>
      <c r="AY140" s="56"/>
      <c r="AZ140" s="56" t="s">
        <v>430</v>
      </c>
    </row>
    <row r="141" spans="1:52" ht="29" customHeight="1" x14ac:dyDescent="0.15">
      <c r="A141" s="56" t="s">
        <v>951</v>
      </c>
      <c r="B141" s="76">
        <v>39596</v>
      </c>
      <c r="C141" s="56" t="s">
        <v>350</v>
      </c>
      <c r="D141" s="76">
        <v>16495</v>
      </c>
      <c r="E141" s="59">
        <f t="shared" si="3"/>
        <v>63.247091033538673</v>
      </c>
      <c r="F141" s="56" t="s">
        <v>356</v>
      </c>
      <c r="G141" s="56" t="s">
        <v>289</v>
      </c>
      <c r="H141" s="56" t="s">
        <v>322</v>
      </c>
      <c r="I141" s="56" t="s">
        <v>430</v>
      </c>
      <c r="J141" s="56" t="s">
        <v>430</v>
      </c>
      <c r="K141" s="56">
        <v>16</v>
      </c>
      <c r="L141" s="56" t="s">
        <v>952</v>
      </c>
      <c r="M141" s="56" t="s">
        <v>322</v>
      </c>
      <c r="N141" s="56" t="s">
        <v>429</v>
      </c>
      <c r="O141" s="56" t="s">
        <v>408</v>
      </c>
      <c r="P141" s="56" t="s">
        <v>426</v>
      </c>
      <c r="Q141" s="56" t="s">
        <v>408</v>
      </c>
      <c r="R141" s="56" t="s">
        <v>578</v>
      </c>
      <c r="S141" s="56" t="s">
        <v>305</v>
      </c>
      <c r="T141" s="56" t="s">
        <v>408</v>
      </c>
      <c r="U141" s="59">
        <v>0.7885010266940452</v>
      </c>
      <c r="V141" s="56" t="s">
        <v>178</v>
      </c>
      <c r="W141" s="56" t="s">
        <v>297</v>
      </c>
      <c r="X141" s="56" t="s">
        <v>408</v>
      </c>
      <c r="Y141" s="56" t="s">
        <v>408</v>
      </c>
      <c r="Z141" s="56" t="s">
        <v>430</v>
      </c>
      <c r="AA141" s="56" t="s">
        <v>361</v>
      </c>
      <c r="AB141" s="56" t="s">
        <v>409</v>
      </c>
      <c r="AC141" s="56" t="s">
        <v>408</v>
      </c>
      <c r="AD141" s="56" t="s">
        <v>413</v>
      </c>
      <c r="AE141" s="60">
        <v>0.7</v>
      </c>
      <c r="AF141" s="78">
        <v>39308</v>
      </c>
      <c r="AG141" s="56" t="s">
        <v>322</v>
      </c>
      <c r="AH141" s="56" t="s">
        <v>409</v>
      </c>
      <c r="AI141" s="56" t="s">
        <v>1206</v>
      </c>
      <c r="AJ141" s="56" t="s">
        <v>175</v>
      </c>
      <c r="AK141" s="56" t="s">
        <v>633</v>
      </c>
      <c r="AL141" s="56" t="s">
        <v>361</v>
      </c>
      <c r="AM141" s="56" t="s">
        <v>408</v>
      </c>
      <c r="AN141" s="56" t="s">
        <v>408</v>
      </c>
      <c r="AO141" s="56" t="s">
        <v>408</v>
      </c>
      <c r="AP141" s="56" t="s">
        <v>408</v>
      </c>
      <c r="AQ141" s="56" t="s">
        <v>361</v>
      </c>
      <c r="AR141" s="56" t="s">
        <v>408</v>
      </c>
      <c r="AS141" s="56" t="s">
        <v>409</v>
      </c>
      <c r="AT141" s="77">
        <v>3.08</v>
      </c>
      <c r="AU141" s="77" t="s">
        <v>912</v>
      </c>
      <c r="AV141" s="77">
        <v>0.08</v>
      </c>
      <c r="AW141" s="56" t="s">
        <v>430</v>
      </c>
      <c r="AY141" s="56"/>
      <c r="AZ141" s="56" t="s">
        <v>430</v>
      </c>
    </row>
    <row r="142" spans="1:52" ht="29" customHeight="1" x14ac:dyDescent="0.15">
      <c r="A142" s="56" t="s">
        <v>1104</v>
      </c>
      <c r="B142" s="79">
        <v>39862</v>
      </c>
      <c r="C142" s="65" t="s">
        <v>355</v>
      </c>
      <c r="D142" s="79">
        <v>17308</v>
      </c>
      <c r="E142" s="59">
        <f t="shared" si="3"/>
        <v>61.74948665297741</v>
      </c>
      <c r="F142" s="65" t="s">
        <v>356</v>
      </c>
      <c r="G142" s="56" t="s">
        <v>289</v>
      </c>
      <c r="H142" s="65" t="s">
        <v>427</v>
      </c>
      <c r="I142" s="56" t="s">
        <v>430</v>
      </c>
      <c r="J142" s="56" t="s">
        <v>430</v>
      </c>
      <c r="K142" s="65">
        <v>18</v>
      </c>
      <c r="L142" s="65" t="s">
        <v>1124</v>
      </c>
      <c r="M142" s="65" t="s">
        <v>322</v>
      </c>
      <c r="N142" s="65" t="s">
        <v>429</v>
      </c>
      <c r="O142" s="65" t="s">
        <v>408</v>
      </c>
      <c r="P142" s="65" t="s">
        <v>426</v>
      </c>
      <c r="Q142" s="65" t="s">
        <v>408</v>
      </c>
      <c r="R142" s="56" t="s">
        <v>578</v>
      </c>
      <c r="S142" s="65" t="s">
        <v>305</v>
      </c>
      <c r="T142" s="65" t="s">
        <v>408</v>
      </c>
      <c r="U142" s="74">
        <v>0.90075290896646132</v>
      </c>
      <c r="V142" s="56" t="s">
        <v>410</v>
      </c>
      <c r="W142" s="56" t="s">
        <v>254</v>
      </c>
      <c r="X142" s="56" t="s">
        <v>408</v>
      </c>
      <c r="Y142" s="65" t="s">
        <v>408</v>
      </c>
      <c r="Z142" s="65" t="s">
        <v>430</v>
      </c>
      <c r="AA142" s="65" t="s">
        <v>361</v>
      </c>
      <c r="AB142" s="65" t="s">
        <v>361</v>
      </c>
      <c r="AC142" s="65" t="s">
        <v>408</v>
      </c>
      <c r="AD142" s="65" t="s">
        <v>290</v>
      </c>
      <c r="AE142" s="66">
        <v>0.5</v>
      </c>
      <c r="AF142" s="80">
        <v>39533</v>
      </c>
      <c r="AG142" s="65" t="s">
        <v>427</v>
      </c>
      <c r="AH142" s="65" t="s">
        <v>431</v>
      </c>
      <c r="AI142" s="56" t="s">
        <v>1206</v>
      </c>
      <c r="AJ142" s="65" t="s">
        <v>175</v>
      </c>
      <c r="AK142" s="56" t="s">
        <v>633</v>
      </c>
      <c r="AL142" s="65" t="s">
        <v>430</v>
      </c>
      <c r="AM142" s="65">
        <v>2000</v>
      </c>
      <c r="AN142" s="65" t="s">
        <v>322</v>
      </c>
      <c r="AO142" s="65" t="s">
        <v>408</v>
      </c>
      <c r="AP142" s="65" t="s">
        <v>408</v>
      </c>
      <c r="AQ142" s="65" t="s">
        <v>361</v>
      </c>
      <c r="AR142" s="65" t="s">
        <v>408</v>
      </c>
      <c r="AS142" s="65" t="s">
        <v>409</v>
      </c>
      <c r="AT142" s="81" t="e">
        <f>#REF!+0.42</f>
        <v>#REF!</v>
      </c>
      <c r="AU142" s="81" t="s">
        <v>912</v>
      </c>
      <c r="AV142" s="77">
        <v>0.08</v>
      </c>
      <c r="AW142" s="65" t="s">
        <v>430</v>
      </c>
      <c r="AX142" s="65"/>
      <c r="AY142" s="56"/>
      <c r="AZ142" s="56" t="s">
        <v>430</v>
      </c>
    </row>
    <row r="143" spans="1:52" ht="29" customHeight="1" x14ac:dyDescent="0.15">
      <c r="A143" s="56" t="s">
        <v>1107</v>
      </c>
      <c r="B143" s="79">
        <v>39862</v>
      </c>
      <c r="C143" s="65" t="s">
        <v>171</v>
      </c>
      <c r="D143" s="79">
        <v>14303</v>
      </c>
      <c r="E143" s="59">
        <f t="shared" si="3"/>
        <v>69.976728268309373</v>
      </c>
      <c r="F143" s="65" t="s">
        <v>356</v>
      </c>
      <c r="G143" s="56" t="s">
        <v>289</v>
      </c>
      <c r="H143" s="65" t="s">
        <v>322</v>
      </c>
      <c r="I143" s="56" t="s">
        <v>430</v>
      </c>
      <c r="J143" s="56" t="s">
        <v>430</v>
      </c>
      <c r="K143" s="65">
        <v>12</v>
      </c>
      <c r="L143" s="65" t="s">
        <v>1125</v>
      </c>
      <c r="M143" s="65" t="s">
        <v>322</v>
      </c>
      <c r="N143" s="65" t="s">
        <v>429</v>
      </c>
      <c r="O143" s="65" t="s">
        <v>408</v>
      </c>
      <c r="P143" s="65" t="s">
        <v>426</v>
      </c>
      <c r="Q143" s="65" t="s">
        <v>408</v>
      </c>
      <c r="R143" s="56" t="s">
        <v>578</v>
      </c>
      <c r="S143" s="65" t="s">
        <v>305</v>
      </c>
      <c r="T143" s="65" t="s">
        <v>408</v>
      </c>
      <c r="U143" s="74">
        <v>0.33127994524298426</v>
      </c>
      <c r="V143" s="65" t="s">
        <v>178</v>
      </c>
      <c r="W143" s="65" t="s">
        <v>297</v>
      </c>
      <c r="X143" s="56" t="s">
        <v>408</v>
      </c>
      <c r="Y143" s="65" t="s">
        <v>408</v>
      </c>
      <c r="Z143" s="65" t="s">
        <v>361</v>
      </c>
      <c r="AA143" s="65" t="s">
        <v>361</v>
      </c>
      <c r="AB143" s="65" t="s">
        <v>361</v>
      </c>
      <c r="AC143" s="65" t="s">
        <v>408</v>
      </c>
      <c r="AD143" s="65" t="s">
        <v>413</v>
      </c>
      <c r="AE143" s="66">
        <v>0.3</v>
      </c>
      <c r="AF143" s="80">
        <v>39741</v>
      </c>
      <c r="AG143" s="65" t="s">
        <v>427</v>
      </c>
      <c r="AH143" s="65" t="s">
        <v>431</v>
      </c>
      <c r="AI143" s="65" t="s">
        <v>1205</v>
      </c>
      <c r="AJ143" s="65" t="s">
        <v>175</v>
      </c>
      <c r="AK143" s="56" t="s">
        <v>633</v>
      </c>
      <c r="AL143" s="65" t="s">
        <v>361</v>
      </c>
      <c r="AM143" s="65" t="s">
        <v>408</v>
      </c>
      <c r="AN143" s="65" t="s">
        <v>408</v>
      </c>
      <c r="AO143" s="65" t="s">
        <v>408</v>
      </c>
      <c r="AP143" s="65" t="s">
        <v>408</v>
      </c>
      <c r="AQ143" s="65" t="s">
        <v>361</v>
      </c>
      <c r="AR143" s="65" t="s">
        <v>408</v>
      </c>
      <c r="AS143" s="65" t="s">
        <v>409</v>
      </c>
      <c r="AT143" s="81" t="e">
        <f>AT142</f>
        <v>#REF!</v>
      </c>
      <c r="AU143" s="81" t="s">
        <v>912</v>
      </c>
      <c r="AV143" s="77">
        <v>0.08</v>
      </c>
      <c r="AW143" s="65" t="s">
        <v>430</v>
      </c>
      <c r="AX143" s="65"/>
      <c r="AY143" s="56"/>
      <c r="AZ143" s="56" t="s">
        <v>430</v>
      </c>
    </row>
    <row r="144" spans="1:52" ht="29" customHeight="1" x14ac:dyDescent="0.15">
      <c r="A144" s="56" t="s">
        <v>1109</v>
      </c>
      <c r="B144" s="79">
        <v>39857</v>
      </c>
      <c r="C144" s="65" t="s">
        <v>350</v>
      </c>
      <c r="D144" s="79">
        <v>19749</v>
      </c>
      <c r="E144" s="59">
        <f>(B144-D144)/365.25</f>
        <v>55.052703627652292</v>
      </c>
      <c r="F144" s="65" t="s">
        <v>428</v>
      </c>
      <c r="G144" s="56" t="s">
        <v>289</v>
      </c>
      <c r="H144" s="65" t="s">
        <v>322</v>
      </c>
      <c r="I144" s="56" t="s">
        <v>430</v>
      </c>
      <c r="J144" s="56" t="s">
        <v>430</v>
      </c>
      <c r="K144" s="65">
        <v>12</v>
      </c>
      <c r="L144" s="65" t="s">
        <v>1126</v>
      </c>
      <c r="M144" s="65" t="s">
        <v>322</v>
      </c>
      <c r="N144" s="65" t="s">
        <v>429</v>
      </c>
      <c r="O144" s="65" t="s">
        <v>408</v>
      </c>
      <c r="P144" s="65" t="s">
        <v>426</v>
      </c>
      <c r="Q144" s="65" t="s">
        <v>408</v>
      </c>
      <c r="R144" s="56" t="s">
        <v>578</v>
      </c>
      <c r="S144" s="65" t="s">
        <v>305</v>
      </c>
      <c r="T144" s="65" t="s">
        <v>408</v>
      </c>
      <c r="U144" s="74">
        <v>0.58042436687200549</v>
      </c>
      <c r="V144" s="65" t="s">
        <v>178</v>
      </c>
      <c r="W144" s="65" t="s">
        <v>1123</v>
      </c>
      <c r="X144" s="56" t="s">
        <v>408</v>
      </c>
      <c r="Y144" s="65" t="s">
        <v>408</v>
      </c>
      <c r="Z144" s="65" t="s">
        <v>361</v>
      </c>
      <c r="AA144" s="65" t="s">
        <v>361</v>
      </c>
      <c r="AB144" s="65" t="s">
        <v>430</v>
      </c>
      <c r="AC144" s="65" t="s">
        <v>1130</v>
      </c>
      <c r="AD144" s="65" t="s">
        <v>413</v>
      </c>
      <c r="AE144" s="66">
        <v>0.5</v>
      </c>
      <c r="AF144" s="80">
        <v>39645</v>
      </c>
      <c r="AG144" s="65" t="s">
        <v>427</v>
      </c>
      <c r="AH144" s="65" t="s">
        <v>365</v>
      </c>
      <c r="AI144" s="65" t="s">
        <v>1207</v>
      </c>
      <c r="AJ144" s="65" t="s">
        <v>175</v>
      </c>
      <c r="AK144" s="56" t="s">
        <v>1131</v>
      </c>
      <c r="AL144" s="65" t="s">
        <v>361</v>
      </c>
      <c r="AM144" s="65" t="s">
        <v>408</v>
      </c>
      <c r="AN144" s="65" t="s">
        <v>408</v>
      </c>
      <c r="AO144" s="65" t="s">
        <v>408</v>
      </c>
      <c r="AP144" s="65" t="s">
        <v>408</v>
      </c>
      <c r="AQ144" s="65" t="s">
        <v>361</v>
      </c>
      <c r="AR144" s="65" t="s">
        <v>408</v>
      </c>
      <c r="AS144" s="65" t="s">
        <v>409</v>
      </c>
      <c r="AT144" s="81">
        <v>3.75</v>
      </c>
      <c r="AU144" s="81" t="s">
        <v>912</v>
      </c>
      <c r="AV144" s="77">
        <v>0.08</v>
      </c>
      <c r="AW144" s="65" t="s">
        <v>430</v>
      </c>
      <c r="AX144" s="65"/>
      <c r="AY144" s="56"/>
      <c r="AZ144" s="56" t="s">
        <v>430</v>
      </c>
    </row>
    <row r="145" spans="1:52" ht="29" customHeight="1" x14ac:dyDescent="0.15">
      <c r="A145" s="56" t="s">
        <v>1112</v>
      </c>
      <c r="B145" s="79">
        <v>39877</v>
      </c>
      <c r="C145" s="65" t="s">
        <v>171</v>
      </c>
      <c r="D145" s="79">
        <v>12737</v>
      </c>
      <c r="E145" s="59">
        <f>(B145-D145)/365.25</f>
        <v>74.305270362765228</v>
      </c>
      <c r="F145" s="65" t="s">
        <v>356</v>
      </c>
      <c r="G145" s="65" t="s">
        <v>453</v>
      </c>
      <c r="H145" s="65" t="s">
        <v>322</v>
      </c>
      <c r="I145" s="56" t="s">
        <v>430</v>
      </c>
      <c r="J145" s="56" t="s">
        <v>430</v>
      </c>
      <c r="K145" s="65">
        <v>16</v>
      </c>
      <c r="L145" s="65" t="s">
        <v>1127</v>
      </c>
      <c r="M145" s="65" t="s">
        <v>322</v>
      </c>
      <c r="N145" s="65" t="s">
        <v>429</v>
      </c>
      <c r="O145" s="65" t="s">
        <v>408</v>
      </c>
      <c r="P145" s="65" t="s">
        <v>426</v>
      </c>
      <c r="Q145" s="65" t="s">
        <v>408</v>
      </c>
      <c r="R145" s="56" t="s">
        <v>578</v>
      </c>
      <c r="S145" s="65" t="s">
        <v>305</v>
      </c>
      <c r="T145" s="65" t="s">
        <v>408</v>
      </c>
      <c r="U145" s="74">
        <v>4.7227926078028748</v>
      </c>
      <c r="V145" s="56" t="s">
        <v>178</v>
      </c>
      <c r="W145" s="56" t="s">
        <v>297</v>
      </c>
      <c r="X145" s="56" t="s">
        <v>408</v>
      </c>
      <c r="Y145" s="65" t="s">
        <v>408</v>
      </c>
      <c r="Z145" s="65" t="s">
        <v>361</v>
      </c>
      <c r="AA145" s="65" t="s">
        <v>361</v>
      </c>
      <c r="AB145" s="65" t="s">
        <v>361</v>
      </c>
      <c r="AC145" s="65" t="s">
        <v>408</v>
      </c>
      <c r="AD145" s="65" t="s">
        <v>290</v>
      </c>
      <c r="AE145" s="66" t="s">
        <v>409</v>
      </c>
      <c r="AF145" s="82" t="s">
        <v>1132</v>
      </c>
      <c r="AG145" s="65" t="s">
        <v>427</v>
      </c>
      <c r="AH145" s="65" t="s">
        <v>409</v>
      </c>
      <c r="AI145" s="56" t="s">
        <v>1206</v>
      </c>
      <c r="AJ145" s="65" t="s">
        <v>175</v>
      </c>
      <c r="AK145" s="56" t="s">
        <v>633</v>
      </c>
      <c r="AL145" s="65" t="s">
        <v>361</v>
      </c>
      <c r="AM145" s="65" t="s">
        <v>408</v>
      </c>
      <c r="AN145" s="65" t="s">
        <v>408</v>
      </c>
      <c r="AO145" s="65" t="s">
        <v>408</v>
      </c>
      <c r="AP145" s="65" t="s">
        <v>408</v>
      </c>
      <c r="AQ145" s="65" t="s">
        <v>361</v>
      </c>
      <c r="AR145" s="65" t="s">
        <v>408</v>
      </c>
      <c r="AS145" s="65" t="s">
        <v>409</v>
      </c>
      <c r="AT145" s="81">
        <v>3.83</v>
      </c>
      <c r="AU145" s="81" t="s">
        <v>912</v>
      </c>
      <c r="AV145" s="77">
        <v>0.08</v>
      </c>
      <c r="AW145" s="65" t="s">
        <v>430</v>
      </c>
      <c r="AX145" s="65"/>
      <c r="AZ145" s="56" t="s">
        <v>430</v>
      </c>
    </row>
    <row r="146" spans="1:52" ht="29" customHeight="1" x14ac:dyDescent="0.15">
      <c r="A146" s="56" t="s">
        <v>1114</v>
      </c>
      <c r="B146" s="79">
        <v>39900</v>
      </c>
      <c r="C146" s="65" t="s">
        <v>171</v>
      </c>
      <c r="D146" s="79">
        <v>14138</v>
      </c>
      <c r="E146" s="59">
        <f>(B146-D146)/365.25</f>
        <v>70.53251197809719</v>
      </c>
      <c r="F146" s="65" t="s">
        <v>428</v>
      </c>
      <c r="G146" s="65" t="s">
        <v>289</v>
      </c>
      <c r="H146" s="65" t="s">
        <v>322</v>
      </c>
      <c r="I146" s="56" t="s">
        <v>430</v>
      </c>
      <c r="J146" s="56" t="s">
        <v>430</v>
      </c>
      <c r="K146" s="65">
        <v>12</v>
      </c>
      <c r="L146" s="65" t="s">
        <v>1128</v>
      </c>
      <c r="M146" s="65" t="s">
        <v>322</v>
      </c>
      <c r="N146" s="65" t="s">
        <v>429</v>
      </c>
      <c r="O146" s="65" t="s">
        <v>408</v>
      </c>
      <c r="P146" s="65" t="s">
        <v>426</v>
      </c>
      <c r="Q146" s="65" t="s">
        <v>408</v>
      </c>
      <c r="R146" s="56" t="s">
        <v>578</v>
      </c>
      <c r="S146" s="65" t="s">
        <v>305</v>
      </c>
      <c r="T146" s="65" t="s">
        <v>408</v>
      </c>
      <c r="U146" s="74">
        <v>8.7638603696098567</v>
      </c>
      <c r="V146" s="56" t="s">
        <v>410</v>
      </c>
      <c r="W146" s="56" t="s">
        <v>425</v>
      </c>
      <c r="X146" s="56" t="s">
        <v>408</v>
      </c>
      <c r="Y146" s="65" t="s">
        <v>408</v>
      </c>
      <c r="Z146" s="65" t="s">
        <v>361</v>
      </c>
      <c r="AA146" s="65" t="s">
        <v>361</v>
      </c>
      <c r="AB146" s="65" t="s">
        <v>430</v>
      </c>
      <c r="AC146" s="65" t="s">
        <v>1130</v>
      </c>
      <c r="AD146" s="65" t="s">
        <v>290</v>
      </c>
      <c r="AE146" s="66" t="s">
        <v>409</v>
      </c>
      <c r="AF146" s="83">
        <v>36699</v>
      </c>
      <c r="AG146" s="65" t="s">
        <v>427</v>
      </c>
      <c r="AH146" s="65" t="s">
        <v>365</v>
      </c>
      <c r="AI146" s="56" t="s">
        <v>1206</v>
      </c>
      <c r="AJ146" s="65" t="s">
        <v>175</v>
      </c>
      <c r="AK146" s="56" t="s">
        <v>633</v>
      </c>
      <c r="AL146" s="65" t="s">
        <v>361</v>
      </c>
      <c r="AM146" s="65" t="s">
        <v>408</v>
      </c>
      <c r="AN146" s="65" t="s">
        <v>408</v>
      </c>
      <c r="AO146" s="65" t="s">
        <v>408</v>
      </c>
      <c r="AP146" s="65" t="s">
        <v>408</v>
      </c>
      <c r="AQ146" s="65" t="s">
        <v>361</v>
      </c>
      <c r="AR146" s="65" t="s">
        <v>408</v>
      </c>
      <c r="AS146" s="65" t="s">
        <v>1134</v>
      </c>
      <c r="AT146" s="81">
        <v>3.83</v>
      </c>
      <c r="AU146" s="81" t="s">
        <v>912</v>
      </c>
      <c r="AV146" s="77">
        <v>0.08</v>
      </c>
      <c r="AW146" s="65" t="s">
        <v>430</v>
      </c>
      <c r="AX146" s="65"/>
      <c r="AZ146" s="56" t="s">
        <v>430</v>
      </c>
    </row>
    <row r="147" spans="1:52" ht="29" customHeight="1" x14ac:dyDescent="0.15">
      <c r="A147" s="56" t="s">
        <v>1117</v>
      </c>
      <c r="B147" s="79">
        <v>39906</v>
      </c>
      <c r="C147" s="65" t="s">
        <v>350</v>
      </c>
      <c r="D147" s="79">
        <v>21596</v>
      </c>
      <c r="E147" s="59">
        <v>50.1</v>
      </c>
      <c r="F147" s="65" t="s">
        <v>428</v>
      </c>
      <c r="G147" s="65" t="s">
        <v>453</v>
      </c>
      <c r="H147" s="65" t="s">
        <v>322</v>
      </c>
      <c r="I147" s="56" t="s">
        <v>430</v>
      </c>
      <c r="J147" s="56" t="s">
        <v>430</v>
      </c>
      <c r="K147" s="65">
        <v>12</v>
      </c>
      <c r="L147" s="65" t="s">
        <v>1129</v>
      </c>
      <c r="M147" s="65" t="s">
        <v>409</v>
      </c>
      <c r="N147" s="65" t="s">
        <v>429</v>
      </c>
      <c r="O147" s="65" t="s">
        <v>408</v>
      </c>
      <c r="P147" s="65" t="s">
        <v>426</v>
      </c>
      <c r="Q147" s="65" t="s">
        <v>408</v>
      </c>
      <c r="R147" s="56" t="s">
        <v>578</v>
      </c>
      <c r="S147" s="65" t="s">
        <v>305</v>
      </c>
      <c r="T147" s="65" t="s">
        <v>408</v>
      </c>
      <c r="U147" s="74">
        <v>0.5420944558521561</v>
      </c>
      <c r="V147" s="65" t="s">
        <v>178</v>
      </c>
      <c r="W147" s="65" t="s">
        <v>179</v>
      </c>
      <c r="X147" s="56" t="s">
        <v>408</v>
      </c>
      <c r="Y147" s="65" t="s">
        <v>408</v>
      </c>
      <c r="Z147" s="65" t="s">
        <v>361</v>
      </c>
      <c r="AA147" s="65" t="s">
        <v>361</v>
      </c>
      <c r="AB147" s="65" t="s">
        <v>409</v>
      </c>
      <c r="AC147" s="65" t="s">
        <v>409</v>
      </c>
      <c r="AD147" s="65" t="s">
        <v>413</v>
      </c>
      <c r="AE147" s="66" t="s">
        <v>409</v>
      </c>
      <c r="AF147" s="79">
        <v>39708</v>
      </c>
      <c r="AG147" s="65" t="s">
        <v>427</v>
      </c>
      <c r="AH147" s="65" t="s">
        <v>409</v>
      </c>
      <c r="AI147" s="65" t="s">
        <v>409</v>
      </c>
      <c r="AJ147" s="65" t="s">
        <v>409</v>
      </c>
      <c r="AK147" s="56" t="s">
        <v>633</v>
      </c>
      <c r="AL147" s="65" t="s">
        <v>361</v>
      </c>
      <c r="AM147" s="65" t="s">
        <v>408</v>
      </c>
      <c r="AN147" s="65" t="s">
        <v>408</v>
      </c>
      <c r="AO147" s="65" t="s">
        <v>408</v>
      </c>
      <c r="AP147" s="65" t="s">
        <v>408</v>
      </c>
      <c r="AQ147" s="65" t="s">
        <v>361</v>
      </c>
      <c r="AR147" s="65" t="s">
        <v>408</v>
      </c>
      <c r="AS147" s="65" t="s">
        <v>409</v>
      </c>
      <c r="AT147" s="81">
        <v>3.83</v>
      </c>
      <c r="AU147" s="81" t="s">
        <v>912</v>
      </c>
      <c r="AV147" s="77">
        <v>0.08</v>
      </c>
      <c r="AW147" s="65" t="s">
        <v>430</v>
      </c>
      <c r="AX147" s="65"/>
      <c r="AZ147" s="56" t="s">
        <v>361</v>
      </c>
    </row>
    <row r="148" spans="1:52" ht="29" customHeight="1" x14ac:dyDescent="0.15">
      <c r="A148" s="56" t="s">
        <v>1208</v>
      </c>
      <c r="B148" s="76">
        <v>40067</v>
      </c>
      <c r="C148" s="65" t="s">
        <v>350</v>
      </c>
      <c r="D148" s="76">
        <v>16518</v>
      </c>
      <c r="E148" s="59">
        <f t="shared" ref="E148:E156" si="4">(B148-D148)/365.25</f>
        <v>64.473648186173847</v>
      </c>
      <c r="F148" s="56" t="s">
        <v>428</v>
      </c>
      <c r="G148" s="56" t="s">
        <v>289</v>
      </c>
      <c r="H148" s="56" t="s">
        <v>322</v>
      </c>
      <c r="I148" s="56" t="s">
        <v>430</v>
      </c>
      <c r="J148" s="56" t="s">
        <v>430</v>
      </c>
      <c r="K148" s="56">
        <v>16</v>
      </c>
      <c r="L148" s="56" t="s">
        <v>933</v>
      </c>
      <c r="M148" s="56" t="s">
        <v>322</v>
      </c>
      <c r="N148" s="65" t="s">
        <v>429</v>
      </c>
      <c r="O148" s="65" t="s">
        <v>408</v>
      </c>
      <c r="P148" s="65" t="s">
        <v>426</v>
      </c>
      <c r="Q148" s="56" t="s">
        <v>408</v>
      </c>
      <c r="R148" s="56" t="s">
        <v>578</v>
      </c>
      <c r="S148" s="56" t="s">
        <v>305</v>
      </c>
      <c r="T148" s="65" t="s">
        <v>408</v>
      </c>
      <c r="U148" s="59">
        <v>0.8076659822039699</v>
      </c>
      <c r="V148" s="65" t="s">
        <v>178</v>
      </c>
      <c r="W148" s="56" t="s">
        <v>394</v>
      </c>
      <c r="X148" s="56" t="s">
        <v>408</v>
      </c>
      <c r="Y148" s="65" t="s">
        <v>408</v>
      </c>
      <c r="Z148" s="56" t="s">
        <v>361</v>
      </c>
      <c r="AA148" s="65" t="s">
        <v>361</v>
      </c>
      <c r="AB148" s="56" t="s">
        <v>361</v>
      </c>
      <c r="AC148" s="56" t="s">
        <v>408</v>
      </c>
      <c r="AD148" s="56" t="s">
        <v>290</v>
      </c>
      <c r="AE148" s="60">
        <v>0.7</v>
      </c>
      <c r="AF148" s="76">
        <v>39772</v>
      </c>
      <c r="AG148" s="56" t="s">
        <v>427</v>
      </c>
      <c r="AH148" s="56" t="s">
        <v>431</v>
      </c>
      <c r="AI148" s="56" t="s">
        <v>1206</v>
      </c>
      <c r="AJ148" s="56" t="s">
        <v>175</v>
      </c>
      <c r="AK148" s="56" t="s">
        <v>633</v>
      </c>
      <c r="AL148" s="56" t="s">
        <v>361</v>
      </c>
      <c r="AM148" s="56" t="s">
        <v>408</v>
      </c>
      <c r="AN148" s="56" t="s">
        <v>408</v>
      </c>
      <c r="AO148" s="56" t="s">
        <v>408</v>
      </c>
      <c r="AP148" s="56" t="s">
        <v>408</v>
      </c>
      <c r="AQ148" s="56" t="s">
        <v>361</v>
      </c>
      <c r="AR148" s="56" t="s">
        <v>408</v>
      </c>
      <c r="AS148" s="56" t="s">
        <v>409</v>
      </c>
      <c r="AT148" s="77">
        <v>4.33</v>
      </c>
      <c r="AU148" s="77" t="s">
        <v>1209</v>
      </c>
      <c r="AV148" s="77">
        <v>0.08</v>
      </c>
      <c r="AW148" s="56" t="s">
        <v>430</v>
      </c>
      <c r="AX148" s="65"/>
      <c r="AZ148" s="56" t="s">
        <v>430</v>
      </c>
    </row>
    <row r="149" spans="1:52" ht="29" customHeight="1" x14ac:dyDescent="0.15">
      <c r="A149" s="56" t="s">
        <v>1210</v>
      </c>
      <c r="B149" s="76">
        <v>40058</v>
      </c>
      <c r="C149" s="65" t="s">
        <v>355</v>
      </c>
      <c r="D149" s="76">
        <v>10840</v>
      </c>
      <c r="E149" s="59">
        <f t="shared" si="4"/>
        <v>79.994524298425731</v>
      </c>
      <c r="F149" s="56" t="s">
        <v>356</v>
      </c>
      <c r="G149" s="56" t="s">
        <v>289</v>
      </c>
      <c r="H149" s="56" t="s">
        <v>322</v>
      </c>
      <c r="I149" s="56" t="s">
        <v>430</v>
      </c>
      <c r="J149" s="56" t="s">
        <v>430</v>
      </c>
      <c r="K149" s="56">
        <v>8</v>
      </c>
      <c r="L149" s="56" t="s">
        <v>1243</v>
      </c>
      <c r="M149" s="56" t="s">
        <v>322</v>
      </c>
      <c r="N149" s="65" t="s">
        <v>429</v>
      </c>
      <c r="O149" s="65" t="s">
        <v>408</v>
      </c>
      <c r="P149" s="65" t="s">
        <v>426</v>
      </c>
      <c r="Q149" s="56" t="s">
        <v>408</v>
      </c>
      <c r="R149" s="56" t="s">
        <v>578</v>
      </c>
      <c r="S149" s="56" t="s">
        <v>305</v>
      </c>
      <c r="T149" s="65" t="s">
        <v>408</v>
      </c>
      <c r="U149" s="84">
        <v>0.68720054757015747</v>
      </c>
      <c r="V149" s="65" t="s">
        <v>410</v>
      </c>
      <c r="W149" s="56" t="s">
        <v>425</v>
      </c>
      <c r="X149" s="56" t="s">
        <v>408</v>
      </c>
      <c r="Y149" s="65" t="s">
        <v>408</v>
      </c>
      <c r="Z149" s="56" t="s">
        <v>430</v>
      </c>
      <c r="AA149" s="65" t="s">
        <v>361</v>
      </c>
      <c r="AB149" s="65" t="s">
        <v>361</v>
      </c>
      <c r="AC149" s="65" t="s">
        <v>408</v>
      </c>
      <c r="AD149" s="65" t="s">
        <v>290</v>
      </c>
      <c r="AE149" s="85">
        <v>0.7</v>
      </c>
      <c r="AF149" s="76">
        <v>39807</v>
      </c>
      <c r="AG149" s="56" t="s">
        <v>427</v>
      </c>
      <c r="AH149" s="56" t="s">
        <v>365</v>
      </c>
      <c r="AI149" s="56" t="s">
        <v>1219</v>
      </c>
      <c r="AJ149" s="56" t="s">
        <v>175</v>
      </c>
      <c r="AK149" s="56" t="s">
        <v>633</v>
      </c>
      <c r="AL149" s="56" t="s">
        <v>361</v>
      </c>
      <c r="AM149" s="56" t="s">
        <v>408</v>
      </c>
      <c r="AN149" s="56" t="s">
        <v>408</v>
      </c>
      <c r="AO149" s="56" t="s">
        <v>408</v>
      </c>
      <c r="AP149" s="56" t="s">
        <v>408</v>
      </c>
      <c r="AQ149" s="56" t="s">
        <v>361</v>
      </c>
      <c r="AR149" s="56" t="s">
        <v>408</v>
      </c>
      <c r="AS149" s="56" t="s">
        <v>409</v>
      </c>
      <c r="AT149" s="77">
        <v>4.33</v>
      </c>
      <c r="AU149" s="77" t="s">
        <v>1209</v>
      </c>
      <c r="AV149" s="77">
        <v>0.08</v>
      </c>
      <c r="AW149" s="56" t="s">
        <v>430</v>
      </c>
      <c r="AX149" s="65"/>
      <c r="AZ149" s="56" t="s">
        <v>430</v>
      </c>
    </row>
    <row r="150" spans="1:52" ht="29" customHeight="1" x14ac:dyDescent="0.15">
      <c r="A150" s="56" t="s">
        <v>1211</v>
      </c>
      <c r="B150" s="76">
        <v>40219</v>
      </c>
      <c r="C150" s="65" t="s">
        <v>355</v>
      </c>
      <c r="D150" s="76">
        <v>15589</v>
      </c>
      <c r="E150" s="59">
        <f t="shared" si="4"/>
        <v>67.433264887063658</v>
      </c>
      <c r="F150" s="56" t="s">
        <v>356</v>
      </c>
      <c r="G150" s="56" t="s">
        <v>289</v>
      </c>
      <c r="H150" s="56" t="s">
        <v>322</v>
      </c>
      <c r="I150" s="56" t="s">
        <v>430</v>
      </c>
      <c r="J150" s="56" t="s">
        <v>430</v>
      </c>
      <c r="K150" s="56">
        <v>17</v>
      </c>
      <c r="L150" s="56" t="s">
        <v>1244</v>
      </c>
      <c r="M150" s="56" t="s">
        <v>275</v>
      </c>
      <c r="N150" s="65" t="s">
        <v>429</v>
      </c>
      <c r="O150" s="65" t="s">
        <v>408</v>
      </c>
      <c r="P150" s="65" t="s">
        <v>426</v>
      </c>
      <c r="Q150" s="56" t="s">
        <v>408</v>
      </c>
      <c r="R150" s="56" t="s">
        <v>578</v>
      </c>
      <c r="S150" s="56" t="s">
        <v>305</v>
      </c>
      <c r="T150" s="65" t="s">
        <v>408</v>
      </c>
      <c r="U150" s="84">
        <v>0.49007529089664614</v>
      </c>
      <c r="V150" s="65" t="s">
        <v>178</v>
      </c>
      <c r="W150" s="56" t="s">
        <v>179</v>
      </c>
      <c r="X150" s="56" t="s">
        <v>408</v>
      </c>
      <c r="Y150" s="65" t="s">
        <v>408</v>
      </c>
      <c r="Z150" s="56" t="s">
        <v>361</v>
      </c>
      <c r="AA150" s="65" t="s">
        <v>361</v>
      </c>
      <c r="AB150" s="65" t="s">
        <v>361</v>
      </c>
      <c r="AC150" s="65" t="s">
        <v>408</v>
      </c>
      <c r="AD150" s="65" t="s">
        <v>413</v>
      </c>
      <c r="AE150" s="85">
        <v>0.5</v>
      </c>
      <c r="AF150" s="76">
        <v>40040</v>
      </c>
      <c r="AG150" s="56" t="s">
        <v>427</v>
      </c>
      <c r="AH150" s="56" t="s">
        <v>431</v>
      </c>
      <c r="AI150" s="56" t="s">
        <v>1218</v>
      </c>
      <c r="AJ150" s="56" t="s">
        <v>175</v>
      </c>
      <c r="AK150" s="56" t="s">
        <v>633</v>
      </c>
      <c r="AL150" s="56" t="s">
        <v>361</v>
      </c>
      <c r="AM150" s="56" t="s">
        <v>408</v>
      </c>
      <c r="AN150" s="56" t="s">
        <v>408</v>
      </c>
      <c r="AO150" s="56" t="s">
        <v>408</v>
      </c>
      <c r="AP150" s="56" t="s">
        <v>408</v>
      </c>
      <c r="AQ150" s="56" t="s">
        <v>361</v>
      </c>
      <c r="AR150" s="56" t="s">
        <v>408</v>
      </c>
      <c r="AS150" s="56" t="s">
        <v>409</v>
      </c>
      <c r="AT150" s="77">
        <v>4.75</v>
      </c>
      <c r="AU150" s="77" t="s">
        <v>1209</v>
      </c>
      <c r="AV150" s="77">
        <v>0.08</v>
      </c>
      <c r="AW150" s="56" t="s">
        <v>430</v>
      </c>
      <c r="AX150" s="65"/>
      <c r="AZ150" s="56" t="s">
        <v>430</v>
      </c>
    </row>
    <row r="151" spans="1:52" ht="29" customHeight="1" x14ac:dyDescent="0.15">
      <c r="A151" s="56" t="s">
        <v>1212</v>
      </c>
      <c r="B151" s="76">
        <v>40228</v>
      </c>
      <c r="C151" s="65" t="s">
        <v>355</v>
      </c>
      <c r="D151" s="76">
        <v>22959</v>
      </c>
      <c r="E151" s="59">
        <f t="shared" si="4"/>
        <v>47.279945242984255</v>
      </c>
      <c r="F151" s="56" t="s">
        <v>356</v>
      </c>
      <c r="G151" s="56" t="s">
        <v>453</v>
      </c>
      <c r="H151" s="56" t="s">
        <v>322</v>
      </c>
      <c r="I151" s="56" t="s">
        <v>430</v>
      </c>
      <c r="J151" s="56" t="s">
        <v>430</v>
      </c>
      <c r="K151" s="56">
        <v>16</v>
      </c>
      <c r="L151" s="56" t="s">
        <v>945</v>
      </c>
      <c r="M151" s="56" t="s">
        <v>322</v>
      </c>
      <c r="N151" s="65" t="s">
        <v>429</v>
      </c>
      <c r="O151" s="65" t="s">
        <v>408</v>
      </c>
      <c r="P151" s="65" t="s">
        <v>426</v>
      </c>
      <c r="Q151" s="56" t="s">
        <v>408</v>
      </c>
      <c r="R151" s="56" t="s">
        <v>578</v>
      </c>
      <c r="S151" s="56" t="s">
        <v>305</v>
      </c>
      <c r="T151" s="65" t="s">
        <v>408</v>
      </c>
      <c r="U151" s="84">
        <v>0.86789869952087606</v>
      </c>
      <c r="V151" s="65" t="s">
        <v>178</v>
      </c>
      <c r="W151" s="56" t="s">
        <v>394</v>
      </c>
      <c r="X151" s="56" t="s">
        <v>408</v>
      </c>
      <c r="Y151" s="65" t="s">
        <v>408</v>
      </c>
      <c r="Z151" s="56" t="s">
        <v>361</v>
      </c>
      <c r="AA151" s="65" t="s">
        <v>361</v>
      </c>
      <c r="AB151" s="65" t="s">
        <v>361</v>
      </c>
      <c r="AC151" s="65" t="s">
        <v>408</v>
      </c>
      <c r="AD151" s="65" t="s">
        <v>413</v>
      </c>
      <c r="AE151" s="85">
        <v>0.7</v>
      </c>
      <c r="AF151" s="76">
        <v>39911</v>
      </c>
      <c r="AG151" s="56" t="s">
        <v>427</v>
      </c>
      <c r="AH151" s="56" t="s">
        <v>365</v>
      </c>
      <c r="AI151" s="65" t="s">
        <v>1205</v>
      </c>
      <c r="AJ151" s="56" t="s">
        <v>175</v>
      </c>
      <c r="AK151" s="56" t="s">
        <v>633</v>
      </c>
      <c r="AL151" s="56" t="s">
        <v>361</v>
      </c>
      <c r="AM151" s="56" t="s">
        <v>408</v>
      </c>
      <c r="AN151" s="56" t="s">
        <v>408</v>
      </c>
      <c r="AO151" s="56" t="s">
        <v>408</v>
      </c>
      <c r="AP151" s="56" t="s">
        <v>408</v>
      </c>
      <c r="AQ151" s="56" t="s">
        <v>361</v>
      </c>
      <c r="AR151" s="56" t="s">
        <v>408</v>
      </c>
      <c r="AS151" s="56" t="s">
        <v>409</v>
      </c>
      <c r="AT151" s="77">
        <v>4.75</v>
      </c>
      <c r="AU151" s="77" t="s">
        <v>1209</v>
      </c>
      <c r="AV151" s="77">
        <v>0.08</v>
      </c>
      <c r="AW151" s="56" t="s">
        <v>430</v>
      </c>
      <c r="AX151" s="65"/>
      <c r="AZ151" s="56" t="s">
        <v>430</v>
      </c>
    </row>
    <row r="152" spans="1:52" ht="29" customHeight="1" x14ac:dyDescent="0.15">
      <c r="A152" s="56" t="s">
        <v>1213</v>
      </c>
      <c r="B152" s="76">
        <v>40261</v>
      </c>
      <c r="C152" s="65" t="s">
        <v>311</v>
      </c>
      <c r="D152" s="76">
        <v>15154</v>
      </c>
      <c r="E152" s="59">
        <f t="shared" si="4"/>
        <v>68.739219712525667</v>
      </c>
      <c r="F152" s="56" t="s">
        <v>356</v>
      </c>
      <c r="G152" s="56" t="s">
        <v>289</v>
      </c>
      <c r="H152" s="56" t="s">
        <v>427</v>
      </c>
      <c r="I152" s="56" t="s">
        <v>430</v>
      </c>
      <c r="J152" s="56" t="s">
        <v>430</v>
      </c>
      <c r="K152" s="56">
        <v>20</v>
      </c>
      <c r="L152" s="56" t="s">
        <v>1245</v>
      </c>
      <c r="M152" s="56" t="s">
        <v>409</v>
      </c>
      <c r="N152" s="65" t="s">
        <v>429</v>
      </c>
      <c r="O152" s="65" t="s">
        <v>408</v>
      </c>
      <c r="P152" s="56" t="s">
        <v>327</v>
      </c>
      <c r="Q152" s="86" t="s">
        <v>1385</v>
      </c>
      <c r="R152" s="56" t="s">
        <v>578</v>
      </c>
      <c r="S152" s="56" t="s">
        <v>305</v>
      </c>
      <c r="T152" s="65" t="s">
        <v>408</v>
      </c>
      <c r="U152" s="84">
        <v>0.731006160164271</v>
      </c>
      <c r="V152" s="65" t="s">
        <v>178</v>
      </c>
      <c r="W152" s="56" t="s">
        <v>648</v>
      </c>
      <c r="X152" s="56" t="s">
        <v>408</v>
      </c>
      <c r="Y152" s="65" t="s">
        <v>408</v>
      </c>
      <c r="Z152" s="56" t="s">
        <v>361</v>
      </c>
      <c r="AA152" s="65" t="s">
        <v>361</v>
      </c>
      <c r="AB152" s="65" t="s">
        <v>430</v>
      </c>
      <c r="AC152" s="65" t="s">
        <v>1130</v>
      </c>
      <c r="AD152" s="65" t="s">
        <v>413</v>
      </c>
      <c r="AE152" s="85">
        <v>0.9</v>
      </c>
      <c r="AF152" s="87">
        <v>39994</v>
      </c>
      <c r="AG152" s="56" t="s">
        <v>427</v>
      </c>
      <c r="AH152" s="56" t="s">
        <v>431</v>
      </c>
      <c r="AI152" s="65" t="s">
        <v>1207</v>
      </c>
      <c r="AJ152" s="56" t="s">
        <v>175</v>
      </c>
      <c r="AK152" s="56" t="s">
        <v>633</v>
      </c>
      <c r="AL152" s="56" t="s">
        <v>361</v>
      </c>
      <c r="AM152" s="56" t="s">
        <v>408</v>
      </c>
      <c r="AN152" s="56" t="s">
        <v>408</v>
      </c>
      <c r="AO152" s="56" t="s">
        <v>408</v>
      </c>
      <c r="AP152" s="56" t="s">
        <v>408</v>
      </c>
      <c r="AQ152" s="56" t="s">
        <v>361</v>
      </c>
      <c r="AR152" s="56" t="s">
        <v>408</v>
      </c>
      <c r="AS152" s="56" t="s">
        <v>409</v>
      </c>
      <c r="AT152" s="77">
        <v>4.83</v>
      </c>
      <c r="AU152" s="77" t="s">
        <v>1209</v>
      </c>
      <c r="AV152" s="77">
        <v>0.08</v>
      </c>
      <c r="AW152" s="56" t="s">
        <v>430</v>
      </c>
      <c r="AX152" s="65"/>
      <c r="AZ152" s="56" t="s">
        <v>430</v>
      </c>
    </row>
    <row r="153" spans="1:52" ht="29" customHeight="1" x14ac:dyDescent="0.15">
      <c r="A153" s="56" t="s">
        <v>1214</v>
      </c>
      <c r="B153" s="76">
        <v>40268</v>
      </c>
      <c r="C153" s="65" t="s">
        <v>251</v>
      </c>
      <c r="D153" s="76">
        <v>12948</v>
      </c>
      <c r="E153" s="59">
        <f t="shared" si="4"/>
        <v>74.798083504449011</v>
      </c>
      <c r="F153" s="56" t="s">
        <v>428</v>
      </c>
      <c r="G153" s="56" t="s">
        <v>289</v>
      </c>
      <c r="H153" s="56" t="s">
        <v>322</v>
      </c>
      <c r="I153" s="56" t="s">
        <v>430</v>
      </c>
      <c r="J153" s="56" t="s">
        <v>430</v>
      </c>
      <c r="K153" s="56">
        <v>16</v>
      </c>
      <c r="L153" s="56" t="s">
        <v>1247</v>
      </c>
      <c r="M153" s="56" t="s">
        <v>322</v>
      </c>
      <c r="N153" s="65" t="s">
        <v>429</v>
      </c>
      <c r="O153" s="65" t="s">
        <v>408</v>
      </c>
      <c r="P153" s="56" t="s">
        <v>426</v>
      </c>
      <c r="Q153" s="56" t="s">
        <v>408</v>
      </c>
      <c r="R153" s="56" t="s">
        <v>578</v>
      </c>
      <c r="S153" s="56" t="s">
        <v>305</v>
      </c>
      <c r="T153" s="65" t="s">
        <v>408</v>
      </c>
      <c r="U153" s="84">
        <v>2.1409993155373033</v>
      </c>
      <c r="V153" s="65" t="s">
        <v>178</v>
      </c>
      <c r="W153" s="56" t="s">
        <v>394</v>
      </c>
      <c r="X153" s="56" t="s">
        <v>408</v>
      </c>
      <c r="Y153" s="65" t="s">
        <v>408</v>
      </c>
      <c r="Z153" s="56" t="s">
        <v>361</v>
      </c>
      <c r="AA153" s="65" t="s">
        <v>361</v>
      </c>
      <c r="AB153" s="65" t="s">
        <v>361</v>
      </c>
      <c r="AC153" s="65" t="s">
        <v>408</v>
      </c>
      <c r="AD153" s="65" t="s">
        <v>413</v>
      </c>
      <c r="AE153" s="85" t="s">
        <v>409</v>
      </c>
      <c r="AF153" s="76">
        <v>39486</v>
      </c>
      <c r="AG153" s="56" t="s">
        <v>427</v>
      </c>
      <c r="AH153" s="56" t="s">
        <v>431</v>
      </c>
      <c r="AI153" s="65" t="s">
        <v>1205</v>
      </c>
      <c r="AJ153" s="56" t="s">
        <v>175</v>
      </c>
      <c r="AK153" s="56" t="s">
        <v>633</v>
      </c>
      <c r="AL153" s="56" t="s">
        <v>361</v>
      </c>
      <c r="AM153" s="56" t="s">
        <v>408</v>
      </c>
      <c r="AN153" s="56" t="s">
        <v>408</v>
      </c>
      <c r="AO153" s="56" t="s">
        <v>408</v>
      </c>
      <c r="AP153" s="56" t="s">
        <v>408</v>
      </c>
      <c r="AQ153" s="56" t="s">
        <v>361</v>
      </c>
      <c r="AR153" s="56" t="s">
        <v>408</v>
      </c>
      <c r="AS153" s="56" t="s">
        <v>409</v>
      </c>
      <c r="AT153" s="77">
        <v>4.92</v>
      </c>
      <c r="AU153" s="77" t="s">
        <v>1209</v>
      </c>
      <c r="AV153" s="77">
        <v>0.08</v>
      </c>
      <c r="AW153" s="56" t="s">
        <v>430</v>
      </c>
      <c r="AX153" s="65"/>
      <c r="AZ153" s="56" t="s">
        <v>430</v>
      </c>
    </row>
    <row r="154" spans="1:52" ht="29" customHeight="1" x14ac:dyDescent="0.15">
      <c r="A154" s="56" t="s">
        <v>1215</v>
      </c>
      <c r="B154" s="76">
        <v>40344</v>
      </c>
      <c r="C154" s="65" t="s">
        <v>355</v>
      </c>
      <c r="D154" s="76">
        <v>17032</v>
      </c>
      <c r="E154" s="59">
        <f t="shared" si="4"/>
        <v>63.824777549623548</v>
      </c>
      <c r="F154" s="56" t="s">
        <v>428</v>
      </c>
      <c r="G154" s="56" t="s">
        <v>289</v>
      </c>
      <c r="H154" s="56" t="s">
        <v>322</v>
      </c>
      <c r="I154" s="56" t="s">
        <v>430</v>
      </c>
      <c r="J154" s="56" t="s">
        <v>430</v>
      </c>
      <c r="K154" s="56">
        <v>18</v>
      </c>
      <c r="L154" s="56" t="s">
        <v>1248</v>
      </c>
      <c r="M154" s="56" t="s">
        <v>409</v>
      </c>
      <c r="N154" s="65" t="s">
        <v>429</v>
      </c>
      <c r="O154" s="65" t="s">
        <v>408</v>
      </c>
      <c r="P154" s="56" t="s">
        <v>426</v>
      </c>
      <c r="Q154" s="56" t="s">
        <v>408</v>
      </c>
      <c r="R154" s="56" t="s">
        <v>578</v>
      </c>
      <c r="S154" s="56" t="s">
        <v>305</v>
      </c>
      <c r="T154" s="65" t="s">
        <v>408</v>
      </c>
      <c r="U154" s="84">
        <v>0.70088980150581792</v>
      </c>
      <c r="V154" s="65" t="s">
        <v>178</v>
      </c>
      <c r="W154" s="56" t="s">
        <v>394</v>
      </c>
      <c r="X154" s="56" t="s">
        <v>408</v>
      </c>
      <c r="Y154" s="65" t="s">
        <v>408</v>
      </c>
      <c r="Z154" s="56" t="s">
        <v>361</v>
      </c>
      <c r="AA154" s="65" t="s">
        <v>361</v>
      </c>
      <c r="AB154" s="65" t="s">
        <v>430</v>
      </c>
      <c r="AC154" s="65" t="s">
        <v>1130</v>
      </c>
      <c r="AD154" s="65" t="s">
        <v>318</v>
      </c>
      <c r="AE154" s="85">
        <v>0.25</v>
      </c>
      <c r="AF154" s="76">
        <v>40088</v>
      </c>
      <c r="AG154" s="56" t="s">
        <v>409</v>
      </c>
      <c r="AH154" s="56" t="s">
        <v>431</v>
      </c>
      <c r="AI154" s="56" t="s">
        <v>409</v>
      </c>
      <c r="AJ154" s="56" t="s">
        <v>409</v>
      </c>
      <c r="AK154" s="56" t="s">
        <v>409</v>
      </c>
      <c r="AL154" s="56" t="s">
        <v>361</v>
      </c>
      <c r="AM154" s="56" t="s">
        <v>408</v>
      </c>
      <c r="AN154" s="56" t="s">
        <v>408</v>
      </c>
      <c r="AO154" s="56" t="s">
        <v>408</v>
      </c>
      <c r="AP154" s="56" t="s">
        <v>408</v>
      </c>
      <c r="AQ154" s="56" t="s">
        <v>361</v>
      </c>
      <c r="AR154" s="56" t="s">
        <v>408</v>
      </c>
      <c r="AS154" s="56" t="s">
        <v>409</v>
      </c>
      <c r="AT154" s="77">
        <v>5.08</v>
      </c>
      <c r="AU154" s="77" t="s">
        <v>1209</v>
      </c>
      <c r="AV154" s="77">
        <v>0.08</v>
      </c>
      <c r="AW154" s="56" t="s">
        <v>430</v>
      </c>
      <c r="AX154" s="65"/>
      <c r="AZ154" s="56" t="s">
        <v>430</v>
      </c>
    </row>
    <row r="155" spans="1:52" ht="29" customHeight="1" x14ac:dyDescent="0.15">
      <c r="A155" s="56" t="s">
        <v>1216</v>
      </c>
      <c r="B155" s="76">
        <v>40338</v>
      </c>
      <c r="C155" s="65" t="s">
        <v>355</v>
      </c>
      <c r="D155" s="76">
        <v>17512</v>
      </c>
      <c r="E155" s="59">
        <f t="shared" si="4"/>
        <v>62.494182067077347</v>
      </c>
      <c r="F155" s="56" t="s">
        <v>356</v>
      </c>
      <c r="G155" s="56" t="s">
        <v>289</v>
      </c>
      <c r="H155" s="56" t="s">
        <v>322</v>
      </c>
      <c r="I155" s="56" t="s">
        <v>430</v>
      </c>
      <c r="J155" s="56" t="s">
        <v>430</v>
      </c>
      <c r="K155" s="56">
        <v>16</v>
      </c>
      <c r="L155" s="56" t="s">
        <v>1249</v>
      </c>
      <c r="M155" s="56" t="s">
        <v>322</v>
      </c>
      <c r="N155" s="65" t="s">
        <v>429</v>
      </c>
      <c r="O155" s="65" t="s">
        <v>408</v>
      </c>
      <c r="P155" s="56" t="s">
        <v>426</v>
      </c>
      <c r="Q155" s="56" t="s">
        <v>408</v>
      </c>
      <c r="R155" s="56" t="s">
        <v>578</v>
      </c>
      <c r="S155" s="56" t="s">
        <v>305</v>
      </c>
      <c r="T155" s="65" t="s">
        <v>408</v>
      </c>
      <c r="U155" s="84">
        <v>0.50924024640657084</v>
      </c>
      <c r="V155" s="65" t="s">
        <v>178</v>
      </c>
      <c r="W155" s="56" t="s">
        <v>394</v>
      </c>
      <c r="X155" s="56" t="s">
        <v>408</v>
      </c>
      <c r="Y155" s="65" t="s">
        <v>408</v>
      </c>
      <c r="Z155" s="56" t="s">
        <v>361</v>
      </c>
      <c r="AA155" s="65" t="s">
        <v>361</v>
      </c>
      <c r="AB155" s="65" t="s">
        <v>361</v>
      </c>
      <c r="AC155" s="65" t="s">
        <v>408</v>
      </c>
      <c r="AD155" s="65" t="s">
        <v>413</v>
      </c>
      <c r="AE155" s="85">
        <v>0.6</v>
      </c>
      <c r="AF155" s="76">
        <v>40152</v>
      </c>
      <c r="AG155" s="56" t="s">
        <v>427</v>
      </c>
      <c r="AH155" s="56" t="s">
        <v>365</v>
      </c>
      <c r="AI155" s="65" t="s">
        <v>1207</v>
      </c>
      <c r="AJ155" s="56" t="s">
        <v>175</v>
      </c>
      <c r="AK155" s="56" t="s">
        <v>633</v>
      </c>
      <c r="AL155" s="56" t="s">
        <v>361</v>
      </c>
      <c r="AM155" s="56" t="s">
        <v>408</v>
      </c>
      <c r="AN155" s="56" t="s">
        <v>408</v>
      </c>
      <c r="AO155" s="56" t="s">
        <v>408</v>
      </c>
      <c r="AP155" s="56" t="s">
        <v>408</v>
      </c>
      <c r="AQ155" s="56" t="s">
        <v>361</v>
      </c>
      <c r="AR155" s="56" t="s">
        <v>408</v>
      </c>
      <c r="AS155" s="56" t="s">
        <v>409</v>
      </c>
      <c r="AT155" s="77">
        <v>5.08</v>
      </c>
      <c r="AU155" s="77" t="s">
        <v>1209</v>
      </c>
      <c r="AV155" s="77">
        <v>0.08</v>
      </c>
      <c r="AW155" s="56" t="s">
        <v>430</v>
      </c>
      <c r="AX155" s="65"/>
      <c r="AZ155" s="56" t="s">
        <v>430</v>
      </c>
    </row>
    <row r="156" spans="1:52" ht="29" customHeight="1" x14ac:dyDescent="0.15">
      <c r="A156" s="56" t="s">
        <v>1217</v>
      </c>
      <c r="B156" s="76">
        <v>40360</v>
      </c>
      <c r="C156" s="65" t="s">
        <v>311</v>
      </c>
      <c r="D156" s="76">
        <v>18119</v>
      </c>
      <c r="E156" s="59">
        <f t="shared" si="4"/>
        <v>60.892539356605063</v>
      </c>
      <c r="F156" s="56" t="s">
        <v>356</v>
      </c>
      <c r="G156" s="56" t="s">
        <v>289</v>
      </c>
      <c r="H156" s="56" t="s">
        <v>322</v>
      </c>
      <c r="I156" s="56" t="s">
        <v>430</v>
      </c>
      <c r="J156" s="56" t="s">
        <v>430</v>
      </c>
      <c r="K156" s="56">
        <v>11</v>
      </c>
      <c r="L156" s="56" t="s">
        <v>1250</v>
      </c>
      <c r="M156" s="56" t="s">
        <v>322</v>
      </c>
      <c r="N156" s="65" t="s">
        <v>429</v>
      </c>
      <c r="O156" s="65" t="s">
        <v>408</v>
      </c>
      <c r="P156" s="56" t="s">
        <v>493</v>
      </c>
      <c r="Q156" s="56" t="s">
        <v>1383</v>
      </c>
      <c r="R156" s="56" t="s">
        <v>578</v>
      </c>
      <c r="S156" s="56" t="s">
        <v>305</v>
      </c>
      <c r="T156" s="65" t="s">
        <v>408</v>
      </c>
      <c r="U156" s="84">
        <v>0.45174537987679669</v>
      </c>
      <c r="V156" s="65" t="s">
        <v>410</v>
      </c>
      <c r="W156" s="56" t="s">
        <v>425</v>
      </c>
      <c r="X156" s="56" t="s">
        <v>408</v>
      </c>
      <c r="Y156" s="65" t="s">
        <v>408</v>
      </c>
      <c r="Z156" s="56" t="s">
        <v>430</v>
      </c>
      <c r="AA156" s="65" t="s">
        <v>361</v>
      </c>
      <c r="AB156" s="65" t="s">
        <v>430</v>
      </c>
      <c r="AC156" s="65" t="s">
        <v>1130</v>
      </c>
      <c r="AD156" s="65" t="s">
        <v>290</v>
      </c>
      <c r="AE156" s="85">
        <v>0.5</v>
      </c>
      <c r="AF156" s="76">
        <v>40195</v>
      </c>
      <c r="AG156" s="56" t="s">
        <v>427</v>
      </c>
      <c r="AH156" s="56" t="s">
        <v>365</v>
      </c>
      <c r="AI156" s="56" t="s">
        <v>1206</v>
      </c>
      <c r="AJ156" s="56" t="s">
        <v>175</v>
      </c>
      <c r="AK156" s="56" t="s">
        <v>633</v>
      </c>
      <c r="AL156" s="56" t="s">
        <v>361</v>
      </c>
      <c r="AM156" s="56" t="s">
        <v>408</v>
      </c>
      <c r="AN156" s="56" t="s">
        <v>408</v>
      </c>
      <c r="AO156" s="56" t="s">
        <v>408</v>
      </c>
      <c r="AP156" s="56" t="s">
        <v>408</v>
      </c>
      <c r="AQ156" s="56" t="s">
        <v>361</v>
      </c>
      <c r="AR156" s="56" t="s">
        <v>408</v>
      </c>
      <c r="AS156" s="56" t="s">
        <v>409</v>
      </c>
      <c r="AT156" s="77">
        <v>5.16</v>
      </c>
      <c r="AU156" s="77" t="s">
        <v>1649</v>
      </c>
      <c r="AV156" s="77">
        <v>0.08</v>
      </c>
      <c r="AW156" s="56" t="s">
        <v>430</v>
      </c>
      <c r="AX156" s="65"/>
      <c r="AZ156" s="56" t="s">
        <v>430</v>
      </c>
    </row>
    <row r="157" spans="1:52" ht="29" customHeight="1" x14ac:dyDescent="0.15">
      <c r="A157" s="57" t="s">
        <v>1169</v>
      </c>
      <c r="B157" s="64">
        <v>39224</v>
      </c>
      <c r="C157" s="64" t="s">
        <v>350</v>
      </c>
      <c r="D157" s="64">
        <v>10043</v>
      </c>
      <c r="E157" s="74">
        <v>79.900000000000006</v>
      </c>
      <c r="F157" s="65" t="s">
        <v>356</v>
      </c>
      <c r="G157" s="65" t="s">
        <v>289</v>
      </c>
      <c r="H157" s="65" t="s">
        <v>322</v>
      </c>
      <c r="I157" s="65" t="s">
        <v>430</v>
      </c>
      <c r="J157" s="65" t="s">
        <v>430</v>
      </c>
      <c r="K157" s="65">
        <v>18</v>
      </c>
      <c r="L157" s="65" t="s">
        <v>1170</v>
      </c>
      <c r="M157" s="65" t="s">
        <v>322</v>
      </c>
      <c r="N157" s="65" t="s">
        <v>429</v>
      </c>
      <c r="O157" s="65" t="s">
        <v>408</v>
      </c>
      <c r="P157" s="65" t="s">
        <v>426</v>
      </c>
      <c r="Q157" s="65" t="s">
        <v>408</v>
      </c>
      <c r="R157" s="56" t="s">
        <v>578</v>
      </c>
      <c r="S157" s="65" t="s">
        <v>305</v>
      </c>
      <c r="T157" s="65" t="s">
        <v>408</v>
      </c>
      <c r="U157" s="65">
        <v>1</v>
      </c>
      <c r="V157" s="67" t="s">
        <v>178</v>
      </c>
      <c r="W157" s="65" t="s">
        <v>394</v>
      </c>
      <c r="X157" s="65" t="s">
        <v>408</v>
      </c>
      <c r="Y157" s="65" t="s">
        <v>1171</v>
      </c>
      <c r="Z157" s="65" t="s">
        <v>361</v>
      </c>
      <c r="AA157" s="65" t="s">
        <v>361</v>
      </c>
      <c r="AB157" s="65" t="s">
        <v>361</v>
      </c>
      <c r="AC157" s="65" t="s">
        <v>408</v>
      </c>
      <c r="AD157" s="65" t="s">
        <v>413</v>
      </c>
      <c r="AE157" s="66">
        <v>2.5</v>
      </c>
      <c r="AF157" s="67">
        <v>38472</v>
      </c>
      <c r="AG157" s="65" t="s">
        <v>427</v>
      </c>
      <c r="AH157" s="65" t="s">
        <v>431</v>
      </c>
      <c r="AI157" s="71" t="s">
        <v>409</v>
      </c>
      <c r="AJ157" s="71" t="s">
        <v>409</v>
      </c>
      <c r="AK157" s="65" t="s">
        <v>409</v>
      </c>
      <c r="AL157" s="65" t="s">
        <v>361</v>
      </c>
      <c r="AM157" s="67" t="s">
        <v>408</v>
      </c>
      <c r="AN157" s="67" t="s">
        <v>408</v>
      </c>
      <c r="AO157" s="67" t="s">
        <v>408</v>
      </c>
      <c r="AP157" s="67" t="s">
        <v>408</v>
      </c>
      <c r="AQ157" s="67" t="s">
        <v>361</v>
      </c>
      <c r="AR157" s="67" t="s">
        <v>408</v>
      </c>
      <c r="AS157" s="65" t="s">
        <v>1172</v>
      </c>
      <c r="AT157" s="65">
        <v>32</v>
      </c>
      <c r="AU157" s="65" t="s">
        <v>1173</v>
      </c>
      <c r="AV157" s="65">
        <v>0</v>
      </c>
      <c r="AW157" s="65" t="s">
        <v>430</v>
      </c>
      <c r="AX157" s="65" t="s">
        <v>1174</v>
      </c>
      <c r="AZ157" s="56" t="s">
        <v>430</v>
      </c>
    </row>
    <row r="158" spans="1:52" ht="29" customHeight="1" x14ac:dyDescent="0.15">
      <c r="A158" s="69" t="s">
        <v>1176</v>
      </c>
      <c r="B158" s="70">
        <v>39259</v>
      </c>
      <c r="C158" s="70" t="s">
        <v>350</v>
      </c>
      <c r="D158" s="70">
        <v>17502</v>
      </c>
      <c r="E158" s="88">
        <v>59.6</v>
      </c>
      <c r="F158" s="71" t="s">
        <v>428</v>
      </c>
      <c r="G158" s="71" t="s">
        <v>289</v>
      </c>
      <c r="H158" s="71" t="s">
        <v>322</v>
      </c>
      <c r="I158" s="71" t="s">
        <v>430</v>
      </c>
      <c r="J158" s="71" t="s">
        <v>430</v>
      </c>
      <c r="K158" s="71">
        <v>17.5</v>
      </c>
      <c r="L158" s="71" t="s">
        <v>1177</v>
      </c>
      <c r="M158" s="71" t="s">
        <v>322</v>
      </c>
      <c r="N158" s="71" t="s">
        <v>429</v>
      </c>
      <c r="O158" s="71" t="s">
        <v>408</v>
      </c>
      <c r="P158" s="71" t="s">
        <v>426</v>
      </c>
      <c r="Q158" s="71" t="s">
        <v>408</v>
      </c>
      <c r="R158" s="56" t="s">
        <v>578</v>
      </c>
      <c r="S158" s="71" t="s">
        <v>305</v>
      </c>
      <c r="T158" s="71" t="s">
        <v>408</v>
      </c>
      <c r="U158" s="71">
        <v>1.5</v>
      </c>
      <c r="V158" s="73" t="s">
        <v>178</v>
      </c>
      <c r="W158" s="71" t="s">
        <v>394</v>
      </c>
      <c r="X158" s="71" t="s">
        <v>408</v>
      </c>
      <c r="Y158" s="71" t="s">
        <v>1171</v>
      </c>
      <c r="Z158" s="71" t="s">
        <v>361</v>
      </c>
      <c r="AA158" s="71" t="s">
        <v>361</v>
      </c>
      <c r="AB158" s="71" t="s">
        <v>361</v>
      </c>
      <c r="AC158" s="71" t="s">
        <v>408</v>
      </c>
      <c r="AD158" s="71" t="s">
        <v>413</v>
      </c>
      <c r="AE158" s="72">
        <v>1.5</v>
      </c>
      <c r="AF158" s="73">
        <v>38720</v>
      </c>
      <c r="AG158" s="71" t="s">
        <v>427</v>
      </c>
      <c r="AH158" s="71" t="s">
        <v>431</v>
      </c>
      <c r="AI158" s="71" t="s">
        <v>409</v>
      </c>
      <c r="AJ158" s="71" t="s">
        <v>409</v>
      </c>
      <c r="AK158" s="71" t="s">
        <v>1178</v>
      </c>
      <c r="AL158" s="71" t="s">
        <v>361</v>
      </c>
      <c r="AM158" s="73" t="s">
        <v>408</v>
      </c>
      <c r="AN158" s="73" t="s">
        <v>408</v>
      </c>
      <c r="AO158" s="73" t="s">
        <v>408</v>
      </c>
      <c r="AP158" s="73" t="s">
        <v>408</v>
      </c>
      <c r="AQ158" s="73" t="s">
        <v>361</v>
      </c>
      <c r="AR158" s="73" t="s">
        <v>408</v>
      </c>
      <c r="AS158" s="71" t="s">
        <v>349</v>
      </c>
      <c r="AT158" s="71">
        <v>1</v>
      </c>
      <c r="AU158" s="71" t="s">
        <v>1179</v>
      </c>
      <c r="AV158" s="65">
        <v>0</v>
      </c>
      <c r="AW158" s="71" t="s">
        <v>430</v>
      </c>
      <c r="AX158" s="71"/>
      <c r="AZ158" s="56" t="s">
        <v>430</v>
      </c>
    </row>
    <row r="159" spans="1:52" ht="29" customHeight="1" x14ac:dyDescent="0.15">
      <c r="A159" s="69" t="s">
        <v>1181</v>
      </c>
      <c r="B159" s="70">
        <v>39280</v>
      </c>
      <c r="C159" s="70" t="s">
        <v>171</v>
      </c>
      <c r="D159" s="70">
        <v>44840</v>
      </c>
      <c r="E159" s="88">
        <v>84.9</v>
      </c>
      <c r="F159" s="71" t="s">
        <v>356</v>
      </c>
      <c r="G159" s="71" t="s">
        <v>289</v>
      </c>
      <c r="H159" s="71" t="s">
        <v>322</v>
      </c>
      <c r="I159" s="71" t="s">
        <v>430</v>
      </c>
      <c r="J159" s="71" t="s">
        <v>430</v>
      </c>
      <c r="K159" s="71">
        <v>12</v>
      </c>
      <c r="L159" s="71" t="s">
        <v>1182</v>
      </c>
      <c r="M159" s="71" t="s">
        <v>322</v>
      </c>
      <c r="N159" s="71" t="s">
        <v>429</v>
      </c>
      <c r="O159" s="71" t="s">
        <v>408</v>
      </c>
      <c r="P159" s="71" t="s">
        <v>426</v>
      </c>
      <c r="Q159" s="71" t="s">
        <v>1384</v>
      </c>
      <c r="R159" s="56" t="s">
        <v>578</v>
      </c>
      <c r="S159" s="71" t="s">
        <v>305</v>
      </c>
      <c r="T159" s="71" t="s">
        <v>408</v>
      </c>
      <c r="U159" s="71">
        <v>2</v>
      </c>
      <c r="V159" s="73" t="s">
        <v>178</v>
      </c>
      <c r="W159" s="71" t="s">
        <v>394</v>
      </c>
      <c r="X159" s="71" t="s">
        <v>408</v>
      </c>
      <c r="Y159" s="71" t="s">
        <v>1171</v>
      </c>
      <c r="Z159" s="71" t="s">
        <v>361</v>
      </c>
      <c r="AA159" s="71" t="s">
        <v>361</v>
      </c>
      <c r="AB159" s="71" t="s">
        <v>361</v>
      </c>
      <c r="AC159" s="71" t="s">
        <v>408</v>
      </c>
      <c r="AD159" s="71" t="s">
        <v>290</v>
      </c>
      <c r="AE159" s="72">
        <v>2.5</v>
      </c>
      <c r="AF159" s="73">
        <v>38197</v>
      </c>
      <c r="AG159" s="71" t="s">
        <v>427</v>
      </c>
      <c r="AH159" s="71" t="s">
        <v>409</v>
      </c>
      <c r="AI159" s="71" t="s">
        <v>409</v>
      </c>
      <c r="AJ159" s="71" t="s">
        <v>409</v>
      </c>
      <c r="AK159" s="71" t="s">
        <v>409</v>
      </c>
      <c r="AL159" s="71" t="s">
        <v>361</v>
      </c>
      <c r="AM159" s="73" t="s">
        <v>408</v>
      </c>
      <c r="AN159" s="73" t="s">
        <v>408</v>
      </c>
      <c r="AO159" s="73" t="s">
        <v>408</v>
      </c>
      <c r="AP159" s="73" t="s">
        <v>408</v>
      </c>
      <c r="AQ159" s="73" t="s">
        <v>361</v>
      </c>
      <c r="AR159" s="73" t="s">
        <v>408</v>
      </c>
      <c r="AS159" s="71" t="s">
        <v>1184</v>
      </c>
      <c r="AT159" s="71">
        <v>1</v>
      </c>
      <c r="AU159" s="71" t="s">
        <v>1179</v>
      </c>
      <c r="AV159" s="65">
        <v>0</v>
      </c>
      <c r="AW159" s="71" t="s">
        <v>361</v>
      </c>
      <c r="AX159" s="71"/>
      <c r="AZ159" s="56" t="s">
        <v>430</v>
      </c>
    </row>
    <row r="160" spans="1:52" ht="29" customHeight="1" x14ac:dyDescent="0.15">
      <c r="A160" s="69" t="s">
        <v>1186</v>
      </c>
      <c r="B160" s="70">
        <v>39289</v>
      </c>
      <c r="C160" s="70" t="s">
        <v>350</v>
      </c>
      <c r="D160" s="70">
        <v>9985</v>
      </c>
      <c r="E160" s="88">
        <v>80.2</v>
      </c>
      <c r="F160" s="71" t="s">
        <v>356</v>
      </c>
      <c r="G160" s="71" t="s">
        <v>289</v>
      </c>
      <c r="H160" s="71" t="s">
        <v>322</v>
      </c>
      <c r="I160" s="71" t="s">
        <v>430</v>
      </c>
      <c r="J160" s="71" t="s">
        <v>430</v>
      </c>
      <c r="K160" s="71">
        <v>14</v>
      </c>
      <c r="L160" s="71" t="s">
        <v>1546</v>
      </c>
      <c r="M160" s="71" t="s">
        <v>275</v>
      </c>
      <c r="N160" s="71" t="s">
        <v>429</v>
      </c>
      <c r="O160" s="71" t="s">
        <v>408</v>
      </c>
      <c r="P160" s="71" t="s">
        <v>426</v>
      </c>
      <c r="Q160" s="71" t="s">
        <v>408</v>
      </c>
      <c r="R160" s="56" t="s">
        <v>578</v>
      </c>
      <c r="S160" s="71" t="s">
        <v>305</v>
      </c>
      <c r="T160" s="71" t="s">
        <v>408</v>
      </c>
      <c r="U160" s="71">
        <v>2.25</v>
      </c>
      <c r="V160" s="73" t="s">
        <v>178</v>
      </c>
      <c r="W160" s="71" t="s">
        <v>179</v>
      </c>
      <c r="X160" s="71" t="s">
        <v>408</v>
      </c>
      <c r="Y160" s="71" t="s">
        <v>1171</v>
      </c>
      <c r="Z160" s="71" t="s">
        <v>361</v>
      </c>
      <c r="AA160" s="71" t="s">
        <v>361</v>
      </c>
      <c r="AB160" s="71" t="s">
        <v>361</v>
      </c>
      <c r="AC160" s="71" t="s">
        <v>408</v>
      </c>
      <c r="AD160" s="71" t="s">
        <v>413</v>
      </c>
      <c r="AE160" s="72" t="s">
        <v>409</v>
      </c>
      <c r="AF160" s="73">
        <v>38463</v>
      </c>
      <c r="AG160" s="71" t="s">
        <v>427</v>
      </c>
      <c r="AH160" s="71" t="s">
        <v>409</v>
      </c>
      <c r="AI160" s="71" t="s">
        <v>409</v>
      </c>
      <c r="AJ160" s="71" t="s">
        <v>409</v>
      </c>
      <c r="AK160" s="71" t="s">
        <v>409</v>
      </c>
      <c r="AL160" s="71" t="s">
        <v>361</v>
      </c>
      <c r="AM160" s="73" t="s">
        <v>408</v>
      </c>
      <c r="AN160" s="73" t="s">
        <v>408</v>
      </c>
      <c r="AO160" s="73" t="s">
        <v>408</v>
      </c>
      <c r="AP160" s="73" t="s">
        <v>408</v>
      </c>
      <c r="AQ160" s="73" t="s">
        <v>361</v>
      </c>
      <c r="AR160" s="73" t="s">
        <v>408</v>
      </c>
      <c r="AS160" s="71" t="s">
        <v>1188</v>
      </c>
      <c r="AT160" s="71">
        <v>1</v>
      </c>
      <c r="AU160" s="71" t="s">
        <v>1179</v>
      </c>
      <c r="AV160" s="65">
        <v>0</v>
      </c>
      <c r="AW160" s="71" t="s">
        <v>430</v>
      </c>
      <c r="AX160" s="71"/>
      <c r="AZ160" s="56" t="s">
        <v>430</v>
      </c>
    </row>
    <row r="161" spans="1:52" ht="29" customHeight="1" x14ac:dyDescent="0.15">
      <c r="A161" s="69" t="s">
        <v>1190</v>
      </c>
      <c r="B161" s="70">
        <v>39294</v>
      </c>
      <c r="C161" s="70" t="s">
        <v>350</v>
      </c>
      <c r="D161" s="70">
        <v>12674</v>
      </c>
      <c r="E161" s="88">
        <v>72.900000000000006</v>
      </c>
      <c r="F161" s="71" t="s">
        <v>356</v>
      </c>
      <c r="G161" s="71" t="s">
        <v>289</v>
      </c>
      <c r="H161" s="71" t="s">
        <v>322</v>
      </c>
      <c r="I161" s="71" t="s">
        <v>430</v>
      </c>
      <c r="J161" s="71" t="s">
        <v>430</v>
      </c>
      <c r="K161" s="71">
        <v>12</v>
      </c>
      <c r="L161" s="71" t="s">
        <v>778</v>
      </c>
      <c r="M161" s="71" t="s">
        <v>322</v>
      </c>
      <c r="N161" s="71" t="s">
        <v>429</v>
      </c>
      <c r="O161" s="71" t="s">
        <v>408</v>
      </c>
      <c r="P161" s="71" t="s">
        <v>426</v>
      </c>
      <c r="Q161" s="71" t="s">
        <v>408</v>
      </c>
      <c r="R161" s="56" t="s">
        <v>578</v>
      </c>
      <c r="S161" s="71" t="s">
        <v>305</v>
      </c>
      <c r="T161" s="71" t="s">
        <v>408</v>
      </c>
      <c r="U161" s="71">
        <v>7.2</v>
      </c>
      <c r="V161" s="73" t="s">
        <v>410</v>
      </c>
      <c r="W161" s="71" t="s">
        <v>425</v>
      </c>
      <c r="X161" s="71" t="s">
        <v>408</v>
      </c>
      <c r="Y161" s="71" t="s">
        <v>1171</v>
      </c>
      <c r="Z161" s="71" t="s">
        <v>430</v>
      </c>
      <c r="AA161" s="71" t="s">
        <v>361</v>
      </c>
      <c r="AB161" s="71" t="s">
        <v>361</v>
      </c>
      <c r="AC161" s="71" t="s">
        <v>408</v>
      </c>
      <c r="AD161" s="71" t="s">
        <v>290</v>
      </c>
      <c r="AE161" s="72">
        <v>5</v>
      </c>
      <c r="AF161" s="73">
        <v>36677</v>
      </c>
      <c r="AG161" s="71" t="s">
        <v>427</v>
      </c>
      <c r="AH161" s="71" t="s">
        <v>409</v>
      </c>
      <c r="AI161" s="71" t="s">
        <v>409</v>
      </c>
      <c r="AJ161" s="71" t="s">
        <v>409</v>
      </c>
      <c r="AK161" s="71" t="s">
        <v>409</v>
      </c>
      <c r="AL161" s="71" t="s">
        <v>361</v>
      </c>
      <c r="AM161" s="73" t="s">
        <v>408</v>
      </c>
      <c r="AN161" s="73" t="s">
        <v>408</v>
      </c>
      <c r="AO161" s="73" t="s">
        <v>408</v>
      </c>
      <c r="AP161" s="73" t="s">
        <v>408</v>
      </c>
      <c r="AQ161" s="73" t="s">
        <v>361</v>
      </c>
      <c r="AR161" s="73" t="s">
        <v>408</v>
      </c>
      <c r="AS161" s="71" t="s">
        <v>1191</v>
      </c>
      <c r="AT161" s="71">
        <v>32</v>
      </c>
      <c r="AU161" s="71" t="s">
        <v>1173</v>
      </c>
      <c r="AV161" s="65">
        <v>0</v>
      </c>
      <c r="AW161" s="71" t="s">
        <v>430</v>
      </c>
      <c r="AX161" s="71"/>
      <c r="AY161" s="56"/>
      <c r="AZ161" s="56" t="s">
        <v>430</v>
      </c>
    </row>
    <row r="162" spans="1:52" ht="29" customHeight="1" x14ac:dyDescent="0.15">
      <c r="A162" s="69" t="s">
        <v>1193</v>
      </c>
      <c r="B162" s="70">
        <v>40004</v>
      </c>
      <c r="C162" s="70" t="s">
        <v>350</v>
      </c>
      <c r="D162" s="70">
        <v>22987</v>
      </c>
      <c r="E162" s="88">
        <v>46.6</v>
      </c>
      <c r="F162" s="71" t="s">
        <v>428</v>
      </c>
      <c r="G162" s="71" t="s">
        <v>289</v>
      </c>
      <c r="H162" s="71" t="s">
        <v>322</v>
      </c>
      <c r="I162" s="71" t="s">
        <v>430</v>
      </c>
      <c r="J162" s="71" t="s">
        <v>430</v>
      </c>
      <c r="K162" s="71">
        <v>12</v>
      </c>
      <c r="L162" s="71" t="s">
        <v>1194</v>
      </c>
      <c r="M162" s="71" t="s">
        <v>322</v>
      </c>
      <c r="N162" s="71" t="s">
        <v>429</v>
      </c>
      <c r="O162" s="71" t="s">
        <v>408</v>
      </c>
      <c r="P162" s="71" t="s">
        <v>426</v>
      </c>
      <c r="Q162" s="71" t="s">
        <v>408</v>
      </c>
      <c r="R162" s="56" t="s">
        <v>578</v>
      </c>
      <c r="S162" s="71" t="s">
        <v>239</v>
      </c>
      <c r="T162" s="71" t="s">
        <v>333</v>
      </c>
      <c r="U162" s="71">
        <v>20</v>
      </c>
      <c r="V162" s="73" t="s">
        <v>178</v>
      </c>
      <c r="W162" s="71" t="s">
        <v>394</v>
      </c>
      <c r="X162" s="71" t="s">
        <v>408</v>
      </c>
      <c r="Y162" s="71" t="s">
        <v>1171</v>
      </c>
      <c r="Z162" s="71" t="s">
        <v>361</v>
      </c>
      <c r="AA162" s="71" t="s">
        <v>361</v>
      </c>
      <c r="AB162" s="71" t="s">
        <v>361</v>
      </c>
      <c r="AC162" s="71" t="s">
        <v>408</v>
      </c>
      <c r="AD162" s="71" t="s">
        <v>290</v>
      </c>
      <c r="AE162" s="72">
        <v>16</v>
      </c>
      <c r="AF162" s="73" t="s">
        <v>1195</v>
      </c>
      <c r="AG162" s="71" t="s">
        <v>427</v>
      </c>
      <c r="AH162" s="71" t="s">
        <v>409</v>
      </c>
      <c r="AI162" s="71" t="s">
        <v>409</v>
      </c>
      <c r="AJ162" s="71" t="s">
        <v>409</v>
      </c>
      <c r="AK162" s="71" t="s">
        <v>409</v>
      </c>
      <c r="AL162" s="71" t="s">
        <v>361</v>
      </c>
      <c r="AM162" s="73" t="s">
        <v>408</v>
      </c>
      <c r="AN162" s="73" t="s">
        <v>408</v>
      </c>
      <c r="AO162" s="73" t="s">
        <v>408</v>
      </c>
      <c r="AP162" s="73" t="s">
        <v>408</v>
      </c>
      <c r="AQ162" s="73" t="s">
        <v>361</v>
      </c>
      <c r="AR162" s="73" t="s">
        <v>408</v>
      </c>
      <c r="AS162" s="71" t="s">
        <v>675</v>
      </c>
      <c r="AT162" s="71">
        <v>32</v>
      </c>
      <c r="AU162" s="71" t="s">
        <v>1196</v>
      </c>
      <c r="AV162" s="65">
        <v>12</v>
      </c>
      <c r="AW162" s="71" t="s">
        <v>430</v>
      </c>
      <c r="AX162" s="71"/>
      <c r="AY162" s="56"/>
      <c r="AZ162" s="56" t="s">
        <v>430</v>
      </c>
    </row>
    <row r="163" spans="1:52" ht="29" customHeight="1" x14ac:dyDescent="0.15">
      <c r="A163" s="69" t="s">
        <v>1198</v>
      </c>
      <c r="B163" s="70">
        <v>40004</v>
      </c>
      <c r="C163" s="70" t="s">
        <v>350</v>
      </c>
      <c r="D163" s="70">
        <v>30651</v>
      </c>
      <c r="E163" s="88">
        <v>25.6</v>
      </c>
      <c r="F163" s="71" t="s">
        <v>428</v>
      </c>
      <c r="G163" s="71" t="s">
        <v>453</v>
      </c>
      <c r="H163" s="71" t="s">
        <v>322</v>
      </c>
      <c r="I163" s="71" t="s">
        <v>430</v>
      </c>
      <c r="J163" s="71" t="s">
        <v>430</v>
      </c>
      <c r="K163" s="71">
        <v>16</v>
      </c>
      <c r="L163" s="71" t="s">
        <v>1544</v>
      </c>
      <c r="M163" s="71" t="s">
        <v>322</v>
      </c>
      <c r="N163" s="71" t="s">
        <v>429</v>
      </c>
      <c r="O163" s="71" t="s">
        <v>408</v>
      </c>
      <c r="P163" s="71" t="s">
        <v>426</v>
      </c>
      <c r="Q163" s="71" t="s">
        <v>738</v>
      </c>
      <c r="R163" s="56" t="s">
        <v>578</v>
      </c>
      <c r="S163" s="71" t="s">
        <v>305</v>
      </c>
      <c r="T163" s="71" t="s">
        <v>408</v>
      </c>
      <c r="U163" s="71">
        <v>1.25</v>
      </c>
      <c r="V163" s="73" t="s">
        <v>410</v>
      </c>
      <c r="W163" s="71" t="s">
        <v>425</v>
      </c>
      <c r="X163" s="71" t="s">
        <v>408</v>
      </c>
      <c r="Y163" s="71" t="s">
        <v>1171</v>
      </c>
      <c r="Z163" s="71" t="s">
        <v>361</v>
      </c>
      <c r="AA163" s="71" t="s">
        <v>361</v>
      </c>
      <c r="AB163" s="71" t="s">
        <v>361</v>
      </c>
      <c r="AC163" s="71" t="s">
        <v>408</v>
      </c>
      <c r="AD163" s="71" t="s">
        <v>290</v>
      </c>
      <c r="AE163" s="72">
        <v>1.25</v>
      </c>
      <c r="AF163" s="73">
        <v>39532</v>
      </c>
      <c r="AG163" s="71" t="s">
        <v>427</v>
      </c>
      <c r="AH163" s="71" t="s">
        <v>365</v>
      </c>
      <c r="AI163" s="71" t="s">
        <v>409</v>
      </c>
      <c r="AJ163" s="71" t="s">
        <v>409</v>
      </c>
      <c r="AK163" s="71" t="s">
        <v>409</v>
      </c>
      <c r="AL163" s="71" t="s">
        <v>361</v>
      </c>
      <c r="AM163" s="73" t="s">
        <v>408</v>
      </c>
      <c r="AN163" s="73" t="s">
        <v>408</v>
      </c>
      <c r="AO163" s="73" t="s">
        <v>408</v>
      </c>
      <c r="AP163" s="73" t="s">
        <v>408</v>
      </c>
      <c r="AQ163" s="73" t="s">
        <v>361</v>
      </c>
      <c r="AR163" s="73" t="s">
        <v>408</v>
      </c>
      <c r="AS163" s="71" t="s">
        <v>675</v>
      </c>
      <c r="AT163" s="71">
        <v>32</v>
      </c>
      <c r="AU163" s="71" t="s">
        <v>1173</v>
      </c>
      <c r="AV163" s="65">
        <v>0</v>
      </c>
      <c r="AW163" s="71" t="s">
        <v>430</v>
      </c>
      <c r="AX163" s="71"/>
      <c r="AY163" s="56"/>
      <c r="AZ163" s="56" t="s">
        <v>430</v>
      </c>
    </row>
    <row r="164" spans="1:52" ht="29" customHeight="1" x14ac:dyDescent="0.15">
      <c r="A164" s="69" t="s">
        <v>1201</v>
      </c>
      <c r="B164" s="70">
        <v>40294</v>
      </c>
      <c r="C164" s="70" t="s">
        <v>350</v>
      </c>
      <c r="D164" s="70">
        <v>12717</v>
      </c>
      <c r="E164" s="88">
        <v>75.5</v>
      </c>
      <c r="F164" s="71" t="s">
        <v>428</v>
      </c>
      <c r="G164" s="71" t="s">
        <v>289</v>
      </c>
      <c r="H164" s="71" t="s">
        <v>322</v>
      </c>
      <c r="I164" s="71" t="s">
        <v>430</v>
      </c>
      <c r="J164" s="71" t="s">
        <v>430</v>
      </c>
      <c r="K164" s="71">
        <v>16</v>
      </c>
      <c r="L164" s="71" t="s">
        <v>1545</v>
      </c>
      <c r="M164" s="71" t="s">
        <v>322</v>
      </c>
      <c r="N164" s="71" t="s">
        <v>429</v>
      </c>
      <c r="O164" s="71" t="s">
        <v>408</v>
      </c>
      <c r="P164" s="71" t="s">
        <v>426</v>
      </c>
      <c r="Q164" s="71" t="s">
        <v>408</v>
      </c>
      <c r="R164" s="56" t="s">
        <v>578</v>
      </c>
      <c r="S164" s="71" t="s">
        <v>305</v>
      </c>
      <c r="T164" s="71" t="s">
        <v>408</v>
      </c>
      <c r="U164" s="71">
        <v>3.6</v>
      </c>
      <c r="V164" s="73" t="s">
        <v>178</v>
      </c>
      <c r="W164" s="71" t="s">
        <v>179</v>
      </c>
      <c r="X164" s="71" t="s">
        <v>408</v>
      </c>
      <c r="Y164" s="71" t="s">
        <v>1171</v>
      </c>
      <c r="Z164" s="71" t="s">
        <v>361</v>
      </c>
      <c r="AA164" s="71" t="s">
        <v>361</v>
      </c>
      <c r="AB164" s="71" t="s">
        <v>361</v>
      </c>
      <c r="AC164" s="71" t="s">
        <v>408</v>
      </c>
      <c r="AD164" s="71" t="s">
        <v>413</v>
      </c>
      <c r="AE164" s="72">
        <v>3.6</v>
      </c>
      <c r="AF164" s="73" t="s">
        <v>1203</v>
      </c>
      <c r="AG164" s="71" t="s">
        <v>427</v>
      </c>
      <c r="AH164" s="71" t="s">
        <v>431</v>
      </c>
      <c r="AI164" s="71" t="s">
        <v>409</v>
      </c>
      <c r="AJ164" s="71" t="s">
        <v>409</v>
      </c>
      <c r="AK164" s="71" t="s">
        <v>409</v>
      </c>
      <c r="AL164" s="71" t="s">
        <v>361</v>
      </c>
      <c r="AM164" s="73" t="s">
        <v>408</v>
      </c>
      <c r="AN164" s="73" t="s">
        <v>408</v>
      </c>
      <c r="AO164" s="73" t="s">
        <v>408</v>
      </c>
      <c r="AP164" s="73" t="s">
        <v>408</v>
      </c>
      <c r="AQ164" s="73" t="s">
        <v>361</v>
      </c>
      <c r="AR164" s="73" t="s">
        <v>408</v>
      </c>
      <c r="AS164" s="71" t="s">
        <v>675</v>
      </c>
      <c r="AT164" s="71">
        <v>33</v>
      </c>
      <c r="AU164" s="71" t="s">
        <v>1173</v>
      </c>
      <c r="AV164" s="65">
        <v>0</v>
      </c>
      <c r="AW164" s="71" t="s">
        <v>430</v>
      </c>
      <c r="AX164" s="71"/>
      <c r="AY164" s="56"/>
      <c r="AZ164" s="56" t="s">
        <v>430</v>
      </c>
    </row>
    <row r="165" spans="1:52" ht="29" customHeight="1" x14ac:dyDescent="0.15">
      <c r="A165" s="150" t="s">
        <v>1568</v>
      </c>
      <c r="B165" s="70" t="s">
        <v>409</v>
      </c>
      <c r="C165" s="70" t="s">
        <v>409</v>
      </c>
      <c r="D165" s="70" t="s">
        <v>409</v>
      </c>
      <c r="E165" s="72">
        <v>48.882477623314003</v>
      </c>
      <c r="F165" s="71" t="s">
        <v>356</v>
      </c>
      <c r="G165" s="71" t="s">
        <v>289</v>
      </c>
      <c r="H165" s="71" t="s">
        <v>322</v>
      </c>
      <c r="I165" s="71" t="s">
        <v>430</v>
      </c>
      <c r="J165" s="71" t="s">
        <v>430</v>
      </c>
      <c r="K165" s="71">
        <v>14</v>
      </c>
      <c r="L165" s="71" t="s">
        <v>1595</v>
      </c>
      <c r="M165" s="71" t="s">
        <v>409</v>
      </c>
      <c r="N165" s="71" t="s">
        <v>429</v>
      </c>
      <c r="O165" s="71" t="s">
        <v>408</v>
      </c>
      <c r="P165" s="71" t="s">
        <v>426</v>
      </c>
      <c r="Q165" s="71" t="s">
        <v>408</v>
      </c>
      <c r="R165" s="56" t="s">
        <v>578</v>
      </c>
      <c r="S165" s="71" t="s">
        <v>239</v>
      </c>
      <c r="T165" s="71" t="s">
        <v>298</v>
      </c>
      <c r="U165" s="72">
        <v>12</v>
      </c>
      <c r="V165" s="73" t="s">
        <v>178</v>
      </c>
      <c r="W165" s="71" t="s">
        <v>408</v>
      </c>
      <c r="X165" s="71" t="s">
        <v>408</v>
      </c>
      <c r="Y165" s="71" t="s">
        <v>408</v>
      </c>
      <c r="Z165" s="71" t="s">
        <v>409</v>
      </c>
      <c r="AA165" s="71" t="s">
        <v>409</v>
      </c>
      <c r="AB165" s="71" t="s">
        <v>409</v>
      </c>
      <c r="AC165" s="71" t="s">
        <v>408</v>
      </c>
      <c r="AD165" s="71" t="s">
        <v>413</v>
      </c>
      <c r="AE165" s="72">
        <v>6</v>
      </c>
      <c r="AF165" s="73" t="s">
        <v>1621</v>
      </c>
      <c r="AG165" s="71" t="s">
        <v>427</v>
      </c>
      <c r="AH165" s="71" t="s">
        <v>409</v>
      </c>
      <c r="AI165" s="71" t="s">
        <v>409</v>
      </c>
      <c r="AJ165" s="71" t="s">
        <v>409</v>
      </c>
      <c r="AK165" s="71" t="s">
        <v>409</v>
      </c>
      <c r="AL165" s="71" t="s">
        <v>361</v>
      </c>
      <c r="AM165" s="73" t="s">
        <v>408</v>
      </c>
      <c r="AN165" s="73" t="s">
        <v>408</v>
      </c>
      <c r="AO165" s="73" t="s">
        <v>408</v>
      </c>
      <c r="AP165" s="73" t="s">
        <v>408</v>
      </c>
      <c r="AQ165" s="73" t="s">
        <v>361</v>
      </c>
      <c r="AR165" s="73" t="s">
        <v>408</v>
      </c>
      <c r="AS165" s="71" t="s">
        <v>409</v>
      </c>
      <c r="AT165" s="71" t="s">
        <v>409</v>
      </c>
      <c r="AU165" s="77" t="s">
        <v>1649</v>
      </c>
      <c r="AV165" s="65" t="s">
        <v>409</v>
      </c>
      <c r="AW165" s="71" t="s">
        <v>430</v>
      </c>
      <c r="AX165" s="71"/>
      <c r="AY165" s="56"/>
      <c r="AZ165" s="56" t="s">
        <v>430</v>
      </c>
    </row>
    <row r="166" spans="1:52" ht="29" customHeight="1" x14ac:dyDescent="0.15">
      <c r="A166" s="150" t="s">
        <v>1569</v>
      </c>
      <c r="B166" s="70" t="s">
        <v>409</v>
      </c>
      <c r="C166" s="70" t="s">
        <v>409</v>
      </c>
      <c r="D166" s="70" t="s">
        <v>409</v>
      </c>
      <c r="E166" s="72">
        <v>61.4658982274333</v>
      </c>
      <c r="F166" s="71" t="s">
        <v>356</v>
      </c>
      <c r="G166" s="71" t="s">
        <v>289</v>
      </c>
      <c r="H166" s="71" t="s">
        <v>322</v>
      </c>
      <c r="I166" s="71" t="s">
        <v>430</v>
      </c>
      <c r="J166" s="71" t="s">
        <v>430</v>
      </c>
      <c r="K166" s="71">
        <v>16</v>
      </c>
      <c r="L166" s="71" t="s">
        <v>1600</v>
      </c>
      <c r="M166" s="71" t="s">
        <v>409</v>
      </c>
      <c r="N166" s="71" t="s">
        <v>429</v>
      </c>
      <c r="O166" s="71" t="s">
        <v>408</v>
      </c>
      <c r="P166" s="71" t="s">
        <v>426</v>
      </c>
      <c r="Q166" s="71" t="s">
        <v>408</v>
      </c>
      <c r="R166" s="56" t="s">
        <v>578</v>
      </c>
      <c r="S166" s="71" t="s">
        <v>305</v>
      </c>
      <c r="T166" s="71" t="s">
        <v>408</v>
      </c>
      <c r="U166" s="72">
        <v>2</v>
      </c>
      <c r="V166" s="73" t="s">
        <v>178</v>
      </c>
      <c r="W166" s="71" t="s">
        <v>408</v>
      </c>
      <c r="X166" s="71" t="s">
        <v>408</v>
      </c>
      <c r="Y166" s="71" t="s">
        <v>408</v>
      </c>
      <c r="Z166" s="71" t="s">
        <v>409</v>
      </c>
      <c r="AA166" s="71" t="s">
        <v>409</v>
      </c>
      <c r="AB166" s="71" t="s">
        <v>409</v>
      </c>
      <c r="AC166" s="71" t="s">
        <v>408</v>
      </c>
      <c r="AD166" s="71" t="s">
        <v>413</v>
      </c>
      <c r="AE166" s="72">
        <v>0.42</v>
      </c>
      <c r="AF166" s="73" t="s">
        <v>1622</v>
      </c>
      <c r="AG166" s="71" t="s">
        <v>427</v>
      </c>
      <c r="AH166" s="71" t="s">
        <v>365</v>
      </c>
      <c r="AI166" s="71" t="s">
        <v>409</v>
      </c>
      <c r="AJ166" s="71" t="s">
        <v>409</v>
      </c>
      <c r="AK166" s="71" t="s">
        <v>409</v>
      </c>
      <c r="AL166" s="71" t="s">
        <v>361</v>
      </c>
      <c r="AM166" s="73" t="s">
        <v>408</v>
      </c>
      <c r="AN166" s="73" t="s">
        <v>408</v>
      </c>
      <c r="AO166" s="73" t="s">
        <v>408</v>
      </c>
      <c r="AP166" s="73" t="s">
        <v>408</v>
      </c>
      <c r="AQ166" s="73" t="s">
        <v>361</v>
      </c>
      <c r="AR166" s="73" t="s">
        <v>408</v>
      </c>
      <c r="AS166" s="71" t="s">
        <v>409</v>
      </c>
      <c r="AT166" s="71" t="s">
        <v>409</v>
      </c>
      <c r="AU166" s="77" t="s">
        <v>1649</v>
      </c>
      <c r="AV166" s="65" t="s">
        <v>409</v>
      </c>
      <c r="AW166" s="71" t="s">
        <v>430</v>
      </c>
      <c r="AX166" s="71"/>
      <c r="AY166" s="56"/>
      <c r="AZ166" s="56" t="s">
        <v>430</v>
      </c>
    </row>
    <row r="167" spans="1:52" ht="29" customHeight="1" x14ac:dyDescent="0.15">
      <c r="A167" s="150" t="s">
        <v>1570</v>
      </c>
      <c r="B167" s="70" t="s">
        <v>409</v>
      </c>
      <c r="C167" s="70" t="s">
        <v>409</v>
      </c>
      <c r="D167" s="70" t="s">
        <v>409</v>
      </c>
      <c r="E167" s="72">
        <v>79.755002954657897</v>
      </c>
      <c r="F167" s="71" t="s">
        <v>356</v>
      </c>
      <c r="G167" s="71" t="s">
        <v>289</v>
      </c>
      <c r="H167" s="71" t="s">
        <v>322</v>
      </c>
      <c r="I167" s="71" t="s">
        <v>430</v>
      </c>
      <c r="J167" s="71" t="s">
        <v>430</v>
      </c>
      <c r="K167" s="71">
        <v>20</v>
      </c>
      <c r="L167" s="71" t="s">
        <v>1615</v>
      </c>
      <c r="M167" s="71" t="s">
        <v>322</v>
      </c>
      <c r="N167" s="71" t="s">
        <v>429</v>
      </c>
      <c r="O167" s="71" t="s">
        <v>408</v>
      </c>
      <c r="P167" s="71" t="s">
        <v>426</v>
      </c>
      <c r="Q167" s="71" t="s">
        <v>408</v>
      </c>
      <c r="R167" s="56" t="s">
        <v>578</v>
      </c>
      <c r="S167" s="71" t="s">
        <v>305</v>
      </c>
      <c r="T167" s="71" t="s">
        <v>408</v>
      </c>
      <c r="U167" s="72">
        <v>6</v>
      </c>
      <c r="V167" s="73" t="s">
        <v>410</v>
      </c>
      <c r="W167" s="71" t="s">
        <v>408</v>
      </c>
      <c r="X167" s="71" t="s">
        <v>408</v>
      </c>
      <c r="Y167" s="71" t="s">
        <v>408</v>
      </c>
      <c r="Z167" s="71" t="s">
        <v>409</v>
      </c>
      <c r="AA167" s="71" t="s">
        <v>409</v>
      </c>
      <c r="AB167" s="71" t="s">
        <v>409</v>
      </c>
      <c r="AC167" s="71" t="s">
        <v>408</v>
      </c>
      <c r="AD167" s="71" t="s">
        <v>413</v>
      </c>
      <c r="AE167" s="72">
        <v>3</v>
      </c>
      <c r="AF167" s="73" t="s">
        <v>1623</v>
      </c>
      <c r="AG167" s="71" t="s">
        <v>427</v>
      </c>
      <c r="AH167" s="71" t="s">
        <v>365</v>
      </c>
      <c r="AI167" s="71" t="s">
        <v>409</v>
      </c>
      <c r="AJ167" s="71" t="s">
        <v>409</v>
      </c>
      <c r="AK167" s="71" t="s">
        <v>409</v>
      </c>
      <c r="AL167" s="71" t="s">
        <v>430</v>
      </c>
      <c r="AM167" s="73" t="s">
        <v>1624</v>
      </c>
      <c r="AN167" s="73" t="s">
        <v>409</v>
      </c>
      <c r="AO167" s="73" t="s">
        <v>408</v>
      </c>
      <c r="AP167" s="73" t="s">
        <v>408</v>
      </c>
      <c r="AQ167" s="73" t="s">
        <v>361</v>
      </c>
      <c r="AR167" s="73" t="s">
        <v>408</v>
      </c>
      <c r="AS167" s="71" t="s">
        <v>409</v>
      </c>
      <c r="AT167" s="71" t="s">
        <v>409</v>
      </c>
      <c r="AU167" s="77" t="s">
        <v>1649</v>
      </c>
      <c r="AV167" s="65" t="s">
        <v>409</v>
      </c>
      <c r="AW167" s="71" t="s">
        <v>430</v>
      </c>
      <c r="AX167" s="71"/>
      <c r="AY167" s="56"/>
      <c r="AZ167" s="56" t="s">
        <v>430</v>
      </c>
    </row>
    <row r="168" spans="1:52" ht="56" customHeight="1" x14ac:dyDescent="0.15">
      <c r="A168" s="150" t="s">
        <v>1571</v>
      </c>
      <c r="B168" s="70" t="s">
        <v>409</v>
      </c>
      <c r="C168" s="70" t="s">
        <v>409</v>
      </c>
      <c r="D168" s="70" t="s">
        <v>409</v>
      </c>
      <c r="E168" s="72">
        <v>53</v>
      </c>
      <c r="F168" s="71" t="s">
        <v>428</v>
      </c>
      <c r="G168" s="71" t="s">
        <v>289</v>
      </c>
      <c r="H168" s="71" t="s">
        <v>322</v>
      </c>
      <c r="I168" s="71" t="s">
        <v>430</v>
      </c>
      <c r="J168" s="71" t="s">
        <v>430</v>
      </c>
      <c r="K168" s="71">
        <v>18</v>
      </c>
      <c r="L168" s="71" t="s">
        <v>1614</v>
      </c>
      <c r="M168" s="71" t="s">
        <v>322</v>
      </c>
      <c r="N168" s="71" t="s">
        <v>429</v>
      </c>
      <c r="O168" s="71" t="s">
        <v>408</v>
      </c>
      <c r="P168" s="71" t="s">
        <v>426</v>
      </c>
      <c r="Q168" s="71" t="s">
        <v>1394</v>
      </c>
      <c r="R168" s="56" t="s">
        <v>578</v>
      </c>
      <c r="S168" s="71" t="s">
        <v>305</v>
      </c>
      <c r="T168" s="71" t="s">
        <v>408</v>
      </c>
      <c r="U168" s="72">
        <v>4</v>
      </c>
      <c r="V168" s="73" t="s">
        <v>178</v>
      </c>
      <c r="W168" s="71" t="s">
        <v>408</v>
      </c>
      <c r="X168" s="71" t="s">
        <v>408</v>
      </c>
      <c r="Y168" s="71" t="s">
        <v>408</v>
      </c>
      <c r="Z168" s="71" t="s">
        <v>409</v>
      </c>
      <c r="AA168" s="71" t="s">
        <v>409</v>
      </c>
      <c r="AB168" s="71" t="s">
        <v>409</v>
      </c>
      <c r="AC168" s="71" t="s">
        <v>408</v>
      </c>
      <c r="AD168" s="71" t="s">
        <v>318</v>
      </c>
      <c r="AE168" s="72">
        <v>3.33</v>
      </c>
      <c r="AF168" s="73" t="s">
        <v>1625</v>
      </c>
      <c r="AG168" s="71" t="s">
        <v>427</v>
      </c>
      <c r="AH168" s="71" t="s">
        <v>431</v>
      </c>
      <c r="AI168" s="71" t="s">
        <v>409</v>
      </c>
      <c r="AJ168" s="71" t="s">
        <v>409</v>
      </c>
      <c r="AK168" s="71" t="s">
        <v>409</v>
      </c>
      <c r="AL168" s="71" t="s">
        <v>361</v>
      </c>
      <c r="AM168" s="73" t="s">
        <v>408</v>
      </c>
      <c r="AN168" s="73" t="s">
        <v>408</v>
      </c>
      <c r="AO168" s="73" t="s">
        <v>408</v>
      </c>
      <c r="AP168" s="73" t="s">
        <v>408</v>
      </c>
      <c r="AQ168" s="73" t="s">
        <v>361</v>
      </c>
      <c r="AR168" s="73" t="s">
        <v>408</v>
      </c>
      <c r="AS168" s="71" t="s">
        <v>409</v>
      </c>
      <c r="AT168" s="71" t="s">
        <v>409</v>
      </c>
      <c r="AU168" s="77" t="s">
        <v>1649</v>
      </c>
      <c r="AV168" s="65" t="s">
        <v>409</v>
      </c>
      <c r="AW168" s="71" t="s">
        <v>430</v>
      </c>
      <c r="AX168" s="71"/>
      <c r="AY168" s="56"/>
      <c r="AZ168" s="56" t="s">
        <v>430</v>
      </c>
    </row>
    <row r="169" spans="1:52" ht="40" customHeight="1" x14ac:dyDescent="0.15">
      <c r="A169" s="150" t="s">
        <v>1547</v>
      </c>
      <c r="B169" s="70" t="s">
        <v>409</v>
      </c>
      <c r="C169" s="70" t="s">
        <v>409</v>
      </c>
      <c r="D169" s="70" t="s">
        <v>409</v>
      </c>
      <c r="E169" s="72">
        <v>62.837589637934599</v>
      </c>
      <c r="F169" s="71" t="s">
        <v>356</v>
      </c>
      <c r="G169" s="71" t="s">
        <v>289</v>
      </c>
      <c r="H169" s="71" t="s">
        <v>322</v>
      </c>
      <c r="I169" s="71" t="s">
        <v>430</v>
      </c>
      <c r="J169" s="71" t="s">
        <v>430</v>
      </c>
      <c r="K169" s="71">
        <v>16</v>
      </c>
      <c r="L169" s="71" t="s">
        <v>1613</v>
      </c>
      <c r="M169" s="71" t="s">
        <v>322</v>
      </c>
      <c r="N169" s="71" t="s">
        <v>429</v>
      </c>
      <c r="O169" s="71" t="s">
        <v>408</v>
      </c>
      <c r="P169" s="71" t="s">
        <v>426</v>
      </c>
      <c r="Q169" s="71" t="s">
        <v>408</v>
      </c>
      <c r="R169" s="56" t="s">
        <v>578</v>
      </c>
      <c r="S169" s="71" t="s">
        <v>305</v>
      </c>
      <c r="T169" s="71" t="s">
        <v>408</v>
      </c>
      <c r="U169" s="72">
        <v>14</v>
      </c>
      <c r="V169" s="73" t="s">
        <v>410</v>
      </c>
      <c r="W169" s="71" t="s">
        <v>408</v>
      </c>
      <c r="X169" s="71" t="s">
        <v>408</v>
      </c>
      <c r="Y169" s="71" t="s">
        <v>408</v>
      </c>
      <c r="Z169" s="71" t="s">
        <v>409</v>
      </c>
      <c r="AA169" s="71" t="s">
        <v>409</v>
      </c>
      <c r="AB169" s="71" t="s">
        <v>409</v>
      </c>
      <c r="AC169" s="71" t="s">
        <v>408</v>
      </c>
      <c r="AD169" s="71" t="s">
        <v>318</v>
      </c>
      <c r="AE169" s="72">
        <v>0.33</v>
      </c>
      <c r="AF169" s="73" t="s">
        <v>1626</v>
      </c>
      <c r="AG169" s="71" t="s">
        <v>427</v>
      </c>
      <c r="AH169" s="71" t="s">
        <v>431</v>
      </c>
      <c r="AI169" s="71" t="s">
        <v>409</v>
      </c>
      <c r="AJ169" s="71" t="s">
        <v>409</v>
      </c>
      <c r="AK169" s="71" t="s">
        <v>409</v>
      </c>
      <c r="AL169" s="71" t="s">
        <v>361</v>
      </c>
      <c r="AM169" s="73" t="s">
        <v>408</v>
      </c>
      <c r="AN169" s="73" t="s">
        <v>408</v>
      </c>
      <c r="AO169" s="73" t="s">
        <v>408</v>
      </c>
      <c r="AP169" s="73" t="s">
        <v>408</v>
      </c>
      <c r="AQ169" s="73" t="s">
        <v>361</v>
      </c>
      <c r="AR169" s="73" t="s">
        <v>408</v>
      </c>
      <c r="AS169" s="71" t="s">
        <v>409</v>
      </c>
      <c r="AT169" s="71" t="s">
        <v>409</v>
      </c>
      <c r="AU169" s="77" t="s">
        <v>1649</v>
      </c>
      <c r="AV169" s="65" t="s">
        <v>409</v>
      </c>
      <c r="AW169" s="71" t="s">
        <v>430</v>
      </c>
      <c r="AX169" s="71"/>
      <c r="AY169" s="56"/>
      <c r="AZ169" s="56" t="s">
        <v>361</v>
      </c>
    </row>
    <row r="170" spans="1:52" ht="29" customHeight="1" x14ac:dyDescent="0.15">
      <c r="A170" s="150" t="s">
        <v>1548</v>
      </c>
      <c r="B170" s="70" t="s">
        <v>409</v>
      </c>
      <c r="C170" s="70" t="s">
        <v>409</v>
      </c>
      <c r="D170" s="70" t="s">
        <v>409</v>
      </c>
      <c r="E170" s="72">
        <v>66.076533627201997</v>
      </c>
      <c r="F170" s="71" t="s">
        <v>356</v>
      </c>
      <c r="G170" s="71" t="s">
        <v>289</v>
      </c>
      <c r="H170" s="71" t="s">
        <v>322</v>
      </c>
      <c r="I170" s="71" t="s">
        <v>430</v>
      </c>
      <c r="J170" s="71" t="s">
        <v>430</v>
      </c>
      <c r="K170" s="71">
        <v>18</v>
      </c>
      <c r="L170" s="71" t="s">
        <v>1612</v>
      </c>
      <c r="M170" s="71" t="s">
        <v>322</v>
      </c>
      <c r="N170" s="71" t="s">
        <v>429</v>
      </c>
      <c r="O170" s="71" t="s">
        <v>408</v>
      </c>
      <c r="P170" s="71" t="s">
        <v>327</v>
      </c>
      <c r="Q170" s="71" t="s">
        <v>1618</v>
      </c>
      <c r="R170" s="56" t="s">
        <v>578</v>
      </c>
      <c r="S170" s="71" t="s">
        <v>305</v>
      </c>
      <c r="T170" s="71" t="s">
        <v>408</v>
      </c>
      <c r="U170" s="72">
        <v>7</v>
      </c>
      <c r="V170" s="73" t="s">
        <v>410</v>
      </c>
      <c r="W170" s="71" t="s">
        <v>408</v>
      </c>
      <c r="X170" s="71" t="s">
        <v>408</v>
      </c>
      <c r="Y170" s="71" t="s">
        <v>408</v>
      </c>
      <c r="Z170" s="71" t="s">
        <v>409</v>
      </c>
      <c r="AA170" s="71" t="s">
        <v>409</v>
      </c>
      <c r="AB170" s="71" t="s">
        <v>409</v>
      </c>
      <c r="AC170" s="71" t="s">
        <v>408</v>
      </c>
      <c r="AD170" s="71" t="s">
        <v>318</v>
      </c>
      <c r="AE170" s="72">
        <v>6</v>
      </c>
      <c r="AF170" s="73" t="s">
        <v>1627</v>
      </c>
      <c r="AG170" s="71" t="s">
        <v>427</v>
      </c>
      <c r="AH170" s="71" t="s">
        <v>431</v>
      </c>
      <c r="AI170" s="71" t="s">
        <v>409</v>
      </c>
      <c r="AJ170" s="71" t="s">
        <v>409</v>
      </c>
      <c r="AK170" s="71" t="s">
        <v>409</v>
      </c>
      <c r="AL170" s="71" t="s">
        <v>361</v>
      </c>
      <c r="AM170" s="73" t="s">
        <v>408</v>
      </c>
      <c r="AN170" s="73" t="s">
        <v>408</v>
      </c>
      <c r="AO170" s="73" t="s">
        <v>408</v>
      </c>
      <c r="AP170" s="73" t="s">
        <v>408</v>
      </c>
      <c r="AQ170" s="73" t="s">
        <v>361</v>
      </c>
      <c r="AR170" s="73" t="s">
        <v>408</v>
      </c>
      <c r="AS170" s="71" t="s">
        <v>409</v>
      </c>
      <c r="AT170" s="71" t="s">
        <v>409</v>
      </c>
      <c r="AU170" s="77" t="s">
        <v>1649</v>
      </c>
      <c r="AV170" s="65" t="s">
        <v>409</v>
      </c>
      <c r="AW170" s="71" t="s">
        <v>430</v>
      </c>
      <c r="AX170" s="71"/>
      <c r="AY170" s="56"/>
      <c r="AZ170" s="56" t="s">
        <v>430</v>
      </c>
    </row>
    <row r="171" spans="1:52" ht="91" customHeight="1" x14ac:dyDescent="0.15">
      <c r="A171" s="150" t="s">
        <v>1549</v>
      </c>
      <c r="B171" s="70" t="s">
        <v>409</v>
      </c>
      <c r="C171" s="70" t="s">
        <v>409</v>
      </c>
      <c r="D171" s="70" t="s">
        <v>409</v>
      </c>
      <c r="E171" s="72">
        <v>62.161212527749797</v>
      </c>
      <c r="F171" s="71" t="s">
        <v>356</v>
      </c>
      <c r="G171" s="71" t="s">
        <v>289</v>
      </c>
      <c r="H171" s="71" t="s">
        <v>322</v>
      </c>
      <c r="I171" s="71" t="s">
        <v>430</v>
      </c>
      <c r="J171" s="71" t="s">
        <v>430</v>
      </c>
      <c r="K171" s="71">
        <v>12</v>
      </c>
      <c r="L171" s="71" t="s">
        <v>1596</v>
      </c>
      <c r="M171" s="71" t="s">
        <v>409</v>
      </c>
      <c r="N171" s="71" t="s">
        <v>429</v>
      </c>
      <c r="O171" s="71" t="s">
        <v>408</v>
      </c>
      <c r="P171" s="71" t="s">
        <v>426</v>
      </c>
      <c r="Q171" s="71" t="s">
        <v>408</v>
      </c>
      <c r="R171" s="56" t="s">
        <v>578</v>
      </c>
      <c r="S171" s="71" t="s">
        <v>305</v>
      </c>
      <c r="T171" s="71" t="s">
        <v>408</v>
      </c>
      <c r="U171" s="72">
        <v>3</v>
      </c>
      <c r="V171" s="73" t="s">
        <v>410</v>
      </c>
      <c r="W171" s="71" t="s">
        <v>408</v>
      </c>
      <c r="X171" s="71" t="s">
        <v>408</v>
      </c>
      <c r="Y171" s="71" t="s">
        <v>408</v>
      </c>
      <c r="Z171" s="71" t="s">
        <v>409</v>
      </c>
      <c r="AA171" s="71" t="s">
        <v>409</v>
      </c>
      <c r="AB171" s="71" t="s">
        <v>409</v>
      </c>
      <c r="AC171" s="71" t="s">
        <v>408</v>
      </c>
      <c r="AD171" s="71" t="s">
        <v>318</v>
      </c>
      <c r="AE171" s="72">
        <v>2</v>
      </c>
      <c r="AF171" s="73" t="s">
        <v>1629</v>
      </c>
      <c r="AG171" s="71" t="s">
        <v>427</v>
      </c>
      <c r="AH171" s="56" t="s">
        <v>431</v>
      </c>
      <c r="AI171" s="71" t="s">
        <v>409</v>
      </c>
      <c r="AJ171" s="71" t="s">
        <v>409</v>
      </c>
      <c r="AK171" s="71" t="s">
        <v>409</v>
      </c>
      <c r="AL171" s="71" t="s">
        <v>361</v>
      </c>
      <c r="AM171" s="73" t="s">
        <v>408</v>
      </c>
      <c r="AN171" s="73" t="s">
        <v>408</v>
      </c>
      <c r="AO171" s="73" t="s">
        <v>408</v>
      </c>
      <c r="AP171" s="73" t="s">
        <v>408</v>
      </c>
      <c r="AQ171" s="73" t="s">
        <v>361</v>
      </c>
      <c r="AR171" s="73" t="s">
        <v>408</v>
      </c>
      <c r="AS171" s="71" t="s">
        <v>409</v>
      </c>
      <c r="AT171" s="71" t="s">
        <v>409</v>
      </c>
      <c r="AU171" s="77" t="s">
        <v>1649</v>
      </c>
      <c r="AV171" s="65" t="s">
        <v>409</v>
      </c>
      <c r="AW171" s="71" t="s">
        <v>430</v>
      </c>
      <c r="AX171" s="71"/>
      <c r="AY171" s="56"/>
      <c r="AZ171" s="56" t="s">
        <v>430</v>
      </c>
    </row>
    <row r="172" spans="1:52" ht="29" customHeight="1" x14ac:dyDescent="0.15">
      <c r="A172" s="150" t="s">
        <v>1550</v>
      </c>
      <c r="B172" s="70" t="s">
        <v>409</v>
      </c>
      <c r="C172" s="70" t="s">
        <v>409</v>
      </c>
      <c r="D172" s="70" t="s">
        <v>409</v>
      </c>
      <c r="E172" s="72">
        <v>74.991158841957002</v>
      </c>
      <c r="F172" s="71" t="s">
        <v>356</v>
      </c>
      <c r="G172" s="71" t="s">
        <v>289</v>
      </c>
      <c r="H172" s="71" t="s">
        <v>322</v>
      </c>
      <c r="I172" s="71" t="s">
        <v>430</v>
      </c>
      <c r="J172" s="71" t="s">
        <v>430</v>
      </c>
      <c r="K172" s="71">
        <v>19</v>
      </c>
      <c r="L172" s="71" t="s">
        <v>1601</v>
      </c>
      <c r="M172" s="71"/>
      <c r="N172" s="71" t="s">
        <v>429</v>
      </c>
      <c r="O172" s="71" t="s">
        <v>408</v>
      </c>
      <c r="P172" s="71" t="s">
        <v>426</v>
      </c>
      <c r="Q172" s="71" t="s">
        <v>408</v>
      </c>
      <c r="R172" s="56" t="s">
        <v>578</v>
      </c>
      <c r="S172" s="71" t="s">
        <v>305</v>
      </c>
      <c r="T172" s="71" t="s">
        <v>408</v>
      </c>
      <c r="U172" s="72">
        <v>6</v>
      </c>
      <c r="V172" s="73" t="s">
        <v>1628</v>
      </c>
      <c r="W172" s="71" t="s">
        <v>408</v>
      </c>
      <c r="X172" s="71" t="s">
        <v>408</v>
      </c>
      <c r="Y172" s="71" t="s">
        <v>408</v>
      </c>
      <c r="Z172" s="71" t="s">
        <v>409</v>
      </c>
      <c r="AA172" s="71" t="s">
        <v>409</v>
      </c>
      <c r="AB172" s="71" t="s">
        <v>409</v>
      </c>
      <c r="AC172" s="71" t="s">
        <v>408</v>
      </c>
      <c r="AD172" s="71" t="s">
        <v>318</v>
      </c>
      <c r="AE172" s="72">
        <v>0.5</v>
      </c>
      <c r="AF172" s="73" t="s">
        <v>1630</v>
      </c>
      <c r="AG172" s="71" t="s">
        <v>427</v>
      </c>
      <c r="AH172" s="71" t="s">
        <v>409</v>
      </c>
      <c r="AI172" s="71" t="s">
        <v>409</v>
      </c>
      <c r="AJ172" s="71" t="s">
        <v>409</v>
      </c>
      <c r="AK172" s="71" t="s">
        <v>1648</v>
      </c>
      <c r="AL172" s="71" t="s">
        <v>361</v>
      </c>
      <c r="AM172" s="73" t="s">
        <v>408</v>
      </c>
      <c r="AN172" s="73" t="s">
        <v>408</v>
      </c>
      <c r="AO172" s="73" t="s">
        <v>408</v>
      </c>
      <c r="AP172" s="73" t="s">
        <v>408</v>
      </c>
      <c r="AQ172" s="73" t="s">
        <v>361</v>
      </c>
      <c r="AR172" s="73" t="s">
        <v>408</v>
      </c>
      <c r="AS172" s="71" t="s">
        <v>409</v>
      </c>
      <c r="AT172" s="71" t="s">
        <v>409</v>
      </c>
      <c r="AU172" s="77" t="s">
        <v>1649</v>
      </c>
      <c r="AV172" s="65" t="s">
        <v>409</v>
      </c>
      <c r="AW172" s="71" t="s">
        <v>430</v>
      </c>
      <c r="AX172" s="71"/>
      <c r="AY172" s="56"/>
      <c r="AZ172" s="56" t="s">
        <v>430</v>
      </c>
    </row>
    <row r="173" spans="1:52" ht="29" customHeight="1" x14ac:dyDescent="0.15">
      <c r="A173" s="150" t="s">
        <v>1551</v>
      </c>
      <c r="B173" s="70" t="s">
        <v>409</v>
      </c>
      <c r="C173" s="70" t="s">
        <v>409</v>
      </c>
      <c r="D173" s="70" t="s">
        <v>409</v>
      </c>
      <c r="E173" s="72">
        <v>71.286656582042497</v>
      </c>
      <c r="F173" s="71" t="s">
        <v>356</v>
      </c>
      <c r="G173" s="71" t="s">
        <v>289</v>
      </c>
      <c r="H173" s="71" t="s">
        <v>322</v>
      </c>
      <c r="I173" s="71" t="s">
        <v>430</v>
      </c>
      <c r="J173" s="71" t="s">
        <v>430</v>
      </c>
      <c r="K173" s="71">
        <v>16</v>
      </c>
      <c r="L173" s="71" t="s">
        <v>331</v>
      </c>
      <c r="M173" s="71" t="s">
        <v>322</v>
      </c>
      <c r="N173" s="71" t="s">
        <v>429</v>
      </c>
      <c r="O173" s="71" t="s">
        <v>408</v>
      </c>
      <c r="P173" s="71" t="s">
        <v>426</v>
      </c>
      <c r="Q173" s="71" t="s">
        <v>408</v>
      </c>
      <c r="R173" s="56" t="s">
        <v>578</v>
      </c>
      <c r="S173" s="71" t="s">
        <v>305</v>
      </c>
      <c r="T173" s="71" t="s">
        <v>408</v>
      </c>
      <c r="U173" s="72">
        <v>25</v>
      </c>
      <c r="V173" s="73" t="s">
        <v>410</v>
      </c>
      <c r="W173" s="71" t="s">
        <v>408</v>
      </c>
      <c r="X173" s="71" t="s">
        <v>408</v>
      </c>
      <c r="Y173" s="71" t="s">
        <v>408</v>
      </c>
      <c r="Z173" s="71" t="s">
        <v>409</v>
      </c>
      <c r="AA173" s="71" t="s">
        <v>409</v>
      </c>
      <c r="AB173" s="71" t="s">
        <v>409</v>
      </c>
      <c r="AC173" s="71" t="s">
        <v>408</v>
      </c>
      <c r="AD173" s="71" t="s">
        <v>290</v>
      </c>
      <c r="AE173" s="72">
        <v>16.5</v>
      </c>
      <c r="AF173" s="73" t="s">
        <v>1631</v>
      </c>
      <c r="AG173" s="71" t="s">
        <v>427</v>
      </c>
      <c r="AH173" s="71" t="s">
        <v>431</v>
      </c>
      <c r="AI173" s="71" t="s">
        <v>409</v>
      </c>
      <c r="AJ173" s="71" t="s">
        <v>409</v>
      </c>
      <c r="AK173" s="56" t="s">
        <v>409</v>
      </c>
      <c r="AL173" s="71" t="s">
        <v>361</v>
      </c>
      <c r="AM173" s="73" t="s">
        <v>408</v>
      </c>
      <c r="AN173" s="73" t="s">
        <v>408</v>
      </c>
      <c r="AO173" s="73" t="s">
        <v>408</v>
      </c>
      <c r="AP173" s="73" t="s">
        <v>408</v>
      </c>
      <c r="AQ173" s="73" t="s">
        <v>361</v>
      </c>
      <c r="AR173" s="73" t="s">
        <v>408</v>
      </c>
      <c r="AS173" s="71" t="s">
        <v>409</v>
      </c>
      <c r="AT173" s="71" t="s">
        <v>409</v>
      </c>
      <c r="AU173" s="77" t="s">
        <v>1649</v>
      </c>
      <c r="AV173" s="65" t="s">
        <v>409</v>
      </c>
      <c r="AW173" s="71" t="s">
        <v>430</v>
      </c>
      <c r="AX173" s="71"/>
      <c r="AY173" s="56"/>
      <c r="AZ173" s="56" t="s">
        <v>430</v>
      </c>
    </row>
    <row r="174" spans="1:52" ht="29" customHeight="1" x14ac:dyDescent="0.15">
      <c r="A174" s="150" t="s">
        <v>1552</v>
      </c>
      <c r="B174" s="70" t="s">
        <v>409</v>
      </c>
      <c r="C174" s="70" t="s">
        <v>409</v>
      </c>
      <c r="D174" s="70" t="s">
        <v>409</v>
      </c>
      <c r="E174" s="72">
        <v>41.24</v>
      </c>
      <c r="F174" s="71" t="s">
        <v>356</v>
      </c>
      <c r="G174" s="71" t="s">
        <v>453</v>
      </c>
      <c r="H174" s="71" t="s">
        <v>427</v>
      </c>
      <c r="I174" s="71" t="s">
        <v>430</v>
      </c>
      <c r="J174" s="71" t="s">
        <v>430</v>
      </c>
      <c r="K174" s="71">
        <v>16</v>
      </c>
      <c r="L174" s="71" t="s">
        <v>1611</v>
      </c>
      <c r="M174" s="71" t="s">
        <v>322</v>
      </c>
      <c r="N174" s="71" t="s">
        <v>429</v>
      </c>
      <c r="O174" s="71" t="s">
        <v>408</v>
      </c>
      <c r="P174" s="71" t="s">
        <v>426</v>
      </c>
      <c r="Q174" s="71" t="s">
        <v>408</v>
      </c>
      <c r="R174" s="56" t="s">
        <v>578</v>
      </c>
      <c r="S174" s="71" t="s">
        <v>305</v>
      </c>
      <c r="T174" s="71" t="s">
        <v>408</v>
      </c>
      <c r="U174" s="72">
        <v>15</v>
      </c>
      <c r="V174" s="73" t="s">
        <v>178</v>
      </c>
      <c r="W174" s="71" t="s">
        <v>408</v>
      </c>
      <c r="X174" s="71" t="s">
        <v>408</v>
      </c>
      <c r="Y174" s="71" t="s">
        <v>408</v>
      </c>
      <c r="Z174" s="71" t="s">
        <v>409</v>
      </c>
      <c r="AA174" s="71" t="s">
        <v>409</v>
      </c>
      <c r="AB174" s="71" t="s">
        <v>409</v>
      </c>
      <c r="AC174" s="71" t="s">
        <v>408</v>
      </c>
      <c r="AD174" s="71" t="s">
        <v>290</v>
      </c>
      <c r="AE174" s="72">
        <v>14</v>
      </c>
      <c r="AF174" s="56" t="s">
        <v>1632</v>
      </c>
      <c r="AG174" s="71" t="s">
        <v>427</v>
      </c>
      <c r="AH174" s="71" t="s">
        <v>365</v>
      </c>
      <c r="AI174" s="71" t="s">
        <v>409</v>
      </c>
      <c r="AJ174" s="71" t="s">
        <v>409</v>
      </c>
      <c r="AK174" s="71" t="s">
        <v>409</v>
      </c>
      <c r="AL174" s="71" t="s">
        <v>361</v>
      </c>
      <c r="AM174" s="73" t="s">
        <v>408</v>
      </c>
      <c r="AN174" s="73" t="s">
        <v>408</v>
      </c>
      <c r="AO174" s="73" t="s">
        <v>408</v>
      </c>
      <c r="AP174" s="73" t="s">
        <v>408</v>
      </c>
      <c r="AQ174" s="73" t="s">
        <v>361</v>
      </c>
      <c r="AR174" s="73" t="s">
        <v>408</v>
      </c>
      <c r="AS174" s="71" t="s">
        <v>409</v>
      </c>
      <c r="AT174" s="71" t="s">
        <v>409</v>
      </c>
      <c r="AU174" s="77" t="s">
        <v>1649</v>
      </c>
      <c r="AV174" s="65" t="s">
        <v>409</v>
      </c>
      <c r="AW174" s="71" t="s">
        <v>430</v>
      </c>
      <c r="AX174" s="71"/>
      <c r="AY174" s="56"/>
      <c r="AZ174" s="56" t="s">
        <v>361</v>
      </c>
    </row>
    <row r="175" spans="1:52" ht="29" customHeight="1" x14ac:dyDescent="0.15">
      <c r="A175" s="150" t="s">
        <v>1553</v>
      </c>
      <c r="B175" s="70" t="s">
        <v>409</v>
      </c>
      <c r="C175" s="70" t="s">
        <v>409</v>
      </c>
      <c r="D175" s="70" t="s">
        <v>409</v>
      </c>
      <c r="E175" s="72">
        <v>49.211026464152802</v>
      </c>
      <c r="F175" s="71" t="s">
        <v>428</v>
      </c>
      <c r="G175" s="71" t="s">
        <v>289</v>
      </c>
      <c r="H175" s="71" t="s">
        <v>322</v>
      </c>
      <c r="I175" s="71" t="s">
        <v>430</v>
      </c>
      <c r="J175" s="71" t="s">
        <v>430</v>
      </c>
      <c r="K175" s="71">
        <v>16</v>
      </c>
      <c r="L175" s="71" t="s">
        <v>1610</v>
      </c>
      <c r="M175" s="71" t="s">
        <v>322</v>
      </c>
      <c r="N175" s="71" t="s">
        <v>429</v>
      </c>
      <c r="O175" s="71" t="s">
        <v>408</v>
      </c>
      <c r="P175" s="71" t="s">
        <v>426</v>
      </c>
      <c r="Q175" s="71" t="s">
        <v>408</v>
      </c>
      <c r="R175" s="56" t="s">
        <v>578</v>
      </c>
      <c r="S175" s="71" t="s">
        <v>305</v>
      </c>
      <c r="T175" s="71" t="s">
        <v>408</v>
      </c>
      <c r="U175" s="72">
        <v>4</v>
      </c>
      <c r="V175" s="73" t="s">
        <v>178</v>
      </c>
      <c r="W175" s="71" t="s">
        <v>408</v>
      </c>
      <c r="X175" s="71" t="s">
        <v>408</v>
      </c>
      <c r="Y175" s="71" t="s">
        <v>408</v>
      </c>
      <c r="Z175" s="71" t="s">
        <v>409</v>
      </c>
      <c r="AA175" s="71" t="s">
        <v>409</v>
      </c>
      <c r="AB175" s="71" t="s">
        <v>409</v>
      </c>
      <c r="AC175" s="71" t="s">
        <v>408</v>
      </c>
      <c r="AD175" s="71" t="s">
        <v>290</v>
      </c>
      <c r="AE175" s="72">
        <v>3</v>
      </c>
      <c r="AF175" s="56" t="s">
        <v>1636</v>
      </c>
      <c r="AG175" s="71" t="s">
        <v>427</v>
      </c>
      <c r="AH175" s="71" t="s">
        <v>431</v>
      </c>
      <c r="AI175" s="71" t="s">
        <v>409</v>
      </c>
      <c r="AJ175" s="71" t="s">
        <v>409</v>
      </c>
      <c r="AK175" s="71" t="s">
        <v>409</v>
      </c>
      <c r="AL175" s="71" t="s">
        <v>361</v>
      </c>
      <c r="AM175" s="73" t="s">
        <v>408</v>
      </c>
      <c r="AN175" s="73" t="s">
        <v>408</v>
      </c>
      <c r="AO175" s="73" t="s">
        <v>408</v>
      </c>
      <c r="AP175" s="73" t="s">
        <v>408</v>
      </c>
      <c r="AQ175" s="73" t="s">
        <v>361</v>
      </c>
      <c r="AR175" s="73" t="s">
        <v>408</v>
      </c>
      <c r="AS175" s="71" t="s">
        <v>409</v>
      </c>
      <c r="AT175" s="71" t="s">
        <v>409</v>
      </c>
      <c r="AU175" s="77" t="s">
        <v>1649</v>
      </c>
      <c r="AV175" s="65" t="s">
        <v>409</v>
      </c>
      <c r="AW175" s="71" t="s">
        <v>430</v>
      </c>
      <c r="AX175" s="71"/>
      <c r="AY175" s="56"/>
      <c r="AZ175" s="56" t="s">
        <v>430</v>
      </c>
    </row>
    <row r="176" spans="1:52" ht="29" customHeight="1" x14ac:dyDescent="0.15">
      <c r="A176" s="150" t="s">
        <v>1554</v>
      </c>
      <c r="B176" s="70" t="s">
        <v>409</v>
      </c>
      <c r="C176" s="70" t="s">
        <v>409</v>
      </c>
      <c r="D176" s="70" t="s">
        <v>409</v>
      </c>
      <c r="E176" s="72">
        <v>65.750608613911695</v>
      </c>
      <c r="F176" s="71" t="s">
        <v>356</v>
      </c>
      <c r="G176" s="71" t="s">
        <v>289</v>
      </c>
      <c r="H176" s="71" t="s">
        <v>322</v>
      </c>
      <c r="I176" s="71" t="s">
        <v>430</v>
      </c>
      <c r="J176" s="71" t="s">
        <v>430</v>
      </c>
      <c r="K176" s="71">
        <v>25</v>
      </c>
      <c r="L176" s="71" t="s">
        <v>370</v>
      </c>
      <c r="M176" s="71" t="s">
        <v>409</v>
      </c>
      <c r="N176" s="71" t="s">
        <v>429</v>
      </c>
      <c r="O176" s="71" t="s">
        <v>408</v>
      </c>
      <c r="P176" s="71" t="s">
        <v>313</v>
      </c>
      <c r="Q176" s="71" t="s">
        <v>1619</v>
      </c>
      <c r="R176" s="56" t="s">
        <v>578</v>
      </c>
      <c r="S176" s="71" t="s">
        <v>305</v>
      </c>
      <c r="T176" s="71" t="s">
        <v>408</v>
      </c>
      <c r="U176" s="72">
        <v>15</v>
      </c>
      <c r="V176" s="73" t="s">
        <v>178</v>
      </c>
      <c r="W176" s="71" t="s">
        <v>408</v>
      </c>
      <c r="X176" s="71" t="s">
        <v>408</v>
      </c>
      <c r="Y176" s="71" t="s">
        <v>408</v>
      </c>
      <c r="Z176" s="71" t="s">
        <v>409</v>
      </c>
      <c r="AA176" s="71" t="s">
        <v>409</v>
      </c>
      <c r="AB176" s="71" t="s">
        <v>409</v>
      </c>
      <c r="AC176" s="71" t="s">
        <v>408</v>
      </c>
      <c r="AD176" s="71" t="s">
        <v>412</v>
      </c>
      <c r="AE176" s="72">
        <v>14</v>
      </c>
      <c r="AF176" s="73" t="s">
        <v>1632</v>
      </c>
      <c r="AG176" s="71" t="s">
        <v>322</v>
      </c>
      <c r="AH176" s="71" t="s">
        <v>409</v>
      </c>
      <c r="AI176" s="71" t="s">
        <v>409</v>
      </c>
      <c r="AJ176" s="71" t="s">
        <v>409</v>
      </c>
      <c r="AK176" s="71" t="s">
        <v>409</v>
      </c>
      <c r="AL176" s="71" t="s">
        <v>361</v>
      </c>
      <c r="AM176" s="73" t="s">
        <v>408</v>
      </c>
      <c r="AN176" s="73" t="s">
        <v>408</v>
      </c>
      <c r="AO176" s="73" t="s">
        <v>408</v>
      </c>
      <c r="AP176" s="73" t="s">
        <v>408</v>
      </c>
      <c r="AQ176" s="73" t="s">
        <v>361</v>
      </c>
      <c r="AR176" s="73" t="s">
        <v>408</v>
      </c>
      <c r="AS176" s="71" t="s">
        <v>409</v>
      </c>
      <c r="AT176" s="71" t="s">
        <v>409</v>
      </c>
      <c r="AU176" s="77" t="s">
        <v>1649</v>
      </c>
      <c r="AV176" s="65" t="s">
        <v>409</v>
      </c>
      <c r="AW176" s="71" t="s">
        <v>430</v>
      </c>
      <c r="AX176" s="71"/>
      <c r="AY176" s="56"/>
      <c r="AZ176" s="56" t="s">
        <v>430</v>
      </c>
    </row>
    <row r="177" spans="1:52" ht="56" customHeight="1" x14ac:dyDescent="0.15">
      <c r="A177" s="150" t="s">
        <v>1555</v>
      </c>
      <c r="B177" s="70" t="s">
        <v>409</v>
      </c>
      <c r="C177" s="70" t="s">
        <v>409</v>
      </c>
      <c r="D177" s="70" t="s">
        <v>409</v>
      </c>
      <c r="E177" s="72">
        <v>40.7481559055513</v>
      </c>
      <c r="F177" s="71" t="s">
        <v>428</v>
      </c>
      <c r="G177" s="71" t="s">
        <v>289</v>
      </c>
      <c r="H177" s="71" t="s">
        <v>322</v>
      </c>
      <c r="I177" s="71" t="s">
        <v>430</v>
      </c>
      <c r="J177" s="71" t="s">
        <v>430</v>
      </c>
      <c r="K177" s="71">
        <v>13</v>
      </c>
      <c r="L177" s="71" t="s">
        <v>1602</v>
      </c>
      <c r="M177" s="71" t="s">
        <v>409</v>
      </c>
      <c r="N177" s="71" t="s">
        <v>429</v>
      </c>
      <c r="O177" s="71" t="s">
        <v>408</v>
      </c>
      <c r="P177" s="71" t="s">
        <v>426</v>
      </c>
      <c r="Q177" s="71" t="s">
        <v>408</v>
      </c>
      <c r="R177" s="56" t="s">
        <v>578</v>
      </c>
      <c r="S177" s="71" t="s">
        <v>305</v>
      </c>
      <c r="T177" s="71" t="s">
        <v>408</v>
      </c>
      <c r="U177" s="72">
        <v>3</v>
      </c>
      <c r="V177" s="73" t="s">
        <v>1628</v>
      </c>
      <c r="W177" s="71" t="s">
        <v>408</v>
      </c>
      <c r="X177" s="71" t="s">
        <v>408</v>
      </c>
      <c r="Y177" s="71" t="s">
        <v>408</v>
      </c>
      <c r="Z177" s="71" t="s">
        <v>409</v>
      </c>
      <c r="AA177" s="71" t="s">
        <v>409</v>
      </c>
      <c r="AB177" s="71" t="s">
        <v>409</v>
      </c>
      <c r="AC177" s="71" t="s">
        <v>408</v>
      </c>
      <c r="AD177" s="71" t="s">
        <v>290</v>
      </c>
      <c r="AE177" s="72">
        <v>1.5</v>
      </c>
      <c r="AF177" s="73" t="s">
        <v>1629</v>
      </c>
      <c r="AG177" s="71" t="s">
        <v>427</v>
      </c>
      <c r="AH177" s="71" t="s">
        <v>431</v>
      </c>
      <c r="AI177" s="71" t="s">
        <v>409</v>
      </c>
      <c r="AJ177" s="71" t="s">
        <v>409</v>
      </c>
      <c r="AK177" s="71" t="s">
        <v>409</v>
      </c>
      <c r="AL177" s="71" t="s">
        <v>361</v>
      </c>
      <c r="AM177" s="73" t="s">
        <v>408</v>
      </c>
      <c r="AN177" s="73" t="s">
        <v>408</v>
      </c>
      <c r="AO177" s="73" t="s">
        <v>408</v>
      </c>
      <c r="AP177" s="73" t="s">
        <v>408</v>
      </c>
      <c r="AQ177" s="73" t="s">
        <v>361</v>
      </c>
      <c r="AR177" s="73" t="s">
        <v>408</v>
      </c>
      <c r="AS177" s="71" t="s">
        <v>409</v>
      </c>
      <c r="AT177" s="71" t="s">
        <v>409</v>
      </c>
      <c r="AU177" s="77" t="s">
        <v>1649</v>
      </c>
      <c r="AV177" s="65" t="s">
        <v>409</v>
      </c>
      <c r="AW177" s="71" t="s">
        <v>430</v>
      </c>
      <c r="AX177" s="71"/>
      <c r="AY177" s="56"/>
      <c r="AZ177" s="56" t="s">
        <v>430</v>
      </c>
    </row>
    <row r="178" spans="1:52" ht="29" customHeight="1" x14ac:dyDescent="0.15">
      <c r="A178" s="150" t="s">
        <v>1556</v>
      </c>
      <c r="B178" s="70" t="s">
        <v>409</v>
      </c>
      <c r="C178" s="70" t="s">
        <v>409</v>
      </c>
      <c r="D178" s="70" t="s">
        <v>409</v>
      </c>
      <c r="E178" s="72">
        <v>55.434289091037598</v>
      </c>
      <c r="F178" s="71" t="s">
        <v>428</v>
      </c>
      <c r="G178" s="71" t="s">
        <v>289</v>
      </c>
      <c r="H178" s="71" t="s">
        <v>322</v>
      </c>
      <c r="I178" s="71" t="s">
        <v>430</v>
      </c>
      <c r="J178" s="71" t="s">
        <v>430</v>
      </c>
      <c r="K178" s="71">
        <v>14</v>
      </c>
      <c r="L178" s="71" t="s">
        <v>1032</v>
      </c>
      <c r="M178" s="71" t="s">
        <v>409</v>
      </c>
      <c r="N178" s="71" t="s">
        <v>429</v>
      </c>
      <c r="O178" s="71" t="s">
        <v>408</v>
      </c>
      <c r="P178" s="71" t="s">
        <v>426</v>
      </c>
      <c r="Q178" s="71" t="s">
        <v>408</v>
      </c>
      <c r="R178" s="56" t="s">
        <v>578</v>
      </c>
      <c r="S178" s="71" t="s">
        <v>305</v>
      </c>
      <c r="T178" s="71" t="s">
        <v>408</v>
      </c>
      <c r="U178" s="72">
        <v>4</v>
      </c>
      <c r="V178" s="73" t="s">
        <v>1628</v>
      </c>
      <c r="W178" s="71" t="s">
        <v>408</v>
      </c>
      <c r="X178" s="71" t="s">
        <v>408</v>
      </c>
      <c r="Y178" s="71" t="s">
        <v>408</v>
      </c>
      <c r="Z178" s="71" t="s">
        <v>409</v>
      </c>
      <c r="AA178" s="71" t="s">
        <v>409</v>
      </c>
      <c r="AB178" s="71" t="s">
        <v>409</v>
      </c>
      <c r="AC178" s="71" t="s">
        <v>408</v>
      </c>
      <c r="AD178" s="71" t="s">
        <v>290</v>
      </c>
      <c r="AE178" s="72">
        <v>1.5</v>
      </c>
      <c r="AF178" s="73" t="s">
        <v>1633</v>
      </c>
      <c r="AG178" s="71" t="s">
        <v>427</v>
      </c>
      <c r="AH178" s="71" t="s">
        <v>431</v>
      </c>
      <c r="AI178" s="71" t="s">
        <v>409</v>
      </c>
      <c r="AJ178" s="71" t="s">
        <v>409</v>
      </c>
      <c r="AK178" s="71" t="s">
        <v>409</v>
      </c>
      <c r="AL178" s="71" t="s">
        <v>361</v>
      </c>
      <c r="AM178" s="73" t="s">
        <v>408</v>
      </c>
      <c r="AN178" s="73" t="s">
        <v>408</v>
      </c>
      <c r="AO178" s="73" t="s">
        <v>408</v>
      </c>
      <c r="AP178" s="73" t="s">
        <v>408</v>
      </c>
      <c r="AQ178" s="73" t="s">
        <v>361</v>
      </c>
      <c r="AR178" s="73" t="s">
        <v>408</v>
      </c>
      <c r="AS178" s="71" t="s">
        <v>409</v>
      </c>
      <c r="AT178" s="71" t="s">
        <v>409</v>
      </c>
      <c r="AU178" s="77" t="s">
        <v>1649</v>
      </c>
      <c r="AV178" s="65" t="s">
        <v>409</v>
      </c>
      <c r="AW178" s="71" t="s">
        <v>430</v>
      </c>
      <c r="AX178" s="71"/>
      <c r="AY178" s="56"/>
      <c r="AZ178" s="56" t="s">
        <v>430</v>
      </c>
    </row>
    <row r="179" spans="1:52" ht="29" customHeight="1" x14ac:dyDescent="0.15">
      <c r="A179" s="150" t="s">
        <v>1557</v>
      </c>
      <c r="B179" s="70" t="s">
        <v>409</v>
      </c>
      <c r="C179" s="70" t="s">
        <v>409</v>
      </c>
      <c r="D179" s="70" t="s">
        <v>409</v>
      </c>
      <c r="E179" s="72">
        <v>64.0778615121</v>
      </c>
      <c r="F179" s="71" t="s">
        <v>356</v>
      </c>
      <c r="G179" s="71" t="s">
        <v>289</v>
      </c>
      <c r="H179" s="71" t="s">
        <v>322</v>
      </c>
      <c r="I179" s="71" t="s">
        <v>430</v>
      </c>
      <c r="J179" s="71" t="s">
        <v>430</v>
      </c>
      <c r="K179" s="71">
        <v>16</v>
      </c>
      <c r="L179" s="71" t="s">
        <v>1603</v>
      </c>
      <c r="M179" s="71" t="s">
        <v>409</v>
      </c>
      <c r="N179" s="71" t="s">
        <v>429</v>
      </c>
      <c r="O179" s="71" t="s">
        <v>408</v>
      </c>
      <c r="P179" s="71" t="s">
        <v>426</v>
      </c>
      <c r="Q179" s="71" t="s">
        <v>408</v>
      </c>
      <c r="R179" s="56" t="s">
        <v>578</v>
      </c>
      <c r="S179" s="71" t="s">
        <v>305</v>
      </c>
      <c r="T179" s="71" t="s">
        <v>408</v>
      </c>
      <c r="U179" s="72">
        <v>6</v>
      </c>
      <c r="V179" s="73" t="s">
        <v>178</v>
      </c>
      <c r="W179" s="71" t="s">
        <v>408</v>
      </c>
      <c r="X179" s="71" t="s">
        <v>408</v>
      </c>
      <c r="Y179" s="71" t="s">
        <v>408</v>
      </c>
      <c r="Z179" s="71" t="s">
        <v>409</v>
      </c>
      <c r="AA179" s="71" t="s">
        <v>409</v>
      </c>
      <c r="AB179" s="71" t="s">
        <v>409</v>
      </c>
      <c r="AC179" s="71" t="s">
        <v>408</v>
      </c>
      <c r="AD179" s="71" t="s">
        <v>290</v>
      </c>
      <c r="AE179" s="72">
        <v>1</v>
      </c>
      <c r="AF179" s="73" t="s">
        <v>1634</v>
      </c>
      <c r="AG179" s="71" t="s">
        <v>427</v>
      </c>
      <c r="AH179" s="71" t="s">
        <v>431</v>
      </c>
      <c r="AI179" s="71" t="s">
        <v>409</v>
      </c>
      <c r="AJ179" s="71" t="s">
        <v>409</v>
      </c>
      <c r="AK179" s="71" t="s">
        <v>409</v>
      </c>
      <c r="AL179" s="71" t="s">
        <v>361</v>
      </c>
      <c r="AM179" s="73" t="s">
        <v>408</v>
      </c>
      <c r="AN179" s="73" t="s">
        <v>408</v>
      </c>
      <c r="AO179" s="73" t="s">
        <v>408</v>
      </c>
      <c r="AP179" s="73" t="s">
        <v>408</v>
      </c>
      <c r="AQ179" s="73" t="s">
        <v>361</v>
      </c>
      <c r="AR179" s="73" t="s">
        <v>408</v>
      </c>
      <c r="AS179" s="71" t="s">
        <v>409</v>
      </c>
      <c r="AT179" s="71" t="s">
        <v>409</v>
      </c>
      <c r="AU179" s="77" t="s">
        <v>1649</v>
      </c>
      <c r="AV179" s="65" t="s">
        <v>409</v>
      </c>
      <c r="AW179" s="71" t="s">
        <v>430</v>
      </c>
      <c r="AX179" s="71"/>
      <c r="AY179" s="56"/>
      <c r="AZ179" s="56" t="s">
        <v>430</v>
      </c>
    </row>
    <row r="180" spans="1:52" ht="29" customHeight="1" x14ac:dyDescent="0.15">
      <c r="A180" s="150" t="s">
        <v>1558</v>
      </c>
      <c r="B180" s="70" t="s">
        <v>409</v>
      </c>
      <c r="C180" s="70" t="s">
        <v>409</v>
      </c>
      <c r="D180" s="70" t="s">
        <v>409</v>
      </c>
      <c r="E180" s="72">
        <v>72.373605663816903</v>
      </c>
      <c r="F180" s="71" t="s">
        <v>356</v>
      </c>
      <c r="G180" s="71" t="s">
        <v>289</v>
      </c>
      <c r="H180" s="71" t="s">
        <v>427</v>
      </c>
      <c r="I180" s="71" t="s">
        <v>430</v>
      </c>
      <c r="J180" s="71" t="s">
        <v>430</v>
      </c>
      <c r="K180" s="71">
        <v>12</v>
      </c>
      <c r="L180" s="71" t="s">
        <v>1609</v>
      </c>
      <c r="M180" s="71" t="s">
        <v>322</v>
      </c>
      <c r="N180" s="71" t="s">
        <v>429</v>
      </c>
      <c r="O180" s="71" t="s">
        <v>408</v>
      </c>
      <c r="P180" s="71" t="s">
        <v>426</v>
      </c>
      <c r="Q180" s="71" t="s">
        <v>408</v>
      </c>
      <c r="R180" s="56" t="s">
        <v>578</v>
      </c>
      <c r="S180" s="71" t="s">
        <v>305</v>
      </c>
      <c r="T180" s="71" t="s">
        <v>408</v>
      </c>
      <c r="U180" s="72">
        <v>8</v>
      </c>
      <c r="V180" s="73" t="s">
        <v>1628</v>
      </c>
      <c r="W180" s="71" t="s">
        <v>408</v>
      </c>
      <c r="X180" s="71" t="s">
        <v>408</v>
      </c>
      <c r="Y180" s="71" t="s">
        <v>408</v>
      </c>
      <c r="Z180" s="71" t="s">
        <v>409</v>
      </c>
      <c r="AA180" s="71" t="s">
        <v>409</v>
      </c>
      <c r="AB180" s="71" t="s">
        <v>409</v>
      </c>
      <c r="AC180" s="71" t="s">
        <v>408</v>
      </c>
      <c r="AD180" s="71" t="s">
        <v>975</v>
      </c>
      <c r="AE180" s="72">
        <v>8</v>
      </c>
      <c r="AF180" s="73" t="s">
        <v>1635</v>
      </c>
      <c r="AG180" s="56" t="s">
        <v>322</v>
      </c>
      <c r="AH180" s="71" t="s">
        <v>431</v>
      </c>
      <c r="AI180" s="71" t="s">
        <v>409</v>
      </c>
      <c r="AJ180" s="71" t="s">
        <v>409</v>
      </c>
      <c r="AK180" s="71" t="s">
        <v>409</v>
      </c>
      <c r="AL180" s="71" t="s">
        <v>361</v>
      </c>
      <c r="AM180" s="56" t="s">
        <v>408</v>
      </c>
      <c r="AN180" s="73" t="s">
        <v>408</v>
      </c>
      <c r="AO180" s="73" t="s">
        <v>408</v>
      </c>
      <c r="AP180" s="73" t="s">
        <v>408</v>
      </c>
      <c r="AQ180" s="73" t="s">
        <v>361</v>
      </c>
      <c r="AR180" s="73" t="s">
        <v>408</v>
      </c>
      <c r="AS180" s="71" t="s">
        <v>409</v>
      </c>
      <c r="AT180" s="71" t="s">
        <v>409</v>
      </c>
      <c r="AU180" s="77" t="s">
        <v>1649</v>
      </c>
      <c r="AV180" s="65" t="s">
        <v>409</v>
      </c>
      <c r="AW180" s="71" t="s">
        <v>430</v>
      </c>
      <c r="AX180" s="71"/>
      <c r="AY180" s="56"/>
      <c r="AZ180" s="56" t="s">
        <v>430</v>
      </c>
    </row>
    <row r="181" spans="1:52" ht="29" customHeight="1" x14ac:dyDescent="0.15">
      <c r="A181" s="150" t="s">
        <v>1559</v>
      </c>
      <c r="B181" s="70" t="s">
        <v>409</v>
      </c>
      <c r="C181" s="70" t="s">
        <v>409</v>
      </c>
      <c r="D181" s="70" t="s">
        <v>409</v>
      </c>
      <c r="E181" s="72">
        <v>69.9780511121606</v>
      </c>
      <c r="F181" s="71" t="s">
        <v>356</v>
      </c>
      <c r="G181" s="71" t="s">
        <v>289</v>
      </c>
      <c r="H181" s="71" t="s">
        <v>322</v>
      </c>
      <c r="I181" s="71" t="s">
        <v>430</v>
      </c>
      <c r="J181" s="71" t="s">
        <v>430</v>
      </c>
      <c r="K181" s="71">
        <v>18</v>
      </c>
      <c r="L181" s="71" t="s">
        <v>1608</v>
      </c>
      <c r="M181" s="71" t="s">
        <v>322</v>
      </c>
      <c r="N181" s="71" t="s">
        <v>429</v>
      </c>
      <c r="O181" s="71" t="s">
        <v>408</v>
      </c>
      <c r="P181" s="71" t="s">
        <v>426</v>
      </c>
      <c r="Q181" s="71" t="s">
        <v>408</v>
      </c>
      <c r="R181" s="56" t="s">
        <v>578</v>
      </c>
      <c r="S181" s="71" t="s">
        <v>305</v>
      </c>
      <c r="T181" s="71" t="s">
        <v>408</v>
      </c>
      <c r="U181" s="72">
        <v>4</v>
      </c>
      <c r="V181" s="73" t="s">
        <v>178</v>
      </c>
      <c r="W181" s="71" t="s">
        <v>408</v>
      </c>
      <c r="X181" s="71" t="s">
        <v>408</v>
      </c>
      <c r="Y181" s="71" t="s">
        <v>408</v>
      </c>
      <c r="Z181" s="71" t="s">
        <v>409</v>
      </c>
      <c r="AA181" s="71" t="s">
        <v>409</v>
      </c>
      <c r="AB181" s="71" t="s">
        <v>409</v>
      </c>
      <c r="AC181" s="71" t="s">
        <v>408</v>
      </c>
      <c r="AD181" s="71" t="s">
        <v>318</v>
      </c>
      <c r="AE181" s="72">
        <v>1</v>
      </c>
      <c r="AF181" s="73" t="s">
        <v>1636</v>
      </c>
      <c r="AG181" s="56" t="s">
        <v>409</v>
      </c>
      <c r="AH181" s="56" t="s">
        <v>431</v>
      </c>
      <c r="AI181" s="56" t="s">
        <v>1647</v>
      </c>
      <c r="AJ181" s="71" t="s">
        <v>409</v>
      </c>
      <c r="AK181" s="56" t="s">
        <v>409</v>
      </c>
      <c r="AL181" s="71" t="s">
        <v>361</v>
      </c>
      <c r="AM181" s="56" t="s">
        <v>408</v>
      </c>
      <c r="AN181" s="73" t="s">
        <v>408</v>
      </c>
      <c r="AO181" s="73" t="s">
        <v>408</v>
      </c>
      <c r="AP181" s="73" t="s">
        <v>408</v>
      </c>
      <c r="AQ181" s="73" t="s">
        <v>361</v>
      </c>
      <c r="AR181" s="73" t="s">
        <v>408</v>
      </c>
      <c r="AS181" s="71" t="s">
        <v>409</v>
      </c>
      <c r="AT181" s="71" t="s">
        <v>409</v>
      </c>
      <c r="AU181" s="77" t="s">
        <v>1649</v>
      </c>
      <c r="AV181" s="65" t="s">
        <v>409</v>
      </c>
      <c r="AW181" s="71" t="s">
        <v>430</v>
      </c>
      <c r="AX181" s="71"/>
      <c r="AY181" s="56"/>
      <c r="AZ181" s="56" t="s">
        <v>430</v>
      </c>
    </row>
    <row r="182" spans="1:52" ht="29" customHeight="1" x14ac:dyDescent="0.15">
      <c r="A182" s="150" t="s">
        <v>1560</v>
      </c>
      <c r="B182" s="70" t="s">
        <v>409</v>
      </c>
      <c r="C182" s="70" t="s">
        <v>409</v>
      </c>
      <c r="D182" s="70" t="s">
        <v>409</v>
      </c>
      <c r="E182" s="72">
        <v>65.909521299775705</v>
      </c>
      <c r="F182" s="71" t="s">
        <v>356</v>
      </c>
      <c r="G182" s="71" t="s">
        <v>289</v>
      </c>
      <c r="H182" s="71" t="s">
        <v>322</v>
      </c>
      <c r="I182" s="71" t="s">
        <v>430</v>
      </c>
      <c r="J182" s="71" t="s">
        <v>430</v>
      </c>
      <c r="K182" s="71">
        <v>16</v>
      </c>
      <c r="L182" s="71" t="s">
        <v>1607</v>
      </c>
      <c r="M182" s="71" t="s">
        <v>322</v>
      </c>
      <c r="N182" s="71" t="s">
        <v>429</v>
      </c>
      <c r="O182" s="71" t="s">
        <v>408</v>
      </c>
      <c r="P182" s="71" t="s">
        <v>426</v>
      </c>
      <c r="Q182" s="71" t="s">
        <v>408</v>
      </c>
      <c r="R182" s="56" t="s">
        <v>578</v>
      </c>
      <c r="S182" s="71" t="s">
        <v>239</v>
      </c>
      <c r="T182" s="71" t="s">
        <v>333</v>
      </c>
      <c r="U182" s="72">
        <v>21</v>
      </c>
      <c r="V182" s="73" t="s">
        <v>1628</v>
      </c>
      <c r="W182" s="71" t="s">
        <v>408</v>
      </c>
      <c r="X182" s="71" t="s">
        <v>408</v>
      </c>
      <c r="Y182" s="71" t="s">
        <v>408</v>
      </c>
      <c r="Z182" s="71" t="s">
        <v>409</v>
      </c>
      <c r="AA182" s="71" t="s">
        <v>409</v>
      </c>
      <c r="AB182" s="71" t="s">
        <v>409</v>
      </c>
      <c r="AC182" s="71" t="s">
        <v>408</v>
      </c>
      <c r="AD182" s="71" t="s">
        <v>412</v>
      </c>
      <c r="AE182" s="72">
        <v>0</v>
      </c>
      <c r="AF182" s="73" t="s">
        <v>1637</v>
      </c>
      <c r="AG182" s="71" t="s">
        <v>409</v>
      </c>
      <c r="AH182" s="71" t="s">
        <v>409</v>
      </c>
      <c r="AI182" s="71" t="s">
        <v>409</v>
      </c>
      <c r="AJ182" s="71" t="s">
        <v>409</v>
      </c>
      <c r="AK182" s="71" t="s">
        <v>409</v>
      </c>
      <c r="AL182" s="71" t="s">
        <v>361</v>
      </c>
      <c r="AM182" s="56" t="s">
        <v>408</v>
      </c>
      <c r="AN182" s="73" t="s">
        <v>408</v>
      </c>
      <c r="AO182" s="73" t="s">
        <v>408</v>
      </c>
      <c r="AP182" s="73" t="s">
        <v>408</v>
      </c>
      <c r="AQ182" s="56" t="s">
        <v>430</v>
      </c>
      <c r="AR182" s="73" t="s">
        <v>1638</v>
      </c>
      <c r="AS182" s="71" t="s">
        <v>409</v>
      </c>
      <c r="AT182" s="71" t="s">
        <v>409</v>
      </c>
      <c r="AU182" s="77" t="s">
        <v>1649</v>
      </c>
      <c r="AV182" s="65" t="s">
        <v>409</v>
      </c>
      <c r="AW182" s="71" t="s">
        <v>430</v>
      </c>
      <c r="AX182" s="71"/>
      <c r="AY182" s="56"/>
      <c r="AZ182" s="56" t="s">
        <v>430</v>
      </c>
    </row>
    <row r="183" spans="1:52" ht="53" customHeight="1" x14ac:dyDescent="0.15">
      <c r="A183" s="150" t="s">
        <v>1561</v>
      </c>
      <c r="B183" s="70" t="s">
        <v>409</v>
      </c>
      <c r="C183" s="70" t="s">
        <v>409</v>
      </c>
      <c r="D183" s="70" t="s">
        <v>409</v>
      </c>
      <c r="E183" s="72">
        <v>71.404386583342998</v>
      </c>
      <c r="F183" s="71" t="s">
        <v>428</v>
      </c>
      <c r="G183" s="71" t="s">
        <v>289</v>
      </c>
      <c r="H183" s="71" t="s">
        <v>322</v>
      </c>
      <c r="I183" s="71" t="s">
        <v>430</v>
      </c>
      <c r="J183" s="71" t="s">
        <v>430</v>
      </c>
      <c r="K183" s="71">
        <v>16</v>
      </c>
      <c r="L183" s="71" t="s">
        <v>1597</v>
      </c>
      <c r="M183" s="71" t="s">
        <v>409</v>
      </c>
      <c r="N183" s="71" t="s">
        <v>429</v>
      </c>
      <c r="O183" s="71" t="s">
        <v>408</v>
      </c>
      <c r="P183" s="71" t="s">
        <v>327</v>
      </c>
      <c r="Q183" s="71" t="s">
        <v>1620</v>
      </c>
      <c r="R183" s="56" t="s">
        <v>578</v>
      </c>
      <c r="S183" s="71" t="s">
        <v>305</v>
      </c>
      <c r="T183" s="71" t="s">
        <v>408</v>
      </c>
      <c r="U183" s="72">
        <v>3</v>
      </c>
      <c r="V183" s="73" t="s">
        <v>410</v>
      </c>
      <c r="W183" s="71" t="s">
        <v>408</v>
      </c>
      <c r="X183" s="71" t="s">
        <v>408</v>
      </c>
      <c r="Y183" s="71" t="s">
        <v>408</v>
      </c>
      <c r="Z183" s="71" t="s">
        <v>409</v>
      </c>
      <c r="AA183" s="71" t="s">
        <v>409</v>
      </c>
      <c r="AB183" s="71" t="s">
        <v>409</v>
      </c>
      <c r="AC183" s="71" t="s">
        <v>408</v>
      </c>
      <c r="AD183" s="71" t="s">
        <v>290</v>
      </c>
      <c r="AE183" s="72">
        <v>0.75</v>
      </c>
      <c r="AF183" s="73" t="s">
        <v>1639</v>
      </c>
      <c r="AG183" s="71" t="s">
        <v>427</v>
      </c>
      <c r="AH183" s="71" t="s">
        <v>409</v>
      </c>
      <c r="AI183" s="71" t="s">
        <v>409</v>
      </c>
      <c r="AJ183" s="71" t="s">
        <v>409</v>
      </c>
      <c r="AK183" s="71" t="s">
        <v>409</v>
      </c>
      <c r="AL183" s="71" t="s">
        <v>430</v>
      </c>
      <c r="AM183" s="73" t="s">
        <v>1640</v>
      </c>
      <c r="AN183" s="73" t="s">
        <v>409</v>
      </c>
      <c r="AO183" s="73" t="s">
        <v>408</v>
      </c>
      <c r="AP183" s="73" t="s">
        <v>408</v>
      </c>
      <c r="AQ183" s="73" t="s">
        <v>361</v>
      </c>
      <c r="AR183" s="73" t="s">
        <v>408</v>
      </c>
      <c r="AS183" s="71" t="s">
        <v>409</v>
      </c>
      <c r="AT183" s="71" t="s">
        <v>409</v>
      </c>
      <c r="AU183" s="77" t="s">
        <v>1649</v>
      </c>
      <c r="AV183" s="65" t="s">
        <v>409</v>
      </c>
      <c r="AW183" s="71" t="s">
        <v>430</v>
      </c>
      <c r="AX183" s="71"/>
      <c r="AY183" s="56"/>
      <c r="AZ183" s="56" t="s">
        <v>430</v>
      </c>
    </row>
    <row r="184" spans="1:52" ht="50" customHeight="1" x14ac:dyDescent="0.15">
      <c r="A184" s="150" t="s">
        <v>1562</v>
      </c>
      <c r="B184" s="70" t="s">
        <v>409</v>
      </c>
      <c r="C184" s="70" t="s">
        <v>409</v>
      </c>
      <c r="D184" s="70" t="s">
        <v>409</v>
      </c>
      <c r="E184" s="72">
        <v>58.63</v>
      </c>
      <c r="F184" s="71" t="s">
        <v>428</v>
      </c>
      <c r="G184" s="71" t="s">
        <v>289</v>
      </c>
      <c r="H184" s="71" t="s">
        <v>322</v>
      </c>
      <c r="I184" s="71" t="s">
        <v>430</v>
      </c>
      <c r="J184" s="71" t="s">
        <v>430</v>
      </c>
      <c r="K184" s="71">
        <v>14</v>
      </c>
      <c r="L184" s="71" t="s">
        <v>1598</v>
      </c>
      <c r="M184" s="71" t="s">
        <v>409</v>
      </c>
      <c r="N184" s="71" t="s">
        <v>429</v>
      </c>
      <c r="O184" s="71" t="s">
        <v>408</v>
      </c>
      <c r="P184" s="71" t="s">
        <v>426</v>
      </c>
      <c r="Q184" s="71" t="s">
        <v>408</v>
      </c>
      <c r="R184" s="56" t="s">
        <v>578</v>
      </c>
      <c r="S184" s="71" t="s">
        <v>305</v>
      </c>
      <c r="T184" s="71" t="s">
        <v>408</v>
      </c>
      <c r="U184" s="72">
        <v>5</v>
      </c>
      <c r="V184" s="73" t="s">
        <v>178</v>
      </c>
      <c r="W184" s="71" t="s">
        <v>408</v>
      </c>
      <c r="X184" s="71" t="s">
        <v>408</v>
      </c>
      <c r="Y184" s="71" t="s">
        <v>408</v>
      </c>
      <c r="Z184" s="71" t="s">
        <v>409</v>
      </c>
      <c r="AA184" s="71" t="s">
        <v>409</v>
      </c>
      <c r="AB184" s="71" t="s">
        <v>409</v>
      </c>
      <c r="AC184" s="71" t="s">
        <v>408</v>
      </c>
      <c r="AD184" s="71" t="s">
        <v>318</v>
      </c>
      <c r="AE184" s="72">
        <v>4</v>
      </c>
      <c r="AF184" s="73" t="s">
        <v>1641</v>
      </c>
      <c r="AG184" s="71" t="s">
        <v>427</v>
      </c>
      <c r="AH184" s="71" t="s">
        <v>365</v>
      </c>
      <c r="AI184" s="71" t="s">
        <v>409</v>
      </c>
      <c r="AJ184" s="71" t="s">
        <v>409</v>
      </c>
      <c r="AK184" s="71" t="s">
        <v>409</v>
      </c>
      <c r="AL184" s="71" t="s">
        <v>361</v>
      </c>
      <c r="AM184" s="73" t="s">
        <v>408</v>
      </c>
      <c r="AN184" s="73" t="s">
        <v>408</v>
      </c>
      <c r="AO184" s="73" t="s">
        <v>408</v>
      </c>
      <c r="AP184" s="73" t="s">
        <v>408</v>
      </c>
      <c r="AQ184" s="73" t="s">
        <v>361</v>
      </c>
      <c r="AR184" s="73" t="s">
        <v>408</v>
      </c>
      <c r="AS184" s="71" t="s">
        <v>409</v>
      </c>
      <c r="AT184" s="71" t="s">
        <v>409</v>
      </c>
      <c r="AU184" s="77" t="s">
        <v>1649</v>
      </c>
      <c r="AV184" s="65" t="s">
        <v>409</v>
      </c>
      <c r="AW184" s="71" t="s">
        <v>430</v>
      </c>
      <c r="AX184" s="71"/>
      <c r="AY184" s="56"/>
      <c r="AZ184" s="56" t="s">
        <v>430</v>
      </c>
    </row>
    <row r="185" spans="1:52" ht="29" customHeight="1" x14ac:dyDescent="0.15">
      <c r="A185" s="150" t="s">
        <v>1563</v>
      </c>
      <c r="B185" s="70" t="s">
        <v>409</v>
      </c>
      <c r="C185" s="70" t="s">
        <v>409</v>
      </c>
      <c r="D185" s="70" t="s">
        <v>409</v>
      </c>
      <c r="E185" s="72">
        <v>70.276368896463694</v>
      </c>
      <c r="F185" s="71" t="s">
        <v>356</v>
      </c>
      <c r="G185" s="71" t="s">
        <v>289</v>
      </c>
      <c r="H185" s="71" t="s">
        <v>322</v>
      </c>
      <c r="I185" s="71" t="s">
        <v>430</v>
      </c>
      <c r="J185" s="71" t="s">
        <v>430</v>
      </c>
      <c r="K185" s="71">
        <v>15</v>
      </c>
      <c r="L185" s="71" t="s">
        <v>1604</v>
      </c>
      <c r="M185" s="71" t="s">
        <v>322</v>
      </c>
      <c r="N185" s="71" t="s">
        <v>429</v>
      </c>
      <c r="O185" s="71" t="s">
        <v>408</v>
      </c>
      <c r="P185" s="71" t="s">
        <v>426</v>
      </c>
      <c r="Q185" s="71" t="s">
        <v>408</v>
      </c>
      <c r="R185" s="56" t="s">
        <v>578</v>
      </c>
      <c r="S185" s="71" t="s">
        <v>305</v>
      </c>
      <c r="T185" s="71" t="s">
        <v>408</v>
      </c>
      <c r="U185" s="72">
        <v>6</v>
      </c>
      <c r="V185" s="73" t="s">
        <v>178</v>
      </c>
      <c r="W185" s="71" t="s">
        <v>408</v>
      </c>
      <c r="X185" s="71" t="s">
        <v>408</v>
      </c>
      <c r="Y185" s="71" t="s">
        <v>408</v>
      </c>
      <c r="Z185" s="71" t="s">
        <v>409</v>
      </c>
      <c r="AA185" s="71" t="s">
        <v>409</v>
      </c>
      <c r="AB185" s="71" t="s">
        <v>409</v>
      </c>
      <c r="AC185" s="71" t="s">
        <v>408</v>
      </c>
      <c r="AD185" s="71" t="s">
        <v>413</v>
      </c>
      <c r="AE185" s="72">
        <v>6</v>
      </c>
      <c r="AF185" s="73" t="s">
        <v>1642</v>
      </c>
      <c r="AG185" s="71" t="s">
        <v>427</v>
      </c>
      <c r="AH185" s="71" t="s">
        <v>365</v>
      </c>
      <c r="AI185" s="71" t="s">
        <v>409</v>
      </c>
      <c r="AJ185" s="71" t="s">
        <v>409</v>
      </c>
      <c r="AK185" s="71" t="s">
        <v>409</v>
      </c>
      <c r="AL185" s="71" t="s">
        <v>361</v>
      </c>
      <c r="AM185" s="73" t="s">
        <v>408</v>
      </c>
      <c r="AN185" s="73" t="s">
        <v>408</v>
      </c>
      <c r="AO185" s="73" t="s">
        <v>408</v>
      </c>
      <c r="AP185" s="73" t="s">
        <v>408</v>
      </c>
      <c r="AQ185" s="73" t="s">
        <v>361</v>
      </c>
      <c r="AR185" s="73" t="s">
        <v>408</v>
      </c>
      <c r="AS185" s="71" t="s">
        <v>409</v>
      </c>
      <c r="AT185" s="71" t="s">
        <v>409</v>
      </c>
      <c r="AU185" s="77" t="s">
        <v>1649</v>
      </c>
      <c r="AV185" s="65" t="s">
        <v>409</v>
      </c>
      <c r="AW185" s="71" t="s">
        <v>430</v>
      </c>
      <c r="AX185" s="71"/>
      <c r="AY185" s="56"/>
      <c r="AZ185" s="56" t="s">
        <v>430</v>
      </c>
    </row>
    <row r="186" spans="1:52" ht="58" customHeight="1" x14ac:dyDescent="0.15">
      <c r="A186" s="150" t="s">
        <v>1564</v>
      </c>
      <c r="B186" s="70" t="s">
        <v>409</v>
      </c>
      <c r="C186" s="70" t="s">
        <v>409</v>
      </c>
      <c r="D186" s="70" t="s">
        <v>409</v>
      </c>
      <c r="E186" s="72">
        <v>62.530829973693201</v>
      </c>
      <c r="F186" s="71" t="s">
        <v>356</v>
      </c>
      <c r="G186" s="71" t="s">
        <v>1617</v>
      </c>
      <c r="H186" s="71" t="s">
        <v>322</v>
      </c>
      <c r="I186" s="71" t="s">
        <v>430</v>
      </c>
      <c r="J186" s="71" t="s">
        <v>430</v>
      </c>
      <c r="K186" s="71">
        <v>14</v>
      </c>
      <c r="L186" s="71" t="s">
        <v>1599</v>
      </c>
      <c r="M186" s="71" t="s">
        <v>409</v>
      </c>
      <c r="N186" s="71" t="s">
        <v>429</v>
      </c>
      <c r="O186" s="71" t="s">
        <v>408</v>
      </c>
      <c r="P186" s="71" t="s">
        <v>426</v>
      </c>
      <c r="Q186" s="71" t="s">
        <v>408</v>
      </c>
      <c r="R186" s="56" t="s">
        <v>578</v>
      </c>
      <c r="S186" s="71" t="s">
        <v>305</v>
      </c>
      <c r="T186" s="71" t="s">
        <v>408</v>
      </c>
      <c r="U186" s="72">
        <v>6</v>
      </c>
      <c r="V186" s="73" t="s">
        <v>410</v>
      </c>
      <c r="W186" s="71" t="s">
        <v>408</v>
      </c>
      <c r="X186" s="71" t="s">
        <v>408</v>
      </c>
      <c r="Y186" s="71" t="s">
        <v>408</v>
      </c>
      <c r="Z186" s="71" t="s">
        <v>409</v>
      </c>
      <c r="AA186" s="71" t="s">
        <v>409</v>
      </c>
      <c r="AB186" s="71" t="s">
        <v>409</v>
      </c>
      <c r="AC186" s="71" t="s">
        <v>408</v>
      </c>
      <c r="AD186" s="71" t="s">
        <v>290</v>
      </c>
      <c r="AE186" s="72">
        <v>5</v>
      </c>
      <c r="AF186" s="73" t="s">
        <v>1643</v>
      </c>
      <c r="AG186" s="71" t="s">
        <v>427</v>
      </c>
      <c r="AH186" s="71" t="s">
        <v>431</v>
      </c>
      <c r="AI186" s="71" t="s">
        <v>409</v>
      </c>
      <c r="AJ186" s="71" t="s">
        <v>409</v>
      </c>
      <c r="AK186" s="71" t="s">
        <v>409</v>
      </c>
      <c r="AL186" s="71" t="s">
        <v>361</v>
      </c>
      <c r="AM186" s="73" t="s">
        <v>408</v>
      </c>
      <c r="AN186" s="73" t="s">
        <v>408</v>
      </c>
      <c r="AO186" s="73" t="s">
        <v>408</v>
      </c>
      <c r="AP186" s="73" t="s">
        <v>408</v>
      </c>
      <c r="AQ186" s="73" t="s">
        <v>361</v>
      </c>
      <c r="AR186" s="73" t="s">
        <v>408</v>
      </c>
      <c r="AS186" s="71" t="s">
        <v>409</v>
      </c>
      <c r="AT186" s="71" t="s">
        <v>409</v>
      </c>
      <c r="AU186" s="77" t="s">
        <v>1649</v>
      </c>
      <c r="AV186" s="65" t="s">
        <v>409</v>
      </c>
      <c r="AW186" s="71" t="s">
        <v>430</v>
      </c>
      <c r="AX186" s="71"/>
      <c r="AY186" s="56"/>
      <c r="AZ186" s="56" t="s">
        <v>430</v>
      </c>
    </row>
    <row r="187" spans="1:52" ht="29" customHeight="1" x14ac:dyDescent="0.15">
      <c r="A187" s="150" t="s">
        <v>1565</v>
      </c>
      <c r="B187" s="70" t="s">
        <v>409</v>
      </c>
      <c r="C187" s="70" t="s">
        <v>409</v>
      </c>
      <c r="D187" s="70" t="s">
        <v>409</v>
      </c>
      <c r="E187" s="72">
        <v>72.924039051680197</v>
      </c>
      <c r="F187" s="71" t="s">
        <v>356</v>
      </c>
      <c r="G187" s="71" t="s">
        <v>289</v>
      </c>
      <c r="H187" s="71" t="s">
        <v>322</v>
      </c>
      <c r="I187" s="71" t="s">
        <v>430</v>
      </c>
      <c r="J187" s="71" t="s">
        <v>430</v>
      </c>
      <c r="K187" s="71">
        <v>13</v>
      </c>
      <c r="L187" s="71" t="s">
        <v>1616</v>
      </c>
      <c r="M187" s="71" t="s">
        <v>322</v>
      </c>
      <c r="N187" s="71" t="s">
        <v>429</v>
      </c>
      <c r="O187" s="71" t="s">
        <v>408</v>
      </c>
      <c r="P187" s="71" t="s">
        <v>426</v>
      </c>
      <c r="Q187" s="71" t="s">
        <v>408</v>
      </c>
      <c r="R187" s="56" t="s">
        <v>578</v>
      </c>
      <c r="S187" s="71" t="s">
        <v>305</v>
      </c>
      <c r="T187" s="71" t="s">
        <v>408</v>
      </c>
      <c r="U187" s="72">
        <v>4</v>
      </c>
      <c r="V187" s="73" t="s">
        <v>1628</v>
      </c>
      <c r="W187" s="71" t="s">
        <v>408</v>
      </c>
      <c r="X187" s="71" t="s">
        <v>408</v>
      </c>
      <c r="Y187" s="71" t="s">
        <v>408</v>
      </c>
      <c r="Z187" s="71" t="s">
        <v>409</v>
      </c>
      <c r="AA187" s="71" t="s">
        <v>409</v>
      </c>
      <c r="AB187" s="71" t="s">
        <v>409</v>
      </c>
      <c r="AC187" s="71" t="s">
        <v>408</v>
      </c>
      <c r="AD187" s="71" t="s">
        <v>413</v>
      </c>
      <c r="AE187" s="72">
        <v>2</v>
      </c>
      <c r="AF187" s="73" t="s">
        <v>1644</v>
      </c>
      <c r="AG187" s="71" t="s">
        <v>427</v>
      </c>
      <c r="AH187" s="71" t="s">
        <v>431</v>
      </c>
      <c r="AI187" s="71" t="s">
        <v>409</v>
      </c>
      <c r="AJ187" s="71" t="s">
        <v>409</v>
      </c>
      <c r="AK187" s="71" t="s">
        <v>409</v>
      </c>
      <c r="AL187" s="71" t="s">
        <v>361</v>
      </c>
      <c r="AM187" s="73" t="s">
        <v>408</v>
      </c>
      <c r="AN187" s="73" t="s">
        <v>408</v>
      </c>
      <c r="AO187" s="73" t="s">
        <v>408</v>
      </c>
      <c r="AP187" s="73" t="s">
        <v>408</v>
      </c>
      <c r="AQ187" s="73" t="s">
        <v>361</v>
      </c>
      <c r="AR187" s="73" t="s">
        <v>408</v>
      </c>
      <c r="AS187" s="71" t="s">
        <v>409</v>
      </c>
      <c r="AT187" s="71" t="s">
        <v>409</v>
      </c>
      <c r="AU187" s="77" t="s">
        <v>1649</v>
      </c>
      <c r="AV187" s="65" t="s">
        <v>409</v>
      </c>
      <c r="AW187" s="71" t="s">
        <v>430</v>
      </c>
      <c r="AX187" s="71"/>
      <c r="AY187" s="56"/>
      <c r="AZ187" s="56" t="s">
        <v>430</v>
      </c>
    </row>
    <row r="188" spans="1:52" ht="29" customHeight="1" x14ac:dyDescent="0.15">
      <c r="A188" s="150" t="s">
        <v>1566</v>
      </c>
      <c r="B188" s="70" t="s">
        <v>409</v>
      </c>
      <c r="C188" s="70" t="s">
        <v>409</v>
      </c>
      <c r="D188" s="70" t="s">
        <v>409</v>
      </c>
      <c r="E188" s="72">
        <v>74.495483594232994</v>
      </c>
      <c r="F188" s="71" t="s">
        <v>356</v>
      </c>
      <c r="G188" s="71" t="s">
        <v>289</v>
      </c>
      <c r="H188" s="71" t="s">
        <v>322</v>
      </c>
      <c r="I188" s="71" t="s">
        <v>430</v>
      </c>
      <c r="J188" s="71" t="s">
        <v>430</v>
      </c>
      <c r="K188" s="71">
        <v>12</v>
      </c>
      <c r="L188" s="71" t="s">
        <v>1606</v>
      </c>
      <c r="M188" s="71" t="s">
        <v>322</v>
      </c>
      <c r="N188" s="71" t="s">
        <v>429</v>
      </c>
      <c r="O188" s="71" t="s">
        <v>408</v>
      </c>
      <c r="P188" s="71" t="s">
        <v>426</v>
      </c>
      <c r="Q188" s="71" t="s">
        <v>408</v>
      </c>
      <c r="R188" s="56" t="s">
        <v>578</v>
      </c>
      <c r="S188" s="71" t="s">
        <v>305</v>
      </c>
      <c r="T188" s="71" t="s">
        <v>408</v>
      </c>
      <c r="U188" s="72">
        <v>44</v>
      </c>
      <c r="V188" s="73" t="s">
        <v>178</v>
      </c>
      <c r="W188" s="71" t="s">
        <v>408</v>
      </c>
      <c r="X188" s="71" t="s">
        <v>408</v>
      </c>
      <c r="Y188" s="71" t="s">
        <v>408</v>
      </c>
      <c r="Z188" s="71" t="s">
        <v>409</v>
      </c>
      <c r="AA188" s="71" t="s">
        <v>409</v>
      </c>
      <c r="AB188" s="71" t="s">
        <v>409</v>
      </c>
      <c r="AC188" s="71" t="s">
        <v>408</v>
      </c>
      <c r="AD188" s="71" t="s">
        <v>318</v>
      </c>
      <c r="AE188" s="72">
        <v>2</v>
      </c>
      <c r="AF188" s="73" t="s">
        <v>1646</v>
      </c>
      <c r="AG188" s="71" t="s">
        <v>427</v>
      </c>
      <c r="AH188" s="71" t="s">
        <v>365</v>
      </c>
      <c r="AI188" s="71" t="s">
        <v>409</v>
      </c>
      <c r="AJ188" s="71" t="s">
        <v>409</v>
      </c>
      <c r="AK188" s="71" t="s">
        <v>409</v>
      </c>
      <c r="AL188" s="71" t="s">
        <v>361</v>
      </c>
      <c r="AM188" s="73" t="s">
        <v>408</v>
      </c>
      <c r="AN188" s="73" t="s">
        <v>408</v>
      </c>
      <c r="AO188" s="73" t="s">
        <v>408</v>
      </c>
      <c r="AP188" s="73" t="s">
        <v>408</v>
      </c>
      <c r="AQ188" s="73" t="s">
        <v>361</v>
      </c>
      <c r="AR188" s="73" t="s">
        <v>408</v>
      </c>
      <c r="AS188" s="71" t="s">
        <v>409</v>
      </c>
      <c r="AT188" s="71" t="s">
        <v>409</v>
      </c>
      <c r="AU188" s="77" t="s">
        <v>1649</v>
      </c>
      <c r="AV188" s="65" t="s">
        <v>409</v>
      </c>
      <c r="AW188" s="71" t="s">
        <v>430</v>
      </c>
      <c r="AX188" s="71"/>
      <c r="AY188" s="56"/>
      <c r="AZ188" s="56" t="s">
        <v>430</v>
      </c>
    </row>
    <row r="189" spans="1:52" ht="29" customHeight="1" x14ac:dyDescent="0.15">
      <c r="A189" s="150" t="s">
        <v>1567</v>
      </c>
      <c r="B189" s="70" t="s">
        <v>409</v>
      </c>
      <c r="C189" s="70" t="s">
        <v>409</v>
      </c>
      <c r="D189" s="70" t="s">
        <v>409</v>
      </c>
      <c r="E189" s="72">
        <v>74.6186894095475</v>
      </c>
      <c r="F189" s="71" t="s">
        <v>428</v>
      </c>
      <c r="G189" s="71" t="s">
        <v>289</v>
      </c>
      <c r="H189" s="71" t="s">
        <v>322</v>
      </c>
      <c r="I189" s="71" t="s">
        <v>430</v>
      </c>
      <c r="J189" s="71" t="s">
        <v>430</v>
      </c>
      <c r="K189" s="71">
        <v>19</v>
      </c>
      <c r="L189" s="71" t="s">
        <v>1605</v>
      </c>
      <c r="M189" s="71" t="s">
        <v>322</v>
      </c>
      <c r="N189" s="71" t="s">
        <v>429</v>
      </c>
      <c r="O189" s="71" t="s">
        <v>408</v>
      </c>
      <c r="P189" s="71" t="s">
        <v>426</v>
      </c>
      <c r="Q189" s="71" t="s">
        <v>408</v>
      </c>
      <c r="R189" s="56" t="s">
        <v>578</v>
      </c>
      <c r="S189" s="71" t="s">
        <v>305</v>
      </c>
      <c r="T189" s="71" t="s">
        <v>408</v>
      </c>
      <c r="U189" s="72">
        <v>1</v>
      </c>
      <c r="V189" s="73" t="s">
        <v>178</v>
      </c>
      <c r="W189" s="71" t="s">
        <v>408</v>
      </c>
      <c r="X189" s="71" t="s">
        <v>408</v>
      </c>
      <c r="Y189" s="71" t="s">
        <v>408</v>
      </c>
      <c r="Z189" s="71" t="s">
        <v>409</v>
      </c>
      <c r="AA189" s="71" t="s">
        <v>409</v>
      </c>
      <c r="AB189" s="71" t="s">
        <v>409</v>
      </c>
      <c r="AC189" s="71" t="s">
        <v>408</v>
      </c>
      <c r="AD189" s="71" t="s">
        <v>413</v>
      </c>
      <c r="AE189" s="72">
        <v>0.25</v>
      </c>
      <c r="AF189" s="73" t="s">
        <v>1645</v>
      </c>
      <c r="AG189" s="71" t="s">
        <v>427</v>
      </c>
      <c r="AH189" s="71" t="s">
        <v>431</v>
      </c>
      <c r="AI189" s="71" t="s">
        <v>409</v>
      </c>
      <c r="AJ189" s="71" t="s">
        <v>409</v>
      </c>
      <c r="AK189" s="71" t="s">
        <v>409</v>
      </c>
      <c r="AL189" s="71" t="s">
        <v>361</v>
      </c>
      <c r="AM189" s="73" t="s">
        <v>408</v>
      </c>
      <c r="AN189" s="73" t="s">
        <v>408</v>
      </c>
      <c r="AO189" s="73" t="s">
        <v>408</v>
      </c>
      <c r="AP189" s="73" t="s">
        <v>408</v>
      </c>
      <c r="AQ189" s="73" t="s">
        <v>361</v>
      </c>
      <c r="AR189" s="73" t="s">
        <v>408</v>
      </c>
      <c r="AS189" s="71" t="s">
        <v>409</v>
      </c>
      <c r="AT189" s="71" t="s">
        <v>409</v>
      </c>
      <c r="AU189" s="77" t="s">
        <v>1649</v>
      </c>
      <c r="AV189" s="65" t="s">
        <v>409</v>
      </c>
      <c r="AW189" s="71" t="s">
        <v>430</v>
      </c>
      <c r="AX189" s="71"/>
      <c r="AY189" s="56"/>
      <c r="AZ189" s="56" t="s">
        <v>430</v>
      </c>
    </row>
    <row r="190" spans="1:52" ht="29" customHeight="1" x14ac:dyDescent="0.15">
      <c r="A190" s="57" t="s">
        <v>143</v>
      </c>
      <c r="B190" s="64">
        <v>38594</v>
      </c>
      <c r="C190" s="64" t="s">
        <v>21</v>
      </c>
      <c r="D190" s="64">
        <v>9986</v>
      </c>
      <c r="E190" s="59">
        <f t="shared" ref="E190:E214" si="5">(B190-D190)/365.25</f>
        <v>78.32443531827515</v>
      </c>
      <c r="F190" s="65" t="s">
        <v>31</v>
      </c>
      <c r="G190" s="65" t="s">
        <v>106</v>
      </c>
      <c r="H190" s="65" t="s">
        <v>82</v>
      </c>
      <c r="I190" s="65" t="s">
        <v>26</v>
      </c>
      <c r="J190" s="65" t="s">
        <v>26</v>
      </c>
      <c r="K190" s="65">
        <v>18</v>
      </c>
      <c r="L190" s="65" t="s">
        <v>282</v>
      </c>
      <c r="M190" s="65" t="s">
        <v>82</v>
      </c>
      <c r="N190" s="65" t="s">
        <v>73</v>
      </c>
      <c r="O190" s="65" t="s">
        <v>74</v>
      </c>
      <c r="P190" s="65" t="s">
        <v>114</v>
      </c>
      <c r="Q190" s="65" t="s">
        <v>74</v>
      </c>
      <c r="R190" s="65" t="s">
        <v>578</v>
      </c>
      <c r="S190" s="65" t="s">
        <v>115</v>
      </c>
      <c r="T190" s="65" t="s">
        <v>74</v>
      </c>
      <c r="U190" s="66">
        <v>25.75</v>
      </c>
      <c r="V190" s="67" t="s">
        <v>116</v>
      </c>
      <c r="W190" s="65" t="s">
        <v>117</v>
      </c>
      <c r="X190" s="65" t="s">
        <v>74</v>
      </c>
      <c r="Y190" s="65" t="s">
        <v>252</v>
      </c>
      <c r="Z190" s="65" t="s">
        <v>26</v>
      </c>
      <c r="AA190" s="65" t="s">
        <v>80</v>
      </c>
      <c r="AB190" s="65" t="s">
        <v>80</v>
      </c>
      <c r="AC190" s="65" t="s">
        <v>74</v>
      </c>
      <c r="AD190" s="65" t="s">
        <v>261</v>
      </c>
      <c r="AE190" s="66">
        <v>8</v>
      </c>
      <c r="AF190" s="67">
        <v>29159</v>
      </c>
      <c r="AG190" s="65" t="s">
        <v>36</v>
      </c>
      <c r="AH190" s="65" t="s">
        <v>27</v>
      </c>
      <c r="AI190" s="65" t="s">
        <v>602</v>
      </c>
      <c r="AJ190" s="65" t="s">
        <v>28</v>
      </c>
      <c r="AK190" s="65" t="s">
        <v>42</v>
      </c>
      <c r="AL190" s="65" t="s">
        <v>80</v>
      </c>
      <c r="AM190" s="67" t="s">
        <v>74</v>
      </c>
      <c r="AN190" s="67" t="s">
        <v>74</v>
      </c>
      <c r="AO190" s="67" t="s">
        <v>74</v>
      </c>
      <c r="AP190" s="67" t="s">
        <v>74</v>
      </c>
      <c r="AQ190" s="67" t="s">
        <v>80</v>
      </c>
      <c r="AR190" s="67" t="s">
        <v>74</v>
      </c>
      <c r="AS190" s="65" t="s">
        <v>89</v>
      </c>
      <c r="AT190" s="65">
        <v>15</v>
      </c>
      <c r="AU190" s="65" t="s">
        <v>38</v>
      </c>
      <c r="AV190" s="65">
        <v>0</v>
      </c>
      <c r="AW190" s="65" t="s">
        <v>26</v>
      </c>
      <c r="AX190" s="65"/>
      <c r="AY190" s="56"/>
      <c r="AZ190" s="56" t="s">
        <v>361</v>
      </c>
    </row>
    <row r="191" spans="1:52" ht="29" customHeight="1" x14ac:dyDescent="0.15">
      <c r="A191" s="57" t="s">
        <v>144</v>
      </c>
      <c r="B191" s="58">
        <v>38594</v>
      </c>
      <c r="C191" s="58" t="s">
        <v>21</v>
      </c>
      <c r="D191" s="58">
        <v>17591</v>
      </c>
      <c r="E191" s="59">
        <f t="shared" si="5"/>
        <v>57.503080082135526</v>
      </c>
      <c r="F191" s="56" t="s">
        <v>31</v>
      </c>
      <c r="G191" s="56" t="s">
        <v>106</v>
      </c>
      <c r="H191" s="56" t="s">
        <v>22</v>
      </c>
      <c r="I191" s="56" t="s">
        <v>26</v>
      </c>
      <c r="J191" s="56" t="s">
        <v>26</v>
      </c>
      <c r="K191" s="56">
        <v>22</v>
      </c>
      <c r="L191" s="56" t="s">
        <v>581</v>
      </c>
      <c r="M191" s="56" t="s">
        <v>82</v>
      </c>
      <c r="N191" s="56" t="s">
        <v>73</v>
      </c>
      <c r="O191" s="56" t="s">
        <v>74</v>
      </c>
      <c r="P191" s="56" t="s">
        <v>23</v>
      </c>
      <c r="Q191" s="56" t="s">
        <v>1386</v>
      </c>
      <c r="R191" s="56" t="s">
        <v>578</v>
      </c>
      <c r="S191" s="56" t="s">
        <v>115</v>
      </c>
      <c r="T191" s="56" t="s">
        <v>25</v>
      </c>
      <c r="U191" s="60">
        <v>8.25</v>
      </c>
      <c r="V191" s="61" t="s">
        <v>116</v>
      </c>
      <c r="W191" s="56" t="s">
        <v>337</v>
      </c>
      <c r="X191" s="56" t="s">
        <v>74</v>
      </c>
      <c r="Y191" s="56" t="s">
        <v>252</v>
      </c>
      <c r="Z191" s="56" t="s">
        <v>26</v>
      </c>
      <c r="AA191" s="56" t="s">
        <v>80</v>
      </c>
      <c r="AB191" s="56" t="s">
        <v>80</v>
      </c>
      <c r="AC191" s="56" t="s">
        <v>74</v>
      </c>
      <c r="AD191" s="56" t="s">
        <v>261</v>
      </c>
      <c r="AE191" s="60">
        <v>8.3000000000000007</v>
      </c>
      <c r="AF191" s="61">
        <v>35574</v>
      </c>
      <c r="AG191" s="56" t="s">
        <v>36</v>
      </c>
      <c r="AH191" s="56" t="s">
        <v>431</v>
      </c>
      <c r="AI191" s="56" t="s">
        <v>602</v>
      </c>
      <c r="AJ191" s="56" t="s">
        <v>28</v>
      </c>
      <c r="AK191" s="56" t="s">
        <v>546</v>
      </c>
      <c r="AL191" s="56" t="s">
        <v>80</v>
      </c>
      <c r="AM191" s="61" t="s">
        <v>74</v>
      </c>
      <c r="AN191" s="61" t="s">
        <v>74</v>
      </c>
      <c r="AO191" s="61" t="s">
        <v>74</v>
      </c>
      <c r="AP191" s="61" t="s">
        <v>74</v>
      </c>
      <c r="AQ191" s="61" t="s">
        <v>26</v>
      </c>
      <c r="AR191" s="61" t="s">
        <v>111</v>
      </c>
      <c r="AS191" s="56" t="s">
        <v>29</v>
      </c>
      <c r="AT191" s="56">
        <v>15</v>
      </c>
      <c r="AU191" s="56" t="s">
        <v>38</v>
      </c>
      <c r="AV191" s="56">
        <v>0</v>
      </c>
      <c r="AW191" s="56" t="s">
        <v>26</v>
      </c>
      <c r="AY191" s="56"/>
      <c r="AZ191" s="56" t="s">
        <v>430</v>
      </c>
    </row>
    <row r="192" spans="1:52" ht="29" customHeight="1" x14ac:dyDescent="0.15">
      <c r="A192" s="57" t="s">
        <v>145</v>
      </c>
      <c r="B192" s="58">
        <v>38594</v>
      </c>
      <c r="C192" s="58" t="s">
        <v>497</v>
      </c>
      <c r="D192" s="58">
        <v>19301</v>
      </c>
      <c r="E192" s="59">
        <f t="shared" si="5"/>
        <v>52.821355236139631</v>
      </c>
      <c r="F192" s="56" t="s">
        <v>31</v>
      </c>
      <c r="G192" s="56" t="s">
        <v>106</v>
      </c>
      <c r="H192" s="56" t="s">
        <v>42</v>
      </c>
      <c r="I192" s="56" t="s">
        <v>26</v>
      </c>
      <c r="J192" s="56" t="s">
        <v>26</v>
      </c>
      <c r="K192" s="56">
        <v>12</v>
      </c>
      <c r="L192" s="56" t="s">
        <v>547</v>
      </c>
      <c r="M192" s="56" t="s">
        <v>82</v>
      </c>
      <c r="N192" s="56" t="s">
        <v>42</v>
      </c>
      <c r="O192" s="56" t="s">
        <v>42</v>
      </c>
      <c r="P192" s="56" t="s">
        <v>42</v>
      </c>
      <c r="Q192" s="56" t="s">
        <v>42</v>
      </c>
      <c r="R192" s="56" t="s">
        <v>42</v>
      </c>
      <c r="S192" s="56" t="s">
        <v>115</v>
      </c>
      <c r="T192" s="56" t="s">
        <v>408</v>
      </c>
      <c r="U192" s="60">
        <v>2.7</v>
      </c>
      <c r="V192" s="61" t="s">
        <v>410</v>
      </c>
      <c r="W192" s="56" t="s">
        <v>254</v>
      </c>
      <c r="X192" s="56" t="s">
        <v>408</v>
      </c>
      <c r="Y192" s="56" t="s">
        <v>42</v>
      </c>
      <c r="Z192" s="56" t="s">
        <v>26</v>
      </c>
      <c r="AA192" s="56" t="s">
        <v>80</v>
      </c>
      <c r="AB192" s="56" t="s">
        <v>80</v>
      </c>
      <c r="AC192" s="56" t="s">
        <v>74</v>
      </c>
      <c r="AD192" s="56" t="s">
        <v>42</v>
      </c>
      <c r="AE192" s="60">
        <v>2.7</v>
      </c>
      <c r="AF192" s="61">
        <v>37621</v>
      </c>
      <c r="AG192" s="56" t="s">
        <v>36</v>
      </c>
      <c r="AH192" s="56" t="s">
        <v>27</v>
      </c>
      <c r="AI192" s="56" t="s">
        <v>42</v>
      </c>
      <c r="AJ192" s="56" t="s">
        <v>42</v>
      </c>
      <c r="AK192" s="56" t="s">
        <v>598</v>
      </c>
      <c r="AL192" s="56" t="s">
        <v>80</v>
      </c>
      <c r="AM192" s="61" t="s">
        <v>74</v>
      </c>
      <c r="AN192" s="61" t="s">
        <v>74</v>
      </c>
      <c r="AO192" s="61" t="s">
        <v>74</v>
      </c>
      <c r="AP192" s="61" t="s">
        <v>74</v>
      </c>
      <c r="AQ192" s="61" t="s">
        <v>80</v>
      </c>
      <c r="AR192" s="61" t="s">
        <v>74</v>
      </c>
      <c r="AS192" s="56" t="s">
        <v>89</v>
      </c>
      <c r="AT192" s="56">
        <v>15</v>
      </c>
      <c r="AU192" s="56" t="s">
        <v>38</v>
      </c>
      <c r="AV192" s="56">
        <v>0</v>
      </c>
      <c r="AW192" s="56" t="s">
        <v>26</v>
      </c>
      <c r="AY192" s="56"/>
      <c r="AZ192" s="56" t="s">
        <v>361</v>
      </c>
    </row>
    <row r="193" spans="1:52" ht="29" customHeight="1" x14ac:dyDescent="0.15">
      <c r="A193" s="57" t="s">
        <v>146</v>
      </c>
      <c r="B193" s="58">
        <v>38594</v>
      </c>
      <c r="C193" s="58" t="s">
        <v>21</v>
      </c>
      <c r="D193" s="58">
        <v>16013</v>
      </c>
      <c r="E193" s="59">
        <f t="shared" si="5"/>
        <v>61.823408624229977</v>
      </c>
      <c r="F193" s="56" t="s">
        <v>44</v>
      </c>
      <c r="G193" s="56" t="s">
        <v>106</v>
      </c>
      <c r="H193" s="56" t="s">
        <v>82</v>
      </c>
      <c r="I193" s="56" t="s">
        <v>26</v>
      </c>
      <c r="J193" s="56" t="s">
        <v>26</v>
      </c>
      <c r="K193" s="56">
        <v>12</v>
      </c>
      <c r="L193" s="56" t="s">
        <v>105</v>
      </c>
      <c r="M193" s="56" t="s">
        <v>82</v>
      </c>
      <c r="N193" s="56" t="s">
        <v>73</v>
      </c>
      <c r="O193" s="56" t="s">
        <v>74</v>
      </c>
      <c r="P193" s="56" t="s">
        <v>114</v>
      </c>
      <c r="Q193" s="56" t="s">
        <v>74</v>
      </c>
      <c r="R193" s="56" t="s">
        <v>578</v>
      </c>
      <c r="S193" s="56" t="s">
        <v>115</v>
      </c>
      <c r="T193" s="56" t="s">
        <v>74</v>
      </c>
      <c r="U193" s="60">
        <v>11.6</v>
      </c>
      <c r="V193" s="61" t="s">
        <v>116</v>
      </c>
      <c r="W193" s="56" t="s">
        <v>117</v>
      </c>
      <c r="X193" s="56" t="s">
        <v>74</v>
      </c>
      <c r="Y193" s="56" t="s">
        <v>252</v>
      </c>
      <c r="Z193" s="56" t="s">
        <v>26</v>
      </c>
      <c r="AA193" s="56" t="s">
        <v>26</v>
      </c>
      <c r="AB193" s="56" t="s">
        <v>26</v>
      </c>
      <c r="AC193" s="56" t="s">
        <v>180</v>
      </c>
      <c r="AD193" s="56" t="s">
        <v>294</v>
      </c>
      <c r="AE193" s="60">
        <v>3</v>
      </c>
      <c r="AF193" s="61">
        <v>34356</v>
      </c>
      <c r="AG193" s="56" t="s">
        <v>36</v>
      </c>
      <c r="AH193" s="56" t="s">
        <v>42</v>
      </c>
      <c r="AI193" s="56" t="s">
        <v>603</v>
      </c>
      <c r="AJ193" s="56" t="s">
        <v>28</v>
      </c>
      <c r="AK193" s="56" t="s">
        <v>599</v>
      </c>
      <c r="AL193" s="56" t="s">
        <v>80</v>
      </c>
      <c r="AM193" s="61" t="s">
        <v>74</v>
      </c>
      <c r="AN193" s="61" t="s">
        <v>74</v>
      </c>
      <c r="AO193" s="61" t="s">
        <v>74</v>
      </c>
      <c r="AP193" s="61" t="s">
        <v>74</v>
      </c>
      <c r="AQ193" s="61" t="s">
        <v>26</v>
      </c>
      <c r="AR193" s="61" t="s">
        <v>287</v>
      </c>
      <c r="AS193" s="56" t="s">
        <v>70</v>
      </c>
      <c r="AT193" s="56">
        <v>15</v>
      </c>
      <c r="AU193" s="56" t="s">
        <v>38</v>
      </c>
      <c r="AV193" s="56">
        <v>0</v>
      </c>
      <c r="AW193" s="56" t="s">
        <v>26</v>
      </c>
      <c r="AY193" s="56"/>
      <c r="AZ193" s="56" t="s">
        <v>361</v>
      </c>
    </row>
    <row r="194" spans="1:52" ht="29" customHeight="1" x14ac:dyDescent="0.15">
      <c r="A194" s="57" t="s">
        <v>147</v>
      </c>
      <c r="B194" s="58">
        <v>38594</v>
      </c>
      <c r="C194" s="58" t="s">
        <v>21</v>
      </c>
      <c r="D194" s="58">
        <v>15325</v>
      </c>
      <c r="E194" s="59">
        <f t="shared" si="5"/>
        <v>63.707049965776868</v>
      </c>
      <c r="F194" s="56" t="s">
        <v>31</v>
      </c>
      <c r="G194" s="56" t="s">
        <v>66</v>
      </c>
      <c r="H194" s="56" t="s">
        <v>82</v>
      </c>
      <c r="I194" s="56" t="s">
        <v>26</v>
      </c>
      <c r="J194" s="56" t="s">
        <v>26</v>
      </c>
      <c r="K194" s="56">
        <v>13</v>
      </c>
      <c r="L194" s="56" t="s">
        <v>386</v>
      </c>
      <c r="M194" s="56" t="s">
        <v>82</v>
      </c>
      <c r="N194" s="56" t="s">
        <v>73</v>
      </c>
      <c r="O194" s="56" t="s">
        <v>74</v>
      </c>
      <c r="P194" s="56" t="s">
        <v>114</v>
      </c>
      <c r="Q194" s="56" t="s">
        <v>74</v>
      </c>
      <c r="R194" s="56" t="s">
        <v>578</v>
      </c>
      <c r="S194" s="56" t="s">
        <v>115</v>
      </c>
      <c r="T194" s="56" t="s">
        <v>74</v>
      </c>
      <c r="U194" s="60">
        <v>5.7</v>
      </c>
      <c r="V194" s="61" t="s">
        <v>116</v>
      </c>
      <c r="W194" s="56" t="s">
        <v>117</v>
      </c>
      <c r="X194" s="56" t="s">
        <v>74</v>
      </c>
      <c r="Y194" s="56" t="s">
        <v>252</v>
      </c>
      <c r="Z194" s="56" t="s">
        <v>26</v>
      </c>
      <c r="AA194" s="56" t="s">
        <v>26</v>
      </c>
      <c r="AB194" s="56" t="s">
        <v>26</v>
      </c>
      <c r="AC194" s="56" t="s">
        <v>600</v>
      </c>
      <c r="AD194" s="56" t="s">
        <v>261</v>
      </c>
      <c r="AE194" s="60">
        <v>4.5</v>
      </c>
      <c r="AF194" s="61">
        <v>36494</v>
      </c>
      <c r="AG194" s="56" t="s">
        <v>36</v>
      </c>
      <c r="AH194" s="56" t="s">
        <v>27</v>
      </c>
      <c r="AI194" s="56" t="s">
        <v>583</v>
      </c>
      <c r="AJ194" s="56" t="s">
        <v>28</v>
      </c>
      <c r="AK194" s="56" t="s">
        <v>505</v>
      </c>
      <c r="AL194" s="56" t="s">
        <v>26</v>
      </c>
      <c r="AM194" s="61" t="s">
        <v>42</v>
      </c>
      <c r="AN194" s="61" t="s">
        <v>36</v>
      </c>
      <c r="AO194" s="61" t="s">
        <v>74</v>
      </c>
      <c r="AP194" s="61" t="s">
        <v>74</v>
      </c>
      <c r="AQ194" s="61" t="s">
        <v>26</v>
      </c>
      <c r="AR194" s="61" t="s">
        <v>32</v>
      </c>
      <c r="AS194" s="56" t="s">
        <v>70</v>
      </c>
      <c r="AT194" s="56">
        <v>15</v>
      </c>
      <c r="AU194" s="56" t="s">
        <v>38</v>
      </c>
      <c r="AV194" s="56">
        <v>0</v>
      </c>
      <c r="AW194" s="56" t="s">
        <v>26</v>
      </c>
      <c r="AY194" s="56"/>
      <c r="AZ194" s="56" t="s">
        <v>430</v>
      </c>
    </row>
    <row r="195" spans="1:52" ht="29" customHeight="1" x14ac:dyDescent="0.15">
      <c r="A195" s="57" t="s">
        <v>148</v>
      </c>
      <c r="B195" s="58">
        <v>38594</v>
      </c>
      <c r="C195" s="58" t="s">
        <v>21</v>
      </c>
      <c r="D195" s="58">
        <v>23556</v>
      </c>
      <c r="E195" s="59">
        <f t="shared" si="5"/>
        <v>41.171800136892543</v>
      </c>
      <c r="F195" s="56" t="s">
        <v>31</v>
      </c>
      <c r="G195" s="56" t="s">
        <v>106</v>
      </c>
      <c r="H195" s="56" t="s">
        <v>82</v>
      </c>
      <c r="I195" s="56" t="s">
        <v>26</v>
      </c>
      <c r="J195" s="56" t="s">
        <v>26</v>
      </c>
      <c r="K195" s="56">
        <v>18</v>
      </c>
      <c r="L195" s="56" t="s">
        <v>419</v>
      </c>
      <c r="M195" s="56" t="s">
        <v>82</v>
      </c>
      <c r="N195" s="56" t="s">
        <v>73</v>
      </c>
      <c r="O195" s="56" t="s">
        <v>74</v>
      </c>
      <c r="P195" s="56" t="s">
        <v>114</v>
      </c>
      <c r="Q195" s="56" t="s">
        <v>74</v>
      </c>
      <c r="R195" s="56" t="s">
        <v>578</v>
      </c>
      <c r="S195" s="56" t="s">
        <v>115</v>
      </c>
      <c r="T195" s="56" t="s">
        <v>74</v>
      </c>
      <c r="U195" s="60">
        <v>3.9</v>
      </c>
      <c r="V195" s="61" t="s">
        <v>178</v>
      </c>
      <c r="W195" s="56" t="s">
        <v>337</v>
      </c>
      <c r="X195" s="56" t="s">
        <v>74</v>
      </c>
      <c r="Y195" s="56" t="s">
        <v>252</v>
      </c>
      <c r="Z195" s="56" t="s">
        <v>80</v>
      </c>
      <c r="AA195" s="56" t="s">
        <v>42</v>
      </c>
      <c r="AB195" s="56" t="s">
        <v>26</v>
      </c>
      <c r="AC195" s="56" t="s">
        <v>506</v>
      </c>
      <c r="AD195" s="56" t="s">
        <v>294</v>
      </c>
      <c r="AE195" s="60" t="s">
        <v>409</v>
      </c>
      <c r="AF195" s="61">
        <v>37159</v>
      </c>
      <c r="AG195" s="56" t="s">
        <v>36</v>
      </c>
      <c r="AH195" s="56" t="s">
        <v>27</v>
      </c>
      <c r="AI195" s="56" t="s">
        <v>42</v>
      </c>
      <c r="AJ195" s="56" t="s">
        <v>28</v>
      </c>
      <c r="AK195" s="56" t="s">
        <v>420</v>
      </c>
      <c r="AL195" s="56" t="s">
        <v>80</v>
      </c>
      <c r="AM195" s="61" t="s">
        <v>74</v>
      </c>
      <c r="AN195" s="61" t="s">
        <v>74</v>
      </c>
      <c r="AO195" s="61" t="s">
        <v>74</v>
      </c>
      <c r="AP195" s="61" t="s">
        <v>74</v>
      </c>
      <c r="AQ195" s="61" t="s">
        <v>26</v>
      </c>
      <c r="AR195" s="61" t="s">
        <v>400</v>
      </c>
      <c r="AS195" s="56" t="s">
        <v>70</v>
      </c>
      <c r="AT195" s="56">
        <v>15</v>
      </c>
      <c r="AU195" s="56" t="s">
        <v>38</v>
      </c>
      <c r="AV195" s="56">
        <v>0</v>
      </c>
      <c r="AW195" s="56" t="s">
        <v>26</v>
      </c>
      <c r="AY195" s="56"/>
      <c r="AZ195" s="56" t="s">
        <v>430</v>
      </c>
    </row>
    <row r="196" spans="1:52" ht="29" customHeight="1" x14ac:dyDescent="0.15">
      <c r="A196" s="57" t="s">
        <v>149</v>
      </c>
      <c r="B196" s="58">
        <v>38595</v>
      </c>
      <c r="C196" s="58" t="s">
        <v>21</v>
      </c>
      <c r="D196" s="58">
        <v>12696</v>
      </c>
      <c r="E196" s="59">
        <f t="shared" si="5"/>
        <v>70.907597535934286</v>
      </c>
      <c r="F196" s="56" t="s">
        <v>31</v>
      </c>
      <c r="G196" s="56" t="s">
        <v>106</v>
      </c>
      <c r="H196" s="56" t="s">
        <v>82</v>
      </c>
      <c r="I196" s="56" t="s">
        <v>26</v>
      </c>
      <c r="J196" s="56" t="s">
        <v>26</v>
      </c>
      <c r="K196" s="56">
        <v>16</v>
      </c>
      <c r="L196" s="56" t="s">
        <v>246</v>
      </c>
      <c r="M196" s="56" t="s">
        <v>82</v>
      </c>
      <c r="N196" s="56" t="s">
        <v>73</v>
      </c>
      <c r="O196" s="56" t="s">
        <v>74</v>
      </c>
      <c r="P196" s="56" t="s">
        <v>114</v>
      </c>
      <c r="Q196" s="56" t="s">
        <v>74</v>
      </c>
      <c r="R196" s="56" t="s">
        <v>578</v>
      </c>
      <c r="S196" s="56" t="s">
        <v>115</v>
      </c>
      <c r="T196" s="56" t="s">
        <v>74</v>
      </c>
      <c r="U196" s="60">
        <v>14.8</v>
      </c>
      <c r="V196" s="61" t="s">
        <v>116</v>
      </c>
      <c r="W196" s="56" t="s">
        <v>254</v>
      </c>
      <c r="X196" s="56" t="s">
        <v>74</v>
      </c>
      <c r="Y196" s="56" t="s">
        <v>252</v>
      </c>
      <c r="Z196" s="56" t="s">
        <v>26</v>
      </c>
      <c r="AA196" s="56" t="s">
        <v>26</v>
      </c>
      <c r="AB196" s="56" t="s">
        <v>80</v>
      </c>
      <c r="AC196" s="56" t="s">
        <v>182</v>
      </c>
      <c r="AD196" s="56" t="s">
        <v>261</v>
      </c>
      <c r="AE196" s="60">
        <v>3.7</v>
      </c>
      <c r="AF196" s="61">
        <v>33155</v>
      </c>
      <c r="AG196" s="56" t="s">
        <v>36</v>
      </c>
      <c r="AH196" s="56" t="s">
        <v>27</v>
      </c>
      <c r="AI196" s="56" t="s">
        <v>42</v>
      </c>
      <c r="AJ196" s="56" t="s">
        <v>42</v>
      </c>
      <c r="AK196" s="56" t="s">
        <v>353</v>
      </c>
      <c r="AL196" s="56" t="s">
        <v>80</v>
      </c>
      <c r="AM196" s="61" t="s">
        <v>74</v>
      </c>
      <c r="AN196" s="61" t="s">
        <v>74</v>
      </c>
      <c r="AO196" s="61" t="s">
        <v>74</v>
      </c>
      <c r="AP196" s="61" t="s">
        <v>74</v>
      </c>
      <c r="AQ196" s="61" t="s">
        <v>80</v>
      </c>
      <c r="AR196" s="61" t="s">
        <v>74</v>
      </c>
      <c r="AS196" s="56" t="s">
        <v>472</v>
      </c>
      <c r="AT196" s="56">
        <v>35</v>
      </c>
      <c r="AU196" s="56" t="s">
        <v>38</v>
      </c>
      <c r="AV196" s="56">
        <v>0</v>
      </c>
      <c r="AW196" s="56" t="s">
        <v>26</v>
      </c>
      <c r="AY196" s="56"/>
      <c r="AZ196" s="56" t="s">
        <v>361</v>
      </c>
    </row>
    <row r="197" spans="1:52" ht="29" customHeight="1" x14ac:dyDescent="0.15">
      <c r="A197" s="57" t="s">
        <v>150</v>
      </c>
      <c r="B197" s="58">
        <v>38595</v>
      </c>
      <c r="C197" s="58" t="s">
        <v>21</v>
      </c>
      <c r="D197" s="58">
        <v>12011</v>
      </c>
      <c r="E197" s="59">
        <f t="shared" si="5"/>
        <v>72.78302532511978</v>
      </c>
      <c r="F197" s="56" t="s">
        <v>31</v>
      </c>
      <c r="G197" s="56" t="s">
        <v>106</v>
      </c>
      <c r="H197" s="56" t="s">
        <v>82</v>
      </c>
      <c r="I197" s="56" t="s">
        <v>26</v>
      </c>
      <c r="J197" s="56" t="s">
        <v>26</v>
      </c>
      <c r="K197" s="56">
        <v>12</v>
      </c>
      <c r="L197" s="56" t="s">
        <v>560</v>
      </c>
      <c r="M197" s="56" t="s">
        <v>82</v>
      </c>
      <c r="N197" s="56" t="s">
        <v>73</v>
      </c>
      <c r="O197" s="56" t="s">
        <v>74</v>
      </c>
      <c r="P197" s="56" t="s">
        <v>114</v>
      </c>
      <c r="Q197" s="56" t="s">
        <v>74</v>
      </c>
      <c r="R197" s="56" t="s">
        <v>578</v>
      </c>
      <c r="S197" s="56" t="s">
        <v>115</v>
      </c>
      <c r="T197" s="56" t="s">
        <v>74</v>
      </c>
      <c r="U197" s="60">
        <v>5</v>
      </c>
      <c r="V197" s="61" t="s">
        <v>34</v>
      </c>
      <c r="W197" s="56" t="s">
        <v>300</v>
      </c>
      <c r="X197" s="56" t="s">
        <v>74</v>
      </c>
      <c r="Y197" s="56" t="s">
        <v>252</v>
      </c>
      <c r="Z197" s="56" t="s">
        <v>80</v>
      </c>
      <c r="AA197" s="56" t="s">
        <v>80</v>
      </c>
      <c r="AB197" s="56" t="s">
        <v>80</v>
      </c>
      <c r="AC197" s="56" t="s">
        <v>74</v>
      </c>
      <c r="AD197" s="56" t="s">
        <v>296</v>
      </c>
      <c r="AE197" s="89">
        <v>2.2000000000000002</v>
      </c>
      <c r="AF197" s="61">
        <v>36765</v>
      </c>
      <c r="AG197" s="56" t="s">
        <v>36</v>
      </c>
      <c r="AH197" s="56" t="s">
        <v>46</v>
      </c>
      <c r="AI197" s="56" t="s">
        <v>110</v>
      </c>
      <c r="AJ197" s="56" t="s">
        <v>558</v>
      </c>
      <c r="AK197" s="56" t="s">
        <v>422</v>
      </c>
      <c r="AL197" s="56" t="s">
        <v>80</v>
      </c>
      <c r="AM197" s="61" t="s">
        <v>74</v>
      </c>
      <c r="AN197" s="61" t="s">
        <v>74</v>
      </c>
      <c r="AO197" s="61" t="s">
        <v>74</v>
      </c>
      <c r="AP197" s="61" t="s">
        <v>74</v>
      </c>
      <c r="AQ197" s="61" t="s">
        <v>26</v>
      </c>
      <c r="AR197" s="61" t="s">
        <v>111</v>
      </c>
      <c r="AS197" s="56" t="s">
        <v>606</v>
      </c>
      <c r="AT197" s="56">
        <v>15</v>
      </c>
      <c r="AU197" s="56" t="s">
        <v>38</v>
      </c>
      <c r="AV197" s="56">
        <v>0</v>
      </c>
      <c r="AW197" s="56" t="s">
        <v>26</v>
      </c>
      <c r="AY197" s="56"/>
      <c r="AZ197" s="56" t="s">
        <v>361</v>
      </c>
    </row>
    <row r="198" spans="1:52" ht="29" customHeight="1" x14ac:dyDescent="0.15">
      <c r="A198" s="57" t="s">
        <v>151</v>
      </c>
      <c r="B198" s="58">
        <v>38595</v>
      </c>
      <c r="C198" s="58" t="s">
        <v>21</v>
      </c>
      <c r="D198" s="58">
        <v>14399</v>
      </c>
      <c r="E198" s="59">
        <f t="shared" si="5"/>
        <v>66.245037645448321</v>
      </c>
      <c r="F198" s="56" t="s">
        <v>31</v>
      </c>
      <c r="G198" s="56" t="s">
        <v>106</v>
      </c>
      <c r="H198" s="56" t="s">
        <v>22</v>
      </c>
      <c r="I198" s="56" t="s">
        <v>26</v>
      </c>
      <c r="J198" s="56" t="s">
        <v>26</v>
      </c>
      <c r="K198" s="56">
        <v>12</v>
      </c>
      <c r="L198" s="56" t="s">
        <v>382</v>
      </c>
      <c r="M198" s="56" t="s">
        <v>82</v>
      </c>
      <c r="N198" s="56" t="s">
        <v>73</v>
      </c>
      <c r="O198" s="56" t="s">
        <v>74</v>
      </c>
      <c r="P198" s="56" t="s">
        <v>114</v>
      </c>
      <c r="Q198" s="56" t="s">
        <v>74</v>
      </c>
      <c r="R198" s="56" t="s">
        <v>578</v>
      </c>
      <c r="S198" s="56" t="s">
        <v>115</v>
      </c>
      <c r="T198" s="56" t="s">
        <v>74</v>
      </c>
      <c r="U198" s="60">
        <v>20</v>
      </c>
      <c r="V198" s="61" t="s">
        <v>116</v>
      </c>
      <c r="W198" s="56" t="s">
        <v>423</v>
      </c>
      <c r="X198" s="56" t="s">
        <v>74</v>
      </c>
      <c r="Y198" s="56" t="s">
        <v>252</v>
      </c>
      <c r="Z198" s="56" t="s">
        <v>26</v>
      </c>
      <c r="AA198" s="56" t="s">
        <v>26</v>
      </c>
      <c r="AB198" s="56" t="s">
        <v>80</v>
      </c>
      <c r="AC198" s="56" t="s">
        <v>607</v>
      </c>
      <c r="AD198" s="56" t="s">
        <v>261</v>
      </c>
      <c r="AE198" s="60" t="s">
        <v>409</v>
      </c>
      <c r="AF198" s="61">
        <v>31272</v>
      </c>
      <c r="AG198" s="56" t="s">
        <v>36</v>
      </c>
      <c r="AH198" s="56" t="s">
        <v>42</v>
      </c>
      <c r="AI198" s="56" t="s">
        <v>42</v>
      </c>
      <c r="AJ198" s="56" t="s">
        <v>42</v>
      </c>
      <c r="AK198" s="56" t="s">
        <v>42</v>
      </c>
      <c r="AL198" s="56" t="s">
        <v>26</v>
      </c>
      <c r="AM198" s="61">
        <v>30986</v>
      </c>
      <c r="AN198" s="61" t="s">
        <v>82</v>
      </c>
      <c r="AO198" s="61">
        <v>30955</v>
      </c>
      <c r="AP198" s="61" t="s">
        <v>36</v>
      </c>
      <c r="AQ198" s="61" t="s">
        <v>80</v>
      </c>
      <c r="AR198" s="61" t="s">
        <v>74</v>
      </c>
      <c r="AS198" s="56" t="s">
        <v>608</v>
      </c>
      <c r="AT198" s="56">
        <v>15</v>
      </c>
      <c r="AU198" s="56" t="s">
        <v>38</v>
      </c>
      <c r="AV198" s="56">
        <v>0</v>
      </c>
      <c r="AW198" s="56" t="s">
        <v>26</v>
      </c>
      <c r="AY198" s="56"/>
      <c r="AZ198" s="56" t="s">
        <v>361</v>
      </c>
    </row>
    <row r="199" spans="1:52" ht="29" customHeight="1" x14ac:dyDescent="0.15">
      <c r="A199" s="57" t="s">
        <v>152</v>
      </c>
      <c r="B199" s="58">
        <v>38595</v>
      </c>
      <c r="C199" s="58" t="s">
        <v>21</v>
      </c>
      <c r="D199" s="58">
        <v>22264</v>
      </c>
      <c r="E199" s="59">
        <f t="shared" si="5"/>
        <v>44.711841204654348</v>
      </c>
      <c r="F199" s="56" t="s">
        <v>31</v>
      </c>
      <c r="G199" s="56" t="s">
        <v>106</v>
      </c>
      <c r="H199" s="56" t="s">
        <v>82</v>
      </c>
      <c r="I199" s="56" t="s">
        <v>26</v>
      </c>
      <c r="J199" s="56" t="s">
        <v>26</v>
      </c>
      <c r="K199" s="56">
        <v>12</v>
      </c>
      <c r="L199" s="56" t="s">
        <v>317</v>
      </c>
      <c r="M199" s="56" t="s">
        <v>82</v>
      </c>
      <c r="N199" s="56" t="s">
        <v>73</v>
      </c>
      <c r="O199" s="56" t="s">
        <v>74</v>
      </c>
      <c r="P199" s="56" t="s">
        <v>114</v>
      </c>
      <c r="Q199" s="56" t="s">
        <v>74</v>
      </c>
      <c r="R199" s="56" t="s">
        <v>578</v>
      </c>
      <c r="S199" s="56" t="s">
        <v>115</v>
      </c>
      <c r="T199" s="56" t="s">
        <v>74</v>
      </c>
      <c r="U199" s="60">
        <v>15.1</v>
      </c>
      <c r="V199" s="61" t="s">
        <v>116</v>
      </c>
      <c r="W199" s="56" t="s">
        <v>184</v>
      </c>
      <c r="X199" s="56" t="s">
        <v>74</v>
      </c>
      <c r="Y199" s="56" t="s">
        <v>252</v>
      </c>
      <c r="Z199" s="56" t="s">
        <v>26</v>
      </c>
      <c r="AA199" s="56" t="s">
        <v>26</v>
      </c>
      <c r="AB199" s="56" t="s">
        <v>26</v>
      </c>
      <c r="AC199" s="56" t="s">
        <v>304</v>
      </c>
      <c r="AD199" s="56" t="s">
        <v>261</v>
      </c>
      <c r="AE199" s="60">
        <v>3</v>
      </c>
      <c r="AF199" s="61">
        <v>33085</v>
      </c>
      <c r="AG199" s="56" t="s">
        <v>36</v>
      </c>
      <c r="AH199" s="56" t="s">
        <v>27</v>
      </c>
      <c r="AI199" s="56" t="s">
        <v>586</v>
      </c>
      <c r="AJ199" s="56" t="s">
        <v>558</v>
      </c>
      <c r="AK199" s="56" t="s">
        <v>564</v>
      </c>
      <c r="AL199" s="56" t="s">
        <v>42</v>
      </c>
      <c r="AM199" s="61" t="s">
        <v>42</v>
      </c>
      <c r="AN199" s="61" t="s">
        <v>42</v>
      </c>
      <c r="AO199" s="61" t="s">
        <v>74</v>
      </c>
      <c r="AP199" s="61" t="s">
        <v>74</v>
      </c>
      <c r="AQ199" s="61" t="s">
        <v>26</v>
      </c>
      <c r="AR199" s="61" t="s">
        <v>111</v>
      </c>
      <c r="AS199" s="56" t="s">
        <v>565</v>
      </c>
      <c r="AT199" s="56">
        <v>15</v>
      </c>
      <c r="AU199" s="56" t="s">
        <v>38</v>
      </c>
      <c r="AV199" s="56">
        <v>0</v>
      </c>
      <c r="AW199" s="56" t="s">
        <v>26</v>
      </c>
      <c r="AY199" s="56"/>
      <c r="AZ199" s="56" t="s">
        <v>361</v>
      </c>
    </row>
    <row r="200" spans="1:52" ht="29" customHeight="1" x14ac:dyDescent="0.15">
      <c r="A200" s="57" t="s">
        <v>153</v>
      </c>
      <c r="B200" s="58">
        <v>38595</v>
      </c>
      <c r="C200" s="58" t="s">
        <v>21</v>
      </c>
      <c r="D200" s="58">
        <v>5460</v>
      </c>
      <c r="E200" s="59">
        <f t="shared" si="5"/>
        <v>90.718685831622182</v>
      </c>
      <c r="F200" s="56" t="s">
        <v>44</v>
      </c>
      <c r="G200" s="56" t="s">
        <v>106</v>
      </c>
      <c r="H200" s="56" t="s">
        <v>82</v>
      </c>
      <c r="I200" s="56" t="s">
        <v>26</v>
      </c>
      <c r="J200" s="56" t="s">
        <v>26</v>
      </c>
      <c r="K200" s="56">
        <v>12</v>
      </c>
      <c r="L200" s="56" t="s">
        <v>358</v>
      </c>
      <c r="M200" s="56" t="s">
        <v>82</v>
      </c>
      <c r="N200" s="56" t="s">
        <v>73</v>
      </c>
      <c r="O200" s="56" t="s">
        <v>74</v>
      </c>
      <c r="P200" s="56" t="s">
        <v>114</v>
      </c>
      <c r="Q200" s="56" t="s">
        <v>74</v>
      </c>
      <c r="R200" s="56" t="s">
        <v>578</v>
      </c>
      <c r="S200" s="56" t="s">
        <v>115</v>
      </c>
      <c r="T200" s="56" t="s">
        <v>74</v>
      </c>
      <c r="U200" s="60">
        <v>1.1000000000000001</v>
      </c>
      <c r="V200" s="61" t="s">
        <v>34</v>
      </c>
      <c r="W200" s="56" t="s">
        <v>416</v>
      </c>
      <c r="X200" s="56" t="s">
        <v>74</v>
      </c>
      <c r="Y200" s="56" t="s">
        <v>252</v>
      </c>
      <c r="Z200" s="56" t="s">
        <v>80</v>
      </c>
      <c r="AA200" s="56" t="s">
        <v>80</v>
      </c>
      <c r="AB200" s="56" t="s">
        <v>80</v>
      </c>
      <c r="AC200" s="56" t="s">
        <v>340</v>
      </c>
      <c r="AD200" s="56" t="s">
        <v>296</v>
      </c>
      <c r="AE200" s="60">
        <v>0.6</v>
      </c>
      <c r="AF200" s="61">
        <v>38206</v>
      </c>
      <c r="AG200" s="56" t="s">
        <v>36</v>
      </c>
      <c r="AH200" s="56" t="s">
        <v>27</v>
      </c>
      <c r="AI200" s="56" t="s">
        <v>42</v>
      </c>
      <c r="AJ200" s="56" t="s">
        <v>42</v>
      </c>
      <c r="AK200" s="56" t="s">
        <v>42</v>
      </c>
      <c r="AL200" s="56" t="s">
        <v>80</v>
      </c>
      <c r="AM200" s="61" t="s">
        <v>74</v>
      </c>
      <c r="AN200" s="61" t="s">
        <v>74</v>
      </c>
      <c r="AO200" s="61" t="s">
        <v>74</v>
      </c>
      <c r="AP200" s="61" t="s">
        <v>74</v>
      </c>
      <c r="AQ200" s="61" t="s">
        <v>26</v>
      </c>
      <c r="AR200" s="61" t="s">
        <v>74</v>
      </c>
      <c r="AS200" s="56" t="s">
        <v>70</v>
      </c>
      <c r="AT200" s="56">
        <v>15</v>
      </c>
      <c r="AU200" s="56" t="s">
        <v>38</v>
      </c>
      <c r="AV200" s="56">
        <v>0</v>
      </c>
      <c r="AW200" s="56" t="s">
        <v>26</v>
      </c>
      <c r="AY200" s="56"/>
      <c r="AZ200" s="56" t="s">
        <v>430</v>
      </c>
    </row>
    <row r="201" spans="1:52" ht="29" customHeight="1" x14ac:dyDescent="0.15">
      <c r="A201" s="57" t="s">
        <v>154</v>
      </c>
      <c r="B201" s="58">
        <v>38595</v>
      </c>
      <c r="C201" s="58" t="s">
        <v>21</v>
      </c>
      <c r="D201" s="58">
        <v>17550</v>
      </c>
      <c r="E201" s="59">
        <f t="shared" si="5"/>
        <v>57.618069815195071</v>
      </c>
      <c r="F201" s="56" t="s">
        <v>44</v>
      </c>
      <c r="G201" s="56" t="s">
        <v>106</v>
      </c>
      <c r="H201" s="56" t="s">
        <v>36</v>
      </c>
      <c r="I201" s="56" t="s">
        <v>26</v>
      </c>
      <c r="J201" s="56" t="s">
        <v>26</v>
      </c>
      <c r="K201" s="56">
        <v>16</v>
      </c>
      <c r="L201" s="56" t="s">
        <v>195</v>
      </c>
      <c r="M201" s="56" t="s">
        <v>82</v>
      </c>
      <c r="N201" s="56" t="s">
        <v>73</v>
      </c>
      <c r="O201" s="56" t="s">
        <v>74</v>
      </c>
      <c r="P201" s="56" t="s">
        <v>114</v>
      </c>
      <c r="Q201" s="56" t="s">
        <v>74</v>
      </c>
      <c r="R201" s="56" t="s">
        <v>578</v>
      </c>
      <c r="S201" s="56" t="s">
        <v>115</v>
      </c>
      <c r="T201" s="56" t="s">
        <v>74</v>
      </c>
      <c r="U201" s="60">
        <v>1.8</v>
      </c>
      <c r="V201" s="61" t="s">
        <v>337</v>
      </c>
      <c r="W201" s="56" t="s">
        <v>394</v>
      </c>
      <c r="X201" s="56" t="s">
        <v>74</v>
      </c>
      <c r="Y201" s="56" t="s">
        <v>252</v>
      </c>
      <c r="Z201" s="56" t="s">
        <v>42</v>
      </c>
      <c r="AA201" s="56" t="s">
        <v>42</v>
      </c>
      <c r="AB201" s="56" t="s">
        <v>430</v>
      </c>
      <c r="AC201" s="56" t="s">
        <v>1284</v>
      </c>
      <c r="AD201" s="56" t="s">
        <v>261</v>
      </c>
      <c r="AE201" s="60">
        <v>1</v>
      </c>
      <c r="AF201" s="61">
        <v>37918</v>
      </c>
      <c r="AG201" s="56" t="s">
        <v>36</v>
      </c>
      <c r="AH201" s="56" t="s">
        <v>42</v>
      </c>
      <c r="AI201" s="56" t="s">
        <v>42</v>
      </c>
      <c r="AJ201" s="56" t="s">
        <v>42</v>
      </c>
      <c r="AK201" s="56" t="s">
        <v>42</v>
      </c>
      <c r="AL201" s="56" t="s">
        <v>80</v>
      </c>
      <c r="AM201" s="61" t="s">
        <v>74</v>
      </c>
      <c r="AN201" s="61" t="s">
        <v>74</v>
      </c>
      <c r="AO201" s="61" t="s">
        <v>74</v>
      </c>
      <c r="AP201" s="61" t="s">
        <v>74</v>
      </c>
      <c r="AQ201" s="61" t="s">
        <v>80</v>
      </c>
      <c r="AR201" s="61" t="s">
        <v>74</v>
      </c>
      <c r="AS201" s="56" t="s">
        <v>70</v>
      </c>
      <c r="AT201" s="56">
        <v>15</v>
      </c>
      <c r="AU201" s="56" t="s">
        <v>38</v>
      </c>
      <c r="AV201" s="56">
        <v>0</v>
      </c>
      <c r="AW201" s="56" t="s">
        <v>26</v>
      </c>
      <c r="AY201" s="56"/>
      <c r="AZ201" s="56" t="s">
        <v>430</v>
      </c>
    </row>
    <row r="202" spans="1:52" ht="29" customHeight="1" x14ac:dyDescent="0.15">
      <c r="A202" s="57" t="s">
        <v>155</v>
      </c>
      <c r="B202" s="58">
        <v>38596</v>
      </c>
      <c r="C202" s="58" t="s">
        <v>21</v>
      </c>
      <c r="D202" s="58">
        <v>12956</v>
      </c>
      <c r="E202" s="59">
        <f t="shared" si="5"/>
        <v>70.19849418206708</v>
      </c>
      <c r="F202" s="56" t="s">
        <v>31</v>
      </c>
      <c r="G202" s="56" t="s">
        <v>106</v>
      </c>
      <c r="H202" s="56" t="s">
        <v>82</v>
      </c>
      <c r="I202" s="56" t="s">
        <v>26</v>
      </c>
      <c r="J202" s="56" t="s">
        <v>26</v>
      </c>
      <c r="K202" s="56">
        <v>16</v>
      </c>
      <c r="L202" s="56" t="s">
        <v>259</v>
      </c>
      <c r="M202" s="56" t="s">
        <v>82</v>
      </c>
      <c r="N202" s="56" t="s">
        <v>73</v>
      </c>
      <c r="O202" s="56" t="s">
        <v>74</v>
      </c>
      <c r="P202" s="56" t="s">
        <v>114</v>
      </c>
      <c r="Q202" s="56" t="s">
        <v>74</v>
      </c>
      <c r="R202" s="56" t="s">
        <v>578</v>
      </c>
      <c r="S202" s="56" t="s">
        <v>115</v>
      </c>
      <c r="T202" s="56" t="s">
        <v>74</v>
      </c>
      <c r="U202" s="60">
        <v>9.1</v>
      </c>
      <c r="V202" s="61" t="s">
        <v>116</v>
      </c>
      <c r="W202" s="56" t="s">
        <v>117</v>
      </c>
      <c r="X202" s="56" t="s">
        <v>74</v>
      </c>
      <c r="Y202" s="56" t="s">
        <v>252</v>
      </c>
      <c r="Z202" s="56" t="s">
        <v>26</v>
      </c>
      <c r="AA202" s="56" t="s">
        <v>42</v>
      </c>
      <c r="AB202" s="56" t="s">
        <v>80</v>
      </c>
      <c r="AC202" s="56" t="s">
        <v>263</v>
      </c>
      <c r="AD202" s="56" t="s">
        <v>294</v>
      </c>
      <c r="AE202" s="60">
        <v>8.1999999999999993</v>
      </c>
      <c r="AF202" s="61">
        <v>35271</v>
      </c>
      <c r="AG202" s="56" t="s">
        <v>36</v>
      </c>
      <c r="AH202" s="56" t="s">
        <v>27</v>
      </c>
      <c r="AI202" s="56" t="s">
        <v>37</v>
      </c>
      <c r="AJ202" s="56" t="s">
        <v>28</v>
      </c>
      <c r="AK202" s="56" t="s">
        <v>570</v>
      </c>
      <c r="AL202" s="56" t="s">
        <v>80</v>
      </c>
      <c r="AM202" s="61" t="s">
        <v>74</v>
      </c>
      <c r="AN202" s="61" t="s">
        <v>74</v>
      </c>
      <c r="AO202" s="61" t="s">
        <v>74</v>
      </c>
      <c r="AP202" s="61" t="s">
        <v>74</v>
      </c>
      <c r="AQ202" s="61" t="s">
        <v>80</v>
      </c>
      <c r="AR202" s="61" t="s">
        <v>74</v>
      </c>
      <c r="AS202" s="56" t="s">
        <v>89</v>
      </c>
      <c r="AT202" s="56">
        <v>15</v>
      </c>
      <c r="AU202" s="56" t="s">
        <v>38</v>
      </c>
      <c r="AV202" s="56">
        <v>0</v>
      </c>
      <c r="AW202" s="56" t="s">
        <v>26</v>
      </c>
      <c r="AY202" s="56"/>
      <c r="AZ202" s="56" t="s">
        <v>361</v>
      </c>
    </row>
    <row r="203" spans="1:52" ht="29" customHeight="1" x14ac:dyDescent="0.15">
      <c r="A203" s="57" t="s">
        <v>156</v>
      </c>
      <c r="B203" s="58">
        <v>38596</v>
      </c>
      <c r="C203" s="58" t="s">
        <v>21</v>
      </c>
      <c r="D203" s="58">
        <v>15328</v>
      </c>
      <c r="E203" s="59">
        <f t="shared" si="5"/>
        <v>63.704312114989733</v>
      </c>
      <c r="F203" s="56" t="s">
        <v>31</v>
      </c>
      <c r="G203" s="56" t="s">
        <v>106</v>
      </c>
      <c r="H203" s="56" t="s">
        <v>82</v>
      </c>
      <c r="I203" s="56" t="s">
        <v>26</v>
      </c>
      <c r="J203" s="56" t="s">
        <v>26</v>
      </c>
      <c r="K203" s="56">
        <v>20</v>
      </c>
      <c r="L203" s="56" t="s">
        <v>201</v>
      </c>
      <c r="M203" s="56" t="s">
        <v>82</v>
      </c>
      <c r="N203" s="56" t="s">
        <v>73</v>
      </c>
      <c r="O203" s="56" t="s">
        <v>74</v>
      </c>
      <c r="P203" s="56" t="s">
        <v>114</v>
      </c>
      <c r="Q203" s="56" t="s">
        <v>74</v>
      </c>
      <c r="R203" s="56" t="s">
        <v>578</v>
      </c>
      <c r="S203" s="56" t="s">
        <v>115</v>
      </c>
      <c r="T203" s="56" t="s">
        <v>39</v>
      </c>
      <c r="U203" s="60">
        <v>2.4</v>
      </c>
      <c r="V203" s="61" t="s">
        <v>34</v>
      </c>
      <c r="W203" s="56" t="s">
        <v>300</v>
      </c>
      <c r="X203" s="56" t="s">
        <v>74</v>
      </c>
      <c r="Y203" s="56" t="s">
        <v>252</v>
      </c>
      <c r="Z203" s="56" t="s">
        <v>80</v>
      </c>
      <c r="AA203" s="56" t="s">
        <v>42</v>
      </c>
      <c r="AB203" s="56" t="s">
        <v>26</v>
      </c>
      <c r="AC203" s="56" t="s">
        <v>249</v>
      </c>
      <c r="AD203" s="56" t="s">
        <v>261</v>
      </c>
      <c r="AE203" s="60">
        <v>0.75</v>
      </c>
      <c r="AF203" s="61">
        <v>37712</v>
      </c>
      <c r="AG203" s="56" t="s">
        <v>36</v>
      </c>
      <c r="AH203" s="56" t="s">
        <v>42</v>
      </c>
      <c r="AI203" s="56" t="s">
        <v>37</v>
      </c>
      <c r="AJ203" s="56" t="s">
        <v>7</v>
      </c>
      <c r="AK203" s="56" t="s">
        <v>609</v>
      </c>
      <c r="AL203" s="56" t="s">
        <v>80</v>
      </c>
      <c r="AM203" s="61" t="s">
        <v>74</v>
      </c>
      <c r="AN203" s="61" t="s">
        <v>74</v>
      </c>
      <c r="AO203" s="61" t="s">
        <v>74</v>
      </c>
      <c r="AP203" s="61" t="s">
        <v>74</v>
      </c>
      <c r="AQ203" s="61" t="s">
        <v>26</v>
      </c>
      <c r="AR203" s="61" t="s">
        <v>255</v>
      </c>
      <c r="AS203" s="56" t="s">
        <v>89</v>
      </c>
      <c r="AT203" s="56">
        <v>15</v>
      </c>
      <c r="AU203" s="56" t="s">
        <v>38</v>
      </c>
      <c r="AV203" s="56">
        <v>0</v>
      </c>
      <c r="AW203" s="56" t="s">
        <v>26</v>
      </c>
      <c r="AY203" s="56"/>
      <c r="AZ203" s="56" t="s">
        <v>430</v>
      </c>
    </row>
    <row r="204" spans="1:52" ht="29" customHeight="1" x14ac:dyDescent="0.15">
      <c r="A204" s="57" t="s">
        <v>157</v>
      </c>
      <c r="B204" s="58">
        <v>38596</v>
      </c>
      <c r="C204" s="58" t="s">
        <v>21</v>
      </c>
      <c r="D204" s="58">
        <v>17285</v>
      </c>
      <c r="E204" s="59">
        <f t="shared" si="5"/>
        <v>58.346338124572213</v>
      </c>
      <c r="F204" s="56" t="s">
        <v>31</v>
      </c>
      <c r="G204" s="56" t="s">
        <v>106</v>
      </c>
      <c r="H204" s="56" t="s">
        <v>36</v>
      </c>
      <c r="I204" s="56" t="s">
        <v>26</v>
      </c>
      <c r="J204" s="56" t="s">
        <v>26</v>
      </c>
      <c r="K204" s="56">
        <v>12</v>
      </c>
      <c r="L204" s="56" t="s">
        <v>401</v>
      </c>
      <c r="M204" s="56" t="s">
        <v>82</v>
      </c>
      <c r="N204" s="56" t="s">
        <v>73</v>
      </c>
      <c r="O204" s="56" t="s">
        <v>74</v>
      </c>
      <c r="P204" s="56" t="s">
        <v>114</v>
      </c>
      <c r="Q204" s="56" t="s">
        <v>74</v>
      </c>
      <c r="R204" s="56" t="s">
        <v>578</v>
      </c>
      <c r="S204" s="56" t="s">
        <v>115</v>
      </c>
      <c r="T204" s="56" t="s">
        <v>74</v>
      </c>
      <c r="U204" s="60">
        <v>3.8</v>
      </c>
      <c r="V204" s="61" t="s">
        <v>116</v>
      </c>
      <c r="W204" s="56" t="s">
        <v>117</v>
      </c>
      <c r="X204" s="56" t="s">
        <v>74</v>
      </c>
      <c r="Y204" s="56" t="s">
        <v>252</v>
      </c>
      <c r="Z204" s="56" t="s">
        <v>80</v>
      </c>
      <c r="AA204" s="56" t="s">
        <v>80</v>
      </c>
      <c r="AB204" s="56" t="s">
        <v>80</v>
      </c>
      <c r="AC204" s="56" t="s">
        <v>74</v>
      </c>
      <c r="AD204" s="56" t="s">
        <v>261</v>
      </c>
      <c r="AE204" s="60">
        <v>2.2999999999999998</v>
      </c>
      <c r="AF204" s="61">
        <v>37190</v>
      </c>
      <c r="AG204" s="56" t="s">
        <v>36</v>
      </c>
      <c r="AH204" s="56" t="s">
        <v>27</v>
      </c>
      <c r="AI204" s="56" t="s">
        <v>42</v>
      </c>
      <c r="AJ204" s="56" t="s">
        <v>42</v>
      </c>
      <c r="AK204" s="56" t="s">
        <v>42</v>
      </c>
      <c r="AL204" s="56" t="s">
        <v>80</v>
      </c>
      <c r="AM204" s="61" t="s">
        <v>74</v>
      </c>
      <c r="AN204" s="61" t="s">
        <v>74</v>
      </c>
      <c r="AO204" s="61" t="s">
        <v>74</v>
      </c>
      <c r="AP204" s="61" t="s">
        <v>74</v>
      </c>
      <c r="AQ204" s="61" t="s">
        <v>80</v>
      </c>
      <c r="AR204" s="61" t="s">
        <v>74</v>
      </c>
      <c r="AS204" s="56" t="s">
        <v>473</v>
      </c>
      <c r="AT204" s="56">
        <v>15</v>
      </c>
      <c r="AU204" s="56" t="s">
        <v>38</v>
      </c>
      <c r="AV204" s="56">
        <v>0</v>
      </c>
      <c r="AW204" s="56" t="s">
        <v>26</v>
      </c>
      <c r="AY204" s="56"/>
      <c r="AZ204" s="56" t="s">
        <v>430</v>
      </c>
    </row>
    <row r="205" spans="1:52" ht="29" customHeight="1" x14ac:dyDescent="0.15">
      <c r="A205" s="57" t="s">
        <v>158</v>
      </c>
      <c r="B205" s="58">
        <v>38596</v>
      </c>
      <c r="C205" s="58" t="s">
        <v>21</v>
      </c>
      <c r="D205" s="58">
        <v>14175</v>
      </c>
      <c r="E205" s="59">
        <f t="shared" si="5"/>
        <v>66.861054072553046</v>
      </c>
      <c r="F205" s="56" t="s">
        <v>44</v>
      </c>
      <c r="G205" s="56" t="s">
        <v>106</v>
      </c>
      <c r="H205" s="56" t="s">
        <v>82</v>
      </c>
      <c r="I205" s="56" t="s">
        <v>26</v>
      </c>
      <c r="J205" s="56" t="s">
        <v>26</v>
      </c>
      <c r="K205" s="56">
        <v>20</v>
      </c>
      <c r="L205" s="56" t="s">
        <v>309</v>
      </c>
      <c r="M205" s="56" t="s">
        <v>82</v>
      </c>
      <c r="N205" s="56" t="s">
        <v>73</v>
      </c>
      <c r="O205" s="56" t="s">
        <v>74</v>
      </c>
      <c r="P205" s="56" t="s">
        <v>114</v>
      </c>
      <c r="Q205" s="56" t="s">
        <v>74</v>
      </c>
      <c r="R205" s="56" t="s">
        <v>578</v>
      </c>
      <c r="S205" s="56" t="s">
        <v>115</v>
      </c>
      <c r="T205" s="56" t="s">
        <v>74</v>
      </c>
      <c r="U205" s="60">
        <v>15.7</v>
      </c>
      <c r="V205" s="61" t="s">
        <v>34</v>
      </c>
      <c r="W205" s="56" t="s">
        <v>300</v>
      </c>
      <c r="X205" s="56" t="s">
        <v>74</v>
      </c>
      <c r="Y205" s="56" t="s">
        <v>252</v>
      </c>
      <c r="Z205" s="56" t="s">
        <v>80</v>
      </c>
      <c r="AA205" s="56" t="s">
        <v>80</v>
      </c>
      <c r="AB205" s="56" t="s">
        <v>80</v>
      </c>
      <c r="AC205" s="56" t="s">
        <v>74</v>
      </c>
      <c r="AD205" s="56" t="s">
        <v>261</v>
      </c>
      <c r="AE205" s="60">
        <v>0.25</v>
      </c>
      <c r="AF205" s="61">
        <v>33098</v>
      </c>
      <c r="AG205" s="56" t="s">
        <v>36</v>
      </c>
      <c r="AH205" s="56" t="s">
        <v>42</v>
      </c>
      <c r="AI205" s="56" t="s">
        <v>42</v>
      </c>
      <c r="AJ205" s="56" t="s">
        <v>558</v>
      </c>
      <c r="AK205" s="56" t="s">
        <v>474</v>
      </c>
      <c r="AL205" s="56" t="s">
        <v>26</v>
      </c>
      <c r="AM205" s="61">
        <v>32873</v>
      </c>
      <c r="AN205" s="61" t="s">
        <v>42</v>
      </c>
      <c r="AO205" s="61">
        <v>32848</v>
      </c>
      <c r="AP205" s="61" t="s">
        <v>42</v>
      </c>
      <c r="AQ205" s="61" t="s">
        <v>80</v>
      </c>
      <c r="AR205" s="61" t="s">
        <v>475</v>
      </c>
      <c r="AS205" s="56" t="s">
        <v>534</v>
      </c>
      <c r="AT205" s="56">
        <v>15</v>
      </c>
      <c r="AU205" s="56" t="s">
        <v>38</v>
      </c>
      <c r="AV205" s="56">
        <v>0</v>
      </c>
      <c r="AW205" s="56" t="s">
        <v>26</v>
      </c>
      <c r="AY205" s="56"/>
      <c r="AZ205" s="56" t="s">
        <v>361</v>
      </c>
    </row>
    <row r="206" spans="1:52" ht="29" customHeight="1" x14ac:dyDescent="0.15">
      <c r="A206" s="57" t="s">
        <v>159</v>
      </c>
      <c r="B206" s="58">
        <v>38596</v>
      </c>
      <c r="C206" s="58" t="s">
        <v>21</v>
      </c>
      <c r="D206" s="58">
        <v>18809</v>
      </c>
      <c r="E206" s="59">
        <f t="shared" si="5"/>
        <v>54.173853524982889</v>
      </c>
      <c r="F206" s="56" t="s">
        <v>44</v>
      </c>
      <c r="G206" s="56" t="s">
        <v>66</v>
      </c>
      <c r="H206" s="56" t="s">
        <v>22</v>
      </c>
      <c r="I206" s="56" t="s">
        <v>26</v>
      </c>
      <c r="J206" s="56" t="s">
        <v>26</v>
      </c>
      <c r="K206" s="56">
        <v>16</v>
      </c>
      <c r="L206" s="56" t="s">
        <v>310</v>
      </c>
      <c r="M206" s="56" t="s">
        <v>82</v>
      </c>
      <c r="N206" s="56" t="s">
        <v>73</v>
      </c>
      <c r="O206" s="56" t="s">
        <v>74</v>
      </c>
      <c r="P206" s="56" t="s">
        <v>114</v>
      </c>
      <c r="Q206" s="56" t="s">
        <v>74</v>
      </c>
      <c r="R206" s="56" t="s">
        <v>578</v>
      </c>
      <c r="S206" s="56" t="s">
        <v>115</v>
      </c>
      <c r="T206" s="56" t="s">
        <v>74</v>
      </c>
      <c r="U206" s="60">
        <v>12</v>
      </c>
      <c r="V206" s="61" t="s">
        <v>34</v>
      </c>
      <c r="W206" s="56" t="s">
        <v>300</v>
      </c>
      <c r="X206" s="56" t="s">
        <v>74</v>
      </c>
      <c r="Y206" s="56" t="s">
        <v>252</v>
      </c>
      <c r="Z206" s="56" t="s">
        <v>80</v>
      </c>
      <c r="AA206" s="56" t="s">
        <v>80</v>
      </c>
      <c r="AB206" s="56" t="s">
        <v>80</v>
      </c>
      <c r="AC206" s="56" t="s">
        <v>74</v>
      </c>
      <c r="AD206" s="56" t="s">
        <v>261</v>
      </c>
      <c r="AE206" s="60">
        <v>6</v>
      </c>
      <c r="AF206" s="61">
        <v>34220</v>
      </c>
      <c r="AG206" s="56" t="s">
        <v>36</v>
      </c>
      <c r="AH206" s="56" t="s">
        <v>46</v>
      </c>
      <c r="AI206" s="56" t="s">
        <v>602</v>
      </c>
      <c r="AJ206" s="56" t="s">
        <v>7</v>
      </c>
      <c r="AK206" s="56" t="s">
        <v>579</v>
      </c>
      <c r="AL206" s="56" t="s">
        <v>80</v>
      </c>
      <c r="AM206" s="61" t="s">
        <v>74</v>
      </c>
      <c r="AN206" s="61" t="s">
        <v>74</v>
      </c>
      <c r="AO206" s="61" t="s">
        <v>74</v>
      </c>
      <c r="AP206" s="61" t="s">
        <v>74</v>
      </c>
      <c r="AQ206" s="61" t="s">
        <v>80</v>
      </c>
      <c r="AR206" s="61" t="s">
        <v>74</v>
      </c>
      <c r="AS206" s="56" t="s">
        <v>70</v>
      </c>
      <c r="AT206" s="56">
        <v>15</v>
      </c>
      <c r="AU206" s="56" t="s">
        <v>38</v>
      </c>
      <c r="AV206" s="56">
        <v>0</v>
      </c>
      <c r="AW206" s="56" t="s">
        <v>26</v>
      </c>
      <c r="AY206" s="56"/>
      <c r="AZ206" s="56" t="s">
        <v>430</v>
      </c>
    </row>
    <row r="207" spans="1:52" ht="29" customHeight="1" x14ac:dyDescent="0.15">
      <c r="A207" s="57" t="s">
        <v>160</v>
      </c>
      <c r="B207" s="58">
        <v>38597</v>
      </c>
      <c r="C207" s="58" t="s">
        <v>1064</v>
      </c>
      <c r="D207" s="58">
        <v>20490</v>
      </c>
      <c r="E207" s="59">
        <f t="shared" si="5"/>
        <v>49.574264202600958</v>
      </c>
      <c r="F207" s="56" t="s">
        <v>1065</v>
      </c>
      <c r="G207" s="56" t="s">
        <v>1066</v>
      </c>
      <c r="H207" s="56" t="s">
        <v>1067</v>
      </c>
      <c r="I207" s="56" t="s">
        <v>1068</v>
      </c>
      <c r="J207" s="56" t="s">
        <v>1068</v>
      </c>
      <c r="K207" s="56">
        <v>12</v>
      </c>
      <c r="L207" s="56" t="s">
        <v>1069</v>
      </c>
      <c r="M207" s="56" t="s">
        <v>1070</v>
      </c>
      <c r="N207" s="56" t="s">
        <v>1071</v>
      </c>
      <c r="O207" s="56" t="s">
        <v>1072</v>
      </c>
      <c r="P207" s="56" t="s">
        <v>1073</v>
      </c>
      <c r="Q207" s="56" t="s">
        <v>1072</v>
      </c>
      <c r="R207" s="56" t="s">
        <v>578</v>
      </c>
      <c r="S207" s="56" t="s">
        <v>1074</v>
      </c>
      <c r="T207" s="56" t="s">
        <v>1072</v>
      </c>
      <c r="U207" s="60">
        <v>15.25</v>
      </c>
      <c r="V207" s="61" t="s">
        <v>1075</v>
      </c>
      <c r="W207" s="56" t="s">
        <v>1076</v>
      </c>
      <c r="X207" s="56" t="s">
        <v>1072</v>
      </c>
      <c r="Y207" s="56" t="s">
        <v>1077</v>
      </c>
      <c r="Z207" s="56" t="s">
        <v>1078</v>
      </c>
      <c r="AA207" s="56" t="s">
        <v>1068</v>
      </c>
      <c r="AB207" s="56" t="s">
        <v>1078</v>
      </c>
      <c r="AC207" s="56" t="s">
        <v>1079</v>
      </c>
      <c r="AD207" s="56" t="s">
        <v>1080</v>
      </c>
      <c r="AE207" s="60">
        <v>13</v>
      </c>
      <c r="AF207" s="61">
        <v>33037</v>
      </c>
      <c r="AG207" s="56" t="s">
        <v>1070</v>
      </c>
      <c r="AH207" s="56" t="s">
        <v>1082</v>
      </c>
      <c r="AI207" s="56" t="s">
        <v>1083</v>
      </c>
      <c r="AJ207" s="56" t="s">
        <v>1084</v>
      </c>
      <c r="AK207" s="56" t="s">
        <v>1085</v>
      </c>
      <c r="AL207" s="56" t="s">
        <v>1078</v>
      </c>
      <c r="AM207" s="61" t="s">
        <v>1072</v>
      </c>
      <c r="AN207" s="61" t="s">
        <v>1072</v>
      </c>
      <c r="AO207" s="61" t="s">
        <v>1072</v>
      </c>
      <c r="AP207" s="61" t="s">
        <v>1072</v>
      </c>
      <c r="AQ207" s="61" t="s">
        <v>1068</v>
      </c>
      <c r="AR207" s="61" t="s">
        <v>1086</v>
      </c>
      <c r="AS207" s="56" t="s">
        <v>1087</v>
      </c>
      <c r="AT207" s="56">
        <v>20</v>
      </c>
      <c r="AU207" s="56" t="s">
        <v>1088</v>
      </c>
      <c r="AV207" s="56">
        <v>0</v>
      </c>
      <c r="AW207" s="56" t="s">
        <v>1068</v>
      </c>
      <c r="AY207" s="56"/>
      <c r="AZ207" s="56" t="s">
        <v>430</v>
      </c>
    </row>
    <row r="208" spans="1:52" ht="29" customHeight="1" x14ac:dyDescent="0.15">
      <c r="A208" s="57" t="s">
        <v>161</v>
      </c>
      <c r="B208" s="58">
        <v>38596</v>
      </c>
      <c r="C208" s="58" t="s">
        <v>21</v>
      </c>
      <c r="D208" s="58">
        <v>8054</v>
      </c>
      <c r="E208" s="59">
        <f t="shared" si="5"/>
        <v>83.619438740588635</v>
      </c>
      <c r="F208" s="56" t="s">
        <v>31</v>
      </c>
      <c r="G208" s="56" t="s">
        <v>106</v>
      </c>
      <c r="H208" s="56" t="s">
        <v>82</v>
      </c>
      <c r="I208" s="56" t="s">
        <v>26</v>
      </c>
      <c r="J208" s="56" t="s">
        <v>26</v>
      </c>
      <c r="K208" s="56">
        <v>15</v>
      </c>
      <c r="L208" s="56" t="s">
        <v>173</v>
      </c>
      <c r="M208" s="56" t="s">
        <v>82</v>
      </c>
      <c r="N208" s="56" t="s">
        <v>73</v>
      </c>
      <c r="O208" s="56" t="s">
        <v>74</v>
      </c>
      <c r="P208" s="56" t="s">
        <v>114</v>
      </c>
      <c r="Q208" s="56" t="s">
        <v>74</v>
      </c>
      <c r="R208" s="56" t="s">
        <v>578</v>
      </c>
      <c r="S208" s="56" t="s">
        <v>115</v>
      </c>
      <c r="T208" s="56" t="s">
        <v>74</v>
      </c>
      <c r="U208" s="60">
        <v>11.2</v>
      </c>
      <c r="V208" s="61" t="s">
        <v>116</v>
      </c>
      <c r="W208" s="56" t="s">
        <v>394</v>
      </c>
      <c r="X208" s="56" t="s">
        <v>74</v>
      </c>
      <c r="Y208" s="56" t="s">
        <v>611</v>
      </c>
      <c r="Z208" s="56" t="s">
        <v>80</v>
      </c>
      <c r="AA208" s="56" t="s">
        <v>80</v>
      </c>
      <c r="AB208" s="56" t="s">
        <v>80</v>
      </c>
      <c r="AC208" s="56" t="s">
        <v>74</v>
      </c>
      <c r="AD208" s="56" t="s">
        <v>261</v>
      </c>
      <c r="AE208" s="60">
        <v>10</v>
      </c>
      <c r="AF208" s="61">
        <v>34519</v>
      </c>
      <c r="AG208" s="56" t="s">
        <v>36</v>
      </c>
      <c r="AH208" s="56" t="s">
        <v>42</v>
      </c>
      <c r="AI208" s="56" t="s">
        <v>42</v>
      </c>
      <c r="AJ208" s="56" t="s">
        <v>42</v>
      </c>
      <c r="AK208" s="56" t="s">
        <v>42</v>
      </c>
      <c r="AL208" s="56" t="s">
        <v>80</v>
      </c>
      <c r="AM208" s="61" t="s">
        <v>74</v>
      </c>
      <c r="AN208" s="61" t="s">
        <v>74</v>
      </c>
      <c r="AO208" s="61" t="s">
        <v>74</v>
      </c>
      <c r="AP208" s="61" t="s">
        <v>74</v>
      </c>
      <c r="AQ208" s="61" t="s">
        <v>26</v>
      </c>
      <c r="AR208" s="61" t="s">
        <v>170</v>
      </c>
      <c r="AS208" s="56" t="s">
        <v>302</v>
      </c>
      <c r="AT208" s="56">
        <v>15</v>
      </c>
      <c r="AU208" s="56" t="s">
        <v>38</v>
      </c>
      <c r="AV208" s="56">
        <v>0</v>
      </c>
      <c r="AW208" s="56" t="s">
        <v>26</v>
      </c>
      <c r="AY208" s="56"/>
      <c r="AZ208" s="56" t="s">
        <v>361</v>
      </c>
    </row>
    <row r="209" spans="1:52" ht="29" customHeight="1" x14ac:dyDescent="0.15">
      <c r="A209" s="57" t="s">
        <v>652</v>
      </c>
      <c r="B209" s="58">
        <v>38958</v>
      </c>
      <c r="C209" s="58" t="s">
        <v>350</v>
      </c>
      <c r="D209" s="58">
        <v>18844</v>
      </c>
      <c r="E209" s="59">
        <f t="shared" si="5"/>
        <v>55.069130732375086</v>
      </c>
      <c r="F209" s="56" t="s">
        <v>428</v>
      </c>
      <c r="G209" s="56" t="s">
        <v>453</v>
      </c>
      <c r="H209" s="56" t="s">
        <v>322</v>
      </c>
      <c r="I209" s="56" t="s">
        <v>430</v>
      </c>
      <c r="J209" s="56" t="s">
        <v>430</v>
      </c>
      <c r="K209" s="56">
        <v>12</v>
      </c>
      <c r="L209" s="56" t="s">
        <v>653</v>
      </c>
      <c r="M209" s="56" t="s">
        <v>322</v>
      </c>
      <c r="N209" s="56" t="s">
        <v>429</v>
      </c>
      <c r="O209" s="56" t="s">
        <v>408</v>
      </c>
      <c r="P209" s="56" t="s">
        <v>426</v>
      </c>
      <c r="Q209" s="56" t="s">
        <v>408</v>
      </c>
      <c r="R209" s="56" t="s">
        <v>578</v>
      </c>
      <c r="S209" s="56" t="s">
        <v>305</v>
      </c>
      <c r="T209" s="56" t="s">
        <v>408</v>
      </c>
      <c r="U209" s="60">
        <v>3</v>
      </c>
      <c r="V209" s="61" t="s">
        <v>178</v>
      </c>
      <c r="W209" s="56" t="s">
        <v>394</v>
      </c>
      <c r="X209" s="56" t="s">
        <v>408</v>
      </c>
      <c r="Y209" s="56" t="s">
        <v>611</v>
      </c>
      <c r="Z209" s="56" t="s">
        <v>361</v>
      </c>
      <c r="AA209" s="56" t="s">
        <v>361</v>
      </c>
      <c r="AB209" s="56" t="s">
        <v>361</v>
      </c>
      <c r="AC209" s="56" t="s">
        <v>408</v>
      </c>
      <c r="AD209" s="56" t="s">
        <v>290</v>
      </c>
      <c r="AE209" s="60">
        <v>0.3</v>
      </c>
      <c r="AF209" s="61">
        <v>37833</v>
      </c>
      <c r="AG209" s="56" t="s">
        <v>427</v>
      </c>
      <c r="AH209" s="56" t="s">
        <v>409</v>
      </c>
      <c r="AI209" s="56" t="s">
        <v>409</v>
      </c>
      <c r="AJ209" s="56" t="s">
        <v>408</v>
      </c>
      <c r="AK209" s="56" t="s">
        <v>409</v>
      </c>
      <c r="AL209" s="56" t="s">
        <v>361</v>
      </c>
      <c r="AM209" s="61" t="s">
        <v>408</v>
      </c>
      <c r="AN209" s="61" t="s">
        <v>408</v>
      </c>
      <c r="AO209" s="61" t="s">
        <v>408</v>
      </c>
      <c r="AP209" s="61" t="s">
        <v>408</v>
      </c>
      <c r="AQ209" s="61" t="s">
        <v>361</v>
      </c>
      <c r="AR209" s="61" t="s">
        <v>408</v>
      </c>
      <c r="AS209" s="56" t="s">
        <v>641</v>
      </c>
      <c r="AT209" s="56">
        <v>15</v>
      </c>
      <c r="AU209" s="56" t="s">
        <v>347</v>
      </c>
      <c r="AV209" s="56">
        <v>0</v>
      </c>
      <c r="AW209" s="56" t="s">
        <v>430</v>
      </c>
      <c r="AY209" s="56"/>
      <c r="AZ209" s="56" t="s">
        <v>361</v>
      </c>
    </row>
    <row r="210" spans="1:52" ht="29" customHeight="1" x14ac:dyDescent="0.15">
      <c r="A210" s="57" t="s">
        <v>47</v>
      </c>
      <c r="B210" s="58">
        <v>38958</v>
      </c>
      <c r="C210" s="58" t="s">
        <v>126</v>
      </c>
      <c r="D210" s="58">
        <v>19608</v>
      </c>
      <c r="E210" s="59">
        <f t="shared" si="5"/>
        <v>52.977412731006162</v>
      </c>
      <c r="F210" s="56" t="s">
        <v>44</v>
      </c>
      <c r="G210" s="56" t="s">
        <v>106</v>
      </c>
      <c r="H210" s="56" t="s">
        <v>36</v>
      </c>
      <c r="I210" s="56" t="s">
        <v>26</v>
      </c>
      <c r="J210" s="56" t="s">
        <v>26</v>
      </c>
      <c r="K210" s="56">
        <v>15</v>
      </c>
      <c r="L210" s="56" t="s">
        <v>48</v>
      </c>
      <c r="M210" s="56" t="s">
        <v>49</v>
      </c>
      <c r="N210" s="56" t="s">
        <v>73</v>
      </c>
      <c r="O210" s="56" t="s">
        <v>74</v>
      </c>
      <c r="P210" s="56" t="s">
        <v>114</v>
      </c>
      <c r="Q210" s="56" t="s">
        <v>74</v>
      </c>
      <c r="R210" s="56" t="s">
        <v>122</v>
      </c>
      <c r="S210" s="56" t="s">
        <v>115</v>
      </c>
      <c r="T210" s="56" t="s">
        <v>74</v>
      </c>
      <c r="U210" s="60">
        <v>5.4</v>
      </c>
      <c r="V210" s="61" t="s">
        <v>34</v>
      </c>
      <c r="W210" s="56" t="s">
        <v>300</v>
      </c>
      <c r="X210" s="56" t="s">
        <v>74</v>
      </c>
      <c r="Y210" s="56" t="s">
        <v>252</v>
      </c>
      <c r="Z210" s="56" t="s">
        <v>80</v>
      </c>
      <c r="AA210" s="56" t="s">
        <v>80</v>
      </c>
      <c r="AB210" s="56" t="s">
        <v>80</v>
      </c>
      <c r="AC210" s="56" t="s">
        <v>74</v>
      </c>
      <c r="AD210" s="56" t="s">
        <v>296</v>
      </c>
      <c r="AE210" s="60">
        <v>0.7</v>
      </c>
      <c r="AF210" s="61">
        <v>36967</v>
      </c>
      <c r="AG210" s="56" t="s">
        <v>36</v>
      </c>
      <c r="AH210" s="56" t="s">
        <v>27</v>
      </c>
      <c r="AI210" s="56" t="s">
        <v>50</v>
      </c>
      <c r="AJ210" s="56" t="s">
        <v>51</v>
      </c>
      <c r="AK210" s="56" t="s">
        <v>52</v>
      </c>
      <c r="AL210" s="56" t="s">
        <v>80</v>
      </c>
      <c r="AM210" s="61" t="s">
        <v>74</v>
      </c>
      <c r="AN210" s="61" t="s">
        <v>74</v>
      </c>
      <c r="AO210" s="61" t="s">
        <v>74</v>
      </c>
      <c r="AP210" s="61" t="s">
        <v>74</v>
      </c>
      <c r="AQ210" s="61" t="s">
        <v>80</v>
      </c>
      <c r="AR210" s="61" t="s">
        <v>74</v>
      </c>
      <c r="AS210" s="56" t="s">
        <v>53</v>
      </c>
      <c r="AT210" s="56">
        <v>15</v>
      </c>
      <c r="AU210" s="56" t="s">
        <v>38</v>
      </c>
      <c r="AV210" s="56">
        <v>0</v>
      </c>
      <c r="AW210" s="56" t="s">
        <v>26</v>
      </c>
      <c r="AY210" s="56"/>
      <c r="AZ210" s="56" t="s">
        <v>361</v>
      </c>
    </row>
    <row r="211" spans="1:52" ht="29" customHeight="1" x14ac:dyDescent="0.15">
      <c r="A211" s="57" t="s">
        <v>54</v>
      </c>
      <c r="B211" s="58">
        <v>38958</v>
      </c>
      <c r="C211" s="58" t="s">
        <v>126</v>
      </c>
      <c r="D211" s="58">
        <v>12034</v>
      </c>
      <c r="E211" s="59">
        <f t="shared" si="5"/>
        <v>73.713894592744694</v>
      </c>
      <c r="F211" s="56" t="s">
        <v>31</v>
      </c>
      <c r="G211" s="56" t="s">
        <v>106</v>
      </c>
      <c r="H211" s="56" t="s">
        <v>42</v>
      </c>
      <c r="I211" s="56" t="s">
        <v>26</v>
      </c>
      <c r="J211" s="56" t="s">
        <v>26</v>
      </c>
      <c r="K211" s="56">
        <v>17</v>
      </c>
      <c r="L211" s="56" t="s">
        <v>55</v>
      </c>
      <c r="M211" s="56" t="s">
        <v>82</v>
      </c>
      <c r="N211" s="56" t="s">
        <v>73</v>
      </c>
      <c r="O211" s="56" t="s">
        <v>74</v>
      </c>
      <c r="P211" s="56" t="s">
        <v>114</v>
      </c>
      <c r="Q211" s="56" t="s">
        <v>74</v>
      </c>
      <c r="R211" s="56" t="s">
        <v>122</v>
      </c>
      <c r="S211" s="56" t="s">
        <v>115</v>
      </c>
      <c r="T211" s="56" t="s">
        <v>74</v>
      </c>
      <c r="U211" s="60">
        <v>6.3</v>
      </c>
      <c r="V211" s="61" t="s">
        <v>34</v>
      </c>
      <c r="W211" s="56" t="s">
        <v>394</v>
      </c>
      <c r="X211" s="56" t="s">
        <v>74</v>
      </c>
      <c r="Y211" s="56" t="s">
        <v>611</v>
      </c>
      <c r="Z211" s="56" t="s">
        <v>80</v>
      </c>
      <c r="AA211" s="56" t="s">
        <v>80</v>
      </c>
      <c r="AB211" s="56" t="s">
        <v>80</v>
      </c>
      <c r="AC211" s="56" t="s">
        <v>74</v>
      </c>
      <c r="AD211" s="56" t="s">
        <v>296</v>
      </c>
      <c r="AE211" s="60">
        <v>2</v>
      </c>
      <c r="AF211" s="61">
        <v>36638</v>
      </c>
      <c r="AG211" s="56" t="s">
        <v>42</v>
      </c>
      <c r="AH211" s="56" t="s">
        <v>42</v>
      </c>
      <c r="AI211" s="56" t="s">
        <v>42</v>
      </c>
      <c r="AJ211" s="56" t="s">
        <v>42</v>
      </c>
      <c r="AK211" s="56" t="s">
        <v>42</v>
      </c>
      <c r="AL211" s="56" t="s">
        <v>80</v>
      </c>
      <c r="AM211" s="61" t="s">
        <v>74</v>
      </c>
      <c r="AN211" s="61" t="s">
        <v>74</v>
      </c>
      <c r="AO211" s="61" t="s">
        <v>74</v>
      </c>
      <c r="AP211" s="61" t="s">
        <v>74</v>
      </c>
      <c r="AQ211" s="61" t="s">
        <v>80</v>
      </c>
      <c r="AR211" s="61" t="s">
        <v>74</v>
      </c>
      <c r="AS211" s="56" t="s">
        <v>4</v>
      </c>
      <c r="AT211" s="56">
        <v>15</v>
      </c>
      <c r="AU211" s="56" t="s">
        <v>38</v>
      </c>
      <c r="AV211" s="56">
        <v>0</v>
      </c>
      <c r="AW211" s="56" t="s">
        <v>26</v>
      </c>
      <c r="AZ211" s="56" t="s">
        <v>361</v>
      </c>
    </row>
    <row r="212" spans="1:52" ht="29" customHeight="1" x14ac:dyDescent="0.15">
      <c r="A212" s="57" t="s">
        <v>5</v>
      </c>
      <c r="B212" s="58">
        <v>38959</v>
      </c>
      <c r="C212" s="58" t="s">
        <v>126</v>
      </c>
      <c r="D212" s="58">
        <v>17939</v>
      </c>
      <c r="E212" s="59">
        <f t="shared" si="5"/>
        <v>57.549623545516766</v>
      </c>
      <c r="F212" s="56" t="s">
        <v>44</v>
      </c>
      <c r="G212" s="56" t="s">
        <v>106</v>
      </c>
      <c r="H212" s="56" t="s">
        <v>82</v>
      </c>
      <c r="I212" s="56" t="s">
        <v>26</v>
      </c>
      <c r="J212" s="56" t="s">
        <v>26</v>
      </c>
      <c r="K212" s="56">
        <v>12</v>
      </c>
      <c r="L212" s="56" t="s">
        <v>6</v>
      </c>
      <c r="M212" s="56" t="s">
        <v>82</v>
      </c>
      <c r="N212" s="56" t="s">
        <v>73</v>
      </c>
      <c r="O212" s="56" t="s">
        <v>74</v>
      </c>
      <c r="P212" s="56" t="s">
        <v>114</v>
      </c>
      <c r="Q212" s="56" t="s">
        <v>74</v>
      </c>
      <c r="R212" s="56" t="s">
        <v>122</v>
      </c>
      <c r="S212" s="56" t="s">
        <v>115</v>
      </c>
      <c r="T212" s="56" t="s">
        <v>74</v>
      </c>
      <c r="U212" s="60">
        <v>17.8</v>
      </c>
      <c r="V212" s="61" t="s">
        <v>34</v>
      </c>
      <c r="W212" s="56" t="s">
        <v>291</v>
      </c>
      <c r="X212" s="56" t="s">
        <v>74</v>
      </c>
      <c r="Y212" s="56" t="s">
        <v>252</v>
      </c>
      <c r="Z212" s="56" t="s">
        <v>80</v>
      </c>
      <c r="AA212" s="56" t="s">
        <v>80</v>
      </c>
      <c r="AB212" s="56" t="s">
        <v>26</v>
      </c>
      <c r="AC212" s="56" t="s">
        <v>7</v>
      </c>
      <c r="AD212" s="56" t="s">
        <v>296</v>
      </c>
      <c r="AE212" s="60">
        <v>15</v>
      </c>
      <c r="AF212" s="61">
        <v>32429</v>
      </c>
      <c r="AG212" s="56" t="s">
        <v>36</v>
      </c>
      <c r="AH212" s="56" t="s">
        <v>46</v>
      </c>
      <c r="AI212" s="56" t="s">
        <v>8</v>
      </c>
      <c r="AJ212" s="56" t="s">
        <v>28</v>
      </c>
      <c r="AK212" s="56" t="s">
        <v>9</v>
      </c>
      <c r="AL212" s="56" t="s">
        <v>80</v>
      </c>
      <c r="AM212" s="61" t="s">
        <v>74</v>
      </c>
      <c r="AN212" s="61" t="s">
        <v>74</v>
      </c>
      <c r="AO212" s="61" t="s">
        <v>74</v>
      </c>
      <c r="AP212" s="61" t="s">
        <v>74</v>
      </c>
      <c r="AQ212" s="61" t="s">
        <v>80</v>
      </c>
      <c r="AR212" s="61" t="s">
        <v>74</v>
      </c>
      <c r="AS212" s="56" t="s">
        <v>10</v>
      </c>
      <c r="AT212" s="56">
        <v>15</v>
      </c>
      <c r="AU212" s="56" t="s">
        <v>38</v>
      </c>
      <c r="AV212" s="56">
        <v>0</v>
      </c>
      <c r="AW212" s="56" t="s">
        <v>26</v>
      </c>
      <c r="AZ212" s="56" t="s">
        <v>361</v>
      </c>
    </row>
    <row r="213" spans="1:52" ht="29" customHeight="1" x14ac:dyDescent="0.15">
      <c r="A213" s="57" t="s">
        <v>11</v>
      </c>
      <c r="B213" s="58">
        <v>38959</v>
      </c>
      <c r="C213" s="58" t="s">
        <v>12</v>
      </c>
      <c r="D213" s="58">
        <v>16404</v>
      </c>
      <c r="E213" s="59">
        <f t="shared" si="5"/>
        <v>61.752224503764545</v>
      </c>
      <c r="F213" s="56" t="s">
        <v>31</v>
      </c>
      <c r="G213" s="56" t="s">
        <v>106</v>
      </c>
      <c r="H213" s="56" t="s">
        <v>82</v>
      </c>
      <c r="I213" s="56" t="s">
        <v>26</v>
      </c>
      <c r="J213" s="56" t="s">
        <v>26</v>
      </c>
      <c r="K213" s="56">
        <v>18</v>
      </c>
      <c r="L213" s="56" t="s">
        <v>13</v>
      </c>
      <c r="M213" s="56" t="s">
        <v>82</v>
      </c>
      <c r="N213" s="56" t="s">
        <v>73</v>
      </c>
      <c r="O213" s="56" t="s">
        <v>74</v>
      </c>
      <c r="P213" s="56" t="s">
        <v>114</v>
      </c>
      <c r="Q213" s="56" t="s">
        <v>74</v>
      </c>
      <c r="R213" s="56" t="s">
        <v>122</v>
      </c>
      <c r="S213" s="56" t="s">
        <v>115</v>
      </c>
      <c r="T213" s="56" t="s">
        <v>74</v>
      </c>
      <c r="U213" s="60">
        <v>0.25</v>
      </c>
      <c r="V213" s="61" t="s">
        <v>34</v>
      </c>
      <c r="W213" s="56" t="s">
        <v>416</v>
      </c>
      <c r="X213" s="56" t="s">
        <v>74</v>
      </c>
      <c r="Y213" s="56" t="s">
        <v>14</v>
      </c>
      <c r="Z213" s="56" t="s">
        <v>80</v>
      </c>
      <c r="AA213" s="56" t="s">
        <v>80</v>
      </c>
      <c r="AB213" s="56" t="s">
        <v>42</v>
      </c>
      <c r="AC213" s="56" t="s">
        <v>74</v>
      </c>
      <c r="AD213" s="56" t="s">
        <v>294</v>
      </c>
      <c r="AE213" s="60">
        <v>0.25</v>
      </c>
      <c r="AF213" s="61">
        <v>38868</v>
      </c>
      <c r="AG213" s="56" t="s">
        <v>36</v>
      </c>
      <c r="AH213" s="56" t="s">
        <v>42</v>
      </c>
      <c r="AI213" s="56" t="s">
        <v>42</v>
      </c>
      <c r="AJ213" s="56" t="s">
        <v>74</v>
      </c>
      <c r="AK213" s="56" t="s">
        <v>42</v>
      </c>
      <c r="AL213" s="56" t="s">
        <v>80</v>
      </c>
      <c r="AM213" s="61" t="s">
        <v>74</v>
      </c>
      <c r="AN213" s="61" t="s">
        <v>74</v>
      </c>
      <c r="AO213" s="61" t="s">
        <v>74</v>
      </c>
      <c r="AP213" s="61" t="s">
        <v>74</v>
      </c>
      <c r="AQ213" s="61" t="s">
        <v>80</v>
      </c>
      <c r="AR213" s="61" t="s">
        <v>74</v>
      </c>
      <c r="AS213" s="56" t="s">
        <v>70</v>
      </c>
      <c r="AT213" s="56">
        <v>15</v>
      </c>
      <c r="AU213" s="56" t="s">
        <v>38</v>
      </c>
      <c r="AV213" s="56">
        <v>0</v>
      </c>
      <c r="AW213" s="56" t="s">
        <v>26</v>
      </c>
      <c r="AZ213" s="56" t="s">
        <v>361</v>
      </c>
    </row>
    <row r="214" spans="1:52" ht="29" customHeight="1" x14ac:dyDescent="0.15">
      <c r="A214" s="57" t="s">
        <v>15</v>
      </c>
      <c r="B214" s="58">
        <v>38960</v>
      </c>
      <c r="C214" s="58" t="s">
        <v>16</v>
      </c>
      <c r="D214" s="58">
        <v>19747</v>
      </c>
      <c r="E214" s="59">
        <f t="shared" si="5"/>
        <v>52.602327173169066</v>
      </c>
      <c r="F214" s="56" t="s">
        <v>44</v>
      </c>
      <c r="G214" s="56" t="s">
        <v>66</v>
      </c>
      <c r="H214" s="56" t="s">
        <v>82</v>
      </c>
      <c r="I214" s="56" t="s">
        <v>26</v>
      </c>
      <c r="J214" s="56" t="s">
        <v>26</v>
      </c>
      <c r="K214" s="56">
        <v>14</v>
      </c>
      <c r="L214" s="56" t="s">
        <v>17</v>
      </c>
      <c r="M214" s="56" t="s">
        <v>82</v>
      </c>
      <c r="N214" s="56" t="s">
        <v>1388</v>
      </c>
      <c r="O214" s="56">
        <v>38</v>
      </c>
      <c r="P214" s="56" t="s">
        <v>23</v>
      </c>
      <c r="Q214" s="56" t="s">
        <v>1387</v>
      </c>
      <c r="R214" s="56" t="s">
        <v>18</v>
      </c>
      <c r="S214" s="56" t="s">
        <v>115</v>
      </c>
      <c r="T214" s="56" t="s">
        <v>74</v>
      </c>
      <c r="U214" s="60">
        <v>1.25</v>
      </c>
      <c r="V214" s="61" t="s">
        <v>116</v>
      </c>
      <c r="W214" s="56" t="s">
        <v>337</v>
      </c>
      <c r="X214" s="56" t="s">
        <v>74</v>
      </c>
      <c r="Y214" s="56" t="s">
        <v>252</v>
      </c>
      <c r="Z214" s="56" t="s">
        <v>26</v>
      </c>
      <c r="AA214" s="56" t="s">
        <v>80</v>
      </c>
      <c r="AB214" s="56" t="s">
        <v>42</v>
      </c>
      <c r="AC214" s="56" t="s">
        <v>74</v>
      </c>
      <c r="AD214" s="56" t="s">
        <v>294</v>
      </c>
      <c r="AE214" s="60">
        <v>0.5</v>
      </c>
      <c r="AF214" s="61">
        <v>38503</v>
      </c>
      <c r="AG214" s="56" t="s">
        <v>42</v>
      </c>
      <c r="AH214" s="56" t="s">
        <v>42</v>
      </c>
      <c r="AI214" s="56" t="s">
        <v>42</v>
      </c>
      <c r="AJ214" s="56" t="s">
        <v>74</v>
      </c>
      <c r="AK214" s="56" t="s">
        <v>42</v>
      </c>
      <c r="AL214" s="56" t="s">
        <v>26</v>
      </c>
      <c r="AM214" s="61">
        <v>36703</v>
      </c>
      <c r="AN214" s="61" t="s">
        <v>42</v>
      </c>
      <c r="AO214" s="61" t="s">
        <v>74</v>
      </c>
      <c r="AP214" s="61" t="s">
        <v>74</v>
      </c>
      <c r="AQ214" s="61" t="s">
        <v>80</v>
      </c>
      <c r="AR214" s="61" t="s">
        <v>74</v>
      </c>
      <c r="AS214" s="56" t="s">
        <v>19</v>
      </c>
      <c r="AT214" s="56">
        <v>15</v>
      </c>
      <c r="AU214" s="56" t="s">
        <v>38</v>
      </c>
      <c r="AV214" s="56">
        <v>0</v>
      </c>
      <c r="AW214" s="56" t="s">
        <v>26</v>
      </c>
      <c r="AZ214" s="56" t="s">
        <v>361</v>
      </c>
    </row>
    <row r="215" spans="1:52" ht="29" customHeight="1" x14ac:dyDescent="0.15">
      <c r="A215" s="57" t="s">
        <v>1332</v>
      </c>
      <c r="B215" s="64">
        <v>38960</v>
      </c>
      <c r="C215" s="64" t="s">
        <v>171</v>
      </c>
      <c r="D215" s="64">
        <v>17494</v>
      </c>
      <c r="E215" s="74">
        <v>58.8</v>
      </c>
      <c r="F215" s="65" t="s">
        <v>356</v>
      </c>
      <c r="G215" s="65" t="s">
        <v>289</v>
      </c>
      <c r="H215" s="65" t="s">
        <v>427</v>
      </c>
      <c r="I215" s="65" t="s">
        <v>430</v>
      </c>
      <c r="J215" s="65" t="s">
        <v>430</v>
      </c>
      <c r="K215" s="65">
        <v>16</v>
      </c>
      <c r="L215" s="65" t="s">
        <v>1333</v>
      </c>
      <c r="M215" s="65" t="s">
        <v>322</v>
      </c>
      <c r="N215" s="65" t="s">
        <v>429</v>
      </c>
      <c r="O215" s="65" t="s">
        <v>408</v>
      </c>
      <c r="P215" s="65" t="s">
        <v>426</v>
      </c>
      <c r="Q215" s="65" t="s">
        <v>408</v>
      </c>
      <c r="R215" s="65" t="s">
        <v>578</v>
      </c>
      <c r="S215" s="65" t="s">
        <v>305</v>
      </c>
      <c r="T215" s="65" t="s">
        <v>408</v>
      </c>
      <c r="U215" s="66">
        <v>11.25</v>
      </c>
      <c r="V215" s="67" t="s">
        <v>410</v>
      </c>
      <c r="W215" s="65" t="s">
        <v>425</v>
      </c>
      <c r="X215" s="65" t="s">
        <v>408</v>
      </c>
      <c r="Y215" s="65" t="s">
        <v>1334</v>
      </c>
      <c r="Z215" s="65" t="s">
        <v>430</v>
      </c>
      <c r="AA215" s="65" t="s">
        <v>361</v>
      </c>
      <c r="AB215" s="65" t="s">
        <v>361</v>
      </c>
      <c r="AC215" s="65" t="s">
        <v>408</v>
      </c>
      <c r="AD215" s="65" t="s">
        <v>318</v>
      </c>
      <c r="AE215" s="66">
        <v>8</v>
      </c>
      <c r="AF215" s="67">
        <v>34851</v>
      </c>
      <c r="AG215" s="65" t="s">
        <v>427</v>
      </c>
      <c r="AH215" s="65" t="s">
        <v>409</v>
      </c>
      <c r="AI215" s="65" t="s">
        <v>409</v>
      </c>
      <c r="AJ215" s="65" t="s">
        <v>408</v>
      </c>
      <c r="AK215" s="65" t="s">
        <v>409</v>
      </c>
      <c r="AL215" s="65" t="s">
        <v>361</v>
      </c>
      <c r="AM215" s="67" t="s">
        <v>408</v>
      </c>
      <c r="AN215" s="67" t="s">
        <v>408</v>
      </c>
      <c r="AO215" s="67" t="s">
        <v>408</v>
      </c>
      <c r="AP215" s="67" t="s">
        <v>408</v>
      </c>
      <c r="AQ215" s="67" t="s">
        <v>361</v>
      </c>
      <c r="AR215" s="67" t="s">
        <v>408</v>
      </c>
      <c r="AS215" s="65" t="s">
        <v>1335</v>
      </c>
      <c r="AT215" s="65">
        <v>35</v>
      </c>
      <c r="AU215" s="65" t="s">
        <v>347</v>
      </c>
      <c r="AV215" s="65">
        <v>0</v>
      </c>
      <c r="AW215" s="65" t="s">
        <v>430</v>
      </c>
      <c r="AX215" s="65"/>
      <c r="AY215" s="75"/>
      <c r="AZ215" s="56" t="s">
        <v>361</v>
      </c>
    </row>
    <row r="216" spans="1:52" ht="29" customHeight="1" x14ac:dyDescent="0.15">
      <c r="A216" s="57" t="s">
        <v>0</v>
      </c>
      <c r="B216" s="58">
        <v>38960</v>
      </c>
      <c r="C216" s="58" t="s">
        <v>16</v>
      </c>
      <c r="D216" s="58">
        <v>12719</v>
      </c>
      <c r="E216" s="59">
        <f t="shared" ref="E216:E258" si="6">(B216-D216)/365.25</f>
        <v>71.843942505133469</v>
      </c>
      <c r="F216" s="56" t="s">
        <v>31</v>
      </c>
      <c r="G216" s="56" t="s">
        <v>106</v>
      </c>
      <c r="H216" s="56" t="s">
        <v>82</v>
      </c>
      <c r="I216" s="56" t="s">
        <v>26</v>
      </c>
      <c r="J216" s="56" t="s">
        <v>26</v>
      </c>
      <c r="K216" s="56">
        <v>19</v>
      </c>
      <c r="L216" s="56" t="s">
        <v>1</v>
      </c>
      <c r="M216" s="56" t="s">
        <v>82</v>
      </c>
      <c r="N216" s="56" t="s">
        <v>73</v>
      </c>
      <c r="O216" s="56" t="s">
        <v>74</v>
      </c>
      <c r="P216" s="56" t="s">
        <v>114</v>
      </c>
      <c r="Q216" s="56" t="s">
        <v>74</v>
      </c>
      <c r="R216" s="56" t="s">
        <v>122</v>
      </c>
      <c r="S216" s="56" t="s">
        <v>115</v>
      </c>
      <c r="T216" s="56" t="s">
        <v>74</v>
      </c>
      <c r="U216" s="60">
        <v>1</v>
      </c>
      <c r="V216" s="61" t="s">
        <v>116</v>
      </c>
      <c r="W216" s="56" t="s">
        <v>423</v>
      </c>
      <c r="X216" s="56" t="s">
        <v>74</v>
      </c>
      <c r="Y216" s="56" t="s">
        <v>252</v>
      </c>
      <c r="Z216" s="56" t="s">
        <v>26</v>
      </c>
      <c r="AA216" s="56" t="s">
        <v>80</v>
      </c>
      <c r="AB216" s="56" t="s">
        <v>42</v>
      </c>
      <c r="AC216" s="56" t="s">
        <v>74</v>
      </c>
      <c r="AD216" s="56" t="s">
        <v>294</v>
      </c>
      <c r="AE216" s="60">
        <v>1</v>
      </c>
      <c r="AF216" s="61">
        <v>38603</v>
      </c>
      <c r="AG216" s="56" t="s">
        <v>42</v>
      </c>
      <c r="AH216" s="56" t="s">
        <v>42</v>
      </c>
      <c r="AI216" s="56" t="s">
        <v>42</v>
      </c>
      <c r="AJ216" s="56" t="s">
        <v>74</v>
      </c>
      <c r="AK216" s="56" t="s">
        <v>42</v>
      </c>
      <c r="AL216" s="56" t="s">
        <v>80</v>
      </c>
      <c r="AM216" s="61" t="s">
        <v>74</v>
      </c>
      <c r="AN216" s="61" t="s">
        <v>74</v>
      </c>
      <c r="AO216" s="61" t="s">
        <v>74</v>
      </c>
      <c r="AP216" s="61" t="s">
        <v>74</v>
      </c>
      <c r="AQ216" s="61" t="s">
        <v>26</v>
      </c>
      <c r="AR216" s="61" t="s">
        <v>2</v>
      </c>
      <c r="AS216" s="56" t="s">
        <v>3</v>
      </c>
      <c r="AT216" s="56">
        <v>15</v>
      </c>
      <c r="AU216" s="56" t="s">
        <v>38</v>
      </c>
      <c r="AV216" s="56">
        <v>0</v>
      </c>
      <c r="AW216" s="56" t="s">
        <v>26</v>
      </c>
      <c r="AZ216" s="56" t="s">
        <v>361</v>
      </c>
    </row>
    <row r="217" spans="1:52" ht="29" customHeight="1" x14ac:dyDescent="0.15">
      <c r="A217" s="57" t="s">
        <v>1089</v>
      </c>
      <c r="B217" s="58">
        <v>40079</v>
      </c>
      <c r="C217" s="58" t="s">
        <v>497</v>
      </c>
      <c r="D217" s="58">
        <v>24256</v>
      </c>
      <c r="E217" s="59">
        <f t="shared" si="6"/>
        <v>43.32101300479124</v>
      </c>
      <c r="F217" s="56" t="s">
        <v>356</v>
      </c>
      <c r="G217" s="56" t="s">
        <v>289</v>
      </c>
      <c r="H217" s="56" t="s">
        <v>322</v>
      </c>
      <c r="I217" s="56" t="s">
        <v>430</v>
      </c>
      <c r="J217" s="56" t="s">
        <v>430</v>
      </c>
      <c r="K217" s="56">
        <v>12</v>
      </c>
      <c r="L217" s="56" t="s">
        <v>751</v>
      </c>
      <c r="M217" s="56" t="s">
        <v>322</v>
      </c>
      <c r="N217" s="56" t="s">
        <v>429</v>
      </c>
      <c r="O217" s="56" t="s">
        <v>408</v>
      </c>
      <c r="P217" s="56" t="s">
        <v>426</v>
      </c>
      <c r="Q217" s="56" t="s">
        <v>408</v>
      </c>
      <c r="R217" s="56" t="s">
        <v>578</v>
      </c>
      <c r="S217" s="56" t="s">
        <v>305</v>
      </c>
      <c r="T217" s="56" t="s">
        <v>408</v>
      </c>
      <c r="U217" s="60">
        <v>11.3</v>
      </c>
      <c r="V217" s="61" t="s">
        <v>410</v>
      </c>
      <c r="W217" s="56" t="s">
        <v>254</v>
      </c>
      <c r="X217" s="56" t="s">
        <v>408</v>
      </c>
      <c r="Y217" s="56" t="s">
        <v>611</v>
      </c>
      <c r="Z217" s="56" t="s">
        <v>361</v>
      </c>
      <c r="AA217" s="56" t="s">
        <v>361</v>
      </c>
      <c r="AB217" s="56" t="s">
        <v>361</v>
      </c>
      <c r="AC217" s="56" t="s">
        <v>408</v>
      </c>
      <c r="AD217" s="56" t="s">
        <v>290</v>
      </c>
      <c r="AE217" s="60">
        <v>2</v>
      </c>
      <c r="AF217" s="61" t="s">
        <v>1286</v>
      </c>
      <c r="AG217" s="56" t="s">
        <v>427</v>
      </c>
      <c r="AH217" s="56" t="s">
        <v>1136</v>
      </c>
      <c r="AI217" s="56" t="s">
        <v>409</v>
      </c>
      <c r="AJ217" s="56" t="s">
        <v>409</v>
      </c>
      <c r="AK217" s="56" t="s">
        <v>409</v>
      </c>
      <c r="AL217" s="56" t="s">
        <v>361</v>
      </c>
      <c r="AM217" s="61" t="s">
        <v>408</v>
      </c>
      <c r="AN217" s="61" t="s">
        <v>408</v>
      </c>
      <c r="AO217" s="61" t="s">
        <v>408</v>
      </c>
      <c r="AP217" s="61" t="s">
        <v>408</v>
      </c>
      <c r="AQ217" s="61" t="s">
        <v>361</v>
      </c>
      <c r="AR217" s="61" t="s">
        <v>408</v>
      </c>
      <c r="AS217" s="56" t="s">
        <v>646</v>
      </c>
      <c r="AT217" s="56">
        <v>20</v>
      </c>
      <c r="AU217" s="56" t="s">
        <v>347</v>
      </c>
      <c r="AV217" s="56">
        <v>0</v>
      </c>
      <c r="AW217" s="56" t="s">
        <v>430</v>
      </c>
      <c r="AZ217" s="56" t="s">
        <v>361</v>
      </c>
    </row>
    <row r="218" spans="1:52" ht="29" customHeight="1" x14ac:dyDescent="0.15">
      <c r="A218" s="57" t="s">
        <v>1090</v>
      </c>
      <c r="B218" s="58">
        <v>40079</v>
      </c>
      <c r="C218" s="58" t="s">
        <v>497</v>
      </c>
      <c r="D218" s="58">
        <v>22235</v>
      </c>
      <c r="E218" s="59">
        <f t="shared" si="6"/>
        <v>48.854209445585212</v>
      </c>
      <c r="F218" s="56" t="s">
        <v>356</v>
      </c>
      <c r="G218" s="56" t="s">
        <v>289</v>
      </c>
      <c r="H218" s="56" t="s">
        <v>322</v>
      </c>
      <c r="I218" s="56" t="s">
        <v>430</v>
      </c>
      <c r="J218" s="56" t="s">
        <v>430</v>
      </c>
      <c r="K218" s="56">
        <v>18</v>
      </c>
      <c r="L218" s="56" t="s">
        <v>1091</v>
      </c>
      <c r="M218" s="56" t="s">
        <v>322</v>
      </c>
      <c r="N218" s="56" t="s">
        <v>429</v>
      </c>
      <c r="O218" s="56" t="s">
        <v>408</v>
      </c>
      <c r="P218" s="56" t="s">
        <v>426</v>
      </c>
      <c r="Q218" s="56" t="s">
        <v>408</v>
      </c>
      <c r="R218" s="56" t="s">
        <v>578</v>
      </c>
      <c r="S218" s="56" t="s">
        <v>305</v>
      </c>
      <c r="T218" s="56" t="s">
        <v>408</v>
      </c>
      <c r="U218" s="60">
        <v>3.8</v>
      </c>
      <c r="V218" s="61" t="s">
        <v>178</v>
      </c>
      <c r="W218" s="56" t="s">
        <v>394</v>
      </c>
      <c r="X218" s="56" t="s">
        <v>408</v>
      </c>
      <c r="Y218" s="56" t="s">
        <v>611</v>
      </c>
      <c r="Z218" s="56" t="s">
        <v>361</v>
      </c>
      <c r="AA218" s="56" t="s">
        <v>361</v>
      </c>
      <c r="AB218" s="56" t="s">
        <v>361</v>
      </c>
      <c r="AC218" s="56" t="s">
        <v>408</v>
      </c>
      <c r="AD218" s="56" t="s">
        <v>290</v>
      </c>
      <c r="AE218" s="60">
        <v>3.8</v>
      </c>
      <c r="AF218" s="61">
        <v>38672</v>
      </c>
      <c r="AG218" s="56" t="s">
        <v>427</v>
      </c>
      <c r="AH218" s="56" t="s">
        <v>1136</v>
      </c>
      <c r="AI218" s="56" t="s">
        <v>409</v>
      </c>
      <c r="AJ218" s="56" t="s">
        <v>1081</v>
      </c>
      <c r="AK218" s="56" t="s">
        <v>409</v>
      </c>
      <c r="AL218" s="56" t="s">
        <v>361</v>
      </c>
      <c r="AM218" s="61" t="s">
        <v>408</v>
      </c>
      <c r="AN218" s="61" t="s">
        <v>408</v>
      </c>
      <c r="AO218" s="61" t="s">
        <v>408</v>
      </c>
      <c r="AP218" s="61" t="s">
        <v>408</v>
      </c>
      <c r="AQ218" s="61" t="s">
        <v>361</v>
      </c>
      <c r="AR218" s="61" t="s">
        <v>408</v>
      </c>
      <c r="AS218" s="56" t="s">
        <v>646</v>
      </c>
      <c r="AT218" s="56">
        <v>20</v>
      </c>
      <c r="AU218" s="56" t="s">
        <v>347</v>
      </c>
      <c r="AV218" s="56">
        <v>0</v>
      </c>
      <c r="AW218" s="56" t="s">
        <v>430</v>
      </c>
      <c r="AZ218" s="56" t="s">
        <v>430</v>
      </c>
    </row>
    <row r="219" spans="1:52" ht="29" customHeight="1" x14ac:dyDescent="0.15">
      <c r="A219" s="69" t="s">
        <v>1312</v>
      </c>
      <c r="B219" s="70">
        <v>40767</v>
      </c>
      <c r="C219" s="70" t="s">
        <v>497</v>
      </c>
      <c r="D219" s="70">
        <v>17225</v>
      </c>
      <c r="E219" s="59">
        <f t="shared" si="6"/>
        <v>64.454483230663925</v>
      </c>
      <c r="F219" s="71" t="s">
        <v>356</v>
      </c>
      <c r="G219" s="71" t="s">
        <v>453</v>
      </c>
      <c r="H219" s="71" t="s">
        <v>322</v>
      </c>
      <c r="I219" s="71" t="s">
        <v>430</v>
      </c>
      <c r="J219" s="71" t="s">
        <v>430</v>
      </c>
      <c r="K219" s="71" t="s">
        <v>409</v>
      </c>
      <c r="L219" s="71" t="s">
        <v>1329</v>
      </c>
      <c r="M219" s="71" t="s">
        <v>409</v>
      </c>
      <c r="N219" s="71" t="s">
        <v>429</v>
      </c>
      <c r="O219" s="71" t="s">
        <v>408</v>
      </c>
      <c r="P219" s="71" t="s">
        <v>426</v>
      </c>
      <c r="Q219" s="71" t="s">
        <v>408</v>
      </c>
      <c r="R219" s="71" t="s">
        <v>578</v>
      </c>
      <c r="S219" s="71" t="s">
        <v>305</v>
      </c>
      <c r="T219" s="71" t="s">
        <v>408</v>
      </c>
      <c r="U219" s="71">
        <v>1.8</v>
      </c>
      <c r="V219" s="73" t="s">
        <v>410</v>
      </c>
      <c r="W219" s="71" t="s">
        <v>425</v>
      </c>
      <c r="X219" s="71" t="s">
        <v>408</v>
      </c>
      <c r="Y219" s="71" t="s">
        <v>611</v>
      </c>
      <c r="Z219" s="71" t="s">
        <v>361</v>
      </c>
      <c r="AA219" s="71" t="s">
        <v>361</v>
      </c>
      <c r="AB219" s="71" t="s">
        <v>361</v>
      </c>
      <c r="AC219" s="71" t="s">
        <v>408</v>
      </c>
      <c r="AD219" s="71" t="s">
        <v>290</v>
      </c>
      <c r="AE219" s="71" t="s">
        <v>409</v>
      </c>
      <c r="AF219" s="73">
        <v>40086</v>
      </c>
      <c r="AG219" s="71" t="s">
        <v>427</v>
      </c>
      <c r="AH219" s="71" t="s">
        <v>409</v>
      </c>
      <c r="AI219" s="71" t="s">
        <v>409</v>
      </c>
      <c r="AJ219" s="71" t="s">
        <v>409</v>
      </c>
      <c r="AK219" s="71" t="s">
        <v>409</v>
      </c>
      <c r="AL219" s="71" t="s">
        <v>361</v>
      </c>
      <c r="AM219" s="73" t="s">
        <v>408</v>
      </c>
      <c r="AN219" s="73" t="s">
        <v>408</v>
      </c>
      <c r="AO219" s="73" t="s">
        <v>408</v>
      </c>
      <c r="AP219" s="73" t="s">
        <v>408</v>
      </c>
      <c r="AQ219" s="73" t="s">
        <v>361</v>
      </c>
      <c r="AR219" s="73" t="s">
        <v>408</v>
      </c>
      <c r="AS219" s="71" t="s">
        <v>1313</v>
      </c>
      <c r="AT219" s="71">
        <v>40</v>
      </c>
      <c r="AU219" s="71" t="s">
        <v>347</v>
      </c>
      <c r="AV219" s="71">
        <v>0</v>
      </c>
      <c r="AW219" s="71" t="s">
        <v>409</v>
      </c>
      <c r="AX219" s="71"/>
      <c r="AZ219" s="56" t="s">
        <v>361</v>
      </c>
    </row>
    <row r="220" spans="1:52" ht="29" customHeight="1" x14ac:dyDescent="0.15">
      <c r="A220" s="69" t="s">
        <v>1314</v>
      </c>
      <c r="B220" s="70">
        <v>40767</v>
      </c>
      <c r="C220" s="70" t="s">
        <v>497</v>
      </c>
      <c r="D220" s="70">
        <v>15422</v>
      </c>
      <c r="E220" s="59">
        <f t="shared" si="6"/>
        <v>69.390828199863108</v>
      </c>
      <c r="F220" s="71" t="s">
        <v>356</v>
      </c>
      <c r="G220" s="71" t="s">
        <v>289</v>
      </c>
      <c r="H220" s="71" t="s">
        <v>322</v>
      </c>
      <c r="I220" s="71" t="s">
        <v>430</v>
      </c>
      <c r="J220" s="71" t="s">
        <v>430</v>
      </c>
      <c r="K220" s="71">
        <v>22</v>
      </c>
      <c r="L220" s="71" t="s">
        <v>1315</v>
      </c>
      <c r="M220" s="71" t="s">
        <v>322</v>
      </c>
      <c r="N220" s="71" t="s">
        <v>429</v>
      </c>
      <c r="O220" s="71" t="s">
        <v>408</v>
      </c>
      <c r="P220" s="71" t="s">
        <v>426</v>
      </c>
      <c r="Q220" s="71" t="s">
        <v>408</v>
      </c>
      <c r="R220" s="71" t="s">
        <v>578</v>
      </c>
      <c r="S220" s="71" t="s">
        <v>305</v>
      </c>
      <c r="T220" s="71" t="s">
        <v>408</v>
      </c>
      <c r="U220" s="71">
        <v>5.2</v>
      </c>
      <c r="V220" s="73" t="s">
        <v>178</v>
      </c>
      <c r="W220" s="71" t="s">
        <v>394</v>
      </c>
      <c r="X220" s="71" t="s">
        <v>408</v>
      </c>
      <c r="Y220" s="71" t="s">
        <v>611</v>
      </c>
      <c r="Z220" s="71" t="s">
        <v>361</v>
      </c>
      <c r="AA220" s="71" t="s">
        <v>361</v>
      </c>
      <c r="AB220" s="71" t="s">
        <v>409</v>
      </c>
      <c r="AC220" s="71" t="s">
        <v>408</v>
      </c>
      <c r="AD220" s="56" t="s">
        <v>318</v>
      </c>
      <c r="AE220" s="71" t="s">
        <v>409</v>
      </c>
      <c r="AF220" s="73">
        <v>38893</v>
      </c>
      <c r="AG220" s="71" t="s">
        <v>427</v>
      </c>
      <c r="AH220" s="71" t="s">
        <v>409</v>
      </c>
      <c r="AI220" s="71" t="s">
        <v>409</v>
      </c>
      <c r="AJ220" s="71" t="s">
        <v>409</v>
      </c>
      <c r="AK220" s="71" t="s">
        <v>409</v>
      </c>
      <c r="AL220" s="71" t="s">
        <v>409</v>
      </c>
      <c r="AM220" s="73" t="s">
        <v>409</v>
      </c>
      <c r="AN220" s="73" t="s">
        <v>409</v>
      </c>
      <c r="AO220" s="73" t="s">
        <v>409</v>
      </c>
      <c r="AP220" s="73" t="s">
        <v>409</v>
      </c>
      <c r="AQ220" s="73" t="s">
        <v>409</v>
      </c>
      <c r="AR220" s="73" t="s">
        <v>409</v>
      </c>
      <c r="AS220" s="71" t="s">
        <v>409</v>
      </c>
      <c r="AT220" s="71">
        <v>25</v>
      </c>
      <c r="AU220" s="71" t="s">
        <v>347</v>
      </c>
      <c r="AV220" s="71">
        <v>0</v>
      </c>
      <c r="AW220" s="71" t="s">
        <v>430</v>
      </c>
      <c r="AX220" s="71"/>
      <c r="AZ220" s="56" t="s">
        <v>361</v>
      </c>
    </row>
    <row r="221" spans="1:52" ht="29" customHeight="1" x14ac:dyDescent="0.15">
      <c r="A221" s="69" t="s">
        <v>1316</v>
      </c>
      <c r="B221" s="70">
        <v>40767</v>
      </c>
      <c r="C221" s="70" t="s">
        <v>497</v>
      </c>
      <c r="D221" s="70">
        <v>19800</v>
      </c>
      <c r="E221" s="59">
        <f t="shared" si="6"/>
        <v>57.404517453798768</v>
      </c>
      <c r="F221" s="71" t="s">
        <v>428</v>
      </c>
      <c r="G221" s="71" t="s">
        <v>289</v>
      </c>
      <c r="H221" s="71" t="s">
        <v>322</v>
      </c>
      <c r="I221" s="71" t="s">
        <v>430</v>
      </c>
      <c r="J221" s="71" t="s">
        <v>430</v>
      </c>
      <c r="K221" s="71" t="s">
        <v>409</v>
      </c>
      <c r="L221" s="71" t="s">
        <v>1317</v>
      </c>
      <c r="M221" s="71" t="s">
        <v>322</v>
      </c>
      <c r="N221" s="71" t="s">
        <v>429</v>
      </c>
      <c r="O221" s="71" t="s">
        <v>408</v>
      </c>
      <c r="P221" s="71" t="s">
        <v>426</v>
      </c>
      <c r="Q221" s="71" t="s">
        <v>408</v>
      </c>
      <c r="R221" s="71" t="s">
        <v>578</v>
      </c>
      <c r="S221" s="71" t="s">
        <v>305</v>
      </c>
      <c r="T221" s="71" t="s">
        <v>408</v>
      </c>
      <c r="U221" s="71">
        <v>8.6999999999999993</v>
      </c>
      <c r="V221" s="73" t="s">
        <v>410</v>
      </c>
      <c r="W221" s="71" t="s">
        <v>425</v>
      </c>
      <c r="X221" s="71" t="s">
        <v>408</v>
      </c>
      <c r="Y221" s="71" t="s">
        <v>611</v>
      </c>
      <c r="Z221" s="71" t="s">
        <v>361</v>
      </c>
      <c r="AA221" s="71" t="s">
        <v>361</v>
      </c>
      <c r="AB221" s="71" t="s">
        <v>361</v>
      </c>
      <c r="AC221" s="71" t="s">
        <v>408</v>
      </c>
      <c r="AD221" s="56" t="s">
        <v>318</v>
      </c>
      <c r="AE221" s="71" t="s">
        <v>409</v>
      </c>
      <c r="AF221" s="73">
        <v>37592</v>
      </c>
      <c r="AG221" s="71" t="s">
        <v>427</v>
      </c>
      <c r="AH221" s="71" t="s">
        <v>409</v>
      </c>
      <c r="AI221" s="71" t="s">
        <v>409</v>
      </c>
      <c r="AJ221" s="71" t="s">
        <v>409</v>
      </c>
      <c r="AK221" s="71" t="s">
        <v>409</v>
      </c>
      <c r="AL221" s="71" t="s">
        <v>361</v>
      </c>
      <c r="AM221" s="73" t="s">
        <v>408</v>
      </c>
      <c r="AN221" s="73" t="s">
        <v>408</v>
      </c>
      <c r="AO221" s="73" t="s">
        <v>408</v>
      </c>
      <c r="AP221" s="73" t="s">
        <v>408</v>
      </c>
      <c r="AQ221" s="73" t="s">
        <v>361</v>
      </c>
      <c r="AR221" s="73" t="s">
        <v>408</v>
      </c>
      <c r="AS221" s="71" t="s">
        <v>409</v>
      </c>
      <c r="AT221" s="71">
        <v>25</v>
      </c>
      <c r="AU221" s="71" t="s">
        <v>347</v>
      </c>
      <c r="AV221" s="71" t="s">
        <v>1318</v>
      </c>
      <c r="AW221" s="71" t="s">
        <v>430</v>
      </c>
      <c r="AX221" s="71"/>
      <c r="AZ221" s="56" t="s">
        <v>361</v>
      </c>
    </row>
    <row r="222" spans="1:52" ht="29" customHeight="1" x14ac:dyDescent="0.15">
      <c r="A222" s="69" t="s">
        <v>1319</v>
      </c>
      <c r="B222" s="70">
        <v>40768</v>
      </c>
      <c r="C222" s="70" t="s">
        <v>497</v>
      </c>
      <c r="D222" s="70">
        <v>25173</v>
      </c>
      <c r="E222" s="59">
        <f t="shared" si="6"/>
        <v>42.696783025325118</v>
      </c>
      <c r="F222" s="71" t="s">
        <v>356</v>
      </c>
      <c r="G222" s="71" t="s">
        <v>453</v>
      </c>
      <c r="H222" s="71" t="s">
        <v>322</v>
      </c>
      <c r="I222" s="71" t="s">
        <v>430</v>
      </c>
      <c r="J222" s="71" t="s">
        <v>430</v>
      </c>
      <c r="K222" s="71" t="s">
        <v>409</v>
      </c>
      <c r="L222" s="71" t="s">
        <v>409</v>
      </c>
      <c r="M222" s="71" t="s">
        <v>322</v>
      </c>
      <c r="N222" s="71" t="s">
        <v>429</v>
      </c>
      <c r="O222" s="71" t="s">
        <v>408</v>
      </c>
      <c r="P222" s="71" t="s">
        <v>426</v>
      </c>
      <c r="Q222" s="71" t="s">
        <v>408</v>
      </c>
      <c r="R222" s="71" t="s">
        <v>578</v>
      </c>
      <c r="S222" s="71" t="s">
        <v>305</v>
      </c>
      <c r="T222" s="71" t="s">
        <v>408</v>
      </c>
      <c r="U222" s="71">
        <v>16</v>
      </c>
      <c r="V222" s="73" t="s">
        <v>178</v>
      </c>
      <c r="W222" s="71" t="s">
        <v>394</v>
      </c>
      <c r="X222" s="71" t="s">
        <v>408</v>
      </c>
      <c r="Y222" s="71" t="s">
        <v>611</v>
      </c>
      <c r="Z222" s="71" t="s">
        <v>361</v>
      </c>
      <c r="AA222" s="71" t="s">
        <v>361</v>
      </c>
      <c r="AB222" s="71" t="s">
        <v>409</v>
      </c>
      <c r="AC222" s="71" t="s">
        <v>408</v>
      </c>
      <c r="AD222" s="56" t="s">
        <v>409</v>
      </c>
      <c r="AE222" s="71" t="s">
        <v>409</v>
      </c>
      <c r="AF222" s="73">
        <v>34924</v>
      </c>
      <c r="AG222" s="71" t="s">
        <v>427</v>
      </c>
      <c r="AH222" s="71" t="s">
        <v>365</v>
      </c>
      <c r="AI222" s="71" t="s">
        <v>409</v>
      </c>
      <c r="AJ222" s="71" t="s">
        <v>409</v>
      </c>
      <c r="AK222" s="71" t="s">
        <v>409</v>
      </c>
      <c r="AL222" s="71" t="s">
        <v>361</v>
      </c>
      <c r="AM222" s="73" t="s">
        <v>408</v>
      </c>
      <c r="AN222" s="73" t="s">
        <v>408</v>
      </c>
      <c r="AO222" s="73" t="s">
        <v>408</v>
      </c>
      <c r="AP222" s="73" t="s">
        <v>408</v>
      </c>
      <c r="AQ222" s="73" t="s">
        <v>409</v>
      </c>
      <c r="AR222" s="73" t="s">
        <v>409</v>
      </c>
      <c r="AS222" s="71" t="s">
        <v>409</v>
      </c>
      <c r="AT222" s="71">
        <v>25</v>
      </c>
      <c r="AU222" s="71" t="s">
        <v>347</v>
      </c>
      <c r="AV222" s="71">
        <v>0</v>
      </c>
      <c r="AW222" s="71" t="s">
        <v>430</v>
      </c>
      <c r="AX222" s="71"/>
      <c r="AZ222" s="56" t="s">
        <v>361</v>
      </c>
    </row>
    <row r="223" spans="1:52" ht="29" customHeight="1" x14ac:dyDescent="0.15">
      <c r="A223" s="69" t="s">
        <v>1320</v>
      </c>
      <c r="B223" s="70">
        <v>40768</v>
      </c>
      <c r="C223" s="70" t="s">
        <v>497</v>
      </c>
      <c r="D223" s="70">
        <v>18293</v>
      </c>
      <c r="E223" s="59">
        <f t="shared" si="6"/>
        <v>61.533196440793979</v>
      </c>
      <c r="F223" s="71" t="s">
        <v>356</v>
      </c>
      <c r="G223" s="71" t="s">
        <v>453</v>
      </c>
      <c r="H223" s="71" t="s">
        <v>322</v>
      </c>
      <c r="I223" s="71" t="s">
        <v>430</v>
      </c>
      <c r="J223" s="71" t="s">
        <v>430</v>
      </c>
      <c r="K223" s="71" t="s">
        <v>409</v>
      </c>
      <c r="L223" s="71" t="s">
        <v>1321</v>
      </c>
      <c r="M223" s="71" t="s">
        <v>322</v>
      </c>
      <c r="N223" s="71" t="s">
        <v>1389</v>
      </c>
      <c r="O223" s="71" t="s">
        <v>409</v>
      </c>
      <c r="P223" s="71" t="s">
        <v>409</v>
      </c>
      <c r="Q223" s="71" t="s">
        <v>409</v>
      </c>
      <c r="R223" s="71" t="s">
        <v>578</v>
      </c>
      <c r="S223" s="71" t="s">
        <v>305</v>
      </c>
      <c r="T223" s="71" t="s">
        <v>408</v>
      </c>
      <c r="U223" s="71">
        <v>3</v>
      </c>
      <c r="V223" s="73" t="s">
        <v>178</v>
      </c>
      <c r="W223" s="71" t="s">
        <v>394</v>
      </c>
      <c r="X223" s="71" t="s">
        <v>408</v>
      </c>
      <c r="Y223" s="71" t="s">
        <v>611</v>
      </c>
      <c r="Z223" s="71" t="s">
        <v>361</v>
      </c>
      <c r="AA223" s="71" t="s">
        <v>361</v>
      </c>
      <c r="AB223" s="71" t="s">
        <v>409</v>
      </c>
      <c r="AC223" s="71" t="s">
        <v>408</v>
      </c>
      <c r="AD223" s="56" t="s">
        <v>290</v>
      </c>
      <c r="AE223" s="71" t="s">
        <v>409</v>
      </c>
      <c r="AF223" s="73">
        <v>39673</v>
      </c>
      <c r="AG223" s="71" t="s">
        <v>427</v>
      </c>
      <c r="AH223" s="71" t="s">
        <v>431</v>
      </c>
      <c r="AI223" s="71" t="s">
        <v>409</v>
      </c>
      <c r="AJ223" s="71" t="s">
        <v>409</v>
      </c>
      <c r="AK223" s="71" t="s">
        <v>409</v>
      </c>
      <c r="AL223" s="71" t="s">
        <v>361</v>
      </c>
      <c r="AM223" s="73" t="s">
        <v>408</v>
      </c>
      <c r="AN223" s="73" t="s">
        <v>408</v>
      </c>
      <c r="AO223" s="73" t="s">
        <v>408</v>
      </c>
      <c r="AP223" s="73" t="s">
        <v>408</v>
      </c>
      <c r="AQ223" s="73" t="s">
        <v>409</v>
      </c>
      <c r="AR223" s="73" t="s">
        <v>409</v>
      </c>
      <c r="AS223" s="71" t="s">
        <v>409</v>
      </c>
      <c r="AT223" s="71">
        <v>25</v>
      </c>
      <c r="AU223" s="71" t="s">
        <v>347</v>
      </c>
      <c r="AV223" s="71" t="s">
        <v>1318</v>
      </c>
      <c r="AW223" s="71" t="s">
        <v>430</v>
      </c>
      <c r="AX223" s="71"/>
      <c r="AZ223" s="56" t="s">
        <v>361</v>
      </c>
    </row>
    <row r="224" spans="1:52" ht="29" customHeight="1" x14ac:dyDescent="0.15">
      <c r="A224" s="69" t="s">
        <v>1322</v>
      </c>
      <c r="B224" s="70">
        <v>40768</v>
      </c>
      <c r="C224" s="70" t="s">
        <v>497</v>
      </c>
      <c r="D224" s="70">
        <v>20600</v>
      </c>
      <c r="E224" s="59">
        <f t="shared" si="6"/>
        <v>55.21697467488022</v>
      </c>
      <c r="F224" s="71" t="s">
        <v>356</v>
      </c>
      <c r="G224" s="71" t="s">
        <v>453</v>
      </c>
      <c r="H224" s="71" t="s">
        <v>322</v>
      </c>
      <c r="I224" s="71" t="s">
        <v>430</v>
      </c>
      <c r="J224" s="71" t="s">
        <v>430</v>
      </c>
      <c r="K224" s="71">
        <v>15</v>
      </c>
      <c r="L224" s="71" t="s">
        <v>1323</v>
      </c>
      <c r="M224" s="71" t="s">
        <v>322</v>
      </c>
      <c r="N224" s="71" t="s">
        <v>429</v>
      </c>
      <c r="O224" s="71" t="s">
        <v>408</v>
      </c>
      <c r="P224" s="71" t="s">
        <v>426</v>
      </c>
      <c r="Q224" s="71" t="s">
        <v>408</v>
      </c>
      <c r="R224" s="71" t="s">
        <v>578</v>
      </c>
      <c r="S224" s="71" t="s">
        <v>305</v>
      </c>
      <c r="T224" s="71" t="s">
        <v>408</v>
      </c>
      <c r="U224" s="71">
        <v>3.2</v>
      </c>
      <c r="V224" s="73" t="s">
        <v>410</v>
      </c>
      <c r="W224" s="71" t="s">
        <v>425</v>
      </c>
      <c r="X224" s="71" t="s">
        <v>408</v>
      </c>
      <c r="Y224" s="71" t="s">
        <v>611</v>
      </c>
      <c r="Z224" s="71" t="s">
        <v>430</v>
      </c>
      <c r="AA224" s="71" t="s">
        <v>361</v>
      </c>
      <c r="AB224" s="71" t="s">
        <v>409</v>
      </c>
      <c r="AC224" s="71" t="s">
        <v>408</v>
      </c>
      <c r="AD224" s="56" t="s">
        <v>413</v>
      </c>
      <c r="AE224" s="71" t="s">
        <v>409</v>
      </c>
      <c r="AF224" s="73">
        <v>35946</v>
      </c>
      <c r="AG224" s="71" t="s">
        <v>427</v>
      </c>
      <c r="AH224" s="71" t="s">
        <v>431</v>
      </c>
      <c r="AI224" s="71" t="s">
        <v>409</v>
      </c>
      <c r="AJ224" s="71" t="s">
        <v>409</v>
      </c>
      <c r="AK224" s="71" t="s">
        <v>409</v>
      </c>
      <c r="AL224" s="71" t="s">
        <v>361</v>
      </c>
      <c r="AM224" s="73" t="s">
        <v>408</v>
      </c>
      <c r="AN224" s="73" t="s">
        <v>408</v>
      </c>
      <c r="AO224" s="73" t="s">
        <v>408</v>
      </c>
      <c r="AP224" s="73" t="s">
        <v>408</v>
      </c>
      <c r="AQ224" s="73" t="s">
        <v>409</v>
      </c>
      <c r="AR224" s="73" t="s">
        <v>409</v>
      </c>
      <c r="AS224" s="71" t="s">
        <v>409</v>
      </c>
      <c r="AT224" s="71">
        <v>25</v>
      </c>
      <c r="AU224" s="71" t="s">
        <v>347</v>
      </c>
      <c r="AV224" s="71">
        <v>0</v>
      </c>
      <c r="AW224" s="71" t="s">
        <v>430</v>
      </c>
      <c r="AX224" s="71"/>
      <c r="AZ224" s="56" t="s">
        <v>361</v>
      </c>
    </row>
    <row r="225" spans="1:52" ht="29" customHeight="1" x14ac:dyDescent="0.15">
      <c r="A225" s="69" t="s">
        <v>1695</v>
      </c>
      <c r="B225" s="70">
        <v>40767</v>
      </c>
      <c r="C225" s="70" t="s">
        <v>497</v>
      </c>
      <c r="D225" s="70">
        <v>14900</v>
      </c>
      <c r="E225" s="59">
        <f t="shared" si="6"/>
        <v>70.81998631074606</v>
      </c>
      <c r="F225" s="71" t="s">
        <v>356</v>
      </c>
      <c r="G225" s="71" t="s">
        <v>289</v>
      </c>
      <c r="H225" s="71" t="s">
        <v>322</v>
      </c>
      <c r="I225" s="71" t="s">
        <v>430</v>
      </c>
      <c r="J225" s="71" t="s">
        <v>430</v>
      </c>
      <c r="K225" s="71">
        <v>16</v>
      </c>
      <c r="L225" s="71" t="s">
        <v>1324</v>
      </c>
      <c r="M225" s="71" t="s">
        <v>322</v>
      </c>
      <c r="N225" s="71" t="s">
        <v>429</v>
      </c>
      <c r="O225" s="71" t="s">
        <v>408</v>
      </c>
      <c r="P225" s="71" t="s">
        <v>426</v>
      </c>
      <c r="Q225" s="71" t="s">
        <v>408</v>
      </c>
      <c r="R225" s="71" t="s">
        <v>578</v>
      </c>
      <c r="S225" s="71" t="s">
        <v>305</v>
      </c>
      <c r="T225" s="71" t="s">
        <v>408</v>
      </c>
      <c r="U225" s="71">
        <v>7.6</v>
      </c>
      <c r="V225" s="73" t="s">
        <v>337</v>
      </c>
      <c r="W225" s="71" t="s">
        <v>337</v>
      </c>
      <c r="X225" s="71" t="s">
        <v>408</v>
      </c>
      <c r="Y225" s="71" t="s">
        <v>611</v>
      </c>
      <c r="Z225" s="71" t="s">
        <v>361</v>
      </c>
      <c r="AA225" s="71" t="s">
        <v>361</v>
      </c>
      <c r="AB225" s="71" t="s">
        <v>361</v>
      </c>
      <c r="AC225" s="71" t="s">
        <v>408</v>
      </c>
      <c r="AD225" s="56" t="s">
        <v>409</v>
      </c>
      <c r="AE225" s="71" t="s">
        <v>409</v>
      </c>
      <c r="AF225" s="73">
        <v>38073</v>
      </c>
      <c r="AG225" s="71" t="s">
        <v>427</v>
      </c>
      <c r="AH225" s="71" t="s">
        <v>431</v>
      </c>
      <c r="AI225" s="71" t="s">
        <v>409</v>
      </c>
      <c r="AJ225" s="71" t="s">
        <v>193</v>
      </c>
      <c r="AK225" s="71" t="s">
        <v>633</v>
      </c>
      <c r="AL225" s="71" t="s">
        <v>361</v>
      </c>
      <c r="AM225" s="73" t="s">
        <v>408</v>
      </c>
      <c r="AN225" s="73" t="s">
        <v>408</v>
      </c>
      <c r="AO225" s="73" t="s">
        <v>408</v>
      </c>
      <c r="AP225" s="73" t="s">
        <v>408</v>
      </c>
      <c r="AQ225" s="73" t="s">
        <v>361</v>
      </c>
      <c r="AR225" s="73" t="s">
        <v>408</v>
      </c>
      <c r="AS225" s="71" t="s">
        <v>409</v>
      </c>
      <c r="AT225" s="71">
        <v>25</v>
      </c>
      <c r="AU225" s="71" t="s">
        <v>347</v>
      </c>
      <c r="AV225" s="71" t="s">
        <v>1318</v>
      </c>
      <c r="AW225" s="71" t="s">
        <v>430</v>
      </c>
      <c r="AX225" s="71"/>
      <c r="AY225" s="56"/>
      <c r="AZ225" s="56" t="s">
        <v>361</v>
      </c>
    </row>
    <row r="226" spans="1:52" ht="29" customHeight="1" x14ac:dyDescent="0.15">
      <c r="A226" s="56" t="s">
        <v>1696</v>
      </c>
      <c r="B226" s="58">
        <v>39731</v>
      </c>
      <c r="C226" s="56" t="s">
        <v>311</v>
      </c>
      <c r="D226" s="76">
        <v>8421</v>
      </c>
      <c r="E226" s="59">
        <f t="shared" si="6"/>
        <v>85.722108145106091</v>
      </c>
      <c r="F226" s="56" t="s">
        <v>356</v>
      </c>
      <c r="G226" s="56" t="s">
        <v>289</v>
      </c>
      <c r="H226" s="56" t="s">
        <v>322</v>
      </c>
      <c r="I226" s="56" t="s">
        <v>430</v>
      </c>
      <c r="J226" s="56" t="s">
        <v>430</v>
      </c>
      <c r="K226" s="56">
        <v>17</v>
      </c>
      <c r="L226" s="56" t="s">
        <v>883</v>
      </c>
      <c r="M226" s="56" t="s">
        <v>322</v>
      </c>
      <c r="N226" s="56" t="s">
        <v>429</v>
      </c>
      <c r="O226" s="56" t="s">
        <v>408</v>
      </c>
      <c r="P226" s="56" t="s">
        <v>426</v>
      </c>
      <c r="Q226" s="56" t="s">
        <v>408</v>
      </c>
      <c r="R226" s="56" t="s">
        <v>578</v>
      </c>
      <c r="S226" s="56" t="s">
        <v>305</v>
      </c>
      <c r="T226" s="56" t="s">
        <v>408</v>
      </c>
      <c r="U226" s="60">
        <v>3.5</v>
      </c>
      <c r="V226" s="56" t="s">
        <v>178</v>
      </c>
      <c r="W226" s="56" t="s">
        <v>394</v>
      </c>
      <c r="X226" s="56" t="s">
        <v>408</v>
      </c>
      <c r="Y226" s="56" t="s">
        <v>611</v>
      </c>
      <c r="Z226" s="56" t="s">
        <v>409</v>
      </c>
      <c r="AA226" s="56" t="s">
        <v>430</v>
      </c>
      <c r="AB226" s="56" t="s">
        <v>361</v>
      </c>
      <c r="AC226" s="56" t="s">
        <v>408</v>
      </c>
      <c r="AD226" s="56" t="s">
        <v>290</v>
      </c>
      <c r="AE226" s="60">
        <v>1.25</v>
      </c>
      <c r="AF226" s="87">
        <v>39549</v>
      </c>
      <c r="AG226" s="56" t="s">
        <v>427</v>
      </c>
      <c r="AH226" s="56" t="s">
        <v>431</v>
      </c>
      <c r="AI226" s="56" t="s">
        <v>409</v>
      </c>
      <c r="AJ226" s="56" t="s">
        <v>408</v>
      </c>
      <c r="AK226" s="56" t="s">
        <v>409</v>
      </c>
      <c r="AL226" s="56" t="s">
        <v>361</v>
      </c>
      <c r="AM226" s="56" t="s">
        <v>408</v>
      </c>
      <c r="AN226" s="56" t="s">
        <v>408</v>
      </c>
      <c r="AO226" s="56" t="s">
        <v>408</v>
      </c>
      <c r="AP226" s="56" t="s">
        <v>408</v>
      </c>
      <c r="AQ226" s="56" t="s">
        <v>361</v>
      </c>
      <c r="AR226" s="56" t="s">
        <v>408</v>
      </c>
      <c r="AS226" s="56" t="s">
        <v>349</v>
      </c>
      <c r="AT226" s="56">
        <v>20</v>
      </c>
      <c r="AU226" s="56" t="s">
        <v>347</v>
      </c>
      <c r="AV226" s="56">
        <v>0</v>
      </c>
      <c r="AW226" s="56" t="s">
        <v>430</v>
      </c>
      <c r="AY226" s="56"/>
      <c r="AZ226" s="56" t="s">
        <v>361</v>
      </c>
    </row>
    <row r="227" spans="1:52" ht="29" customHeight="1" x14ac:dyDescent="0.15">
      <c r="A227" s="57" t="s">
        <v>1697</v>
      </c>
      <c r="B227" s="58">
        <v>38874</v>
      </c>
      <c r="C227" s="58" t="s">
        <v>497</v>
      </c>
      <c r="D227" s="58">
        <v>13793</v>
      </c>
      <c r="E227" s="59">
        <f t="shared" si="6"/>
        <v>68.668035592060235</v>
      </c>
      <c r="F227" s="56" t="s">
        <v>356</v>
      </c>
      <c r="G227" s="56" t="s">
        <v>289</v>
      </c>
      <c r="H227" s="56" t="s">
        <v>427</v>
      </c>
      <c r="I227" s="56" t="s">
        <v>430</v>
      </c>
      <c r="J227" s="56" t="s">
        <v>430</v>
      </c>
      <c r="K227" s="56">
        <v>16</v>
      </c>
      <c r="L227" s="56" t="s">
        <v>610</v>
      </c>
      <c r="M227" s="56" t="s">
        <v>322</v>
      </c>
      <c r="N227" s="56" t="s">
        <v>429</v>
      </c>
      <c r="O227" s="56" t="s">
        <v>408</v>
      </c>
      <c r="P227" s="56" t="s">
        <v>426</v>
      </c>
      <c r="Q227" s="56" t="s">
        <v>408</v>
      </c>
      <c r="R227" s="56" t="s">
        <v>578</v>
      </c>
      <c r="S227" s="56" t="s">
        <v>305</v>
      </c>
      <c r="T227" s="56" t="s">
        <v>408</v>
      </c>
      <c r="U227" s="60">
        <v>1.7</v>
      </c>
      <c r="V227" s="61" t="s">
        <v>410</v>
      </c>
      <c r="W227" s="56" t="s">
        <v>330</v>
      </c>
      <c r="X227" s="56" t="s">
        <v>408</v>
      </c>
      <c r="Y227" s="56" t="s">
        <v>611</v>
      </c>
      <c r="Z227" s="56" t="s">
        <v>430</v>
      </c>
      <c r="AA227" s="56" t="s">
        <v>361</v>
      </c>
      <c r="AB227" s="56" t="s">
        <v>361</v>
      </c>
      <c r="AC227" s="56" t="s">
        <v>408</v>
      </c>
      <c r="AD227" s="56" t="s">
        <v>413</v>
      </c>
      <c r="AE227" s="60">
        <v>1</v>
      </c>
      <c r="AF227" s="61">
        <v>38283</v>
      </c>
      <c r="AG227" s="56" t="s">
        <v>427</v>
      </c>
      <c r="AH227" s="56" t="s">
        <v>431</v>
      </c>
      <c r="AI227" s="56" t="s">
        <v>409</v>
      </c>
      <c r="AJ227" s="56" t="s">
        <v>408</v>
      </c>
      <c r="AK227" s="56" t="s">
        <v>612</v>
      </c>
      <c r="AL227" s="56" t="s">
        <v>361</v>
      </c>
      <c r="AM227" s="61" t="s">
        <v>408</v>
      </c>
      <c r="AN227" s="61" t="s">
        <v>408</v>
      </c>
      <c r="AO227" s="61" t="s">
        <v>408</v>
      </c>
      <c r="AP227" s="61" t="s">
        <v>408</v>
      </c>
      <c r="AQ227" s="61" t="s">
        <v>361</v>
      </c>
      <c r="AR227" s="61" t="s">
        <v>408</v>
      </c>
      <c r="AS227" s="56" t="s">
        <v>613</v>
      </c>
      <c r="AT227" s="56">
        <v>15</v>
      </c>
      <c r="AU227" s="56" t="s">
        <v>347</v>
      </c>
      <c r="AV227" s="56">
        <v>0</v>
      </c>
      <c r="AW227" s="56" t="s">
        <v>430</v>
      </c>
      <c r="AY227" s="56"/>
      <c r="AZ227" s="56" t="s">
        <v>361</v>
      </c>
    </row>
    <row r="228" spans="1:52" ht="29" customHeight="1" x14ac:dyDescent="0.15">
      <c r="A228" s="57" t="s">
        <v>1698</v>
      </c>
      <c r="B228" s="58">
        <v>38874</v>
      </c>
      <c r="C228" s="58" t="s">
        <v>497</v>
      </c>
      <c r="D228" s="58">
        <v>17350</v>
      </c>
      <c r="E228" s="59">
        <f t="shared" si="6"/>
        <v>58.92950034223135</v>
      </c>
      <c r="F228" s="56" t="s">
        <v>428</v>
      </c>
      <c r="G228" s="56" t="s">
        <v>289</v>
      </c>
      <c r="H228" s="56" t="s">
        <v>322</v>
      </c>
      <c r="I228" s="56" t="s">
        <v>430</v>
      </c>
      <c r="J228" s="56" t="s">
        <v>430</v>
      </c>
      <c r="K228" s="56">
        <v>18</v>
      </c>
      <c r="L228" s="56" t="s">
        <v>614</v>
      </c>
      <c r="M228" s="56" t="s">
        <v>322</v>
      </c>
      <c r="N228" s="56" t="s">
        <v>429</v>
      </c>
      <c r="O228" s="56" t="s">
        <v>408</v>
      </c>
      <c r="P228" s="56" t="s">
        <v>313</v>
      </c>
      <c r="Q228" s="56" t="s">
        <v>643</v>
      </c>
      <c r="R228" s="56" t="s">
        <v>578</v>
      </c>
      <c r="S228" s="56" t="s">
        <v>305</v>
      </c>
      <c r="T228" s="56" t="s">
        <v>408</v>
      </c>
      <c r="U228" s="60">
        <v>0.8</v>
      </c>
      <c r="V228" s="61" t="s">
        <v>410</v>
      </c>
      <c r="W228" s="56" t="s">
        <v>425</v>
      </c>
      <c r="X228" s="56" t="s">
        <v>408</v>
      </c>
      <c r="Y228" s="56" t="s">
        <v>611</v>
      </c>
      <c r="Z228" s="56" t="s">
        <v>430</v>
      </c>
      <c r="AA228" s="56" t="s">
        <v>361</v>
      </c>
      <c r="AB228" s="56" t="s">
        <v>361</v>
      </c>
      <c r="AC228" s="56" t="s">
        <v>408</v>
      </c>
      <c r="AD228" s="56" t="s">
        <v>290</v>
      </c>
      <c r="AE228" s="60">
        <v>0.8</v>
      </c>
      <c r="AF228" s="61">
        <v>38612</v>
      </c>
      <c r="AG228" s="56" t="s">
        <v>427</v>
      </c>
      <c r="AH228" s="56" t="s">
        <v>431</v>
      </c>
      <c r="AI228" s="56" t="s">
        <v>409</v>
      </c>
      <c r="AJ228" s="56" t="s">
        <v>408</v>
      </c>
      <c r="AK228" s="56" t="s">
        <v>409</v>
      </c>
      <c r="AL228" s="56" t="s">
        <v>361</v>
      </c>
      <c r="AM228" s="61" t="s">
        <v>408</v>
      </c>
      <c r="AN228" s="61" t="s">
        <v>408</v>
      </c>
      <c r="AO228" s="61" t="s">
        <v>408</v>
      </c>
      <c r="AP228" s="61" t="s">
        <v>408</v>
      </c>
      <c r="AQ228" s="61" t="s">
        <v>361</v>
      </c>
      <c r="AR228" s="61" t="s">
        <v>408</v>
      </c>
      <c r="AS228" s="56" t="s">
        <v>349</v>
      </c>
      <c r="AT228" s="56">
        <v>35</v>
      </c>
      <c r="AU228" s="56" t="s">
        <v>347</v>
      </c>
      <c r="AV228" s="56">
        <v>0</v>
      </c>
      <c r="AW228" s="56" t="s">
        <v>430</v>
      </c>
      <c r="AY228" s="56"/>
      <c r="AZ228" s="56" t="s">
        <v>361</v>
      </c>
    </row>
    <row r="229" spans="1:52" ht="29" customHeight="1" x14ac:dyDescent="0.15">
      <c r="A229" s="57" t="s">
        <v>1699</v>
      </c>
      <c r="B229" s="58">
        <v>38874</v>
      </c>
      <c r="C229" s="58" t="s">
        <v>311</v>
      </c>
      <c r="D229" s="58">
        <v>23744</v>
      </c>
      <c r="E229" s="59">
        <f t="shared" si="6"/>
        <v>41.42368240930869</v>
      </c>
      <c r="F229" s="56" t="s">
        <v>356</v>
      </c>
      <c r="G229" s="56" t="s">
        <v>289</v>
      </c>
      <c r="H229" s="56" t="s">
        <v>322</v>
      </c>
      <c r="I229" s="56" t="s">
        <v>430</v>
      </c>
      <c r="J229" s="56" t="s">
        <v>430</v>
      </c>
      <c r="K229" s="56">
        <v>16</v>
      </c>
      <c r="L229" s="56" t="s">
        <v>615</v>
      </c>
      <c r="M229" s="56" t="s">
        <v>322</v>
      </c>
      <c r="N229" s="56" t="s">
        <v>429</v>
      </c>
      <c r="O229" s="56" t="s">
        <v>408</v>
      </c>
      <c r="P229" s="56" t="s">
        <v>426</v>
      </c>
      <c r="Q229" s="56" t="s">
        <v>408</v>
      </c>
      <c r="R229" s="56" t="s">
        <v>578</v>
      </c>
      <c r="S229" s="56" t="s">
        <v>305</v>
      </c>
      <c r="T229" s="56" t="s">
        <v>408</v>
      </c>
      <c r="U229" s="60">
        <v>0.75</v>
      </c>
      <c r="V229" s="61" t="s">
        <v>410</v>
      </c>
      <c r="W229" s="56" t="s">
        <v>425</v>
      </c>
      <c r="X229" s="56" t="s">
        <v>408</v>
      </c>
      <c r="Y229" s="56" t="s">
        <v>611</v>
      </c>
      <c r="Z229" s="56" t="s">
        <v>430</v>
      </c>
      <c r="AA229" s="56" t="s">
        <v>361</v>
      </c>
      <c r="AB229" s="56" t="s">
        <v>361</v>
      </c>
      <c r="AC229" s="56" t="s">
        <v>408</v>
      </c>
      <c r="AD229" s="56" t="s">
        <v>290</v>
      </c>
      <c r="AE229" s="60">
        <v>0.75</v>
      </c>
      <c r="AF229" s="61">
        <v>38598</v>
      </c>
      <c r="AG229" s="56" t="s">
        <v>427</v>
      </c>
      <c r="AH229" s="56" t="s">
        <v>431</v>
      </c>
      <c r="AI229" s="56" t="s">
        <v>409</v>
      </c>
      <c r="AJ229" s="56" t="s">
        <v>408</v>
      </c>
      <c r="AK229" s="56" t="s">
        <v>409</v>
      </c>
      <c r="AL229" s="56" t="s">
        <v>430</v>
      </c>
      <c r="AM229" s="61">
        <v>37484</v>
      </c>
      <c r="AN229" s="61" t="s">
        <v>427</v>
      </c>
      <c r="AO229" s="61" t="s">
        <v>408</v>
      </c>
      <c r="AP229" s="61" t="s">
        <v>408</v>
      </c>
      <c r="AQ229" s="61" t="s">
        <v>361</v>
      </c>
      <c r="AR229" s="61" t="s">
        <v>408</v>
      </c>
      <c r="AS229" s="56" t="s">
        <v>616</v>
      </c>
      <c r="AT229" s="56">
        <v>15</v>
      </c>
      <c r="AU229" s="56" t="s">
        <v>347</v>
      </c>
      <c r="AV229" s="56">
        <v>0</v>
      </c>
      <c r="AW229" s="56" t="s">
        <v>430</v>
      </c>
      <c r="AY229" s="56"/>
      <c r="AZ229" s="56" t="s">
        <v>361</v>
      </c>
    </row>
    <row r="230" spans="1:52" ht="29" customHeight="1" x14ac:dyDescent="0.15">
      <c r="A230" s="57" t="s">
        <v>1700</v>
      </c>
      <c r="B230" s="58">
        <v>38874</v>
      </c>
      <c r="C230" s="58" t="s">
        <v>16</v>
      </c>
      <c r="D230" s="58">
        <v>12928</v>
      </c>
      <c r="E230" s="59">
        <f t="shared" si="6"/>
        <v>71.036276522929498</v>
      </c>
      <c r="F230" s="56" t="s">
        <v>44</v>
      </c>
      <c r="G230" s="56" t="s">
        <v>106</v>
      </c>
      <c r="H230" s="56" t="s">
        <v>82</v>
      </c>
      <c r="I230" s="56" t="s">
        <v>26</v>
      </c>
      <c r="J230" s="56" t="s">
        <v>26</v>
      </c>
      <c r="K230" s="56">
        <v>16</v>
      </c>
      <c r="L230" s="56" t="s">
        <v>107</v>
      </c>
      <c r="M230" s="56" t="s">
        <v>82</v>
      </c>
      <c r="N230" s="56" t="s">
        <v>73</v>
      </c>
      <c r="O230" s="56" t="s">
        <v>408</v>
      </c>
      <c r="P230" s="56" t="s">
        <v>114</v>
      </c>
      <c r="Q230" s="56" t="s">
        <v>74</v>
      </c>
      <c r="R230" s="56" t="s">
        <v>578</v>
      </c>
      <c r="S230" s="56" t="s">
        <v>115</v>
      </c>
      <c r="T230" s="56" t="s">
        <v>74</v>
      </c>
      <c r="U230" s="60">
        <v>0.5</v>
      </c>
      <c r="V230" s="61" t="s">
        <v>116</v>
      </c>
      <c r="W230" s="56" t="s">
        <v>300</v>
      </c>
      <c r="X230" s="56" t="s">
        <v>74</v>
      </c>
      <c r="Y230" s="56" t="s">
        <v>108</v>
      </c>
      <c r="Z230" s="56" t="s">
        <v>26</v>
      </c>
      <c r="AA230" s="56" t="s">
        <v>80</v>
      </c>
      <c r="AB230" s="56" t="s">
        <v>26</v>
      </c>
      <c r="AC230" s="56" t="s">
        <v>109</v>
      </c>
      <c r="AD230" s="56" t="s">
        <v>294</v>
      </c>
      <c r="AE230" s="60">
        <v>0.5</v>
      </c>
      <c r="AF230" s="61">
        <v>38702</v>
      </c>
      <c r="AG230" s="56" t="s">
        <v>36</v>
      </c>
      <c r="AH230" s="56" t="s">
        <v>365</v>
      </c>
      <c r="AI230" s="56" t="s">
        <v>110</v>
      </c>
      <c r="AJ230" s="56" t="s">
        <v>42</v>
      </c>
      <c r="AK230" s="56" t="s">
        <v>42</v>
      </c>
      <c r="AL230" s="56" t="s">
        <v>80</v>
      </c>
      <c r="AM230" s="56" t="s">
        <v>74</v>
      </c>
      <c r="AN230" s="56" t="s">
        <v>74</v>
      </c>
      <c r="AO230" s="56" t="s">
        <v>74</v>
      </c>
      <c r="AP230" s="56" t="s">
        <v>74</v>
      </c>
      <c r="AQ230" s="56" t="s">
        <v>26</v>
      </c>
      <c r="AR230" s="56" t="s">
        <v>111</v>
      </c>
      <c r="AS230" s="56" t="s">
        <v>112</v>
      </c>
      <c r="AT230" s="56">
        <v>15</v>
      </c>
      <c r="AU230" s="56" t="s">
        <v>38</v>
      </c>
      <c r="AV230" s="56">
        <v>0</v>
      </c>
      <c r="AW230" s="56" t="s">
        <v>26</v>
      </c>
      <c r="AY230" s="56"/>
      <c r="AZ230" s="56" t="s">
        <v>361</v>
      </c>
    </row>
    <row r="231" spans="1:52" ht="29" customHeight="1" x14ac:dyDescent="0.15">
      <c r="A231" s="57" t="s">
        <v>1701</v>
      </c>
      <c r="B231" s="58">
        <v>38874</v>
      </c>
      <c r="C231" s="58" t="s">
        <v>350</v>
      </c>
      <c r="D231" s="58">
        <v>23752</v>
      </c>
      <c r="E231" s="59">
        <f t="shared" si="6"/>
        <v>41.401779603011633</v>
      </c>
      <c r="F231" s="56" t="s">
        <v>428</v>
      </c>
      <c r="G231" s="56" t="s">
        <v>289</v>
      </c>
      <c r="H231" s="56" t="s">
        <v>322</v>
      </c>
      <c r="I231" s="56" t="s">
        <v>430</v>
      </c>
      <c r="J231" s="56" t="s">
        <v>430</v>
      </c>
      <c r="K231" s="56">
        <v>16</v>
      </c>
      <c r="L231" s="56" t="s">
        <v>617</v>
      </c>
      <c r="M231" s="56" t="s">
        <v>322</v>
      </c>
      <c r="N231" s="56" t="s">
        <v>429</v>
      </c>
      <c r="O231" s="56" t="s">
        <v>408</v>
      </c>
      <c r="P231" s="56" t="s">
        <v>426</v>
      </c>
      <c r="Q231" s="56" t="s">
        <v>408</v>
      </c>
      <c r="R231" s="56" t="s">
        <v>578</v>
      </c>
      <c r="S231" s="56" t="s">
        <v>239</v>
      </c>
      <c r="T231" s="56" t="s">
        <v>239</v>
      </c>
      <c r="U231" s="60">
        <v>11.7</v>
      </c>
      <c r="V231" s="61" t="s">
        <v>410</v>
      </c>
      <c r="W231" s="56" t="s">
        <v>330</v>
      </c>
      <c r="X231" s="56" t="s">
        <v>408</v>
      </c>
      <c r="Y231" s="56" t="s">
        <v>618</v>
      </c>
      <c r="Z231" s="56" t="s">
        <v>361</v>
      </c>
      <c r="AA231" s="56" t="s">
        <v>361</v>
      </c>
      <c r="AB231" s="56" t="s">
        <v>430</v>
      </c>
      <c r="AC231" s="56" t="s">
        <v>619</v>
      </c>
      <c r="AD231" s="56" t="s">
        <v>290</v>
      </c>
      <c r="AE231" s="60">
        <v>11.7</v>
      </c>
      <c r="AF231" s="61" t="s">
        <v>408</v>
      </c>
      <c r="AG231" s="56" t="s">
        <v>408</v>
      </c>
      <c r="AH231" s="56" t="s">
        <v>408</v>
      </c>
      <c r="AI231" s="56" t="s">
        <v>408</v>
      </c>
      <c r="AJ231" s="56" t="s">
        <v>408</v>
      </c>
      <c r="AK231" s="56" t="s">
        <v>408</v>
      </c>
      <c r="AL231" s="56" t="s">
        <v>361</v>
      </c>
      <c r="AM231" s="61" t="s">
        <v>408</v>
      </c>
      <c r="AN231" s="61" t="s">
        <v>408</v>
      </c>
      <c r="AO231" s="61" t="s">
        <v>408</v>
      </c>
      <c r="AP231" s="61" t="s">
        <v>408</v>
      </c>
      <c r="AQ231" s="61" t="s">
        <v>430</v>
      </c>
      <c r="AR231" s="61" t="s">
        <v>620</v>
      </c>
      <c r="AS231" s="56" t="s">
        <v>621</v>
      </c>
      <c r="AT231" s="56">
        <v>15</v>
      </c>
      <c r="AU231" s="56" t="s">
        <v>347</v>
      </c>
      <c r="AV231" s="56">
        <v>0</v>
      </c>
      <c r="AW231" s="56" t="s">
        <v>430</v>
      </c>
      <c r="AY231" s="56"/>
      <c r="AZ231" s="56" t="s">
        <v>361</v>
      </c>
    </row>
    <row r="232" spans="1:52" ht="29" customHeight="1" x14ac:dyDescent="0.15">
      <c r="A232" s="57" t="s">
        <v>1702</v>
      </c>
      <c r="B232" s="58">
        <v>38875</v>
      </c>
      <c r="C232" s="58" t="s">
        <v>497</v>
      </c>
      <c r="D232" s="58">
        <v>12273</v>
      </c>
      <c r="E232" s="59">
        <f t="shared" si="6"/>
        <v>72.832306639288163</v>
      </c>
      <c r="F232" s="56" t="s">
        <v>356</v>
      </c>
      <c r="G232" s="56" t="s">
        <v>289</v>
      </c>
      <c r="H232" s="56" t="s">
        <v>322</v>
      </c>
      <c r="I232" s="56" t="s">
        <v>430</v>
      </c>
      <c r="J232" s="56" t="s">
        <v>430</v>
      </c>
      <c r="K232" s="56">
        <v>20</v>
      </c>
      <c r="L232" s="56" t="s">
        <v>622</v>
      </c>
      <c r="M232" s="56" t="s">
        <v>322</v>
      </c>
      <c r="N232" s="56" t="s">
        <v>429</v>
      </c>
      <c r="O232" s="56" t="s">
        <v>408</v>
      </c>
      <c r="P232" s="56" t="s">
        <v>426</v>
      </c>
      <c r="Q232" s="56" t="s">
        <v>408</v>
      </c>
      <c r="R232" s="56" t="s">
        <v>578</v>
      </c>
      <c r="S232" s="56" t="s">
        <v>305</v>
      </c>
      <c r="T232" s="56" t="s">
        <v>408</v>
      </c>
      <c r="U232" s="60">
        <v>4.3</v>
      </c>
      <c r="V232" s="61" t="s">
        <v>410</v>
      </c>
      <c r="W232" s="56" t="s">
        <v>425</v>
      </c>
      <c r="X232" s="56" t="s">
        <v>408</v>
      </c>
      <c r="Y232" s="56" t="s">
        <v>618</v>
      </c>
      <c r="Z232" s="56" t="s">
        <v>430</v>
      </c>
      <c r="AA232" s="56" t="s">
        <v>361</v>
      </c>
      <c r="AB232" s="56" t="s">
        <v>430</v>
      </c>
      <c r="AC232" s="56" t="s">
        <v>623</v>
      </c>
      <c r="AD232" s="56" t="s">
        <v>318</v>
      </c>
      <c r="AE232" s="60">
        <v>3</v>
      </c>
      <c r="AF232" s="61">
        <v>37305</v>
      </c>
      <c r="AG232" s="56" t="s">
        <v>427</v>
      </c>
      <c r="AH232" s="56" t="s">
        <v>431</v>
      </c>
      <c r="AI232" s="56" t="s">
        <v>409</v>
      </c>
      <c r="AJ232" s="56" t="s">
        <v>408</v>
      </c>
      <c r="AK232" s="56" t="s">
        <v>409</v>
      </c>
      <c r="AL232" s="56" t="s">
        <v>361</v>
      </c>
      <c r="AM232" s="61" t="s">
        <v>408</v>
      </c>
      <c r="AN232" s="61" t="s">
        <v>408</v>
      </c>
      <c r="AO232" s="61" t="s">
        <v>408</v>
      </c>
      <c r="AP232" s="61" t="s">
        <v>408</v>
      </c>
      <c r="AQ232" s="61" t="s">
        <v>361</v>
      </c>
      <c r="AR232" s="61" t="s">
        <v>408</v>
      </c>
      <c r="AS232" s="56" t="s">
        <v>624</v>
      </c>
      <c r="AT232" s="56">
        <v>15</v>
      </c>
      <c r="AU232" s="56" t="s">
        <v>347</v>
      </c>
      <c r="AV232" s="56">
        <v>0</v>
      </c>
      <c r="AW232" s="56" t="s">
        <v>430</v>
      </c>
      <c r="AY232" s="56"/>
      <c r="AZ232" s="56" t="s">
        <v>361</v>
      </c>
    </row>
    <row r="233" spans="1:52" ht="29" customHeight="1" x14ac:dyDescent="0.15">
      <c r="A233" s="57" t="s">
        <v>1703</v>
      </c>
      <c r="B233" s="58">
        <v>38875</v>
      </c>
      <c r="C233" s="58" t="s">
        <v>497</v>
      </c>
      <c r="D233" s="58">
        <v>19367</v>
      </c>
      <c r="E233" s="59">
        <f t="shared" si="6"/>
        <v>53.40999315537303</v>
      </c>
      <c r="F233" s="56" t="s">
        <v>356</v>
      </c>
      <c r="G233" s="56" t="s">
        <v>289</v>
      </c>
      <c r="H233" s="56" t="s">
        <v>322</v>
      </c>
      <c r="I233" s="56" t="s">
        <v>430</v>
      </c>
      <c r="J233" s="56" t="s">
        <v>430</v>
      </c>
      <c r="K233" s="56">
        <v>16</v>
      </c>
      <c r="L233" s="56" t="s">
        <v>654</v>
      </c>
      <c r="M233" s="56" t="s">
        <v>322</v>
      </c>
      <c r="N233" s="56" t="s">
        <v>429</v>
      </c>
      <c r="O233" s="56" t="s">
        <v>408</v>
      </c>
      <c r="P233" s="56" t="s">
        <v>426</v>
      </c>
      <c r="Q233" s="56" t="s">
        <v>408</v>
      </c>
      <c r="R233" s="56" t="s">
        <v>578</v>
      </c>
      <c r="S233" s="56" t="s">
        <v>305</v>
      </c>
      <c r="T233" s="56" t="s">
        <v>408</v>
      </c>
      <c r="U233" s="60">
        <v>1.3</v>
      </c>
      <c r="V233" s="61" t="s">
        <v>410</v>
      </c>
      <c r="W233" s="56" t="s">
        <v>425</v>
      </c>
      <c r="X233" s="56" t="s">
        <v>408</v>
      </c>
      <c r="Y233" s="56" t="s">
        <v>618</v>
      </c>
      <c r="Z233" s="56" t="s">
        <v>430</v>
      </c>
      <c r="AA233" s="56" t="s">
        <v>361</v>
      </c>
      <c r="AB233" s="56" t="s">
        <v>361</v>
      </c>
      <c r="AC233" s="56" t="s">
        <v>408</v>
      </c>
      <c r="AD233" s="56" t="s">
        <v>413</v>
      </c>
      <c r="AE233" s="60">
        <v>1</v>
      </c>
      <c r="AF233" s="61">
        <v>38289</v>
      </c>
      <c r="AG233" s="56" t="s">
        <v>427</v>
      </c>
      <c r="AH233" s="56" t="s">
        <v>431</v>
      </c>
      <c r="AI233" s="56" t="s">
        <v>409</v>
      </c>
      <c r="AJ233" s="56" t="s">
        <v>408</v>
      </c>
      <c r="AK233" s="56" t="s">
        <v>409</v>
      </c>
      <c r="AL233" s="56" t="s">
        <v>361</v>
      </c>
      <c r="AM233" s="61" t="s">
        <v>408</v>
      </c>
      <c r="AN233" s="61" t="s">
        <v>408</v>
      </c>
      <c r="AO233" s="61" t="s">
        <v>408</v>
      </c>
      <c r="AP233" s="61" t="s">
        <v>408</v>
      </c>
      <c r="AQ233" s="61" t="s">
        <v>361</v>
      </c>
      <c r="AR233" s="61" t="s">
        <v>361</v>
      </c>
      <c r="AS233" s="56" t="s">
        <v>655</v>
      </c>
      <c r="AT233" s="56">
        <v>35</v>
      </c>
      <c r="AU233" s="56" t="s">
        <v>347</v>
      </c>
      <c r="AV233" s="56">
        <v>0</v>
      </c>
      <c r="AW233" s="56" t="s">
        <v>430</v>
      </c>
      <c r="AY233" s="56"/>
      <c r="AZ233" s="56" t="s">
        <v>361</v>
      </c>
    </row>
    <row r="234" spans="1:52" ht="29" customHeight="1" x14ac:dyDescent="0.15">
      <c r="A234" s="57" t="s">
        <v>1704</v>
      </c>
      <c r="B234" s="58">
        <v>38875</v>
      </c>
      <c r="C234" s="58" t="s">
        <v>497</v>
      </c>
      <c r="D234" s="58">
        <v>18944</v>
      </c>
      <c r="E234" s="59">
        <f t="shared" si="6"/>
        <v>54.568104038329913</v>
      </c>
      <c r="F234" s="56" t="s">
        <v>428</v>
      </c>
      <c r="G234" s="56" t="s">
        <v>289</v>
      </c>
      <c r="H234" s="56" t="s">
        <v>322</v>
      </c>
      <c r="I234" s="56" t="s">
        <v>430</v>
      </c>
      <c r="J234" s="56" t="s">
        <v>430</v>
      </c>
      <c r="K234" s="56">
        <v>16</v>
      </c>
      <c r="L234" s="56" t="s">
        <v>625</v>
      </c>
      <c r="M234" s="56" t="s">
        <v>322</v>
      </c>
      <c r="N234" s="56" t="s">
        <v>429</v>
      </c>
      <c r="O234" s="56" t="s">
        <v>408</v>
      </c>
      <c r="P234" s="56" t="s">
        <v>426</v>
      </c>
      <c r="Q234" s="56" t="s">
        <v>408</v>
      </c>
      <c r="R234" s="56" t="s">
        <v>578</v>
      </c>
      <c r="S234" s="56" t="s">
        <v>239</v>
      </c>
      <c r="T234" s="56" t="s">
        <v>333</v>
      </c>
      <c r="U234" s="60">
        <v>1.8</v>
      </c>
      <c r="V234" s="61" t="s">
        <v>178</v>
      </c>
      <c r="W234" s="56" t="s">
        <v>394</v>
      </c>
      <c r="X234" s="56" t="s">
        <v>408</v>
      </c>
      <c r="Y234" s="56" t="s">
        <v>618</v>
      </c>
      <c r="Z234" s="56" t="s">
        <v>361</v>
      </c>
      <c r="AA234" s="56" t="s">
        <v>361</v>
      </c>
      <c r="AB234" s="56" t="s">
        <v>361</v>
      </c>
      <c r="AC234" s="56" t="s">
        <v>408</v>
      </c>
      <c r="AD234" s="56" t="s">
        <v>413</v>
      </c>
      <c r="AE234" s="60">
        <v>1</v>
      </c>
      <c r="AF234" s="61" t="s">
        <v>408</v>
      </c>
      <c r="AG234" s="56" t="s">
        <v>408</v>
      </c>
      <c r="AH234" s="56" t="s">
        <v>408</v>
      </c>
      <c r="AI234" s="56" t="s">
        <v>408</v>
      </c>
      <c r="AJ234" s="56" t="s">
        <v>408</v>
      </c>
      <c r="AK234" s="56" t="s">
        <v>409</v>
      </c>
      <c r="AL234" s="56" t="s">
        <v>361</v>
      </c>
      <c r="AM234" s="61" t="s">
        <v>408</v>
      </c>
      <c r="AN234" s="61" t="s">
        <v>408</v>
      </c>
      <c r="AO234" s="61" t="s">
        <v>408</v>
      </c>
      <c r="AP234" s="61" t="s">
        <v>408</v>
      </c>
      <c r="AQ234" s="61" t="s">
        <v>430</v>
      </c>
      <c r="AR234" s="61" t="s">
        <v>626</v>
      </c>
      <c r="AS234" s="56" t="s">
        <v>349</v>
      </c>
      <c r="AT234" s="56">
        <v>15</v>
      </c>
      <c r="AU234" s="56" t="s">
        <v>347</v>
      </c>
      <c r="AV234" s="56">
        <v>0</v>
      </c>
      <c r="AW234" s="56" t="s">
        <v>430</v>
      </c>
      <c r="AY234" s="56"/>
      <c r="AZ234" s="56" t="s">
        <v>361</v>
      </c>
    </row>
    <row r="235" spans="1:52" ht="29" customHeight="1" x14ac:dyDescent="0.15">
      <c r="A235" s="57" t="s">
        <v>1705</v>
      </c>
      <c r="B235" s="58">
        <v>38875</v>
      </c>
      <c r="C235" s="58" t="s">
        <v>497</v>
      </c>
      <c r="D235" s="58">
        <v>12949</v>
      </c>
      <c r="E235" s="59">
        <f t="shared" si="6"/>
        <v>70.98151950718686</v>
      </c>
      <c r="F235" s="56" t="s">
        <v>356</v>
      </c>
      <c r="G235" s="56" t="s">
        <v>289</v>
      </c>
      <c r="H235" s="56" t="s">
        <v>322</v>
      </c>
      <c r="I235" s="56" t="s">
        <v>430</v>
      </c>
      <c r="J235" s="56" t="s">
        <v>430</v>
      </c>
      <c r="K235" s="56">
        <v>16</v>
      </c>
      <c r="L235" s="56" t="s">
        <v>627</v>
      </c>
      <c r="M235" s="56" t="s">
        <v>322</v>
      </c>
      <c r="N235" s="56" t="s">
        <v>429</v>
      </c>
      <c r="O235" s="56" t="s">
        <v>408</v>
      </c>
      <c r="P235" s="56" t="s">
        <v>426</v>
      </c>
      <c r="Q235" s="56" t="s">
        <v>408</v>
      </c>
      <c r="R235" s="56" t="s">
        <v>578</v>
      </c>
      <c r="S235" s="56" t="s">
        <v>305</v>
      </c>
      <c r="T235" s="56" t="s">
        <v>408</v>
      </c>
      <c r="U235" s="60">
        <v>3</v>
      </c>
      <c r="V235" s="61" t="s">
        <v>410</v>
      </c>
      <c r="W235" s="56" t="s">
        <v>254</v>
      </c>
      <c r="X235" s="56" t="s">
        <v>408</v>
      </c>
      <c r="Y235" s="56" t="s">
        <v>618</v>
      </c>
      <c r="Z235" s="56" t="s">
        <v>430</v>
      </c>
      <c r="AA235" s="56" t="s">
        <v>361</v>
      </c>
      <c r="AB235" s="56" t="s">
        <v>361</v>
      </c>
      <c r="AC235" s="56" t="s">
        <v>408</v>
      </c>
      <c r="AD235" s="56" t="s">
        <v>290</v>
      </c>
      <c r="AE235" s="60">
        <v>2.4</v>
      </c>
      <c r="AF235" s="61">
        <v>37762</v>
      </c>
      <c r="AG235" s="56" t="s">
        <v>427</v>
      </c>
      <c r="AH235" s="56" t="s">
        <v>431</v>
      </c>
      <c r="AI235" s="56" t="s">
        <v>409</v>
      </c>
      <c r="AJ235" s="56" t="s">
        <v>408</v>
      </c>
      <c r="AK235" s="56" t="s">
        <v>409</v>
      </c>
      <c r="AL235" s="56" t="s">
        <v>361</v>
      </c>
      <c r="AM235" s="61" t="s">
        <v>408</v>
      </c>
      <c r="AN235" s="61" t="s">
        <v>408</v>
      </c>
      <c r="AO235" s="61" t="s">
        <v>408</v>
      </c>
      <c r="AP235" s="61" t="s">
        <v>408</v>
      </c>
      <c r="AQ235" s="61" t="s">
        <v>430</v>
      </c>
      <c r="AR235" s="61" t="s">
        <v>628</v>
      </c>
      <c r="AS235" s="56" t="s">
        <v>629</v>
      </c>
      <c r="AT235" s="56">
        <v>35</v>
      </c>
      <c r="AU235" s="56" t="s">
        <v>347</v>
      </c>
      <c r="AV235" s="56">
        <v>0</v>
      </c>
      <c r="AW235" s="56" t="s">
        <v>430</v>
      </c>
      <c r="AY235" s="56"/>
      <c r="AZ235" s="56" t="s">
        <v>361</v>
      </c>
    </row>
    <row r="236" spans="1:52" ht="29" customHeight="1" x14ac:dyDescent="0.15">
      <c r="A236" s="57" t="s">
        <v>1706</v>
      </c>
      <c r="B236" s="58">
        <v>38875</v>
      </c>
      <c r="C236" s="58" t="s">
        <v>497</v>
      </c>
      <c r="D236" s="58">
        <v>15532</v>
      </c>
      <c r="E236" s="59">
        <f t="shared" si="6"/>
        <v>63.909650924024639</v>
      </c>
      <c r="F236" s="56" t="s">
        <v>356</v>
      </c>
      <c r="G236" s="56" t="s">
        <v>289</v>
      </c>
      <c r="H236" s="56" t="s">
        <v>322</v>
      </c>
      <c r="I236" s="56" t="s">
        <v>430</v>
      </c>
      <c r="J236" s="56" t="s">
        <v>430</v>
      </c>
      <c r="K236" s="56">
        <v>16</v>
      </c>
      <c r="L236" s="56" t="s">
        <v>131</v>
      </c>
      <c r="M236" s="56" t="s">
        <v>322</v>
      </c>
      <c r="N236" s="56" t="s">
        <v>630</v>
      </c>
      <c r="O236" s="56">
        <v>47</v>
      </c>
      <c r="P236" s="56" t="s">
        <v>327</v>
      </c>
      <c r="Q236" s="56" t="s">
        <v>1390</v>
      </c>
      <c r="R236" s="56" t="s">
        <v>578</v>
      </c>
      <c r="S236" s="56" t="s">
        <v>305</v>
      </c>
      <c r="T236" s="56" t="s">
        <v>408</v>
      </c>
      <c r="U236" s="60">
        <v>1.4</v>
      </c>
      <c r="V236" s="61" t="s">
        <v>178</v>
      </c>
      <c r="W236" s="56" t="s">
        <v>394</v>
      </c>
      <c r="X236" s="56" t="s">
        <v>408</v>
      </c>
      <c r="Y236" s="56" t="s">
        <v>618</v>
      </c>
      <c r="Z236" s="56" t="s">
        <v>361</v>
      </c>
      <c r="AA236" s="56" t="s">
        <v>361</v>
      </c>
      <c r="AB236" s="56" t="s">
        <v>430</v>
      </c>
      <c r="AC236" s="56" t="s">
        <v>631</v>
      </c>
      <c r="AD236" s="56" t="s">
        <v>290</v>
      </c>
      <c r="AE236" s="60">
        <v>1</v>
      </c>
      <c r="AF236" s="61">
        <v>38354</v>
      </c>
      <c r="AG236" s="56" t="s">
        <v>427</v>
      </c>
      <c r="AH236" s="56" t="s">
        <v>365</v>
      </c>
      <c r="AI236" s="56" t="s">
        <v>409</v>
      </c>
      <c r="AJ236" s="56" t="s">
        <v>408</v>
      </c>
      <c r="AK236" s="56" t="s">
        <v>409</v>
      </c>
      <c r="AL236" s="56" t="s">
        <v>361</v>
      </c>
      <c r="AM236" s="61" t="s">
        <v>408</v>
      </c>
      <c r="AN236" s="61" t="s">
        <v>408</v>
      </c>
      <c r="AO236" s="61" t="s">
        <v>408</v>
      </c>
      <c r="AP236" s="61" t="s">
        <v>408</v>
      </c>
      <c r="AQ236" s="61" t="s">
        <v>361</v>
      </c>
      <c r="AR236" s="61" t="s">
        <v>408</v>
      </c>
      <c r="AS236" s="56" t="s">
        <v>307</v>
      </c>
      <c r="AT236" s="56">
        <v>15</v>
      </c>
      <c r="AU236" s="56" t="s">
        <v>347</v>
      </c>
      <c r="AV236" s="56">
        <v>0</v>
      </c>
      <c r="AW236" s="56" t="s">
        <v>430</v>
      </c>
      <c r="AY236" s="56"/>
      <c r="AZ236" s="56" t="s">
        <v>361</v>
      </c>
    </row>
    <row r="237" spans="1:52" ht="29" customHeight="1" x14ac:dyDescent="0.15">
      <c r="A237" s="57" t="s">
        <v>1707</v>
      </c>
      <c r="B237" s="58">
        <v>38876</v>
      </c>
      <c r="C237" s="58" t="s">
        <v>21</v>
      </c>
      <c r="D237" s="58">
        <v>15982</v>
      </c>
      <c r="E237" s="59">
        <f t="shared" si="6"/>
        <v>62.680355920602324</v>
      </c>
      <c r="F237" s="56" t="s">
        <v>44</v>
      </c>
      <c r="G237" s="56" t="s">
        <v>106</v>
      </c>
      <c r="H237" s="56" t="s">
        <v>82</v>
      </c>
      <c r="I237" s="56" t="s">
        <v>26</v>
      </c>
      <c r="J237" s="56" t="s">
        <v>26</v>
      </c>
      <c r="K237" s="56">
        <v>14</v>
      </c>
      <c r="L237" s="56" t="s">
        <v>113</v>
      </c>
      <c r="M237" s="56" t="s">
        <v>82</v>
      </c>
      <c r="N237" s="56" t="s">
        <v>73</v>
      </c>
      <c r="O237" s="56" t="s">
        <v>408</v>
      </c>
      <c r="P237" s="56" t="s">
        <v>114</v>
      </c>
      <c r="Q237" s="56" t="s">
        <v>74</v>
      </c>
      <c r="R237" s="56" t="s">
        <v>578</v>
      </c>
      <c r="S237" s="56" t="s">
        <v>115</v>
      </c>
      <c r="T237" s="56" t="s">
        <v>74</v>
      </c>
      <c r="U237" s="60">
        <v>3.75</v>
      </c>
      <c r="V237" s="61" t="s">
        <v>116</v>
      </c>
      <c r="W237" s="56" t="s">
        <v>117</v>
      </c>
      <c r="X237" s="56" t="s">
        <v>74</v>
      </c>
      <c r="Y237" s="56" t="s">
        <v>118</v>
      </c>
      <c r="Z237" s="56" t="s">
        <v>26</v>
      </c>
      <c r="AA237" s="56" t="s">
        <v>80</v>
      </c>
      <c r="AB237" s="56" t="s">
        <v>80</v>
      </c>
      <c r="AC237" s="56" t="s">
        <v>74</v>
      </c>
      <c r="AD237" s="56" t="s">
        <v>261</v>
      </c>
      <c r="AE237" s="60">
        <v>2</v>
      </c>
      <c r="AF237" s="61">
        <v>37524</v>
      </c>
      <c r="AG237" s="56" t="s">
        <v>36</v>
      </c>
      <c r="AH237" s="56" t="s">
        <v>431</v>
      </c>
      <c r="AI237" s="56" t="s">
        <v>42</v>
      </c>
      <c r="AJ237" s="56" t="s">
        <v>74</v>
      </c>
      <c r="AK237" s="56" t="s">
        <v>409</v>
      </c>
      <c r="AL237" s="56" t="s">
        <v>361</v>
      </c>
      <c r="AM237" s="56" t="s">
        <v>74</v>
      </c>
      <c r="AN237" s="56" t="s">
        <v>74</v>
      </c>
      <c r="AO237" s="56" t="s">
        <v>74</v>
      </c>
      <c r="AP237" s="56" t="s">
        <v>74</v>
      </c>
      <c r="AQ237" s="56" t="s">
        <v>80</v>
      </c>
      <c r="AR237" s="56" t="s">
        <v>74</v>
      </c>
      <c r="AS237" s="56" t="s">
        <v>119</v>
      </c>
      <c r="AT237" s="56">
        <v>15</v>
      </c>
      <c r="AU237" s="56" t="s">
        <v>38</v>
      </c>
      <c r="AV237" s="56">
        <v>0</v>
      </c>
      <c r="AW237" s="56" t="s">
        <v>26</v>
      </c>
      <c r="AY237" s="56"/>
      <c r="AZ237" s="56" t="s">
        <v>361</v>
      </c>
    </row>
    <row r="238" spans="1:52" ht="29" customHeight="1" x14ac:dyDescent="0.15">
      <c r="A238" s="57" t="s">
        <v>1708</v>
      </c>
      <c r="B238" s="58">
        <v>38876</v>
      </c>
      <c r="C238" s="58" t="s">
        <v>497</v>
      </c>
      <c r="D238" s="58">
        <v>17515</v>
      </c>
      <c r="E238" s="59">
        <f t="shared" si="6"/>
        <v>58.483230663928815</v>
      </c>
      <c r="F238" s="56" t="s">
        <v>356</v>
      </c>
      <c r="G238" s="56" t="s">
        <v>289</v>
      </c>
      <c r="H238" s="56" t="s">
        <v>322</v>
      </c>
      <c r="I238" s="56" t="s">
        <v>430</v>
      </c>
      <c r="J238" s="56" t="s">
        <v>430</v>
      </c>
      <c r="K238" s="56">
        <v>14</v>
      </c>
      <c r="L238" s="56" t="s">
        <v>632</v>
      </c>
      <c r="M238" s="56" t="s">
        <v>322</v>
      </c>
      <c r="N238" s="56" t="s">
        <v>429</v>
      </c>
      <c r="O238" s="56" t="s">
        <v>408</v>
      </c>
      <c r="P238" s="56" t="s">
        <v>426</v>
      </c>
      <c r="Q238" s="56" t="s">
        <v>408</v>
      </c>
      <c r="R238" s="56" t="s">
        <v>578</v>
      </c>
      <c r="S238" s="56" t="s">
        <v>305</v>
      </c>
      <c r="T238" s="56" t="s">
        <v>408</v>
      </c>
      <c r="U238" s="60">
        <v>5.3</v>
      </c>
      <c r="V238" s="61" t="s">
        <v>178</v>
      </c>
      <c r="W238" s="56" t="s">
        <v>394</v>
      </c>
      <c r="X238" s="56" t="s">
        <v>408</v>
      </c>
      <c r="Y238" s="56" t="s">
        <v>618</v>
      </c>
      <c r="Z238" s="56" t="s">
        <v>430</v>
      </c>
      <c r="AA238" s="56" t="s">
        <v>361</v>
      </c>
      <c r="AB238" s="56" t="s">
        <v>361</v>
      </c>
      <c r="AC238" s="56" t="s">
        <v>408</v>
      </c>
      <c r="AD238" s="56" t="s">
        <v>290</v>
      </c>
      <c r="AE238" s="60">
        <v>4</v>
      </c>
      <c r="AF238" s="61">
        <v>36933</v>
      </c>
      <c r="AG238" s="56" t="s">
        <v>427</v>
      </c>
      <c r="AH238" s="56" t="s">
        <v>431</v>
      </c>
      <c r="AI238" s="56" t="s">
        <v>633</v>
      </c>
      <c r="AJ238" s="56" t="s">
        <v>634</v>
      </c>
      <c r="AK238" s="56" t="s">
        <v>635</v>
      </c>
      <c r="AL238" s="56" t="s">
        <v>361</v>
      </c>
      <c r="AM238" s="61" t="s">
        <v>408</v>
      </c>
      <c r="AN238" s="61" t="s">
        <v>408</v>
      </c>
      <c r="AO238" s="61" t="s">
        <v>408</v>
      </c>
      <c r="AP238" s="61" t="s">
        <v>408</v>
      </c>
      <c r="AQ238" s="61" t="s">
        <v>430</v>
      </c>
      <c r="AR238" s="61" t="s">
        <v>636</v>
      </c>
      <c r="AS238" s="56" t="s">
        <v>636</v>
      </c>
      <c r="AT238" s="56">
        <v>35</v>
      </c>
      <c r="AU238" s="56" t="s">
        <v>347</v>
      </c>
      <c r="AV238" s="56">
        <v>0</v>
      </c>
      <c r="AW238" s="56" t="s">
        <v>430</v>
      </c>
      <c r="AY238" s="56"/>
      <c r="AZ238" s="56" t="s">
        <v>361</v>
      </c>
    </row>
    <row r="239" spans="1:52" ht="29" customHeight="1" x14ac:dyDescent="0.15">
      <c r="A239" s="57" t="s">
        <v>1709</v>
      </c>
      <c r="B239" s="58">
        <v>38876</v>
      </c>
      <c r="C239" s="58" t="s">
        <v>497</v>
      </c>
      <c r="D239" s="58">
        <v>20871</v>
      </c>
      <c r="E239" s="59">
        <f t="shared" si="6"/>
        <v>49.295003422313485</v>
      </c>
      <c r="F239" s="56" t="s">
        <v>428</v>
      </c>
      <c r="G239" s="56" t="s">
        <v>453</v>
      </c>
      <c r="H239" s="56" t="s">
        <v>322</v>
      </c>
      <c r="I239" s="56" t="s">
        <v>430</v>
      </c>
      <c r="J239" s="56" t="s">
        <v>430</v>
      </c>
      <c r="K239" s="56">
        <v>16</v>
      </c>
      <c r="L239" s="56" t="s">
        <v>637</v>
      </c>
      <c r="M239" s="56" t="s">
        <v>322</v>
      </c>
      <c r="N239" s="56" t="s">
        <v>429</v>
      </c>
      <c r="O239" s="56" t="s">
        <v>408</v>
      </c>
      <c r="P239" s="56" t="s">
        <v>426</v>
      </c>
      <c r="Q239" s="56" t="s">
        <v>408</v>
      </c>
      <c r="R239" s="56" t="s">
        <v>578</v>
      </c>
      <c r="S239" s="56" t="s">
        <v>305</v>
      </c>
      <c r="T239" s="56" t="s">
        <v>408</v>
      </c>
      <c r="U239" s="60">
        <v>4.7</v>
      </c>
      <c r="V239" s="61" t="s">
        <v>410</v>
      </c>
      <c r="W239" s="56" t="s">
        <v>425</v>
      </c>
      <c r="X239" s="56" t="s">
        <v>408</v>
      </c>
      <c r="Y239" s="56" t="s">
        <v>618</v>
      </c>
      <c r="Z239" s="56" t="s">
        <v>430</v>
      </c>
      <c r="AA239" s="56" t="s">
        <v>361</v>
      </c>
      <c r="AB239" s="56" t="s">
        <v>361</v>
      </c>
      <c r="AC239" s="56" t="s">
        <v>408</v>
      </c>
      <c r="AD239" s="56" t="s">
        <v>290</v>
      </c>
      <c r="AE239" s="60">
        <v>2.06</v>
      </c>
      <c r="AF239" s="61">
        <v>37188</v>
      </c>
      <c r="AG239" s="56" t="s">
        <v>427</v>
      </c>
      <c r="AH239" s="56" t="s">
        <v>431</v>
      </c>
      <c r="AI239" s="56" t="s">
        <v>409</v>
      </c>
      <c r="AJ239" s="56" t="s">
        <v>408</v>
      </c>
      <c r="AK239" s="56" t="s">
        <v>409</v>
      </c>
      <c r="AL239" s="56" t="s">
        <v>361</v>
      </c>
      <c r="AM239" s="61" t="s">
        <v>408</v>
      </c>
      <c r="AN239" s="61" t="s">
        <v>408</v>
      </c>
      <c r="AO239" s="61" t="s">
        <v>408</v>
      </c>
      <c r="AP239" s="61" t="s">
        <v>408</v>
      </c>
      <c r="AQ239" s="61" t="s">
        <v>361</v>
      </c>
      <c r="AR239" s="61" t="s">
        <v>408</v>
      </c>
      <c r="AS239" s="56" t="s">
        <v>349</v>
      </c>
      <c r="AT239" s="56">
        <v>15</v>
      </c>
      <c r="AU239" s="56" t="s">
        <v>347</v>
      </c>
      <c r="AV239" s="56">
        <v>0</v>
      </c>
      <c r="AW239" s="56" t="s">
        <v>430</v>
      </c>
      <c r="AY239" s="56"/>
      <c r="AZ239" s="56" t="s">
        <v>361</v>
      </c>
    </row>
    <row r="240" spans="1:52" ht="29" customHeight="1" x14ac:dyDescent="0.15">
      <c r="A240" s="57" t="s">
        <v>1710</v>
      </c>
      <c r="B240" s="58">
        <v>38875</v>
      </c>
      <c r="C240" s="58" t="s">
        <v>497</v>
      </c>
      <c r="D240" s="58">
        <v>22469</v>
      </c>
      <c r="E240" s="59">
        <f t="shared" si="6"/>
        <v>44.917180013689254</v>
      </c>
      <c r="F240" s="56" t="s">
        <v>356</v>
      </c>
      <c r="G240" s="56" t="s">
        <v>289</v>
      </c>
      <c r="H240" s="56" t="s">
        <v>322</v>
      </c>
      <c r="I240" s="56" t="s">
        <v>430</v>
      </c>
      <c r="J240" s="56" t="s">
        <v>430</v>
      </c>
      <c r="K240" s="56">
        <v>12</v>
      </c>
      <c r="L240" s="56" t="s">
        <v>644</v>
      </c>
      <c r="M240" s="56" t="s">
        <v>322</v>
      </c>
      <c r="N240" s="56" t="s">
        <v>429</v>
      </c>
      <c r="O240" s="56" t="s">
        <v>408</v>
      </c>
      <c r="P240" s="56" t="s">
        <v>426</v>
      </c>
      <c r="Q240" s="56" t="s">
        <v>408</v>
      </c>
      <c r="R240" s="56" t="s">
        <v>578</v>
      </c>
      <c r="S240" s="56" t="s">
        <v>305</v>
      </c>
      <c r="T240" s="56" t="s">
        <v>408</v>
      </c>
      <c r="U240" s="60">
        <v>1.25</v>
      </c>
      <c r="V240" s="61" t="s">
        <v>410</v>
      </c>
      <c r="W240" s="56" t="s">
        <v>425</v>
      </c>
      <c r="X240" s="56" t="s">
        <v>408</v>
      </c>
      <c r="Y240" s="56" t="s">
        <v>618</v>
      </c>
      <c r="Z240" s="56" t="s">
        <v>430</v>
      </c>
      <c r="AA240" s="56" t="s">
        <v>361</v>
      </c>
      <c r="AB240" s="56" t="s">
        <v>361</v>
      </c>
      <c r="AC240" s="56" t="s">
        <v>408</v>
      </c>
      <c r="AD240" s="56" t="s">
        <v>290</v>
      </c>
      <c r="AE240" s="60">
        <v>1</v>
      </c>
      <c r="AF240" s="61">
        <v>38406</v>
      </c>
      <c r="AG240" s="56" t="s">
        <v>427</v>
      </c>
      <c r="AH240" s="56" t="s">
        <v>431</v>
      </c>
      <c r="AI240" s="56" t="s">
        <v>409</v>
      </c>
      <c r="AJ240" s="56" t="s">
        <v>408</v>
      </c>
      <c r="AK240" s="56" t="s">
        <v>409</v>
      </c>
      <c r="AL240" s="56" t="s">
        <v>361</v>
      </c>
      <c r="AM240" s="61" t="s">
        <v>408</v>
      </c>
      <c r="AN240" s="61" t="s">
        <v>408</v>
      </c>
      <c r="AO240" s="61" t="s">
        <v>408</v>
      </c>
      <c r="AP240" s="61" t="s">
        <v>408</v>
      </c>
      <c r="AQ240" s="61" t="s">
        <v>430</v>
      </c>
      <c r="AR240" s="61" t="s">
        <v>645</v>
      </c>
      <c r="AS240" s="56" t="s">
        <v>646</v>
      </c>
      <c r="AT240" s="56">
        <v>35</v>
      </c>
      <c r="AU240" s="56" t="s">
        <v>347</v>
      </c>
      <c r="AV240" s="56">
        <v>0</v>
      </c>
      <c r="AW240" s="56" t="s">
        <v>430</v>
      </c>
      <c r="AY240" s="56"/>
      <c r="AZ240" s="56" t="s">
        <v>361</v>
      </c>
    </row>
    <row r="241" spans="1:52" ht="29" customHeight="1" x14ac:dyDescent="0.15">
      <c r="A241" s="57" t="s">
        <v>1711</v>
      </c>
      <c r="B241" s="58">
        <v>38875</v>
      </c>
      <c r="C241" s="58" t="s">
        <v>497</v>
      </c>
      <c r="D241" s="58">
        <v>10439</v>
      </c>
      <c r="E241" s="59">
        <f t="shared" si="6"/>
        <v>77.85352498288843</v>
      </c>
      <c r="F241" s="56" t="s">
        <v>428</v>
      </c>
      <c r="G241" s="56" t="s">
        <v>453</v>
      </c>
      <c r="H241" s="56" t="s">
        <v>322</v>
      </c>
      <c r="I241" s="56" t="s">
        <v>430</v>
      </c>
      <c r="J241" s="56" t="s">
        <v>430</v>
      </c>
      <c r="K241" s="56">
        <v>18</v>
      </c>
      <c r="L241" s="56" t="s">
        <v>647</v>
      </c>
      <c r="M241" s="56" t="s">
        <v>322</v>
      </c>
      <c r="N241" s="56" t="s">
        <v>429</v>
      </c>
      <c r="O241" s="56" t="s">
        <v>408</v>
      </c>
      <c r="P241" s="56" t="s">
        <v>426</v>
      </c>
      <c r="Q241" s="56" t="s">
        <v>408</v>
      </c>
      <c r="R241" s="56" t="s">
        <v>578</v>
      </c>
      <c r="S241" s="56" t="s">
        <v>305</v>
      </c>
      <c r="T241" s="56" t="s">
        <v>408</v>
      </c>
      <c r="U241" s="60">
        <v>7.6</v>
      </c>
      <c r="V241" s="61" t="s">
        <v>178</v>
      </c>
      <c r="W241" s="56" t="s">
        <v>648</v>
      </c>
      <c r="X241" s="56" t="s">
        <v>408</v>
      </c>
      <c r="Y241" s="56" t="s">
        <v>618</v>
      </c>
      <c r="Z241" s="56" t="s">
        <v>361</v>
      </c>
      <c r="AA241" s="56" t="s">
        <v>361</v>
      </c>
      <c r="AB241" s="56" t="s">
        <v>361</v>
      </c>
      <c r="AC241" s="56" t="s">
        <v>408</v>
      </c>
      <c r="AD241" s="56" t="s">
        <v>413</v>
      </c>
      <c r="AE241" s="60">
        <v>2</v>
      </c>
      <c r="AF241" s="61">
        <v>36280</v>
      </c>
      <c r="AG241" s="56" t="s">
        <v>427</v>
      </c>
      <c r="AH241" s="56" t="s">
        <v>431</v>
      </c>
      <c r="AI241" s="56" t="s">
        <v>409</v>
      </c>
      <c r="AJ241" s="56" t="s">
        <v>408</v>
      </c>
      <c r="AK241" s="56" t="s">
        <v>408</v>
      </c>
      <c r="AL241" s="56" t="s">
        <v>430</v>
      </c>
      <c r="AM241" s="61">
        <v>36099</v>
      </c>
      <c r="AN241" s="61" t="s">
        <v>427</v>
      </c>
      <c r="AO241" s="61" t="s">
        <v>408</v>
      </c>
      <c r="AP241" s="61" t="s">
        <v>408</v>
      </c>
      <c r="AQ241" s="61" t="s">
        <v>430</v>
      </c>
      <c r="AR241" s="61" t="s">
        <v>649</v>
      </c>
      <c r="AS241" s="56" t="s">
        <v>349</v>
      </c>
      <c r="AT241" s="56">
        <v>35</v>
      </c>
      <c r="AU241" s="56" t="s">
        <v>347</v>
      </c>
      <c r="AV241" s="56">
        <v>0</v>
      </c>
      <c r="AW241" s="56" t="s">
        <v>430</v>
      </c>
      <c r="AY241" s="56"/>
      <c r="AZ241" s="56" t="s">
        <v>361</v>
      </c>
    </row>
    <row r="242" spans="1:52" ht="29" customHeight="1" x14ac:dyDescent="0.15">
      <c r="A242" s="57" t="s">
        <v>1712</v>
      </c>
      <c r="B242" s="58">
        <v>38877</v>
      </c>
      <c r="C242" s="58" t="s">
        <v>497</v>
      </c>
      <c r="D242" s="58">
        <v>23218</v>
      </c>
      <c r="E242" s="59">
        <f t="shared" si="6"/>
        <v>42.872005475701577</v>
      </c>
      <c r="F242" s="56" t="s">
        <v>356</v>
      </c>
      <c r="G242" s="56" t="s">
        <v>289</v>
      </c>
      <c r="H242" s="56" t="s">
        <v>322</v>
      </c>
      <c r="I242" s="56" t="s">
        <v>430</v>
      </c>
      <c r="J242" s="56" t="s">
        <v>430</v>
      </c>
      <c r="K242" s="56">
        <v>16</v>
      </c>
      <c r="L242" s="56" t="s">
        <v>638</v>
      </c>
      <c r="M242" s="56" t="s">
        <v>322</v>
      </c>
      <c r="N242" s="56" t="s">
        <v>429</v>
      </c>
      <c r="O242" s="56" t="s">
        <v>408</v>
      </c>
      <c r="P242" s="56" t="s">
        <v>426</v>
      </c>
      <c r="Q242" s="56" t="s">
        <v>408</v>
      </c>
      <c r="R242" s="56" t="s">
        <v>578</v>
      </c>
      <c r="S242" s="56" t="s">
        <v>239</v>
      </c>
      <c r="T242" s="56" t="s">
        <v>298</v>
      </c>
      <c r="U242" s="60">
        <v>0.9</v>
      </c>
      <c r="V242" s="61" t="s">
        <v>410</v>
      </c>
      <c r="W242" s="56" t="s">
        <v>425</v>
      </c>
      <c r="X242" s="56" t="s">
        <v>408</v>
      </c>
      <c r="Y242" s="56" t="s">
        <v>618</v>
      </c>
      <c r="Z242" s="56" t="s">
        <v>430</v>
      </c>
      <c r="AA242" s="56" t="s">
        <v>430</v>
      </c>
      <c r="AB242" s="56" t="s">
        <v>361</v>
      </c>
      <c r="AC242" s="56" t="s">
        <v>408</v>
      </c>
      <c r="AD242" s="56" t="s">
        <v>290</v>
      </c>
      <c r="AE242" s="60">
        <v>0.9</v>
      </c>
      <c r="AF242" s="61" t="s">
        <v>408</v>
      </c>
      <c r="AG242" s="56" t="s">
        <v>408</v>
      </c>
      <c r="AH242" s="56" t="s">
        <v>408</v>
      </c>
      <c r="AI242" s="56" t="s">
        <v>408</v>
      </c>
      <c r="AJ242" s="56" t="s">
        <v>408</v>
      </c>
      <c r="AK242" s="56" t="s">
        <v>639</v>
      </c>
      <c r="AL242" s="56" t="s">
        <v>361</v>
      </c>
      <c r="AM242" s="61" t="s">
        <v>408</v>
      </c>
      <c r="AN242" s="61" t="s">
        <v>408</v>
      </c>
      <c r="AO242" s="61" t="s">
        <v>408</v>
      </c>
      <c r="AP242" s="61" t="s">
        <v>408</v>
      </c>
      <c r="AQ242" s="61" t="s">
        <v>430</v>
      </c>
      <c r="AR242" s="61" t="s">
        <v>640</v>
      </c>
      <c r="AS242" s="56" t="s">
        <v>641</v>
      </c>
      <c r="AT242" s="56">
        <v>35</v>
      </c>
      <c r="AU242" s="56" t="s">
        <v>347</v>
      </c>
      <c r="AV242" s="56">
        <v>0</v>
      </c>
      <c r="AW242" s="56" t="s">
        <v>430</v>
      </c>
      <c r="AY242" s="56"/>
      <c r="AZ242" s="56" t="s">
        <v>361</v>
      </c>
    </row>
    <row r="243" spans="1:52" ht="29" customHeight="1" x14ac:dyDescent="0.15">
      <c r="A243" s="57" t="s">
        <v>1713</v>
      </c>
      <c r="B243" s="58">
        <v>38877</v>
      </c>
      <c r="C243" s="58" t="s">
        <v>497</v>
      </c>
      <c r="D243" s="58">
        <v>14963</v>
      </c>
      <c r="E243" s="59">
        <f t="shared" si="6"/>
        <v>65.472963723477065</v>
      </c>
      <c r="F243" s="56" t="s">
        <v>428</v>
      </c>
      <c r="G243" s="56" t="s">
        <v>289</v>
      </c>
      <c r="H243" s="56" t="s">
        <v>322</v>
      </c>
      <c r="I243" s="56" t="s">
        <v>430</v>
      </c>
      <c r="J243" s="56" t="s">
        <v>430</v>
      </c>
      <c r="K243" s="56">
        <v>12</v>
      </c>
      <c r="L243" s="56" t="s">
        <v>642</v>
      </c>
      <c r="M243" s="56" t="s">
        <v>322</v>
      </c>
      <c r="N243" s="56" t="s">
        <v>429</v>
      </c>
      <c r="O243" s="56" t="s">
        <v>408</v>
      </c>
      <c r="P243" s="56" t="s">
        <v>426</v>
      </c>
      <c r="Q243" s="56" t="s">
        <v>408</v>
      </c>
      <c r="R243" s="56" t="s">
        <v>578</v>
      </c>
      <c r="S243" s="56" t="s">
        <v>305</v>
      </c>
      <c r="T243" s="56" t="s">
        <v>408</v>
      </c>
      <c r="U243" s="60">
        <v>2.2999999999999998</v>
      </c>
      <c r="V243" s="61" t="s">
        <v>410</v>
      </c>
      <c r="W243" s="56" t="s">
        <v>330</v>
      </c>
      <c r="X243" s="56" t="s">
        <v>408</v>
      </c>
      <c r="Y243" s="56" t="s">
        <v>618</v>
      </c>
      <c r="Z243" s="56" t="s">
        <v>430</v>
      </c>
      <c r="AA243" s="56" t="s">
        <v>361</v>
      </c>
      <c r="AB243" s="56" t="s">
        <v>361</v>
      </c>
      <c r="AC243" s="56" t="s">
        <v>408</v>
      </c>
      <c r="AD243" s="56" t="s">
        <v>290</v>
      </c>
      <c r="AE243" s="60">
        <v>2</v>
      </c>
      <c r="AF243" s="61">
        <v>38017</v>
      </c>
      <c r="AG243" s="56" t="s">
        <v>427</v>
      </c>
      <c r="AH243" s="56" t="s">
        <v>431</v>
      </c>
      <c r="AI243" s="56" t="s">
        <v>409</v>
      </c>
      <c r="AJ243" s="56" t="s">
        <v>409</v>
      </c>
      <c r="AK243" s="56" t="s">
        <v>409</v>
      </c>
      <c r="AL243" s="56" t="s">
        <v>361</v>
      </c>
      <c r="AM243" s="61" t="s">
        <v>408</v>
      </c>
      <c r="AN243" s="61" t="s">
        <v>408</v>
      </c>
      <c r="AO243" s="61" t="s">
        <v>408</v>
      </c>
      <c r="AP243" s="61" t="s">
        <v>408</v>
      </c>
      <c r="AQ243" s="61" t="s">
        <v>361</v>
      </c>
      <c r="AR243" s="61" t="s">
        <v>408</v>
      </c>
      <c r="AS243" s="56" t="s">
        <v>349</v>
      </c>
      <c r="AT243" s="56">
        <v>15</v>
      </c>
      <c r="AU243" s="56" t="s">
        <v>347</v>
      </c>
      <c r="AV243" s="56">
        <v>0</v>
      </c>
      <c r="AW243" s="56" t="s">
        <v>430</v>
      </c>
      <c r="AY243" s="56"/>
      <c r="AZ243" s="56" t="s">
        <v>361</v>
      </c>
    </row>
    <row r="244" spans="1:52" ht="29" customHeight="1" x14ac:dyDescent="0.15">
      <c r="A244" s="57" t="s">
        <v>1714</v>
      </c>
      <c r="B244" s="58">
        <v>38877</v>
      </c>
      <c r="C244" s="58" t="s">
        <v>497</v>
      </c>
      <c r="D244" s="58">
        <v>19251</v>
      </c>
      <c r="E244" s="59">
        <f t="shared" si="6"/>
        <v>53.733059548254623</v>
      </c>
      <c r="F244" s="56" t="s">
        <v>428</v>
      </c>
      <c r="G244" s="56" t="s">
        <v>289</v>
      </c>
      <c r="H244" s="56" t="s">
        <v>322</v>
      </c>
      <c r="I244" s="56" t="s">
        <v>430</v>
      </c>
      <c r="J244" s="56" t="s">
        <v>430</v>
      </c>
      <c r="K244" s="56">
        <v>16</v>
      </c>
      <c r="L244" s="56" t="s">
        <v>650</v>
      </c>
      <c r="M244" s="56" t="s">
        <v>322</v>
      </c>
      <c r="N244" s="56" t="s">
        <v>429</v>
      </c>
      <c r="O244" s="56" t="s">
        <v>408</v>
      </c>
      <c r="P244" s="56" t="s">
        <v>426</v>
      </c>
      <c r="Q244" s="56" t="s">
        <v>408</v>
      </c>
      <c r="R244" s="56" t="s">
        <v>578</v>
      </c>
      <c r="S244" s="56" t="s">
        <v>305</v>
      </c>
      <c r="T244" s="56" t="s">
        <v>408</v>
      </c>
      <c r="U244" s="60">
        <v>1.9</v>
      </c>
      <c r="V244" s="61" t="s">
        <v>410</v>
      </c>
      <c r="W244" s="56" t="s">
        <v>425</v>
      </c>
      <c r="X244" s="56" t="s">
        <v>408</v>
      </c>
      <c r="Y244" s="56" t="s">
        <v>618</v>
      </c>
      <c r="Z244" s="56" t="s">
        <v>430</v>
      </c>
      <c r="AA244" s="56" t="s">
        <v>361</v>
      </c>
      <c r="AB244" s="56" t="s">
        <v>361</v>
      </c>
      <c r="AC244" s="56" t="s">
        <v>408</v>
      </c>
      <c r="AD244" s="56" t="s">
        <v>290</v>
      </c>
      <c r="AE244" s="60">
        <v>1.9</v>
      </c>
      <c r="AF244" s="61">
        <v>38157</v>
      </c>
      <c r="AG244" s="56" t="s">
        <v>427</v>
      </c>
      <c r="AH244" s="56" t="s">
        <v>431</v>
      </c>
      <c r="AI244" s="56" t="s">
        <v>651</v>
      </c>
      <c r="AJ244" s="56" t="s">
        <v>239</v>
      </c>
      <c r="AK244" s="56" t="s">
        <v>409</v>
      </c>
      <c r="AL244" s="56" t="s">
        <v>361</v>
      </c>
      <c r="AM244" s="61" t="s">
        <v>408</v>
      </c>
      <c r="AN244" s="61" t="s">
        <v>408</v>
      </c>
      <c r="AO244" s="61" t="s">
        <v>408</v>
      </c>
      <c r="AP244" s="61" t="s">
        <v>408</v>
      </c>
      <c r="AQ244" s="61" t="s">
        <v>361</v>
      </c>
      <c r="AR244" s="61" t="s">
        <v>408</v>
      </c>
      <c r="AS244" s="56" t="s">
        <v>646</v>
      </c>
      <c r="AT244" s="56">
        <v>35</v>
      </c>
      <c r="AU244" s="56" t="s">
        <v>347</v>
      </c>
      <c r="AV244" s="56">
        <v>0</v>
      </c>
      <c r="AW244" s="56" t="s">
        <v>430</v>
      </c>
      <c r="AY244" s="56"/>
      <c r="AZ244" s="56" t="s">
        <v>361</v>
      </c>
    </row>
    <row r="245" spans="1:52" ht="29" customHeight="1" x14ac:dyDescent="0.15">
      <c r="A245" s="57" t="s">
        <v>1721</v>
      </c>
      <c r="B245" s="58">
        <v>38877</v>
      </c>
      <c r="C245" s="58" t="s">
        <v>355</v>
      </c>
      <c r="D245" s="58">
        <v>18888</v>
      </c>
      <c r="E245" s="59">
        <f t="shared" si="6"/>
        <v>54.726899383983572</v>
      </c>
      <c r="F245" s="56" t="s">
        <v>428</v>
      </c>
      <c r="G245" s="56" t="s">
        <v>289</v>
      </c>
      <c r="H245" s="56" t="s">
        <v>322</v>
      </c>
      <c r="I245" s="56" t="s">
        <v>430</v>
      </c>
      <c r="J245" s="56" t="s">
        <v>430</v>
      </c>
      <c r="K245" s="56">
        <v>16</v>
      </c>
      <c r="L245" s="56" t="s">
        <v>1143</v>
      </c>
      <c r="M245" s="56" t="s">
        <v>322</v>
      </c>
      <c r="N245" s="56" t="s">
        <v>429</v>
      </c>
      <c r="O245" s="56" t="s">
        <v>408</v>
      </c>
      <c r="P245" s="56" t="s">
        <v>426</v>
      </c>
      <c r="Q245" s="56" t="s">
        <v>408</v>
      </c>
      <c r="R245" s="56" t="s">
        <v>578</v>
      </c>
      <c r="S245" s="56" t="s">
        <v>305</v>
      </c>
      <c r="T245" s="56" t="s">
        <v>408</v>
      </c>
      <c r="U245" s="60">
        <v>2.2999999999999998</v>
      </c>
      <c r="V245" s="61" t="s">
        <v>410</v>
      </c>
      <c r="W245" s="56" t="s">
        <v>425</v>
      </c>
      <c r="X245" s="56" t="s">
        <v>408</v>
      </c>
      <c r="Y245" s="56" t="s">
        <v>611</v>
      </c>
      <c r="Z245" s="56" t="s">
        <v>430</v>
      </c>
      <c r="AA245" s="56" t="s">
        <v>361</v>
      </c>
      <c r="AB245" s="56" t="s">
        <v>361</v>
      </c>
      <c r="AC245" s="56" t="s">
        <v>408</v>
      </c>
      <c r="AD245" s="56" t="s">
        <v>318</v>
      </c>
      <c r="AE245" s="60">
        <v>2</v>
      </c>
      <c r="AF245" s="61">
        <v>38042</v>
      </c>
      <c r="AG245" s="56" t="s">
        <v>427</v>
      </c>
      <c r="AH245" s="56" t="s">
        <v>365</v>
      </c>
      <c r="AI245" s="56" t="s">
        <v>409</v>
      </c>
      <c r="AJ245" s="56" t="s">
        <v>409</v>
      </c>
      <c r="AK245" s="56" t="s">
        <v>1144</v>
      </c>
      <c r="AL245" s="56" t="s">
        <v>361</v>
      </c>
      <c r="AM245" s="61" t="s">
        <v>408</v>
      </c>
      <c r="AN245" s="61" t="s">
        <v>408</v>
      </c>
      <c r="AO245" s="61" t="s">
        <v>408</v>
      </c>
      <c r="AP245" s="61" t="s">
        <v>408</v>
      </c>
      <c r="AQ245" s="61" t="s">
        <v>361</v>
      </c>
      <c r="AR245" s="61" t="s">
        <v>408</v>
      </c>
      <c r="AS245" s="56" t="s">
        <v>349</v>
      </c>
      <c r="AT245" s="56">
        <v>35</v>
      </c>
      <c r="AU245" s="56" t="s">
        <v>347</v>
      </c>
      <c r="AV245" s="56">
        <v>0</v>
      </c>
      <c r="AW245" s="56" t="s">
        <v>430</v>
      </c>
      <c r="AY245" s="56"/>
      <c r="AZ245" s="56" t="s">
        <v>361</v>
      </c>
    </row>
    <row r="246" spans="1:52" ht="29" customHeight="1" x14ac:dyDescent="0.15">
      <c r="A246" s="57" t="s">
        <v>1722</v>
      </c>
      <c r="B246" s="58">
        <v>39456</v>
      </c>
      <c r="C246" s="58" t="s">
        <v>126</v>
      </c>
      <c r="D246" s="58">
        <v>22581</v>
      </c>
      <c r="E246" s="59">
        <f t="shared" si="6"/>
        <v>46.201232032854207</v>
      </c>
      <c r="F246" s="56" t="s">
        <v>44</v>
      </c>
      <c r="G246" s="56" t="s">
        <v>106</v>
      </c>
      <c r="H246" s="56" t="s">
        <v>36</v>
      </c>
      <c r="I246" s="56" t="s">
        <v>26</v>
      </c>
      <c r="J246" s="56" t="s">
        <v>26</v>
      </c>
      <c r="K246" s="56">
        <v>18</v>
      </c>
      <c r="L246" s="56" t="s">
        <v>736</v>
      </c>
      <c r="M246" s="56" t="s">
        <v>82</v>
      </c>
      <c r="N246" s="56" t="s">
        <v>73</v>
      </c>
      <c r="O246" s="56" t="s">
        <v>74</v>
      </c>
      <c r="P246" s="56" t="s">
        <v>114</v>
      </c>
      <c r="Q246" s="56" t="s">
        <v>74</v>
      </c>
      <c r="R246" s="56" t="s">
        <v>122</v>
      </c>
      <c r="S246" s="56" t="s">
        <v>115</v>
      </c>
      <c r="T246" s="56" t="s">
        <v>74</v>
      </c>
      <c r="U246" s="60">
        <v>5</v>
      </c>
      <c r="V246" s="61" t="s">
        <v>116</v>
      </c>
      <c r="W246" s="56" t="s">
        <v>117</v>
      </c>
      <c r="X246" s="56" t="s">
        <v>74</v>
      </c>
      <c r="Y246" s="56" t="s">
        <v>252</v>
      </c>
      <c r="Z246" s="56" t="s">
        <v>26</v>
      </c>
      <c r="AA246" s="56" t="s">
        <v>80</v>
      </c>
      <c r="AB246" s="56" t="s">
        <v>26</v>
      </c>
      <c r="AC246" s="56" t="s">
        <v>737</v>
      </c>
      <c r="AD246" s="56" t="s">
        <v>261</v>
      </c>
      <c r="AE246" s="60">
        <v>5</v>
      </c>
      <c r="AF246" s="61">
        <v>37532</v>
      </c>
      <c r="AG246" s="56" t="s">
        <v>36</v>
      </c>
      <c r="AH246" s="56" t="s">
        <v>27</v>
      </c>
      <c r="AI246" s="56" t="s">
        <v>42</v>
      </c>
      <c r="AJ246" s="56" t="s">
        <v>74</v>
      </c>
      <c r="AK246" s="56" t="s">
        <v>42</v>
      </c>
      <c r="AL246" s="56" t="s">
        <v>80</v>
      </c>
      <c r="AM246" s="61" t="s">
        <v>74</v>
      </c>
      <c r="AN246" s="61" t="s">
        <v>74</v>
      </c>
      <c r="AO246" s="61" t="s">
        <v>74</v>
      </c>
      <c r="AP246" s="61" t="s">
        <v>74</v>
      </c>
      <c r="AQ246" s="61" t="s">
        <v>80</v>
      </c>
      <c r="AR246" s="61" t="s">
        <v>74</v>
      </c>
      <c r="AS246" s="56" t="s">
        <v>70</v>
      </c>
      <c r="AT246" s="56">
        <v>20</v>
      </c>
      <c r="AU246" s="56" t="s">
        <v>347</v>
      </c>
      <c r="AV246" s="56">
        <v>0</v>
      </c>
      <c r="AW246" s="56" t="s">
        <v>26</v>
      </c>
      <c r="AY246" s="56"/>
      <c r="AZ246" s="56" t="s">
        <v>361</v>
      </c>
    </row>
    <row r="247" spans="1:52" ht="29" customHeight="1" x14ac:dyDescent="0.15">
      <c r="A247" s="57" t="s">
        <v>1720</v>
      </c>
      <c r="B247" s="64">
        <v>39456</v>
      </c>
      <c r="C247" s="64" t="s">
        <v>350</v>
      </c>
      <c r="D247" s="64">
        <v>24134</v>
      </c>
      <c r="E247" s="59">
        <f t="shared" si="6"/>
        <v>41.949349760438054</v>
      </c>
      <c r="F247" s="65" t="s">
        <v>356</v>
      </c>
      <c r="G247" s="65" t="s">
        <v>289</v>
      </c>
      <c r="H247" s="65" t="s">
        <v>322</v>
      </c>
      <c r="I247" s="65" t="s">
        <v>430</v>
      </c>
      <c r="J247" s="65" t="s">
        <v>430</v>
      </c>
      <c r="K247" s="65">
        <v>13</v>
      </c>
      <c r="L247" s="65" t="s">
        <v>1092</v>
      </c>
      <c r="M247" s="65" t="s">
        <v>322</v>
      </c>
      <c r="N247" s="65" t="s">
        <v>429</v>
      </c>
      <c r="O247" s="65" t="s">
        <v>408</v>
      </c>
      <c r="P247" s="65" t="s">
        <v>426</v>
      </c>
      <c r="Q247" s="65" t="s">
        <v>408</v>
      </c>
      <c r="R247" s="65" t="s">
        <v>578</v>
      </c>
      <c r="S247" s="65" t="s">
        <v>305</v>
      </c>
      <c r="T247" s="65" t="s">
        <v>408</v>
      </c>
      <c r="U247" s="66">
        <v>6.25</v>
      </c>
      <c r="V247" s="67" t="s">
        <v>410</v>
      </c>
      <c r="W247" s="65" t="s">
        <v>425</v>
      </c>
      <c r="X247" s="65" t="s">
        <v>408</v>
      </c>
      <c r="Y247" s="65" t="s">
        <v>611</v>
      </c>
      <c r="Z247" s="65" t="s">
        <v>430</v>
      </c>
      <c r="AA247" s="65" t="s">
        <v>361</v>
      </c>
      <c r="AB247" s="65" t="s">
        <v>361</v>
      </c>
      <c r="AC247" s="65" t="s">
        <v>408</v>
      </c>
      <c r="AD247" s="65" t="s">
        <v>413</v>
      </c>
      <c r="AE247" s="66">
        <v>6.25</v>
      </c>
      <c r="AF247" s="67">
        <v>37165</v>
      </c>
      <c r="AG247" s="65" t="s">
        <v>427</v>
      </c>
      <c r="AH247" s="65" t="s">
        <v>409</v>
      </c>
      <c r="AI247" s="65" t="s">
        <v>409</v>
      </c>
      <c r="AJ247" s="65" t="s">
        <v>408</v>
      </c>
      <c r="AK247" s="65" t="s">
        <v>409</v>
      </c>
      <c r="AL247" s="65" t="s">
        <v>361</v>
      </c>
      <c r="AM247" s="67" t="s">
        <v>408</v>
      </c>
      <c r="AN247" s="67" t="s">
        <v>408</v>
      </c>
      <c r="AO247" s="67" t="s">
        <v>408</v>
      </c>
      <c r="AP247" s="67" t="s">
        <v>408</v>
      </c>
      <c r="AQ247" s="67" t="s">
        <v>430</v>
      </c>
      <c r="AR247" s="67" t="s">
        <v>1093</v>
      </c>
      <c r="AS247" s="65" t="s">
        <v>349</v>
      </c>
      <c r="AT247" s="65">
        <v>20</v>
      </c>
      <c r="AU247" s="65" t="s">
        <v>347</v>
      </c>
      <c r="AV247" s="56">
        <v>0</v>
      </c>
      <c r="AW247" s="65" t="s">
        <v>430</v>
      </c>
      <c r="AX247" s="65"/>
      <c r="AY247" s="56"/>
      <c r="AZ247" s="56" t="s">
        <v>361</v>
      </c>
    </row>
    <row r="248" spans="1:52" ht="29" customHeight="1" x14ac:dyDescent="0.15">
      <c r="A248" s="57" t="s">
        <v>1719</v>
      </c>
      <c r="B248" s="58">
        <v>39456</v>
      </c>
      <c r="C248" s="58" t="s">
        <v>126</v>
      </c>
      <c r="D248" s="58">
        <v>13734</v>
      </c>
      <c r="E248" s="59">
        <f t="shared" si="6"/>
        <v>70.422997946611915</v>
      </c>
      <c r="F248" s="56" t="s">
        <v>44</v>
      </c>
      <c r="G248" s="56" t="s">
        <v>106</v>
      </c>
      <c r="H248" s="56" t="s">
        <v>82</v>
      </c>
      <c r="I248" s="56" t="s">
        <v>26</v>
      </c>
      <c r="J248" s="56" t="s">
        <v>26</v>
      </c>
      <c r="K248" s="56">
        <v>12</v>
      </c>
      <c r="L248" s="56" t="s">
        <v>746</v>
      </c>
      <c r="M248" s="56" t="s">
        <v>82</v>
      </c>
      <c r="N248" s="56" t="s">
        <v>73</v>
      </c>
      <c r="O248" s="56" t="s">
        <v>74</v>
      </c>
      <c r="P248" s="56" t="s">
        <v>114</v>
      </c>
      <c r="Q248" s="56" t="s">
        <v>74</v>
      </c>
      <c r="R248" s="56" t="s">
        <v>122</v>
      </c>
      <c r="S248" s="56" t="s">
        <v>115</v>
      </c>
      <c r="T248" s="56" t="s">
        <v>74</v>
      </c>
      <c r="U248" s="60">
        <v>4.5999999999999996</v>
      </c>
      <c r="V248" s="61" t="s">
        <v>34</v>
      </c>
      <c r="W248" s="56" t="s">
        <v>300</v>
      </c>
      <c r="X248" s="56" t="s">
        <v>74</v>
      </c>
      <c r="Y248" s="56" t="s">
        <v>252</v>
      </c>
      <c r="Z248" s="56" t="s">
        <v>80</v>
      </c>
      <c r="AA248" s="56" t="s">
        <v>80</v>
      </c>
      <c r="AB248" s="56" t="s">
        <v>80</v>
      </c>
      <c r="AC248" s="56" t="s">
        <v>74</v>
      </c>
      <c r="AD248" s="56" t="s">
        <v>296</v>
      </c>
      <c r="AE248" s="60">
        <v>1</v>
      </c>
      <c r="AF248" s="61">
        <v>37769</v>
      </c>
      <c r="AG248" s="56" t="s">
        <v>36</v>
      </c>
      <c r="AH248" s="68" t="s">
        <v>42</v>
      </c>
      <c r="AI248" s="68" t="s">
        <v>42</v>
      </c>
      <c r="AJ248" s="68" t="s">
        <v>74</v>
      </c>
      <c r="AK248" s="68" t="s">
        <v>42</v>
      </c>
      <c r="AL248" s="56" t="s">
        <v>80</v>
      </c>
      <c r="AM248" s="61" t="s">
        <v>74</v>
      </c>
      <c r="AN248" s="61" t="s">
        <v>74</v>
      </c>
      <c r="AO248" s="61" t="s">
        <v>74</v>
      </c>
      <c r="AP248" s="61" t="s">
        <v>74</v>
      </c>
      <c r="AQ248" s="61" t="s">
        <v>80</v>
      </c>
      <c r="AR248" s="61" t="s">
        <v>74</v>
      </c>
      <c r="AS248" s="56" t="s">
        <v>89</v>
      </c>
      <c r="AT248" s="56">
        <v>20</v>
      </c>
      <c r="AU248" s="56" t="s">
        <v>347</v>
      </c>
      <c r="AV248" s="56">
        <v>0</v>
      </c>
      <c r="AW248" s="56" t="s">
        <v>26</v>
      </c>
      <c r="AY248" s="56"/>
      <c r="AZ248" s="56" t="s">
        <v>361</v>
      </c>
    </row>
    <row r="249" spans="1:52" ht="29" customHeight="1" x14ac:dyDescent="0.15">
      <c r="A249" s="57" t="s">
        <v>1718</v>
      </c>
      <c r="B249" s="58">
        <v>39457</v>
      </c>
      <c r="C249" s="58" t="s">
        <v>126</v>
      </c>
      <c r="D249" s="58">
        <v>21488</v>
      </c>
      <c r="E249" s="59">
        <f t="shared" si="6"/>
        <v>49.196440793976727</v>
      </c>
      <c r="F249" s="56" t="s">
        <v>44</v>
      </c>
      <c r="G249" s="56" t="s">
        <v>106</v>
      </c>
      <c r="H249" s="56" t="s">
        <v>82</v>
      </c>
      <c r="I249" s="56" t="s">
        <v>26</v>
      </c>
      <c r="J249" s="56" t="s">
        <v>26</v>
      </c>
      <c r="K249" s="56">
        <v>16</v>
      </c>
      <c r="L249" s="56" t="s">
        <v>100</v>
      </c>
      <c r="M249" s="56" t="s">
        <v>82</v>
      </c>
      <c r="N249" s="56" t="s">
        <v>73</v>
      </c>
      <c r="O249" s="56" t="s">
        <v>74</v>
      </c>
      <c r="P249" s="56" t="s">
        <v>114</v>
      </c>
      <c r="Q249" s="56" t="s">
        <v>74</v>
      </c>
      <c r="R249" s="56" t="s">
        <v>122</v>
      </c>
      <c r="S249" s="56" t="s">
        <v>115</v>
      </c>
      <c r="T249" s="56" t="s">
        <v>74</v>
      </c>
      <c r="U249" s="60">
        <v>1.3</v>
      </c>
      <c r="V249" s="61" t="s">
        <v>116</v>
      </c>
      <c r="W249" s="56" t="s">
        <v>117</v>
      </c>
      <c r="X249" s="56" t="s">
        <v>74</v>
      </c>
      <c r="Y249" s="56" t="s">
        <v>252</v>
      </c>
      <c r="Z249" s="56" t="s">
        <v>26</v>
      </c>
      <c r="AA249" s="56" t="s">
        <v>80</v>
      </c>
      <c r="AB249" s="56" t="s">
        <v>26</v>
      </c>
      <c r="AC249" s="56" t="s">
        <v>737</v>
      </c>
      <c r="AD249" s="56" t="s">
        <v>294</v>
      </c>
      <c r="AE249" s="60">
        <v>1.3</v>
      </c>
      <c r="AF249" s="61">
        <v>38973</v>
      </c>
      <c r="AG249" s="56" t="s">
        <v>36</v>
      </c>
      <c r="AH249" s="68" t="s">
        <v>42</v>
      </c>
      <c r="AI249" s="68" t="s">
        <v>42</v>
      </c>
      <c r="AJ249" s="68" t="s">
        <v>74</v>
      </c>
      <c r="AK249" s="68" t="s">
        <v>42</v>
      </c>
      <c r="AL249" s="56" t="s">
        <v>80</v>
      </c>
      <c r="AM249" s="61" t="s">
        <v>74</v>
      </c>
      <c r="AN249" s="61" t="s">
        <v>74</v>
      </c>
      <c r="AO249" s="61" t="s">
        <v>74</v>
      </c>
      <c r="AP249" s="61" t="s">
        <v>74</v>
      </c>
      <c r="AQ249" s="61" t="s">
        <v>80</v>
      </c>
      <c r="AR249" s="61" t="s">
        <v>74</v>
      </c>
      <c r="AS249" s="56" t="s">
        <v>70</v>
      </c>
      <c r="AT249" s="56">
        <v>20</v>
      </c>
      <c r="AU249" s="56" t="s">
        <v>347</v>
      </c>
      <c r="AV249" s="56">
        <v>0</v>
      </c>
      <c r="AW249" s="56" t="s">
        <v>26</v>
      </c>
      <c r="AY249" s="56"/>
      <c r="AZ249" s="56" t="s">
        <v>361</v>
      </c>
    </row>
    <row r="250" spans="1:52" ht="29" customHeight="1" x14ac:dyDescent="0.15">
      <c r="A250" s="57" t="s">
        <v>1717</v>
      </c>
      <c r="B250" s="58">
        <v>39457</v>
      </c>
      <c r="C250" s="58" t="s">
        <v>126</v>
      </c>
      <c r="D250" s="58">
        <v>18559</v>
      </c>
      <c r="E250" s="59">
        <f t="shared" si="6"/>
        <v>57.215605749486656</v>
      </c>
      <c r="F250" s="56" t="s">
        <v>31</v>
      </c>
      <c r="G250" s="56" t="s">
        <v>66</v>
      </c>
      <c r="H250" s="56" t="s">
        <v>82</v>
      </c>
      <c r="I250" s="56" t="s">
        <v>26</v>
      </c>
      <c r="J250" s="56" t="s">
        <v>26</v>
      </c>
      <c r="K250" s="56">
        <v>14</v>
      </c>
      <c r="L250" s="56" t="s">
        <v>747</v>
      </c>
      <c r="M250" s="56" t="s">
        <v>82</v>
      </c>
      <c r="N250" s="56" t="s">
        <v>73</v>
      </c>
      <c r="O250" s="56" t="s">
        <v>74</v>
      </c>
      <c r="P250" s="56" t="s">
        <v>114</v>
      </c>
      <c r="Q250" s="56" t="s">
        <v>74</v>
      </c>
      <c r="R250" s="56" t="s">
        <v>122</v>
      </c>
      <c r="S250" s="56" t="s">
        <v>115</v>
      </c>
      <c r="T250" s="56" t="s">
        <v>74</v>
      </c>
      <c r="U250" s="60">
        <v>7.9</v>
      </c>
      <c r="V250" s="61" t="s">
        <v>116</v>
      </c>
      <c r="W250" s="56" t="s">
        <v>117</v>
      </c>
      <c r="X250" s="56" t="s">
        <v>74</v>
      </c>
      <c r="Y250" s="56" t="s">
        <v>252</v>
      </c>
      <c r="Z250" s="56" t="s">
        <v>26</v>
      </c>
      <c r="AA250" s="56" t="s">
        <v>80</v>
      </c>
      <c r="AB250" s="56" t="s">
        <v>80</v>
      </c>
      <c r="AC250" s="56" t="s">
        <v>74</v>
      </c>
      <c r="AD250" s="56" t="s">
        <v>261</v>
      </c>
      <c r="AE250" s="60">
        <v>5</v>
      </c>
      <c r="AF250" s="61">
        <v>36556</v>
      </c>
      <c r="AG250" s="56" t="s">
        <v>36</v>
      </c>
      <c r="AH250" s="68" t="s">
        <v>42</v>
      </c>
      <c r="AI250" s="68" t="s">
        <v>42</v>
      </c>
      <c r="AJ250" s="68" t="s">
        <v>74</v>
      </c>
      <c r="AK250" s="68" t="s">
        <v>42</v>
      </c>
      <c r="AL250" s="56" t="s">
        <v>80</v>
      </c>
      <c r="AM250" s="61" t="s">
        <v>74</v>
      </c>
      <c r="AN250" s="61" t="s">
        <v>74</v>
      </c>
      <c r="AO250" s="61" t="s">
        <v>74</v>
      </c>
      <c r="AP250" s="61" t="s">
        <v>74</v>
      </c>
      <c r="AQ250" s="61" t="s">
        <v>80</v>
      </c>
      <c r="AR250" s="61" t="s">
        <v>74</v>
      </c>
      <c r="AS250" s="56" t="s">
        <v>70</v>
      </c>
      <c r="AT250" s="56">
        <v>20</v>
      </c>
      <c r="AU250" s="56" t="s">
        <v>347</v>
      </c>
      <c r="AV250" s="56">
        <v>0</v>
      </c>
      <c r="AW250" s="56" t="s">
        <v>26</v>
      </c>
      <c r="AY250" s="56"/>
      <c r="AZ250" s="56" t="s">
        <v>361</v>
      </c>
    </row>
    <row r="251" spans="1:52" ht="29" customHeight="1" x14ac:dyDescent="0.15">
      <c r="A251" s="57" t="s">
        <v>1716</v>
      </c>
      <c r="B251" s="58">
        <v>39457</v>
      </c>
      <c r="C251" s="58" t="s">
        <v>126</v>
      </c>
      <c r="D251" s="58">
        <v>21590</v>
      </c>
      <c r="E251" s="59">
        <f t="shared" si="6"/>
        <v>48.917180013689254</v>
      </c>
      <c r="F251" s="56" t="s">
        <v>31</v>
      </c>
      <c r="G251" s="56" t="s">
        <v>106</v>
      </c>
      <c r="H251" s="56" t="s">
        <v>82</v>
      </c>
      <c r="I251" s="56" t="s">
        <v>26</v>
      </c>
      <c r="J251" s="56" t="s">
        <v>26</v>
      </c>
      <c r="K251" s="56">
        <v>16</v>
      </c>
      <c r="L251" s="56" t="s">
        <v>748</v>
      </c>
      <c r="M251" s="56" t="s">
        <v>49</v>
      </c>
      <c r="N251" s="56" t="s">
        <v>73</v>
      </c>
      <c r="O251" s="56" t="s">
        <v>74</v>
      </c>
      <c r="P251" s="56" t="s">
        <v>114</v>
      </c>
      <c r="Q251" s="56" t="s">
        <v>74</v>
      </c>
      <c r="R251" s="56" t="s">
        <v>122</v>
      </c>
      <c r="S251" s="56" t="s">
        <v>115</v>
      </c>
      <c r="T251" s="56" t="s">
        <v>74</v>
      </c>
      <c r="U251" s="60">
        <v>1</v>
      </c>
      <c r="V251" s="61" t="s">
        <v>34</v>
      </c>
      <c r="W251" s="56" t="s">
        <v>300</v>
      </c>
      <c r="X251" s="56" t="s">
        <v>74</v>
      </c>
      <c r="Y251" s="56" t="s">
        <v>252</v>
      </c>
      <c r="Z251" s="56" t="s">
        <v>80</v>
      </c>
      <c r="AA251" s="56" t="s">
        <v>80</v>
      </c>
      <c r="AB251" s="56" t="s">
        <v>80</v>
      </c>
      <c r="AC251" s="56" t="s">
        <v>74</v>
      </c>
      <c r="AD251" s="56" t="s">
        <v>296</v>
      </c>
      <c r="AE251" s="60">
        <v>1.06</v>
      </c>
      <c r="AF251" s="61">
        <v>39104</v>
      </c>
      <c r="AG251" s="56" t="s">
        <v>36</v>
      </c>
      <c r="AH251" s="56" t="s">
        <v>27</v>
      </c>
      <c r="AI251" s="56" t="s">
        <v>42</v>
      </c>
      <c r="AJ251" s="56" t="s">
        <v>74</v>
      </c>
      <c r="AK251" s="56" t="s">
        <v>42</v>
      </c>
      <c r="AL251" s="56" t="s">
        <v>80</v>
      </c>
      <c r="AM251" s="61" t="s">
        <v>74</v>
      </c>
      <c r="AN251" s="61" t="s">
        <v>74</v>
      </c>
      <c r="AO251" s="61" t="s">
        <v>74</v>
      </c>
      <c r="AP251" s="61" t="s">
        <v>74</v>
      </c>
      <c r="AQ251" s="61" t="s">
        <v>80</v>
      </c>
      <c r="AR251" s="61" t="s">
        <v>74</v>
      </c>
      <c r="AS251" s="56" t="s">
        <v>70</v>
      </c>
      <c r="AT251" s="56">
        <v>20</v>
      </c>
      <c r="AU251" s="56" t="s">
        <v>347</v>
      </c>
      <c r="AV251" s="56">
        <v>0</v>
      </c>
      <c r="AW251" s="56" t="s">
        <v>26</v>
      </c>
      <c r="AY251" s="56"/>
      <c r="AZ251" s="56" t="s">
        <v>361</v>
      </c>
    </row>
    <row r="252" spans="1:52" ht="29" customHeight="1" x14ac:dyDescent="0.15">
      <c r="A252" s="57" t="s">
        <v>224</v>
      </c>
      <c r="B252" s="58">
        <v>38161</v>
      </c>
      <c r="C252" s="58" t="s">
        <v>350</v>
      </c>
      <c r="D252" s="58">
        <v>21870</v>
      </c>
      <c r="E252" s="59">
        <f t="shared" si="6"/>
        <v>44.602327173169066</v>
      </c>
      <c r="F252" s="56" t="s">
        <v>356</v>
      </c>
      <c r="G252" s="56" t="s">
        <v>289</v>
      </c>
      <c r="H252" s="56" t="s">
        <v>322</v>
      </c>
      <c r="I252" s="56" t="s">
        <v>430</v>
      </c>
      <c r="J252" s="56" t="s">
        <v>430</v>
      </c>
      <c r="K252" s="56">
        <v>17</v>
      </c>
      <c r="L252" s="56" t="s">
        <v>256</v>
      </c>
      <c r="M252" s="56" t="s">
        <v>322</v>
      </c>
      <c r="N252" s="56" t="s">
        <v>429</v>
      </c>
      <c r="O252" s="56">
        <v>45</v>
      </c>
      <c r="P252" s="56" t="s">
        <v>313</v>
      </c>
      <c r="Q252" s="56" t="s">
        <v>1391</v>
      </c>
      <c r="R252" s="56" t="s">
        <v>578</v>
      </c>
      <c r="S252" s="56" t="s">
        <v>305</v>
      </c>
      <c r="T252" s="56" t="s">
        <v>408</v>
      </c>
      <c r="U252" s="60">
        <v>3</v>
      </c>
      <c r="V252" s="61" t="s">
        <v>178</v>
      </c>
      <c r="W252" s="56" t="s">
        <v>179</v>
      </c>
      <c r="X252" s="56" t="s">
        <v>408</v>
      </c>
      <c r="Y252" s="56" t="s">
        <v>257</v>
      </c>
      <c r="Z252" s="56" t="s">
        <v>361</v>
      </c>
      <c r="AA252" s="56" t="s">
        <v>361</v>
      </c>
      <c r="AB252" s="56" t="s">
        <v>361</v>
      </c>
      <c r="AC252" s="56" t="s">
        <v>408</v>
      </c>
      <c r="AD252" s="56" t="s">
        <v>413</v>
      </c>
      <c r="AE252" s="60">
        <v>2.5</v>
      </c>
      <c r="AF252" s="61">
        <v>37001</v>
      </c>
      <c r="AG252" s="56" t="s">
        <v>427</v>
      </c>
      <c r="AH252" s="56" t="s">
        <v>409</v>
      </c>
      <c r="AI252" s="56" t="s">
        <v>409</v>
      </c>
      <c r="AJ252" s="56" t="s">
        <v>409</v>
      </c>
      <c r="AK252" s="56" t="s">
        <v>409</v>
      </c>
      <c r="AL252" s="56" t="s">
        <v>361</v>
      </c>
      <c r="AM252" s="61" t="s">
        <v>408</v>
      </c>
      <c r="AN252" s="61" t="s">
        <v>408</v>
      </c>
      <c r="AO252" s="61" t="s">
        <v>408</v>
      </c>
      <c r="AP252" s="61" t="s">
        <v>408</v>
      </c>
      <c r="AQ252" s="61" t="s">
        <v>361</v>
      </c>
      <c r="AR252" s="61" t="s">
        <v>408</v>
      </c>
      <c r="AS252" s="56" t="s">
        <v>258</v>
      </c>
      <c r="AT252" s="56">
        <v>2</v>
      </c>
      <c r="AU252" s="56" t="s">
        <v>38</v>
      </c>
      <c r="AV252" s="56">
        <v>1</v>
      </c>
      <c r="AW252" s="56" t="s">
        <v>430</v>
      </c>
      <c r="AY252" s="56"/>
      <c r="AZ252" s="56" t="s">
        <v>361</v>
      </c>
    </row>
    <row r="253" spans="1:52" ht="29" customHeight="1" x14ac:dyDescent="0.15">
      <c r="A253" s="57" t="s">
        <v>225</v>
      </c>
      <c r="B253" s="58">
        <v>38164</v>
      </c>
      <c r="C253" s="58" t="s">
        <v>350</v>
      </c>
      <c r="D253" s="58">
        <v>20916</v>
      </c>
      <c r="E253" s="59">
        <f t="shared" si="6"/>
        <v>47.222450376454482</v>
      </c>
      <c r="F253" s="56" t="s">
        <v>428</v>
      </c>
      <c r="G253" s="56" t="s">
        <v>289</v>
      </c>
      <c r="H253" s="56" t="s">
        <v>322</v>
      </c>
      <c r="I253" s="56" t="s">
        <v>430</v>
      </c>
      <c r="J253" s="56" t="s">
        <v>430</v>
      </c>
      <c r="K253" s="56">
        <v>16</v>
      </c>
      <c r="L253" s="56" t="s">
        <v>329</v>
      </c>
      <c r="M253" s="56" t="s">
        <v>322</v>
      </c>
      <c r="N253" s="56" t="s">
        <v>429</v>
      </c>
      <c r="O253" s="56">
        <v>47</v>
      </c>
      <c r="P253" s="56" t="s">
        <v>426</v>
      </c>
      <c r="Q253" s="56" t="s">
        <v>408</v>
      </c>
      <c r="R253" s="56" t="s">
        <v>578</v>
      </c>
      <c r="S253" s="56" t="s">
        <v>305</v>
      </c>
      <c r="T253" s="56" t="s">
        <v>408</v>
      </c>
      <c r="U253" s="60">
        <v>1.6</v>
      </c>
      <c r="V253" s="61" t="s">
        <v>410</v>
      </c>
      <c r="W253" s="56" t="s">
        <v>330</v>
      </c>
      <c r="X253" s="56" t="s">
        <v>408</v>
      </c>
      <c r="Y253" s="56" t="s">
        <v>257</v>
      </c>
      <c r="Z253" s="56" t="s">
        <v>430</v>
      </c>
      <c r="AA253" s="56" t="s">
        <v>409</v>
      </c>
      <c r="AB253" s="56" t="s">
        <v>361</v>
      </c>
      <c r="AC253" s="56" t="s">
        <v>408</v>
      </c>
      <c r="AD253" s="56" t="s">
        <v>318</v>
      </c>
      <c r="AE253" s="60">
        <v>1.5</v>
      </c>
      <c r="AF253" s="61">
        <v>37611</v>
      </c>
      <c r="AG253" s="56" t="s">
        <v>427</v>
      </c>
      <c r="AH253" s="56" t="s">
        <v>431</v>
      </c>
      <c r="AI253" s="56" t="s">
        <v>42</v>
      </c>
      <c r="AJ253" s="56" t="s">
        <v>590</v>
      </c>
      <c r="AK253" s="56" t="s">
        <v>174</v>
      </c>
      <c r="AL253" s="56" t="s">
        <v>361</v>
      </c>
      <c r="AM253" s="61" t="s">
        <v>408</v>
      </c>
      <c r="AN253" s="61" t="s">
        <v>408</v>
      </c>
      <c r="AO253" s="61" t="s">
        <v>408</v>
      </c>
      <c r="AP253" s="61" t="s">
        <v>408</v>
      </c>
      <c r="AQ253" s="61" t="s">
        <v>361</v>
      </c>
      <c r="AR253" s="61" t="s">
        <v>408</v>
      </c>
      <c r="AS253" s="56" t="s">
        <v>345</v>
      </c>
      <c r="AT253" s="56">
        <v>2</v>
      </c>
      <c r="AU253" s="56" t="s">
        <v>38</v>
      </c>
      <c r="AV253" s="56">
        <v>1</v>
      </c>
      <c r="AW253" s="56" t="s">
        <v>430</v>
      </c>
      <c r="AY253" s="56"/>
      <c r="AZ253" s="56" t="s">
        <v>361</v>
      </c>
    </row>
    <row r="254" spans="1:52" ht="29" customHeight="1" x14ac:dyDescent="0.15">
      <c r="A254" s="57" t="s">
        <v>226</v>
      </c>
      <c r="B254" s="58">
        <v>38167</v>
      </c>
      <c r="C254" s="58" t="s">
        <v>350</v>
      </c>
      <c r="D254" s="58">
        <v>13483</v>
      </c>
      <c r="E254" s="59">
        <f t="shared" si="6"/>
        <v>67.581108829568791</v>
      </c>
      <c r="F254" s="56" t="s">
        <v>356</v>
      </c>
      <c r="G254" s="56" t="s">
        <v>289</v>
      </c>
      <c r="H254" s="56" t="s">
        <v>322</v>
      </c>
      <c r="I254" s="56" t="s">
        <v>430</v>
      </c>
      <c r="J254" s="56" t="s">
        <v>430</v>
      </c>
      <c r="K254" s="56">
        <v>18</v>
      </c>
      <c r="L254" s="56" t="s">
        <v>331</v>
      </c>
      <c r="M254" s="56" t="s">
        <v>322</v>
      </c>
      <c r="N254" s="56" t="s">
        <v>332</v>
      </c>
      <c r="O254" s="56">
        <v>64</v>
      </c>
      <c r="P254" s="56" t="s">
        <v>426</v>
      </c>
      <c r="Q254" s="56" t="s">
        <v>408</v>
      </c>
      <c r="R254" s="56" t="s">
        <v>578</v>
      </c>
      <c r="S254" s="56" t="s">
        <v>305</v>
      </c>
      <c r="T254" s="56" t="s">
        <v>333</v>
      </c>
      <c r="U254" s="60">
        <v>14.25</v>
      </c>
      <c r="V254" s="61" t="s">
        <v>410</v>
      </c>
      <c r="W254" s="56" t="s">
        <v>425</v>
      </c>
      <c r="X254" s="56" t="s">
        <v>408</v>
      </c>
      <c r="Y254" s="56" t="s">
        <v>257</v>
      </c>
      <c r="Z254" s="56" t="s">
        <v>409</v>
      </c>
      <c r="AA254" s="56" t="s">
        <v>409</v>
      </c>
      <c r="AB254" s="56" t="s">
        <v>361</v>
      </c>
      <c r="AC254" s="56" t="s">
        <v>408</v>
      </c>
      <c r="AD254" s="56" t="s">
        <v>318</v>
      </c>
      <c r="AE254" s="60">
        <v>0</v>
      </c>
      <c r="AF254" s="61">
        <v>32955</v>
      </c>
      <c r="AG254" s="56" t="s">
        <v>427</v>
      </c>
      <c r="AH254" s="56" t="s">
        <v>409</v>
      </c>
      <c r="AI254" s="56" t="s">
        <v>42</v>
      </c>
      <c r="AJ254" s="56" t="s">
        <v>7</v>
      </c>
      <c r="AK254" s="56" t="s">
        <v>103</v>
      </c>
      <c r="AL254" s="56" t="s">
        <v>361</v>
      </c>
      <c r="AM254" s="61" t="s">
        <v>408</v>
      </c>
      <c r="AN254" s="61" t="s">
        <v>408</v>
      </c>
      <c r="AO254" s="61" t="s">
        <v>408</v>
      </c>
      <c r="AP254" s="61" t="s">
        <v>408</v>
      </c>
      <c r="AQ254" s="61" t="s">
        <v>361</v>
      </c>
      <c r="AR254" s="61" t="s">
        <v>533</v>
      </c>
      <c r="AS254" s="56" t="s">
        <v>334</v>
      </c>
      <c r="AT254" s="56">
        <v>1</v>
      </c>
      <c r="AU254" s="56" t="s">
        <v>38</v>
      </c>
      <c r="AV254" s="56">
        <v>0</v>
      </c>
      <c r="AW254" s="56" t="s">
        <v>430</v>
      </c>
      <c r="AY254" s="56"/>
      <c r="AZ254" s="56" t="s">
        <v>361</v>
      </c>
    </row>
    <row r="255" spans="1:52" ht="29" customHeight="1" x14ac:dyDescent="0.15">
      <c r="A255" s="57" t="s">
        <v>227</v>
      </c>
      <c r="B255" s="58">
        <v>38178</v>
      </c>
      <c r="C255" s="58" t="s">
        <v>350</v>
      </c>
      <c r="D255" s="58">
        <v>9090</v>
      </c>
      <c r="E255" s="59">
        <f t="shared" si="6"/>
        <v>79.638603696098556</v>
      </c>
      <c r="F255" s="56" t="s">
        <v>428</v>
      </c>
      <c r="G255" s="56" t="s">
        <v>289</v>
      </c>
      <c r="H255" s="56" t="s">
        <v>322</v>
      </c>
      <c r="I255" s="56" t="s">
        <v>430</v>
      </c>
      <c r="J255" s="56" t="s">
        <v>430</v>
      </c>
      <c r="K255" s="56">
        <v>16</v>
      </c>
      <c r="L255" s="56" t="s">
        <v>274</v>
      </c>
      <c r="M255" s="56" t="s">
        <v>322</v>
      </c>
      <c r="N255" s="56" t="s">
        <v>429</v>
      </c>
      <c r="O255" s="56">
        <v>80</v>
      </c>
      <c r="P255" s="56" t="s">
        <v>426</v>
      </c>
      <c r="Q255" s="56" t="s">
        <v>408</v>
      </c>
      <c r="R255" s="56" t="s">
        <v>578</v>
      </c>
      <c r="S255" s="56" t="s">
        <v>305</v>
      </c>
      <c r="T255" s="56" t="s">
        <v>408</v>
      </c>
      <c r="U255" s="60">
        <v>3</v>
      </c>
      <c r="V255" s="61" t="s">
        <v>178</v>
      </c>
      <c r="W255" s="56" t="s">
        <v>394</v>
      </c>
      <c r="X255" s="56" t="s">
        <v>408</v>
      </c>
      <c r="Y255" s="56" t="s">
        <v>257</v>
      </c>
      <c r="Z255" s="56" t="s">
        <v>409</v>
      </c>
      <c r="AA255" s="56" t="s">
        <v>409</v>
      </c>
      <c r="AB255" s="56" t="s">
        <v>361</v>
      </c>
      <c r="AC255" s="56" t="s">
        <v>408</v>
      </c>
      <c r="AD255" s="56" t="s">
        <v>413</v>
      </c>
      <c r="AE255" s="60">
        <v>0.8</v>
      </c>
      <c r="AF255" s="61">
        <v>37072</v>
      </c>
      <c r="AG255" s="56" t="s">
        <v>427</v>
      </c>
      <c r="AH255" s="56" t="s">
        <v>409</v>
      </c>
      <c r="AI255" s="56" t="s">
        <v>409</v>
      </c>
      <c r="AJ255" s="56" t="s">
        <v>590</v>
      </c>
      <c r="AK255" s="56" t="s">
        <v>197</v>
      </c>
      <c r="AL255" s="56" t="s">
        <v>361</v>
      </c>
      <c r="AM255" s="61" t="s">
        <v>408</v>
      </c>
      <c r="AN255" s="61" t="s">
        <v>408</v>
      </c>
      <c r="AO255" s="61" t="s">
        <v>408</v>
      </c>
      <c r="AP255" s="61" t="s">
        <v>408</v>
      </c>
      <c r="AQ255" s="61" t="s">
        <v>361</v>
      </c>
      <c r="AR255" s="61" t="s">
        <v>408</v>
      </c>
      <c r="AS255" s="56" t="s">
        <v>349</v>
      </c>
      <c r="AT255" s="56">
        <v>2</v>
      </c>
      <c r="AU255" s="56" t="s">
        <v>38</v>
      </c>
      <c r="AV255" s="56">
        <v>1</v>
      </c>
      <c r="AW255" s="56" t="s">
        <v>430</v>
      </c>
      <c r="AY255" s="56"/>
      <c r="AZ255" s="56" t="s">
        <v>361</v>
      </c>
    </row>
    <row r="256" spans="1:52" ht="29" customHeight="1" x14ac:dyDescent="0.15">
      <c r="A256" s="57" t="s">
        <v>228</v>
      </c>
      <c r="B256" s="58">
        <v>38182</v>
      </c>
      <c r="C256" s="58" t="s">
        <v>350</v>
      </c>
      <c r="D256" s="58">
        <v>14845</v>
      </c>
      <c r="E256" s="59">
        <f t="shared" si="6"/>
        <v>63.893223819301845</v>
      </c>
      <c r="F256" s="56" t="s">
        <v>428</v>
      </c>
      <c r="G256" s="56" t="s">
        <v>289</v>
      </c>
      <c r="H256" s="56" t="s">
        <v>322</v>
      </c>
      <c r="I256" s="56" t="s">
        <v>430</v>
      </c>
      <c r="J256" s="56" t="s">
        <v>430</v>
      </c>
      <c r="K256" s="56">
        <v>16</v>
      </c>
      <c r="L256" s="56" t="s">
        <v>199</v>
      </c>
      <c r="M256" s="56" t="s">
        <v>322</v>
      </c>
      <c r="N256" s="56" t="s">
        <v>429</v>
      </c>
      <c r="O256" s="56">
        <v>64</v>
      </c>
      <c r="P256" s="56" t="s">
        <v>426</v>
      </c>
      <c r="Q256" s="56" t="s">
        <v>408</v>
      </c>
      <c r="R256" s="56" t="s">
        <v>578</v>
      </c>
      <c r="S256" s="56" t="s">
        <v>305</v>
      </c>
      <c r="T256" s="56" t="s">
        <v>408</v>
      </c>
      <c r="U256" s="60">
        <v>13</v>
      </c>
      <c r="V256" s="61" t="s">
        <v>410</v>
      </c>
      <c r="W256" s="56" t="s">
        <v>425</v>
      </c>
      <c r="X256" s="56" t="s">
        <v>408</v>
      </c>
      <c r="Y256" s="56" t="s">
        <v>434</v>
      </c>
      <c r="Z256" s="56" t="s">
        <v>409</v>
      </c>
      <c r="AA256" s="56" t="s">
        <v>409</v>
      </c>
      <c r="AB256" s="56" t="s">
        <v>361</v>
      </c>
      <c r="AC256" s="56" t="s">
        <v>408</v>
      </c>
      <c r="AD256" s="56" t="s">
        <v>413</v>
      </c>
      <c r="AE256" s="60">
        <v>1.3</v>
      </c>
      <c r="AF256" s="61">
        <v>33425</v>
      </c>
      <c r="AG256" s="56" t="s">
        <v>427</v>
      </c>
      <c r="AH256" s="56" t="s">
        <v>409</v>
      </c>
      <c r="AI256" s="56" t="s">
        <v>409</v>
      </c>
      <c r="AJ256" s="56" t="s">
        <v>409</v>
      </c>
      <c r="AK256" s="56" t="s">
        <v>409</v>
      </c>
      <c r="AL256" s="56" t="s">
        <v>361</v>
      </c>
      <c r="AM256" s="61" t="s">
        <v>408</v>
      </c>
      <c r="AN256" s="61" t="s">
        <v>408</v>
      </c>
      <c r="AO256" s="61" t="s">
        <v>408</v>
      </c>
      <c r="AP256" s="61" t="s">
        <v>408</v>
      </c>
      <c r="AQ256" s="61" t="s">
        <v>361</v>
      </c>
      <c r="AR256" s="61" t="s">
        <v>408</v>
      </c>
      <c r="AS256" s="56" t="s">
        <v>396</v>
      </c>
      <c r="AT256" s="56">
        <v>2</v>
      </c>
      <c r="AU256" s="56" t="s">
        <v>38</v>
      </c>
      <c r="AV256" s="56">
        <v>1</v>
      </c>
      <c r="AW256" s="56" t="s">
        <v>430</v>
      </c>
      <c r="AY256" s="56"/>
      <c r="AZ256" s="56" t="s">
        <v>361</v>
      </c>
    </row>
    <row r="257" spans="1:52" ht="29" customHeight="1" x14ac:dyDescent="0.15">
      <c r="A257" s="57" t="s">
        <v>229</v>
      </c>
      <c r="B257" s="58">
        <v>38183</v>
      </c>
      <c r="C257" s="58" t="s">
        <v>350</v>
      </c>
      <c r="D257" s="58">
        <v>18558</v>
      </c>
      <c r="E257" s="59">
        <f t="shared" si="6"/>
        <v>53.730321697467488</v>
      </c>
      <c r="F257" s="56" t="s">
        <v>356</v>
      </c>
      <c r="G257" s="56" t="s">
        <v>289</v>
      </c>
      <c r="H257" s="56" t="s">
        <v>322</v>
      </c>
      <c r="I257" s="56" t="s">
        <v>430</v>
      </c>
      <c r="J257" s="56" t="s">
        <v>430</v>
      </c>
      <c r="K257" s="56">
        <v>21</v>
      </c>
      <c r="L257" s="56" t="s">
        <v>397</v>
      </c>
      <c r="M257" s="56" t="s">
        <v>322</v>
      </c>
      <c r="N257" s="56" t="s">
        <v>429</v>
      </c>
      <c r="O257" s="56">
        <v>54</v>
      </c>
      <c r="P257" s="56" t="s">
        <v>426</v>
      </c>
      <c r="Q257" s="56" t="s">
        <v>1392</v>
      </c>
      <c r="R257" s="56" t="s">
        <v>578</v>
      </c>
      <c r="S257" s="56" t="s">
        <v>305</v>
      </c>
      <c r="T257" s="56" t="s">
        <v>408</v>
      </c>
      <c r="U257" s="60">
        <v>2.5</v>
      </c>
      <c r="V257" s="61" t="s">
        <v>410</v>
      </c>
      <c r="W257" s="56" t="s">
        <v>42</v>
      </c>
      <c r="X257" s="56" t="s">
        <v>408</v>
      </c>
      <c r="Y257" s="56" t="s">
        <v>434</v>
      </c>
      <c r="Z257" s="56" t="s">
        <v>409</v>
      </c>
      <c r="AA257" s="56" t="s">
        <v>409</v>
      </c>
      <c r="AB257" s="56" t="s">
        <v>361</v>
      </c>
      <c r="AC257" s="56" t="s">
        <v>408</v>
      </c>
      <c r="AD257" s="56" t="s">
        <v>413</v>
      </c>
      <c r="AE257" s="60">
        <v>2</v>
      </c>
      <c r="AF257" s="61">
        <v>37258</v>
      </c>
      <c r="AG257" s="56" t="s">
        <v>409</v>
      </c>
      <c r="AH257" s="56" t="s">
        <v>409</v>
      </c>
      <c r="AI257" s="56" t="s">
        <v>409</v>
      </c>
      <c r="AJ257" s="56" t="s">
        <v>409</v>
      </c>
      <c r="AK257" s="56" t="s">
        <v>409</v>
      </c>
      <c r="AL257" s="56" t="s">
        <v>361</v>
      </c>
      <c r="AM257" s="61" t="s">
        <v>408</v>
      </c>
      <c r="AN257" s="61" t="s">
        <v>408</v>
      </c>
      <c r="AO257" s="61" t="s">
        <v>408</v>
      </c>
      <c r="AP257" s="61" t="s">
        <v>408</v>
      </c>
      <c r="AQ257" s="61" t="s">
        <v>361</v>
      </c>
      <c r="AR257" s="61" t="s">
        <v>408</v>
      </c>
      <c r="AS257" s="56" t="s">
        <v>281</v>
      </c>
      <c r="AT257" s="56">
        <v>2</v>
      </c>
      <c r="AU257" s="56" t="s">
        <v>38</v>
      </c>
      <c r="AV257" s="56">
        <v>1</v>
      </c>
      <c r="AW257" s="56" t="s">
        <v>430</v>
      </c>
      <c r="AY257" s="56"/>
      <c r="AZ257" s="56" t="s">
        <v>361</v>
      </c>
    </row>
    <row r="258" spans="1:52" ht="29" customHeight="1" x14ac:dyDescent="0.15">
      <c r="A258" s="57" t="s">
        <v>230</v>
      </c>
      <c r="B258" s="58">
        <v>38245</v>
      </c>
      <c r="C258" s="58" t="s">
        <v>350</v>
      </c>
      <c r="D258" s="58">
        <v>12694</v>
      </c>
      <c r="E258" s="59">
        <f t="shared" si="6"/>
        <v>69.954825462012323</v>
      </c>
      <c r="F258" s="56" t="s">
        <v>356</v>
      </c>
      <c r="G258" s="56" t="s">
        <v>289</v>
      </c>
      <c r="H258" s="56" t="s">
        <v>322</v>
      </c>
      <c r="I258" s="56" t="s">
        <v>430</v>
      </c>
      <c r="J258" s="56" t="s">
        <v>430</v>
      </c>
      <c r="K258" s="56">
        <v>18</v>
      </c>
      <c r="L258" s="56" t="s">
        <v>397</v>
      </c>
      <c r="M258" s="56" t="s">
        <v>322</v>
      </c>
      <c r="N258" s="56" t="s">
        <v>332</v>
      </c>
      <c r="O258" s="56">
        <v>46</v>
      </c>
      <c r="P258" s="56" t="s">
        <v>114</v>
      </c>
      <c r="Q258" s="56" t="s">
        <v>1393</v>
      </c>
      <c r="R258" s="56" t="s">
        <v>578</v>
      </c>
      <c r="S258" s="56" t="s">
        <v>305</v>
      </c>
      <c r="T258" s="56" t="s">
        <v>408</v>
      </c>
      <c r="U258" s="60">
        <v>9.9</v>
      </c>
      <c r="V258" s="61" t="s">
        <v>410</v>
      </c>
      <c r="W258" s="56" t="s">
        <v>425</v>
      </c>
      <c r="X258" s="56" t="s">
        <v>408</v>
      </c>
      <c r="Y258" s="56" t="s">
        <v>434</v>
      </c>
      <c r="Z258" s="56" t="s">
        <v>409</v>
      </c>
      <c r="AA258" s="56" t="s">
        <v>409</v>
      </c>
      <c r="AB258" s="56" t="s">
        <v>361</v>
      </c>
      <c r="AC258" s="56" t="s">
        <v>408</v>
      </c>
      <c r="AD258" s="56" t="s">
        <v>290</v>
      </c>
      <c r="AE258" s="60">
        <v>9.9</v>
      </c>
      <c r="AF258" s="61">
        <v>34524</v>
      </c>
      <c r="AG258" s="56" t="s">
        <v>427</v>
      </c>
      <c r="AH258" s="56" t="s">
        <v>409</v>
      </c>
      <c r="AI258" s="56" t="s">
        <v>42</v>
      </c>
      <c r="AJ258" s="56" t="s">
        <v>590</v>
      </c>
      <c r="AK258" s="56" t="s">
        <v>325</v>
      </c>
      <c r="AL258" s="56" t="s">
        <v>361</v>
      </c>
      <c r="AM258" s="61" t="s">
        <v>408</v>
      </c>
      <c r="AN258" s="61" t="s">
        <v>408</v>
      </c>
      <c r="AO258" s="61" t="s">
        <v>408</v>
      </c>
      <c r="AP258" s="61" t="s">
        <v>408</v>
      </c>
      <c r="AQ258" s="61" t="s">
        <v>361</v>
      </c>
      <c r="AR258" s="61" t="s">
        <v>408</v>
      </c>
      <c r="AS258" s="56" t="s">
        <v>349</v>
      </c>
      <c r="AT258" s="56">
        <v>1</v>
      </c>
      <c r="AU258" s="56" t="s">
        <v>38</v>
      </c>
      <c r="AV258" s="56">
        <v>0</v>
      </c>
      <c r="AW258" s="56" t="s">
        <v>409</v>
      </c>
      <c r="AY258" s="56"/>
      <c r="AZ258" s="56" t="s">
        <v>430</v>
      </c>
    </row>
    <row r="259" spans="1:52" ht="29" customHeight="1" x14ac:dyDescent="0.15">
      <c r="A259" s="57" t="s">
        <v>232</v>
      </c>
      <c r="B259" s="58">
        <v>38209</v>
      </c>
      <c r="C259" s="58" t="s">
        <v>350</v>
      </c>
      <c r="D259" s="58">
        <v>17370</v>
      </c>
      <c r="E259" s="59">
        <f t="shared" ref="E259:E280" si="7">(B259-D259)/365.25</f>
        <v>57.054072553045856</v>
      </c>
      <c r="F259" s="56" t="s">
        <v>356</v>
      </c>
      <c r="G259" s="56" t="s">
        <v>289</v>
      </c>
      <c r="H259" s="56" t="s">
        <v>322</v>
      </c>
      <c r="I259" s="56" t="s">
        <v>430</v>
      </c>
      <c r="J259" s="56" t="s">
        <v>430</v>
      </c>
      <c r="K259" s="56">
        <v>14</v>
      </c>
      <c r="L259" s="56" t="s">
        <v>326</v>
      </c>
      <c r="M259" s="56" t="s">
        <v>275</v>
      </c>
      <c r="N259" s="56" t="s">
        <v>429</v>
      </c>
      <c r="O259" s="56">
        <v>57</v>
      </c>
      <c r="P259" s="56" t="s">
        <v>426</v>
      </c>
      <c r="Q259" s="56" t="s">
        <v>408</v>
      </c>
      <c r="R259" s="56" t="s">
        <v>578</v>
      </c>
      <c r="S259" s="56" t="s">
        <v>305</v>
      </c>
      <c r="T259" s="56" t="s">
        <v>408</v>
      </c>
      <c r="U259" s="60">
        <v>18</v>
      </c>
      <c r="V259" s="61" t="s">
        <v>410</v>
      </c>
      <c r="W259" s="56" t="s">
        <v>425</v>
      </c>
      <c r="X259" s="56" t="s">
        <v>408</v>
      </c>
      <c r="Y259" s="56" t="s">
        <v>257</v>
      </c>
      <c r="Z259" s="56" t="s">
        <v>409</v>
      </c>
      <c r="AA259" s="56" t="s">
        <v>409</v>
      </c>
      <c r="AB259" s="56" t="s">
        <v>430</v>
      </c>
      <c r="AC259" s="56" t="s">
        <v>369</v>
      </c>
      <c r="AD259" s="56" t="s">
        <v>413</v>
      </c>
      <c r="AE259" s="60">
        <v>10</v>
      </c>
      <c r="AF259" s="61">
        <v>31623</v>
      </c>
      <c r="AG259" s="56" t="s">
        <v>427</v>
      </c>
      <c r="AH259" s="56" t="s">
        <v>262</v>
      </c>
      <c r="AI259" s="56" t="s">
        <v>176</v>
      </c>
      <c r="AJ259" s="56" t="s">
        <v>7</v>
      </c>
      <c r="AK259" s="56" t="s">
        <v>127</v>
      </c>
      <c r="AL259" s="56" t="s">
        <v>361</v>
      </c>
      <c r="AM259" s="61" t="s">
        <v>408</v>
      </c>
      <c r="AN259" s="61" t="s">
        <v>408</v>
      </c>
      <c r="AO259" s="61" t="s">
        <v>408</v>
      </c>
      <c r="AP259" s="61" t="s">
        <v>408</v>
      </c>
      <c r="AQ259" s="61" t="s">
        <v>361</v>
      </c>
      <c r="AR259" s="61" t="s">
        <v>408</v>
      </c>
      <c r="AS259" s="56" t="s">
        <v>260</v>
      </c>
      <c r="AT259" s="56">
        <v>1</v>
      </c>
      <c r="AU259" s="56" t="s">
        <v>38</v>
      </c>
      <c r="AV259" s="56">
        <v>0</v>
      </c>
      <c r="AW259" s="56" t="s">
        <v>430</v>
      </c>
      <c r="AY259" s="56"/>
      <c r="AZ259" s="56" t="s">
        <v>361</v>
      </c>
    </row>
    <row r="260" spans="1:52" ht="29" customHeight="1" x14ac:dyDescent="0.15">
      <c r="A260" s="57" t="s">
        <v>233</v>
      </c>
      <c r="B260" s="58">
        <v>38479</v>
      </c>
      <c r="C260" s="58" t="s">
        <v>350</v>
      </c>
      <c r="D260" s="58">
        <v>11458</v>
      </c>
      <c r="E260" s="59">
        <f t="shared" si="7"/>
        <v>73.979466119096514</v>
      </c>
      <c r="F260" s="56" t="s">
        <v>428</v>
      </c>
      <c r="G260" s="56" t="s">
        <v>289</v>
      </c>
      <c r="H260" s="56" t="s">
        <v>322</v>
      </c>
      <c r="I260" s="56" t="s">
        <v>430</v>
      </c>
      <c r="J260" s="56" t="s">
        <v>430</v>
      </c>
      <c r="K260" s="56">
        <v>14</v>
      </c>
      <c r="L260" s="56" t="s">
        <v>424</v>
      </c>
      <c r="M260" s="56" t="s">
        <v>275</v>
      </c>
      <c r="N260" s="56" t="s">
        <v>429</v>
      </c>
      <c r="O260" s="56">
        <v>74</v>
      </c>
      <c r="P260" s="56" t="s">
        <v>426</v>
      </c>
      <c r="Q260" s="56" t="s">
        <v>408</v>
      </c>
      <c r="R260" s="56" t="s">
        <v>578</v>
      </c>
      <c r="S260" s="56" t="s">
        <v>305</v>
      </c>
      <c r="T260" s="56" t="s">
        <v>408</v>
      </c>
      <c r="U260" s="60">
        <v>4</v>
      </c>
      <c r="V260" s="61" t="s">
        <v>410</v>
      </c>
      <c r="W260" s="56" t="s">
        <v>42</v>
      </c>
      <c r="X260" s="56" t="s">
        <v>408</v>
      </c>
      <c r="Y260" s="56" t="s">
        <v>257</v>
      </c>
      <c r="Z260" s="56" t="s">
        <v>409</v>
      </c>
      <c r="AA260" s="56" t="s">
        <v>361</v>
      </c>
      <c r="AB260" s="56" t="s">
        <v>430</v>
      </c>
      <c r="AC260" s="56" t="s">
        <v>408</v>
      </c>
      <c r="AD260" s="56" t="s">
        <v>413</v>
      </c>
      <c r="AE260" s="60">
        <v>0</v>
      </c>
      <c r="AF260" s="61">
        <v>37011</v>
      </c>
      <c r="AG260" s="56" t="s">
        <v>409</v>
      </c>
      <c r="AH260" s="56" t="s">
        <v>409</v>
      </c>
      <c r="AI260" s="56" t="s">
        <v>409</v>
      </c>
      <c r="AJ260" s="56" t="s">
        <v>409</v>
      </c>
      <c r="AK260" s="56" t="s">
        <v>409</v>
      </c>
      <c r="AL260" s="56" t="s">
        <v>361</v>
      </c>
      <c r="AM260" s="61" t="s">
        <v>408</v>
      </c>
      <c r="AN260" s="61" t="s">
        <v>408</v>
      </c>
      <c r="AO260" s="61" t="s">
        <v>408</v>
      </c>
      <c r="AP260" s="61" t="s">
        <v>408</v>
      </c>
      <c r="AQ260" s="61" t="s">
        <v>361</v>
      </c>
      <c r="AR260" s="61" t="s">
        <v>408</v>
      </c>
      <c r="AS260" s="56" t="s">
        <v>292</v>
      </c>
      <c r="AT260" s="56">
        <v>1</v>
      </c>
      <c r="AU260" s="56" t="s">
        <v>38</v>
      </c>
      <c r="AV260" s="56">
        <v>0</v>
      </c>
      <c r="AW260" s="56" t="s">
        <v>430</v>
      </c>
      <c r="AY260" s="56"/>
      <c r="AZ260" s="56" t="s">
        <v>361</v>
      </c>
    </row>
    <row r="261" spans="1:52" ht="29" customHeight="1" x14ac:dyDescent="0.15">
      <c r="A261" s="57" t="s">
        <v>234</v>
      </c>
      <c r="B261" s="58">
        <v>38633</v>
      </c>
      <c r="C261" s="58" t="s">
        <v>350</v>
      </c>
      <c r="D261" s="58">
        <v>17777</v>
      </c>
      <c r="E261" s="59">
        <f t="shared" si="7"/>
        <v>57.100616016427104</v>
      </c>
      <c r="F261" s="56" t="s">
        <v>356</v>
      </c>
      <c r="G261" s="56" t="s">
        <v>289</v>
      </c>
      <c r="H261" s="56" t="s">
        <v>322</v>
      </c>
      <c r="I261" s="56" t="s">
        <v>430</v>
      </c>
      <c r="J261" s="56" t="s">
        <v>430</v>
      </c>
      <c r="K261" s="56">
        <v>16</v>
      </c>
      <c r="L261" s="56" t="s">
        <v>192</v>
      </c>
      <c r="M261" s="56" t="s">
        <v>275</v>
      </c>
      <c r="N261" s="56" t="s">
        <v>429</v>
      </c>
      <c r="O261" s="56" t="s">
        <v>408</v>
      </c>
      <c r="P261" s="56" t="s">
        <v>426</v>
      </c>
      <c r="Q261" s="56" t="s">
        <v>408</v>
      </c>
      <c r="R261" s="56" t="s">
        <v>578</v>
      </c>
      <c r="S261" s="56" t="s">
        <v>305</v>
      </c>
      <c r="T261" s="56" t="s">
        <v>408</v>
      </c>
      <c r="U261" s="60">
        <v>5.25</v>
      </c>
      <c r="V261" s="61" t="s">
        <v>178</v>
      </c>
      <c r="W261" s="56" t="s">
        <v>394</v>
      </c>
      <c r="X261" s="56" t="s">
        <v>408</v>
      </c>
      <c r="Y261" s="56" t="s">
        <v>193</v>
      </c>
      <c r="Z261" s="56" t="s">
        <v>361</v>
      </c>
      <c r="AA261" s="56" t="s">
        <v>361</v>
      </c>
      <c r="AB261" s="56" t="s">
        <v>430</v>
      </c>
      <c r="AC261" s="56" t="s">
        <v>194</v>
      </c>
      <c r="AD261" s="56" t="s">
        <v>413</v>
      </c>
      <c r="AE261" s="60">
        <v>2.5</v>
      </c>
      <c r="AF261" s="61">
        <v>36728</v>
      </c>
      <c r="AG261" s="56" t="s">
        <v>427</v>
      </c>
      <c r="AH261" s="56" t="s">
        <v>408</v>
      </c>
      <c r="AI261" s="56" t="s">
        <v>582</v>
      </c>
      <c r="AJ261" s="56" t="s">
        <v>7</v>
      </c>
      <c r="AK261" s="56" t="s">
        <v>323</v>
      </c>
      <c r="AL261" s="56" t="s">
        <v>361</v>
      </c>
      <c r="AM261" s="61" t="s">
        <v>408</v>
      </c>
      <c r="AN261" s="61" t="s">
        <v>408</v>
      </c>
      <c r="AO261" s="61" t="s">
        <v>408</v>
      </c>
      <c r="AP261" s="61" t="s">
        <v>408</v>
      </c>
      <c r="AQ261" s="61" t="s">
        <v>361</v>
      </c>
      <c r="AR261" s="61" t="s">
        <v>408</v>
      </c>
      <c r="AS261" s="56" t="s">
        <v>315</v>
      </c>
      <c r="AT261" s="56">
        <v>5</v>
      </c>
      <c r="AU261" s="56" t="s">
        <v>481</v>
      </c>
      <c r="AV261" s="56">
        <v>2</v>
      </c>
      <c r="AW261" s="56" t="s">
        <v>430</v>
      </c>
      <c r="AY261" s="56"/>
      <c r="AZ261" s="56" t="s">
        <v>361</v>
      </c>
    </row>
    <row r="262" spans="1:52" ht="29" customHeight="1" x14ac:dyDescent="0.15">
      <c r="A262" s="57" t="s">
        <v>235</v>
      </c>
      <c r="B262" s="58">
        <v>38778</v>
      </c>
      <c r="C262" s="58" t="s">
        <v>497</v>
      </c>
      <c r="D262" s="58">
        <v>9821</v>
      </c>
      <c r="E262" s="59">
        <f t="shared" si="7"/>
        <v>79.279945242984255</v>
      </c>
      <c r="F262" s="56" t="s">
        <v>428</v>
      </c>
      <c r="G262" s="56" t="s">
        <v>289</v>
      </c>
      <c r="H262" s="56" t="s">
        <v>322</v>
      </c>
      <c r="I262" s="56" t="s">
        <v>430</v>
      </c>
      <c r="J262" s="56" t="s">
        <v>430</v>
      </c>
      <c r="K262" s="56">
        <v>18</v>
      </c>
      <c r="L262" s="56" t="s">
        <v>498</v>
      </c>
      <c r="M262" s="56" t="s">
        <v>322</v>
      </c>
      <c r="N262" s="56" t="s">
        <v>429</v>
      </c>
      <c r="O262" s="56" t="s">
        <v>408</v>
      </c>
      <c r="P262" s="56" t="s">
        <v>426</v>
      </c>
      <c r="Q262" s="56" t="s">
        <v>408</v>
      </c>
      <c r="R262" s="56" t="s">
        <v>578</v>
      </c>
      <c r="S262" s="56" t="s">
        <v>305</v>
      </c>
      <c r="T262" s="56" t="s">
        <v>408</v>
      </c>
      <c r="U262" s="60">
        <v>2.7</v>
      </c>
      <c r="V262" s="61" t="s">
        <v>410</v>
      </c>
      <c r="W262" s="56" t="s">
        <v>394</v>
      </c>
      <c r="X262" s="56" t="s">
        <v>408</v>
      </c>
      <c r="Y262" s="56" t="s">
        <v>499</v>
      </c>
      <c r="Z262" s="56" t="s">
        <v>361</v>
      </c>
      <c r="AA262" s="56" t="s">
        <v>361</v>
      </c>
      <c r="AB262" s="56" t="s">
        <v>430</v>
      </c>
      <c r="AC262" s="56" t="s">
        <v>500</v>
      </c>
      <c r="AD262" s="56" t="s">
        <v>290</v>
      </c>
      <c r="AE262" s="60">
        <v>1</v>
      </c>
      <c r="AF262" s="61">
        <v>37802</v>
      </c>
      <c r="AG262" s="56" t="s">
        <v>427</v>
      </c>
      <c r="AH262" s="56" t="s">
        <v>431</v>
      </c>
      <c r="AI262" s="56" t="s">
        <v>582</v>
      </c>
      <c r="AJ262" s="56" t="s">
        <v>7</v>
      </c>
      <c r="AK262" s="56" t="s">
        <v>501</v>
      </c>
      <c r="AL262" s="56" t="s">
        <v>361</v>
      </c>
      <c r="AM262" s="61" t="s">
        <v>408</v>
      </c>
      <c r="AN262" s="61" t="s">
        <v>408</v>
      </c>
      <c r="AO262" s="61" t="s">
        <v>408</v>
      </c>
      <c r="AP262" s="61" t="s">
        <v>408</v>
      </c>
      <c r="AQ262" s="61" t="s">
        <v>430</v>
      </c>
      <c r="AR262" s="61" t="s">
        <v>502</v>
      </c>
      <c r="AS262" s="56" t="s">
        <v>503</v>
      </c>
      <c r="AT262" s="56">
        <v>5</v>
      </c>
      <c r="AU262" s="56" t="s">
        <v>457</v>
      </c>
      <c r="AV262" s="56">
        <v>0.4</v>
      </c>
      <c r="AW262" s="56" t="s">
        <v>430</v>
      </c>
      <c r="AY262" s="56"/>
      <c r="AZ262" s="56" t="s">
        <v>361</v>
      </c>
    </row>
    <row r="263" spans="1:52" ht="29" customHeight="1" x14ac:dyDescent="0.15">
      <c r="A263" s="57" t="s">
        <v>574</v>
      </c>
      <c r="B263" s="58">
        <v>38974</v>
      </c>
      <c r="C263" s="58" t="s">
        <v>126</v>
      </c>
      <c r="D263" s="58">
        <v>27020</v>
      </c>
      <c r="E263" s="59">
        <f t="shared" si="7"/>
        <v>32.728268309377142</v>
      </c>
      <c r="F263" s="56" t="s">
        <v>44</v>
      </c>
      <c r="G263" s="56" t="s">
        <v>106</v>
      </c>
      <c r="H263" s="56" t="s">
        <v>22</v>
      </c>
      <c r="I263" s="56" t="s">
        <v>26</v>
      </c>
      <c r="J263" s="56" t="s">
        <v>26</v>
      </c>
      <c r="K263" s="56">
        <v>18</v>
      </c>
      <c r="L263" s="56" t="s">
        <v>575</v>
      </c>
      <c r="M263" s="56" t="s">
        <v>82</v>
      </c>
      <c r="N263" s="56" t="s">
        <v>73</v>
      </c>
      <c r="O263" s="56" t="s">
        <v>74</v>
      </c>
      <c r="P263" s="56" t="s">
        <v>114</v>
      </c>
      <c r="Q263" s="56" t="s">
        <v>74</v>
      </c>
      <c r="R263" s="56" t="s">
        <v>578</v>
      </c>
      <c r="S263" s="56" t="s">
        <v>115</v>
      </c>
      <c r="T263" s="56" t="s">
        <v>74</v>
      </c>
      <c r="U263" s="60">
        <v>2.25</v>
      </c>
      <c r="V263" s="61" t="s">
        <v>116</v>
      </c>
      <c r="W263" s="56" t="s">
        <v>117</v>
      </c>
      <c r="X263" s="56" t="s">
        <v>74</v>
      </c>
      <c r="Y263" s="56" t="s">
        <v>576</v>
      </c>
      <c r="Z263" s="56" t="s">
        <v>26</v>
      </c>
      <c r="AA263" s="56" t="s">
        <v>80</v>
      </c>
      <c r="AB263" s="56" t="s">
        <v>26</v>
      </c>
      <c r="AC263" s="56" t="s">
        <v>577</v>
      </c>
      <c r="AD263" s="56" t="s">
        <v>261</v>
      </c>
      <c r="AE263" s="60">
        <v>2</v>
      </c>
      <c r="AF263" s="61">
        <v>38046</v>
      </c>
      <c r="AG263" s="56" t="s">
        <v>36</v>
      </c>
      <c r="AH263" s="56" t="s">
        <v>27</v>
      </c>
      <c r="AI263" s="56" t="s">
        <v>535</v>
      </c>
      <c r="AJ263" s="56" t="s">
        <v>7</v>
      </c>
      <c r="AK263" s="56" t="s">
        <v>592</v>
      </c>
      <c r="AL263" s="56" t="s">
        <v>80</v>
      </c>
      <c r="AM263" s="61" t="s">
        <v>74</v>
      </c>
      <c r="AN263" s="61" t="s">
        <v>74</v>
      </c>
      <c r="AO263" s="61" t="s">
        <v>74</v>
      </c>
      <c r="AP263" s="61" t="s">
        <v>74</v>
      </c>
      <c r="AQ263" s="61" t="s">
        <v>26</v>
      </c>
      <c r="AR263" s="61" t="s">
        <v>593</v>
      </c>
      <c r="AS263" s="56" t="s">
        <v>594</v>
      </c>
      <c r="AT263" s="56">
        <v>1.5</v>
      </c>
      <c r="AU263" s="56" t="s">
        <v>38</v>
      </c>
      <c r="AV263" s="56">
        <v>0</v>
      </c>
      <c r="AW263" s="56" t="s">
        <v>26</v>
      </c>
      <c r="AY263" s="56"/>
      <c r="AZ263" s="56" t="s">
        <v>361</v>
      </c>
    </row>
    <row r="264" spans="1:52" ht="29" customHeight="1" x14ac:dyDescent="0.15">
      <c r="A264" s="57" t="s">
        <v>712</v>
      </c>
      <c r="B264" s="58">
        <v>39016</v>
      </c>
      <c r="C264" s="58" t="s">
        <v>688</v>
      </c>
      <c r="D264" s="58">
        <v>15401</v>
      </c>
      <c r="E264" s="59">
        <f t="shared" si="7"/>
        <v>64.654346338124569</v>
      </c>
      <c r="F264" s="56" t="s">
        <v>689</v>
      </c>
      <c r="G264" s="56" t="s">
        <v>690</v>
      </c>
      <c r="H264" s="56" t="s">
        <v>691</v>
      </c>
      <c r="I264" s="56" t="s">
        <v>692</v>
      </c>
      <c r="J264" s="56" t="s">
        <v>692</v>
      </c>
      <c r="K264" s="56">
        <v>22</v>
      </c>
      <c r="L264" s="56" t="s">
        <v>693</v>
      </c>
      <c r="M264" s="56" t="s">
        <v>691</v>
      </c>
      <c r="N264" s="56" t="s">
        <v>694</v>
      </c>
      <c r="O264" s="56">
        <v>34</v>
      </c>
      <c r="P264" s="56" t="s">
        <v>695</v>
      </c>
      <c r="Q264" s="56" t="s">
        <v>1394</v>
      </c>
      <c r="R264" s="56" t="s">
        <v>696</v>
      </c>
      <c r="S264" s="56" t="s">
        <v>697</v>
      </c>
      <c r="T264" s="56" t="s">
        <v>698</v>
      </c>
      <c r="U264" s="60">
        <v>1.3</v>
      </c>
      <c r="V264" s="61" t="s">
        <v>699</v>
      </c>
      <c r="W264" s="56" t="s">
        <v>700</v>
      </c>
      <c r="X264" s="56" t="s">
        <v>701</v>
      </c>
      <c r="Y264" s="56" t="s">
        <v>702</v>
      </c>
      <c r="Z264" s="56" t="s">
        <v>703</v>
      </c>
      <c r="AA264" s="56" t="s">
        <v>703</v>
      </c>
      <c r="AB264" s="56" t="s">
        <v>692</v>
      </c>
      <c r="AC264" s="56" t="s">
        <v>704</v>
      </c>
      <c r="AD264" s="56" t="s">
        <v>705</v>
      </c>
      <c r="AE264" s="60">
        <v>2</v>
      </c>
      <c r="AF264" s="61">
        <v>38525</v>
      </c>
      <c r="AG264" s="56" t="s">
        <v>706</v>
      </c>
      <c r="AH264" s="56" t="s">
        <v>707</v>
      </c>
      <c r="AI264" s="56" t="s">
        <v>708</v>
      </c>
      <c r="AJ264" s="56" t="s">
        <v>708</v>
      </c>
      <c r="AK264" s="56" t="s">
        <v>708</v>
      </c>
      <c r="AL264" s="56" t="s">
        <v>703</v>
      </c>
      <c r="AM264" s="61" t="s">
        <v>701</v>
      </c>
      <c r="AN264" s="61" t="s">
        <v>701</v>
      </c>
      <c r="AO264" s="61" t="s">
        <v>701</v>
      </c>
      <c r="AP264" s="61" t="s">
        <v>701</v>
      </c>
      <c r="AQ264" s="61" t="s">
        <v>708</v>
      </c>
      <c r="AR264" s="61" t="s">
        <v>701</v>
      </c>
      <c r="AS264" s="56" t="s">
        <v>709</v>
      </c>
      <c r="AT264" s="56">
        <v>2</v>
      </c>
      <c r="AU264" s="56" t="s">
        <v>710</v>
      </c>
      <c r="AV264" s="56" t="s">
        <v>711</v>
      </c>
      <c r="AW264" s="56" t="s">
        <v>692</v>
      </c>
      <c r="AY264" s="56"/>
      <c r="AZ264" s="56" t="s">
        <v>361</v>
      </c>
    </row>
    <row r="265" spans="1:52" ht="29" customHeight="1" x14ac:dyDescent="0.15">
      <c r="A265" s="57" t="s">
        <v>810</v>
      </c>
      <c r="B265" s="58">
        <v>39518</v>
      </c>
      <c r="C265" s="58" t="s">
        <v>497</v>
      </c>
      <c r="D265" s="58">
        <v>14887</v>
      </c>
      <c r="E265" s="59">
        <f t="shared" si="7"/>
        <v>67.436002737850785</v>
      </c>
      <c r="F265" s="56" t="s">
        <v>356</v>
      </c>
      <c r="G265" s="56" t="s">
        <v>289</v>
      </c>
      <c r="H265" s="56" t="s">
        <v>322</v>
      </c>
      <c r="I265" s="56" t="s">
        <v>430</v>
      </c>
      <c r="J265" s="56" t="s">
        <v>430</v>
      </c>
      <c r="K265" s="56">
        <v>17</v>
      </c>
      <c r="L265" s="56" t="s">
        <v>811</v>
      </c>
      <c r="M265" s="56" t="s">
        <v>322</v>
      </c>
      <c r="N265" s="56" t="s">
        <v>429</v>
      </c>
      <c r="O265" s="56" t="s">
        <v>408</v>
      </c>
      <c r="P265" s="56" t="s">
        <v>426</v>
      </c>
      <c r="Q265" s="56" t="s">
        <v>408</v>
      </c>
      <c r="R265" s="56" t="s">
        <v>578</v>
      </c>
      <c r="S265" s="56" t="s">
        <v>305</v>
      </c>
      <c r="T265" s="56" t="s">
        <v>408</v>
      </c>
      <c r="U265" s="60">
        <v>1.6</v>
      </c>
      <c r="V265" s="61" t="s">
        <v>178</v>
      </c>
      <c r="W265" s="56" t="s">
        <v>394</v>
      </c>
      <c r="X265" s="56" t="s">
        <v>408</v>
      </c>
      <c r="Y265" s="56" t="s">
        <v>408</v>
      </c>
      <c r="Z265" s="56" t="s">
        <v>361</v>
      </c>
      <c r="AA265" s="56" t="s">
        <v>361</v>
      </c>
      <c r="AB265" s="56" t="s">
        <v>361</v>
      </c>
      <c r="AC265" s="56" t="s">
        <v>408</v>
      </c>
      <c r="AD265" s="56" t="s">
        <v>413</v>
      </c>
      <c r="AE265" s="60">
        <v>1.6</v>
      </c>
      <c r="AF265" s="61">
        <v>38987</v>
      </c>
      <c r="AG265" s="56" t="s">
        <v>427</v>
      </c>
      <c r="AH265" s="56" t="s">
        <v>409</v>
      </c>
      <c r="AI265" s="56" t="s">
        <v>409</v>
      </c>
      <c r="AJ265" s="56" t="s">
        <v>409</v>
      </c>
      <c r="AK265" s="56" t="s">
        <v>409</v>
      </c>
      <c r="AL265" s="56" t="s">
        <v>361</v>
      </c>
      <c r="AM265" s="61" t="s">
        <v>408</v>
      </c>
      <c r="AN265" s="61" t="s">
        <v>408</v>
      </c>
      <c r="AO265" s="61" t="s">
        <v>408</v>
      </c>
      <c r="AP265" s="61" t="s">
        <v>408</v>
      </c>
      <c r="AQ265" s="61" t="s">
        <v>361</v>
      </c>
      <c r="AR265" s="61" t="s">
        <v>408</v>
      </c>
      <c r="AS265" s="56" t="s">
        <v>409</v>
      </c>
      <c r="AT265" s="56">
        <v>3</v>
      </c>
      <c r="AU265" s="56" t="s">
        <v>812</v>
      </c>
      <c r="AV265" s="56">
        <v>8</v>
      </c>
      <c r="AW265" s="56" t="s">
        <v>409</v>
      </c>
      <c r="AX265" s="56" t="s">
        <v>813</v>
      </c>
      <c r="AY265" s="56"/>
      <c r="AZ265" s="56" t="s">
        <v>361</v>
      </c>
    </row>
    <row r="266" spans="1:52" ht="29" customHeight="1" x14ac:dyDescent="0.15">
      <c r="A266" s="57" t="s">
        <v>209</v>
      </c>
      <c r="B266" s="58">
        <v>38385</v>
      </c>
      <c r="C266" s="58" t="s">
        <v>350</v>
      </c>
      <c r="D266" s="58">
        <v>10578</v>
      </c>
      <c r="E266" s="59">
        <f t="shared" si="7"/>
        <v>76.131416837782339</v>
      </c>
      <c r="F266" s="56" t="s">
        <v>31</v>
      </c>
      <c r="G266" s="56" t="s">
        <v>289</v>
      </c>
      <c r="H266" s="56" t="s">
        <v>427</v>
      </c>
      <c r="I266" s="56" t="s">
        <v>430</v>
      </c>
      <c r="J266" s="56" t="s">
        <v>430</v>
      </c>
      <c r="K266" s="56">
        <v>17</v>
      </c>
      <c r="L266" s="56" t="s">
        <v>557</v>
      </c>
      <c r="M266" s="56" t="s">
        <v>322</v>
      </c>
      <c r="N266" s="56" t="s">
        <v>73</v>
      </c>
      <c r="O266" s="56" t="s">
        <v>74</v>
      </c>
      <c r="P266" s="56" t="s">
        <v>426</v>
      </c>
      <c r="Q266" s="56" t="s">
        <v>74</v>
      </c>
      <c r="R266" s="56" t="s">
        <v>578</v>
      </c>
      <c r="S266" s="56" t="s">
        <v>305</v>
      </c>
      <c r="T266" s="56" t="s">
        <v>408</v>
      </c>
      <c r="U266" s="60">
        <v>9.1999999999999993</v>
      </c>
      <c r="V266" s="61" t="s">
        <v>178</v>
      </c>
      <c r="W266" s="56" t="s">
        <v>394</v>
      </c>
      <c r="X266" s="56" t="s">
        <v>408</v>
      </c>
      <c r="Y266" s="56" t="s">
        <v>243</v>
      </c>
      <c r="Z266" s="56" t="s">
        <v>430</v>
      </c>
      <c r="AA266" s="56" t="s">
        <v>361</v>
      </c>
      <c r="AB266" s="56" t="s">
        <v>361</v>
      </c>
      <c r="AC266" s="56" t="s">
        <v>74</v>
      </c>
      <c r="AD266" s="56" t="s">
        <v>290</v>
      </c>
      <c r="AE266" s="60">
        <v>7</v>
      </c>
      <c r="AF266" s="61">
        <v>34981</v>
      </c>
      <c r="AG266" s="56" t="s">
        <v>322</v>
      </c>
      <c r="AH266" s="56" t="s">
        <v>431</v>
      </c>
      <c r="AI266" s="56" t="s">
        <v>409</v>
      </c>
      <c r="AJ266" s="56" t="s">
        <v>7</v>
      </c>
      <c r="AK266" s="56" t="s">
        <v>42</v>
      </c>
      <c r="AL266" s="56" t="s">
        <v>361</v>
      </c>
      <c r="AM266" s="61" t="s">
        <v>74</v>
      </c>
      <c r="AN266" s="61" t="s">
        <v>74</v>
      </c>
      <c r="AO266" s="61" t="s">
        <v>74</v>
      </c>
      <c r="AP266" s="61" t="s">
        <v>74</v>
      </c>
      <c r="AQ266" s="61" t="s">
        <v>361</v>
      </c>
      <c r="AR266" s="61" t="s">
        <v>74</v>
      </c>
      <c r="AS266" s="56" t="s">
        <v>70</v>
      </c>
      <c r="AT266" s="56">
        <v>15</v>
      </c>
      <c r="AU266" s="56" t="s">
        <v>38</v>
      </c>
      <c r="AV266" s="56">
        <v>0</v>
      </c>
      <c r="AW266" s="56" t="s">
        <v>430</v>
      </c>
      <c r="AY266" s="56"/>
      <c r="AZ266" s="56" t="s">
        <v>361</v>
      </c>
    </row>
    <row r="267" spans="1:52" ht="29" customHeight="1" x14ac:dyDescent="0.15">
      <c r="A267" s="57" t="s">
        <v>210</v>
      </c>
      <c r="B267" s="58">
        <v>38385</v>
      </c>
      <c r="C267" s="58" t="s">
        <v>311</v>
      </c>
      <c r="D267" s="58">
        <v>18953</v>
      </c>
      <c r="E267" s="59">
        <f t="shared" si="7"/>
        <v>53.201916495550989</v>
      </c>
      <c r="F267" s="56" t="s">
        <v>356</v>
      </c>
      <c r="G267" s="56" t="s">
        <v>289</v>
      </c>
      <c r="H267" s="56" t="s">
        <v>322</v>
      </c>
      <c r="I267" s="56" t="s">
        <v>430</v>
      </c>
      <c r="J267" s="56" t="s">
        <v>430</v>
      </c>
      <c r="K267" s="56">
        <v>19</v>
      </c>
      <c r="L267" s="56" t="s">
        <v>550</v>
      </c>
      <c r="M267" s="56" t="s">
        <v>322</v>
      </c>
      <c r="N267" s="56" t="s">
        <v>73</v>
      </c>
      <c r="O267" s="56" t="s">
        <v>74</v>
      </c>
      <c r="P267" s="56" t="s">
        <v>426</v>
      </c>
      <c r="Q267" s="56" t="s">
        <v>74</v>
      </c>
      <c r="R267" s="56" t="s">
        <v>578</v>
      </c>
      <c r="S267" s="56" t="s">
        <v>305</v>
      </c>
      <c r="T267" s="56" t="s">
        <v>408</v>
      </c>
      <c r="U267" s="60">
        <v>7.75</v>
      </c>
      <c r="V267" s="61" t="s">
        <v>410</v>
      </c>
      <c r="W267" s="56" t="s">
        <v>337</v>
      </c>
      <c r="X267" s="56" t="s">
        <v>408</v>
      </c>
      <c r="Y267" s="56" t="s">
        <v>243</v>
      </c>
      <c r="Z267" s="56" t="s">
        <v>430</v>
      </c>
      <c r="AA267" s="56" t="s">
        <v>42</v>
      </c>
      <c r="AB267" s="56" t="s">
        <v>430</v>
      </c>
      <c r="AC267" s="56" t="s">
        <v>432</v>
      </c>
      <c r="AD267" s="56" t="s">
        <v>318</v>
      </c>
      <c r="AE267" s="60">
        <v>7.5</v>
      </c>
      <c r="AF267" s="61">
        <v>35533</v>
      </c>
      <c r="AG267" s="56" t="s">
        <v>36</v>
      </c>
      <c r="AH267" s="56" t="s">
        <v>365</v>
      </c>
      <c r="AI267" s="56" t="s">
        <v>587</v>
      </c>
      <c r="AJ267" s="56" t="s">
        <v>42</v>
      </c>
      <c r="AK267" s="56" t="s">
        <v>42</v>
      </c>
      <c r="AL267" s="56" t="s">
        <v>361</v>
      </c>
      <c r="AM267" s="61" t="s">
        <v>74</v>
      </c>
      <c r="AN267" s="61" t="s">
        <v>74</v>
      </c>
      <c r="AO267" s="61" t="s">
        <v>74</v>
      </c>
      <c r="AP267" s="61" t="s">
        <v>74</v>
      </c>
      <c r="AQ267" s="61" t="s">
        <v>430</v>
      </c>
      <c r="AR267" s="61" t="s">
        <v>551</v>
      </c>
      <c r="AS267" s="56" t="s">
        <v>70</v>
      </c>
      <c r="AT267" s="56">
        <v>15</v>
      </c>
      <c r="AU267" s="56" t="s">
        <v>38</v>
      </c>
      <c r="AV267" s="56">
        <v>0</v>
      </c>
      <c r="AW267" s="56" t="s">
        <v>430</v>
      </c>
      <c r="AY267" s="56"/>
      <c r="AZ267" s="56" t="s">
        <v>361</v>
      </c>
    </row>
    <row r="268" spans="1:52" ht="29" customHeight="1" x14ac:dyDescent="0.15">
      <c r="A268" s="57" t="s">
        <v>211</v>
      </c>
      <c r="B268" s="58">
        <v>38385</v>
      </c>
      <c r="C268" s="58" t="s">
        <v>251</v>
      </c>
      <c r="D268" s="58">
        <v>21284</v>
      </c>
      <c r="E268" s="59">
        <f t="shared" si="7"/>
        <v>46.819986310746067</v>
      </c>
      <c r="F268" s="56" t="s">
        <v>428</v>
      </c>
      <c r="G268" s="56" t="s">
        <v>289</v>
      </c>
      <c r="H268" s="56" t="s">
        <v>322</v>
      </c>
      <c r="I268" s="56" t="s">
        <v>430</v>
      </c>
      <c r="J268" s="56" t="s">
        <v>430</v>
      </c>
      <c r="K268" s="56">
        <v>19</v>
      </c>
      <c r="L268" s="56" t="s">
        <v>552</v>
      </c>
      <c r="M268" s="56" t="s">
        <v>322</v>
      </c>
      <c r="N268" s="56" t="s">
        <v>73</v>
      </c>
      <c r="O268" s="56" t="s">
        <v>74</v>
      </c>
      <c r="P268" s="56" t="s">
        <v>426</v>
      </c>
      <c r="Q268" s="56" t="s">
        <v>74</v>
      </c>
      <c r="R268" s="56" t="s">
        <v>578</v>
      </c>
      <c r="S268" s="56" t="s">
        <v>239</v>
      </c>
      <c r="T268" s="56" t="s">
        <v>298</v>
      </c>
      <c r="U268" s="60">
        <v>1.3</v>
      </c>
      <c r="V268" s="61" t="s">
        <v>178</v>
      </c>
      <c r="W268" s="56" t="s">
        <v>297</v>
      </c>
      <c r="X268" s="56" t="s">
        <v>408</v>
      </c>
      <c r="Y268" s="56" t="s">
        <v>243</v>
      </c>
      <c r="Z268" s="56" t="s">
        <v>361</v>
      </c>
      <c r="AA268" s="56" t="s">
        <v>361</v>
      </c>
      <c r="AB268" s="56" t="s">
        <v>430</v>
      </c>
      <c r="AC268" s="56" t="s">
        <v>553</v>
      </c>
      <c r="AD268" s="56" t="s">
        <v>413</v>
      </c>
      <c r="AE268" s="60">
        <v>1.3</v>
      </c>
      <c r="AF268" s="61">
        <v>37925</v>
      </c>
      <c r="AG268" s="56" t="s">
        <v>409</v>
      </c>
      <c r="AH268" s="56" t="s">
        <v>408</v>
      </c>
      <c r="AI268" s="56" t="s">
        <v>409</v>
      </c>
      <c r="AJ268" s="56" t="s">
        <v>409</v>
      </c>
      <c r="AK268" s="56" t="s">
        <v>42</v>
      </c>
      <c r="AL268" s="56" t="s">
        <v>361</v>
      </c>
      <c r="AM268" s="61" t="s">
        <v>74</v>
      </c>
      <c r="AN268" s="61" t="s">
        <v>74</v>
      </c>
      <c r="AO268" s="61" t="s">
        <v>74</v>
      </c>
      <c r="AP268" s="61" t="s">
        <v>74</v>
      </c>
      <c r="AQ268" s="61" t="s">
        <v>430</v>
      </c>
      <c r="AR268" s="61" t="s">
        <v>507</v>
      </c>
      <c r="AS268" s="56" t="s">
        <v>70</v>
      </c>
      <c r="AT268" s="56">
        <v>15</v>
      </c>
      <c r="AU268" s="56" t="s">
        <v>38</v>
      </c>
      <c r="AV268" s="56">
        <v>0.7</v>
      </c>
      <c r="AW268" s="56" t="s">
        <v>430</v>
      </c>
      <c r="AX268" s="56" t="s">
        <v>508</v>
      </c>
      <c r="AY268" s="56"/>
      <c r="AZ268" s="56" t="s">
        <v>361</v>
      </c>
    </row>
    <row r="269" spans="1:52" ht="29" customHeight="1" x14ac:dyDescent="0.15">
      <c r="A269" s="57" t="s">
        <v>212</v>
      </c>
      <c r="B269" s="58">
        <v>38385</v>
      </c>
      <c r="C269" s="58" t="s">
        <v>350</v>
      </c>
      <c r="D269" s="58">
        <v>19176</v>
      </c>
      <c r="E269" s="59">
        <f t="shared" si="7"/>
        <v>52.591375770020534</v>
      </c>
      <c r="F269" s="56" t="s">
        <v>428</v>
      </c>
      <c r="G269" s="56" t="s">
        <v>289</v>
      </c>
      <c r="H269" s="56" t="s">
        <v>322</v>
      </c>
      <c r="I269" s="56" t="s">
        <v>430</v>
      </c>
      <c r="J269" s="56" t="s">
        <v>430</v>
      </c>
      <c r="K269" s="56">
        <v>18</v>
      </c>
      <c r="L269" s="56" t="s">
        <v>509</v>
      </c>
      <c r="M269" s="56" t="s">
        <v>322</v>
      </c>
      <c r="N269" s="56" t="s">
        <v>73</v>
      </c>
      <c r="O269" s="56" t="s">
        <v>74</v>
      </c>
      <c r="P269" s="56" t="s">
        <v>114</v>
      </c>
      <c r="Q269" s="56" t="s">
        <v>74</v>
      </c>
      <c r="R269" s="56" t="s">
        <v>578</v>
      </c>
      <c r="S269" s="56" t="s">
        <v>305</v>
      </c>
      <c r="T269" s="56" t="s">
        <v>74</v>
      </c>
      <c r="U269" s="60">
        <v>10.199999999999999</v>
      </c>
      <c r="V269" s="61" t="s">
        <v>178</v>
      </c>
      <c r="W269" s="56" t="s">
        <v>394</v>
      </c>
      <c r="X269" s="56" t="s">
        <v>408</v>
      </c>
      <c r="Y269" s="56" t="s">
        <v>243</v>
      </c>
      <c r="Z269" s="56" t="s">
        <v>361</v>
      </c>
      <c r="AA269" s="56" t="s">
        <v>361</v>
      </c>
      <c r="AB269" s="56" t="s">
        <v>361</v>
      </c>
      <c r="AC269" s="56" t="s">
        <v>74</v>
      </c>
      <c r="AD269" s="56" t="s">
        <v>318</v>
      </c>
      <c r="AE269" s="60">
        <v>3</v>
      </c>
      <c r="AF269" s="61">
        <v>34673</v>
      </c>
      <c r="AG269" s="56" t="s">
        <v>427</v>
      </c>
      <c r="AH269" s="56" t="s">
        <v>409</v>
      </c>
      <c r="AI269" s="56" t="s">
        <v>110</v>
      </c>
      <c r="AJ269" s="56" t="s">
        <v>409</v>
      </c>
      <c r="AK269" s="56" t="s">
        <v>42</v>
      </c>
      <c r="AL269" s="56" t="s">
        <v>361</v>
      </c>
      <c r="AM269" s="61" t="s">
        <v>74</v>
      </c>
      <c r="AN269" s="61" t="s">
        <v>74</v>
      </c>
      <c r="AO269" s="61" t="s">
        <v>74</v>
      </c>
      <c r="AP269" s="61" t="s">
        <v>74</v>
      </c>
      <c r="AQ269" s="61" t="s">
        <v>361</v>
      </c>
      <c r="AR269" s="61" t="s">
        <v>74</v>
      </c>
      <c r="AS269" s="56" t="s">
        <v>70</v>
      </c>
      <c r="AT269" s="56">
        <v>15</v>
      </c>
      <c r="AU269" s="56" t="s">
        <v>38</v>
      </c>
      <c r="AV269" s="56">
        <v>0</v>
      </c>
      <c r="AW269" s="56" t="s">
        <v>430</v>
      </c>
      <c r="AX269" s="56" t="s">
        <v>561</v>
      </c>
      <c r="AY269" s="56"/>
      <c r="AZ269" s="56" t="s">
        <v>361</v>
      </c>
    </row>
    <row r="270" spans="1:52" ht="29" customHeight="1" x14ac:dyDescent="0.15">
      <c r="A270" s="57" t="s">
        <v>213</v>
      </c>
      <c r="B270" s="58">
        <v>38386</v>
      </c>
      <c r="C270" s="58" t="s">
        <v>171</v>
      </c>
      <c r="D270" s="58">
        <v>12406</v>
      </c>
      <c r="E270" s="59">
        <f t="shared" si="7"/>
        <v>71.129363449691994</v>
      </c>
      <c r="F270" s="56" t="s">
        <v>356</v>
      </c>
      <c r="G270" s="56" t="s">
        <v>289</v>
      </c>
      <c r="H270" s="56" t="s">
        <v>427</v>
      </c>
      <c r="I270" s="56" t="s">
        <v>430</v>
      </c>
      <c r="J270" s="56" t="s">
        <v>430</v>
      </c>
      <c r="K270" s="56">
        <v>20</v>
      </c>
      <c r="L270" s="56" t="s">
        <v>562</v>
      </c>
      <c r="M270" s="56" t="s">
        <v>322</v>
      </c>
      <c r="N270" s="56" t="s">
        <v>73</v>
      </c>
      <c r="O270" s="56" t="s">
        <v>74</v>
      </c>
      <c r="P270" s="56" t="s">
        <v>313</v>
      </c>
      <c r="Q270" s="56" t="s">
        <v>1396</v>
      </c>
      <c r="R270" s="56" t="s">
        <v>578</v>
      </c>
      <c r="S270" s="56" t="s">
        <v>305</v>
      </c>
      <c r="T270" s="56" t="s">
        <v>408</v>
      </c>
      <c r="U270" s="60">
        <v>0.5</v>
      </c>
      <c r="V270" s="61" t="s">
        <v>178</v>
      </c>
      <c r="W270" s="56" t="s">
        <v>337</v>
      </c>
      <c r="X270" s="56" t="s">
        <v>408</v>
      </c>
      <c r="Y270" s="56" t="s">
        <v>243</v>
      </c>
      <c r="Z270" s="56" t="s">
        <v>80</v>
      </c>
      <c r="AA270" s="56" t="s">
        <v>361</v>
      </c>
      <c r="AB270" s="56" t="s">
        <v>409</v>
      </c>
      <c r="AC270" s="56" t="s">
        <v>74</v>
      </c>
      <c r="AD270" s="56" t="s">
        <v>413</v>
      </c>
      <c r="AE270" s="60">
        <v>0.5</v>
      </c>
      <c r="AF270" s="61">
        <v>38199</v>
      </c>
      <c r="AG270" s="56" t="s">
        <v>409</v>
      </c>
      <c r="AH270" s="56" t="s">
        <v>409</v>
      </c>
      <c r="AI270" s="56" t="s">
        <v>409</v>
      </c>
      <c r="AJ270" s="56" t="s">
        <v>409</v>
      </c>
      <c r="AK270" s="56" t="s">
        <v>42</v>
      </c>
      <c r="AL270" s="56" t="s">
        <v>361</v>
      </c>
      <c r="AM270" s="61" t="s">
        <v>74</v>
      </c>
      <c r="AN270" s="61" t="s">
        <v>74</v>
      </c>
      <c r="AO270" s="61" t="s">
        <v>74</v>
      </c>
      <c r="AP270" s="61" t="s">
        <v>74</v>
      </c>
      <c r="AQ270" s="61" t="s">
        <v>361</v>
      </c>
      <c r="AR270" s="61" t="s">
        <v>74</v>
      </c>
      <c r="AS270" s="56" t="s">
        <v>70</v>
      </c>
      <c r="AT270" s="56">
        <v>15</v>
      </c>
      <c r="AU270" s="56" t="s">
        <v>38</v>
      </c>
      <c r="AV270" s="56">
        <v>0</v>
      </c>
      <c r="AW270" s="56" t="s">
        <v>26</v>
      </c>
      <c r="AY270" s="56"/>
      <c r="AZ270" s="56" t="s">
        <v>430</v>
      </c>
    </row>
    <row r="271" spans="1:52" ht="29" customHeight="1" x14ac:dyDescent="0.15">
      <c r="A271" s="57" t="s">
        <v>214</v>
      </c>
      <c r="B271" s="58">
        <v>38387</v>
      </c>
      <c r="C271" s="58" t="s">
        <v>171</v>
      </c>
      <c r="D271" s="58">
        <v>12074</v>
      </c>
      <c r="E271" s="59">
        <f t="shared" si="7"/>
        <v>72.041067761806985</v>
      </c>
      <c r="F271" s="56" t="s">
        <v>356</v>
      </c>
      <c r="G271" s="56" t="s">
        <v>289</v>
      </c>
      <c r="H271" s="56" t="s">
        <v>322</v>
      </c>
      <c r="I271" s="56" t="s">
        <v>430</v>
      </c>
      <c r="J271" s="56" t="s">
        <v>430</v>
      </c>
      <c r="K271" s="56">
        <v>16</v>
      </c>
      <c r="L271" s="56" t="s">
        <v>516</v>
      </c>
      <c r="M271" s="56" t="s">
        <v>322</v>
      </c>
      <c r="N271" s="56" t="s">
        <v>73</v>
      </c>
      <c r="O271" s="56" t="s">
        <v>74</v>
      </c>
      <c r="P271" s="56" t="s">
        <v>426</v>
      </c>
      <c r="Q271" s="56" t="s">
        <v>74</v>
      </c>
      <c r="R271" s="56" t="s">
        <v>578</v>
      </c>
      <c r="S271" s="56" t="s">
        <v>305</v>
      </c>
      <c r="T271" s="56" t="s">
        <v>408</v>
      </c>
      <c r="U271" s="60">
        <v>4</v>
      </c>
      <c r="V271" s="61" t="s">
        <v>410</v>
      </c>
      <c r="W271" s="56" t="s">
        <v>337</v>
      </c>
      <c r="X271" s="56" t="s">
        <v>408</v>
      </c>
      <c r="Y271" s="56" t="s">
        <v>243</v>
      </c>
      <c r="Z271" s="56" t="s">
        <v>430</v>
      </c>
      <c r="AA271" s="56" t="s">
        <v>361</v>
      </c>
      <c r="AB271" s="56" t="s">
        <v>361</v>
      </c>
      <c r="AC271" s="56" t="s">
        <v>74</v>
      </c>
      <c r="AD271" s="56" t="s">
        <v>290</v>
      </c>
      <c r="AE271" s="60">
        <v>4</v>
      </c>
      <c r="AF271" s="61">
        <v>36891</v>
      </c>
      <c r="AG271" s="56" t="s">
        <v>427</v>
      </c>
      <c r="AH271" s="56" t="s">
        <v>431</v>
      </c>
      <c r="AI271" s="56" t="s">
        <v>409</v>
      </c>
      <c r="AJ271" s="56" t="s">
        <v>409</v>
      </c>
      <c r="AK271" s="56" t="s">
        <v>42</v>
      </c>
      <c r="AL271" s="56" t="s">
        <v>361</v>
      </c>
      <c r="AM271" s="61" t="s">
        <v>74</v>
      </c>
      <c r="AN271" s="61" t="s">
        <v>74</v>
      </c>
      <c r="AO271" s="61" t="s">
        <v>74</v>
      </c>
      <c r="AP271" s="61" t="s">
        <v>74</v>
      </c>
      <c r="AQ271" s="61" t="s">
        <v>361</v>
      </c>
      <c r="AR271" s="61" t="s">
        <v>74</v>
      </c>
      <c r="AS271" s="56" t="s">
        <v>70</v>
      </c>
      <c r="AT271" s="56">
        <v>15</v>
      </c>
      <c r="AU271" s="56" t="s">
        <v>38</v>
      </c>
      <c r="AV271" s="56">
        <v>0</v>
      </c>
      <c r="AW271" s="56" t="s">
        <v>26</v>
      </c>
      <c r="AY271" s="56"/>
      <c r="AZ271" s="56" t="s">
        <v>361</v>
      </c>
    </row>
    <row r="272" spans="1:52" ht="29" customHeight="1" x14ac:dyDescent="0.15">
      <c r="A272" s="57" t="s">
        <v>215</v>
      </c>
      <c r="B272" s="58">
        <v>38388</v>
      </c>
      <c r="C272" s="58" t="s">
        <v>350</v>
      </c>
      <c r="D272" s="58">
        <v>17717</v>
      </c>
      <c r="E272" s="59">
        <f t="shared" si="7"/>
        <v>56.594113620807668</v>
      </c>
      <c r="F272" s="56" t="s">
        <v>44</v>
      </c>
      <c r="G272" s="56" t="s">
        <v>289</v>
      </c>
      <c r="H272" s="56" t="s">
        <v>322</v>
      </c>
      <c r="I272" s="56" t="s">
        <v>430</v>
      </c>
      <c r="J272" s="56" t="s">
        <v>430</v>
      </c>
      <c r="K272" s="56">
        <v>13</v>
      </c>
      <c r="L272" s="56" t="s">
        <v>517</v>
      </c>
      <c r="M272" s="56" t="s">
        <v>322</v>
      </c>
      <c r="N272" s="56" t="s">
        <v>73</v>
      </c>
      <c r="O272" s="56" t="s">
        <v>74</v>
      </c>
      <c r="P272" s="56" t="s">
        <v>313</v>
      </c>
      <c r="Q272" s="56" t="s">
        <v>1394</v>
      </c>
      <c r="R272" s="56" t="s">
        <v>578</v>
      </c>
      <c r="S272" s="56" t="s">
        <v>305</v>
      </c>
      <c r="T272" s="56" t="s">
        <v>408</v>
      </c>
      <c r="U272" s="60">
        <v>1.1000000000000001</v>
      </c>
      <c r="V272" s="61" t="s">
        <v>178</v>
      </c>
      <c r="W272" s="56" t="s">
        <v>179</v>
      </c>
      <c r="X272" s="56" t="s">
        <v>74</v>
      </c>
      <c r="Y272" s="56" t="s">
        <v>243</v>
      </c>
      <c r="Z272" s="56" t="s">
        <v>430</v>
      </c>
      <c r="AA272" s="56" t="s">
        <v>361</v>
      </c>
      <c r="AB272" s="56" t="s">
        <v>361</v>
      </c>
      <c r="AC272" s="56" t="s">
        <v>74</v>
      </c>
      <c r="AD272" s="56" t="s">
        <v>290</v>
      </c>
      <c r="AE272" s="60">
        <v>2</v>
      </c>
      <c r="AF272" s="61">
        <v>37621</v>
      </c>
      <c r="AG272" s="56" t="s">
        <v>427</v>
      </c>
      <c r="AH272" s="56" t="s">
        <v>409</v>
      </c>
      <c r="AI272" s="56" t="s">
        <v>409</v>
      </c>
      <c r="AJ272" s="56" t="s">
        <v>409</v>
      </c>
      <c r="AK272" s="56" t="s">
        <v>42</v>
      </c>
      <c r="AL272" s="56" t="s">
        <v>361</v>
      </c>
      <c r="AM272" s="61" t="s">
        <v>74</v>
      </c>
      <c r="AN272" s="61" t="s">
        <v>74</v>
      </c>
      <c r="AO272" s="61" t="s">
        <v>74</v>
      </c>
      <c r="AP272" s="61" t="s">
        <v>74</v>
      </c>
      <c r="AQ272" s="61" t="s">
        <v>361</v>
      </c>
      <c r="AR272" s="61" t="s">
        <v>74</v>
      </c>
      <c r="AS272" s="56" t="s">
        <v>70</v>
      </c>
      <c r="AT272" s="56">
        <v>15</v>
      </c>
      <c r="AU272" s="56" t="s">
        <v>38</v>
      </c>
      <c r="AV272" s="56">
        <v>0</v>
      </c>
      <c r="AW272" s="56" t="s">
        <v>26</v>
      </c>
      <c r="AY272" s="56"/>
      <c r="AZ272" s="56" t="s">
        <v>430</v>
      </c>
    </row>
    <row r="273" spans="1:52" ht="29" customHeight="1" x14ac:dyDescent="0.15">
      <c r="A273" s="57" t="s">
        <v>216</v>
      </c>
      <c r="B273" s="58">
        <v>38426</v>
      </c>
      <c r="C273" s="58" t="s">
        <v>21</v>
      </c>
      <c r="D273" s="58">
        <v>27365</v>
      </c>
      <c r="E273" s="59">
        <f t="shared" si="7"/>
        <v>30.283367556468171</v>
      </c>
      <c r="F273" s="56" t="s">
        <v>31</v>
      </c>
      <c r="G273" s="56" t="s">
        <v>241</v>
      </c>
      <c r="H273" s="56" t="s">
        <v>82</v>
      </c>
      <c r="I273" s="56" t="s">
        <v>26</v>
      </c>
      <c r="J273" s="56" t="s">
        <v>26</v>
      </c>
      <c r="K273" s="56">
        <v>12</v>
      </c>
      <c r="L273" s="56" t="s">
        <v>328</v>
      </c>
      <c r="M273" s="56" t="s">
        <v>82</v>
      </c>
      <c r="N273" s="56" t="s">
        <v>73</v>
      </c>
      <c r="O273" s="56" t="s">
        <v>74</v>
      </c>
      <c r="P273" s="56" t="s">
        <v>114</v>
      </c>
      <c r="Q273" s="56" t="s">
        <v>738</v>
      </c>
      <c r="R273" s="56" t="s">
        <v>578</v>
      </c>
      <c r="S273" s="56" t="s">
        <v>25</v>
      </c>
      <c r="T273" s="56" t="s">
        <v>335</v>
      </c>
      <c r="U273" s="60">
        <v>7.8</v>
      </c>
      <c r="V273" s="61" t="s">
        <v>116</v>
      </c>
      <c r="W273" s="56" t="s">
        <v>117</v>
      </c>
      <c r="X273" s="56" t="s">
        <v>74</v>
      </c>
      <c r="Y273" s="56" t="s">
        <v>243</v>
      </c>
      <c r="Z273" s="56" t="s">
        <v>42</v>
      </c>
      <c r="AA273" s="56" t="s">
        <v>42</v>
      </c>
      <c r="AB273" s="56" t="s">
        <v>80</v>
      </c>
      <c r="AC273" s="56" t="s">
        <v>74</v>
      </c>
      <c r="AD273" s="56" t="s">
        <v>261</v>
      </c>
      <c r="AE273" s="60">
        <v>4</v>
      </c>
      <c r="AF273" s="61">
        <v>35604</v>
      </c>
      <c r="AG273" s="56" t="s">
        <v>36</v>
      </c>
      <c r="AH273" s="56" t="s">
        <v>74</v>
      </c>
      <c r="AI273" s="56" t="s">
        <v>587</v>
      </c>
      <c r="AJ273" s="56" t="s">
        <v>590</v>
      </c>
      <c r="AK273" s="56" t="s">
        <v>42</v>
      </c>
      <c r="AL273" s="56" t="s">
        <v>80</v>
      </c>
      <c r="AM273" s="61" t="s">
        <v>74</v>
      </c>
      <c r="AN273" s="61" t="s">
        <v>74</v>
      </c>
      <c r="AO273" s="61" t="s">
        <v>74</v>
      </c>
      <c r="AP273" s="61" t="s">
        <v>74</v>
      </c>
      <c r="AQ273" s="61" t="s">
        <v>80</v>
      </c>
      <c r="AR273" s="61" t="s">
        <v>74</v>
      </c>
      <c r="AS273" s="56" t="s">
        <v>70</v>
      </c>
      <c r="AT273" s="56">
        <v>15</v>
      </c>
      <c r="AU273" s="56" t="s">
        <v>38</v>
      </c>
      <c r="AV273" s="56">
        <v>0</v>
      </c>
      <c r="AW273" s="56" t="s">
        <v>26</v>
      </c>
      <c r="AY273" s="56"/>
      <c r="AZ273" s="56" t="s">
        <v>361</v>
      </c>
    </row>
    <row r="274" spans="1:52" ht="29" customHeight="1" x14ac:dyDescent="0.15">
      <c r="A274" s="57" t="s">
        <v>217</v>
      </c>
      <c r="B274" s="58">
        <v>38426</v>
      </c>
      <c r="C274" s="58" t="s">
        <v>16</v>
      </c>
      <c r="D274" s="58">
        <v>19785</v>
      </c>
      <c r="E274" s="59">
        <f t="shared" si="7"/>
        <v>51.036276522929498</v>
      </c>
      <c r="F274" s="56" t="s">
        <v>31</v>
      </c>
      <c r="G274" s="56" t="s">
        <v>106</v>
      </c>
      <c r="H274" s="56" t="s">
        <v>36</v>
      </c>
      <c r="I274" s="56" t="s">
        <v>26</v>
      </c>
      <c r="J274" s="56" t="s">
        <v>26</v>
      </c>
      <c r="K274" s="56">
        <v>14</v>
      </c>
      <c r="L274" s="56" t="s">
        <v>398</v>
      </c>
      <c r="M274" s="56" t="s">
        <v>82</v>
      </c>
      <c r="N274" s="56" t="s">
        <v>73</v>
      </c>
      <c r="O274" s="56" t="s">
        <v>74</v>
      </c>
      <c r="P274" s="56" t="s">
        <v>114</v>
      </c>
      <c r="Q274" s="56" t="s">
        <v>74</v>
      </c>
      <c r="R274" s="56" t="s">
        <v>578</v>
      </c>
      <c r="S274" s="56" t="s">
        <v>115</v>
      </c>
      <c r="T274" s="56" t="s">
        <v>74</v>
      </c>
      <c r="U274" s="60">
        <v>16</v>
      </c>
      <c r="V274" s="61" t="s">
        <v>184</v>
      </c>
      <c r="W274" s="56" t="s">
        <v>300</v>
      </c>
      <c r="X274" s="56" t="s">
        <v>74</v>
      </c>
      <c r="Y274" s="56" t="s">
        <v>243</v>
      </c>
      <c r="Z274" s="56" t="s">
        <v>42</v>
      </c>
      <c r="AA274" s="56" t="s">
        <v>42</v>
      </c>
      <c r="AB274" s="56" t="s">
        <v>80</v>
      </c>
      <c r="AC274" s="56" t="s">
        <v>74</v>
      </c>
      <c r="AD274" s="56" t="s">
        <v>261</v>
      </c>
      <c r="AE274" s="60">
        <v>16</v>
      </c>
      <c r="AF274" s="61">
        <v>32263</v>
      </c>
      <c r="AG274" s="56" t="s">
        <v>36</v>
      </c>
      <c r="AH274" s="56" t="s">
        <v>46</v>
      </c>
      <c r="AI274" s="56" t="s">
        <v>42</v>
      </c>
      <c r="AJ274" s="56" t="s">
        <v>42</v>
      </c>
      <c r="AK274" s="56" t="s">
        <v>42</v>
      </c>
      <c r="AL274" s="56" t="s">
        <v>80</v>
      </c>
      <c r="AM274" s="61" t="s">
        <v>74</v>
      </c>
      <c r="AN274" s="61" t="s">
        <v>74</v>
      </c>
      <c r="AO274" s="61" t="s">
        <v>74</v>
      </c>
      <c r="AP274" s="61" t="s">
        <v>74</v>
      </c>
      <c r="AQ274" s="61" t="s">
        <v>26</v>
      </c>
      <c r="AR274" s="61" t="s">
        <v>404</v>
      </c>
      <c r="AS274" s="56" t="s">
        <v>70</v>
      </c>
      <c r="AT274" s="56">
        <v>15</v>
      </c>
      <c r="AU274" s="56" t="s">
        <v>38</v>
      </c>
      <c r="AV274" s="56">
        <v>0</v>
      </c>
      <c r="AW274" s="56" t="s">
        <v>26</v>
      </c>
      <c r="AY274" s="56"/>
      <c r="AZ274" s="56" t="s">
        <v>361</v>
      </c>
    </row>
    <row r="275" spans="1:52" ht="29" customHeight="1" x14ac:dyDescent="0.15">
      <c r="A275" s="57" t="s">
        <v>218</v>
      </c>
      <c r="B275" s="58">
        <v>38428</v>
      </c>
      <c r="C275" s="58" t="s">
        <v>21</v>
      </c>
      <c r="D275" s="58">
        <v>14529</v>
      </c>
      <c r="E275" s="59">
        <f t="shared" si="7"/>
        <v>65.431895961670094</v>
      </c>
      <c r="F275" s="56" t="s">
        <v>31</v>
      </c>
      <c r="G275" s="56" t="s">
        <v>106</v>
      </c>
      <c r="H275" s="56" t="s">
        <v>82</v>
      </c>
      <c r="I275" s="56" t="s">
        <v>26</v>
      </c>
      <c r="J275" s="56" t="s">
        <v>26</v>
      </c>
      <c r="K275" s="56">
        <v>18</v>
      </c>
      <c r="L275" s="56" t="s">
        <v>363</v>
      </c>
      <c r="M275" s="56" t="s">
        <v>82</v>
      </c>
      <c r="N275" s="56" t="s">
        <v>73</v>
      </c>
      <c r="O275" s="56" t="s">
        <v>74</v>
      </c>
      <c r="P275" s="56" t="s">
        <v>114</v>
      </c>
      <c r="Q275" s="56" t="s">
        <v>74</v>
      </c>
      <c r="R275" s="56" t="s">
        <v>578</v>
      </c>
      <c r="S275" s="56" t="s">
        <v>305</v>
      </c>
      <c r="T275" s="56" t="s">
        <v>74</v>
      </c>
      <c r="U275" s="60">
        <v>2.7</v>
      </c>
      <c r="V275" s="61" t="s">
        <v>34</v>
      </c>
      <c r="W275" s="56" t="s">
        <v>291</v>
      </c>
      <c r="X275" s="56" t="s">
        <v>74</v>
      </c>
      <c r="Y275" s="56" t="s">
        <v>243</v>
      </c>
      <c r="Z275" s="56" t="s">
        <v>42</v>
      </c>
      <c r="AA275" s="56" t="s">
        <v>42</v>
      </c>
      <c r="AB275" s="56" t="s">
        <v>409</v>
      </c>
      <c r="AC275" s="56" t="s">
        <v>74</v>
      </c>
      <c r="AD275" s="56" t="s">
        <v>294</v>
      </c>
      <c r="AE275" s="60" t="s">
        <v>409</v>
      </c>
      <c r="AF275" s="61">
        <v>37456</v>
      </c>
      <c r="AG275" s="56" t="s">
        <v>427</v>
      </c>
      <c r="AH275" s="56" t="s">
        <v>42</v>
      </c>
      <c r="AI275" s="56" t="s">
        <v>42</v>
      </c>
      <c r="AJ275" s="56" t="s">
        <v>42</v>
      </c>
      <c r="AK275" s="56" t="s">
        <v>42</v>
      </c>
      <c r="AL275" s="56" t="s">
        <v>42</v>
      </c>
      <c r="AM275" s="61" t="s">
        <v>42</v>
      </c>
      <c r="AN275" s="61" t="s">
        <v>42</v>
      </c>
      <c r="AO275" s="61" t="s">
        <v>42</v>
      </c>
      <c r="AP275" s="61" t="s">
        <v>42</v>
      </c>
      <c r="AQ275" s="61" t="s">
        <v>42</v>
      </c>
      <c r="AR275" s="61" t="s">
        <v>42</v>
      </c>
      <c r="AS275" s="56" t="s">
        <v>42</v>
      </c>
      <c r="AT275" s="56">
        <v>15</v>
      </c>
      <c r="AU275" s="56" t="s">
        <v>38</v>
      </c>
      <c r="AV275" s="56">
        <v>0</v>
      </c>
      <c r="AW275" s="56" t="s">
        <v>26</v>
      </c>
      <c r="AY275" s="56"/>
      <c r="AZ275" s="56" t="s">
        <v>361</v>
      </c>
    </row>
    <row r="276" spans="1:52" ht="29" customHeight="1" x14ac:dyDescent="0.15">
      <c r="A276" s="57" t="s">
        <v>219</v>
      </c>
      <c r="B276" s="58">
        <v>38428</v>
      </c>
      <c r="C276" s="58" t="s">
        <v>21</v>
      </c>
      <c r="D276" s="58">
        <v>11857</v>
      </c>
      <c r="E276" s="59">
        <f t="shared" si="7"/>
        <v>72.747433264887064</v>
      </c>
      <c r="F276" s="56" t="s">
        <v>31</v>
      </c>
      <c r="G276" s="56" t="s">
        <v>106</v>
      </c>
      <c r="H276" s="56" t="s">
        <v>82</v>
      </c>
      <c r="I276" s="56" t="s">
        <v>26</v>
      </c>
      <c r="J276" s="56" t="s">
        <v>26</v>
      </c>
      <c r="K276" s="56">
        <v>16</v>
      </c>
      <c r="L276" s="56" t="s">
        <v>415</v>
      </c>
      <c r="M276" s="56" t="s">
        <v>82</v>
      </c>
      <c r="N276" s="56" t="s">
        <v>73</v>
      </c>
      <c r="O276" s="56" t="s">
        <v>74</v>
      </c>
      <c r="P276" s="56" t="s">
        <v>114</v>
      </c>
      <c r="Q276" s="56" t="s">
        <v>74</v>
      </c>
      <c r="R276" s="56" t="s">
        <v>578</v>
      </c>
      <c r="S276" s="56" t="s">
        <v>115</v>
      </c>
      <c r="T276" s="56" t="s">
        <v>74</v>
      </c>
      <c r="U276" s="60">
        <v>3.2</v>
      </c>
      <c r="V276" s="61" t="s">
        <v>34</v>
      </c>
      <c r="W276" s="56" t="s">
        <v>291</v>
      </c>
      <c r="X276" s="56" t="s">
        <v>74</v>
      </c>
      <c r="Y276" s="56" t="s">
        <v>243</v>
      </c>
      <c r="Z276" s="56" t="s">
        <v>42</v>
      </c>
      <c r="AA276" s="56" t="s">
        <v>42</v>
      </c>
      <c r="AB276" s="56" t="s">
        <v>26</v>
      </c>
      <c r="AC276" s="56" t="s">
        <v>42</v>
      </c>
      <c r="AD276" s="56" t="s">
        <v>296</v>
      </c>
      <c r="AE276" s="60" t="s">
        <v>409</v>
      </c>
      <c r="AF276" s="61">
        <v>37256</v>
      </c>
      <c r="AG276" s="56" t="s">
        <v>42</v>
      </c>
      <c r="AH276" s="56" t="s">
        <v>42</v>
      </c>
      <c r="AI276" s="56" t="s">
        <v>42</v>
      </c>
      <c r="AJ276" s="56" t="s">
        <v>42</v>
      </c>
      <c r="AK276" s="56" t="s">
        <v>42</v>
      </c>
      <c r="AL276" s="56" t="s">
        <v>42</v>
      </c>
      <c r="AM276" s="61" t="s">
        <v>42</v>
      </c>
      <c r="AN276" s="61" t="s">
        <v>42</v>
      </c>
      <c r="AO276" s="61" t="s">
        <v>42</v>
      </c>
      <c r="AP276" s="61" t="s">
        <v>42</v>
      </c>
      <c r="AQ276" s="61" t="s">
        <v>42</v>
      </c>
      <c r="AR276" s="61" t="s">
        <v>42</v>
      </c>
      <c r="AS276" s="56" t="s">
        <v>42</v>
      </c>
      <c r="AT276" s="56">
        <v>15</v>
      </c>
      <c r="AU276" s="56" t="s">
        <v>38</v>
      </c>
      <c r="AV276" s="56">
        <v>0</v>
      </c>
      <c r="AW276" s="56" t="s">
        <v>26</v>
      </c>
      <c r="AY276" s="56"/>
      <c r="AZ276" s="56" t="s">
        <v>361</v>
      </c>
    </row>
    <row r="277" spans="1:52" ht="29" customHeight="1" x14ac:dyDescent="0.15">
      <c r="A277" s="57" t="s">
        <v>220</v>
      </c>
      <c r="B277" s="58">
        <v>38429</v>
      </c>
      <c r="C277" s="58" t="s">
        <v>21</v>
      </c>
      <c r="D277" s="58">
        <v>13515</v>
      </c>
      <c r="E277" s="59">
        <f t="shared" si="7"/>
        <v>68.210814510609168</v>
      </c>
      <c r="F277" s="56" t="s">
        <v>31</v>
      </c>
      <c r="G277" s="56" t="s">
        <v>106</v>
      </c>
      <c r="H277" s="56" t="s">
        <v>82</v>
      </c>
      <c r="I277" s="56" t="s">
        <v>26</v>
      </c>
      <c r="J277" s="56" t="s">
        <v>26</v>
      </c>
      <c r="K277" s="56">
        <v>13</v>
      </c>
      <c r="L277" s="56" t="s">
        <v>566</v>
      </c>
      <c r="M277" s="56" t="s">
        <v>82</v>
      </c>
      <c r="N277" s="56" t="s">
        <v>73</v>
      </c>
      <c r="O277" s="56" t="s">
        <v>74</v>
      </c>
      <c r="P277" s="56" t="s">
        <v>114</v>
      </c>
      <c r="Q277" s="56" t="s">
        <v>1397</v>
      </c>
      <c r="R277" s="56" t="s">
        <v>578</v>
      </c>
      <c r="S277" s="56" t="s">
        <v>115</v>
      </c>
      <c r="T277" s="56" t="s">
        <v>74</v>
      </c>
      <c r="U277" s="60">
        <v>30</v>
      </c>
      <c r="V277" s="61" t="s">
        <v>34</v>
      </c>
      <c r="W277" s="56" t="s">
        <v>184</v>
      </c>
      <c r="X277" s="56" t="s">
        <v>74</v>
      </c>
      <c r="Y277" s="56" t="s">
        <v>243</v>
      </c>
      <c r="Z277" s="56" t="s">
        <v>42</v>
      </c>
      <c r="AA277" s="56" t="s">
        <v>42</v>
      </c>
      <c r="AB277" s="56" t="s">
        <v>80</v>
      </c>
      <c r="AC277" s="56" t="s">
        <v>74</v>
      </c>
      <c r="AD277" s="56" t="s">
        <v>294</v>
      </c>
      <c r="AE277" s="60">
        <v>30</v>
      </c>
      <c r="AF277" s="61">
        <v>24107</v>
      </c>
      <c r="AG277" s="56" t="s">
        <v>427</v>
      </c>
      <c r="AH277" s="56" t="s">
        <v>42</v>
      </c>
      <c r="AI277" s="56" t="s">
        <v>42</v>
      </c>
      <c r="AJ277" s="56" t="s">
        <v>42</v>
      </c>
      <c r="AK277" s="56" t="s">
        <v>42</v>
      </c>
      <c r="AL277" s="56" t="s">
        <v>42</v>
      </c>
      <c r="AM277" s="61" t="s">
        <v>42</v>
      </c>
      <c r="AN277" s="61" t="s">
        <v>42</v>
      </c>
      <c r="AO277" s="61" t="s">
        <v>42</v>
      </c>
      <c r="AP277" s="61" t="s">
        <v>42</v>
      </c>
      <c r="AQ277" s="61" t="s">
        <v>42</v>
      </c>
      <c r="AR277" s="61" t="s">
        <v>42</v>
      </c>
      <c r="AS277" s="56" t="s">
        <v>42</v>
      </c>
      <c r="AT277" s="56">
        <v>15</v>
      </c>
      <c r="AU277" s="56" t="s">
        <v>38</v>
      </c>
      <c r="AV277" s="56">
        <v>0</v>
      </c>
      <c r="AW277" s="56" t="s">
        <v>26</v>
      </c>
      <c r="AY277" s="56"/>
      <c r="AZ277" s="56" t="s">
        <v>361</v>
      </c>
    </row>
    <row r="278" spans="1:52" ht="29" customHeight="1" x14ac:dyDescent="0.15">
      <c r="A278" s="57" t="s">
        <v>221</v>
      </c>
      <c r="B278" s="58">
        <v>38430</v>
      </c>
      <c r="C278" s="58" t="s">
        <v>21</v>
      </c>
      <c r="D278" s="58">
        <v>18758</v>
      </c>
      <c r="E278" s="59">
        <f t="shared" si="7"/>
        <v>53.8590006844627</v>
      </c>
      <c r="F278" s="56" t="s">
        <v>44</v>
      </c>
      <c r="G278" s="56" t="s">
        <v>567</v>
      </c>
      <c r="H278" s="56" t="s">
        <v>82</v>
      </c>
      <c r="I278" s="56" t="s">
        <v>26</v>
      </c>
      <c r="J278" s="56" t="s">
        <v>26</v>
      </c>
      <c r="K278" s="56">
        <v>12</v>
      </c>
      <c r="L278" s="56" t="s">
        <v>383</v>
      </c>
      <c r="M278" s="56" t="s">
        <v>82</v>
      </c>
      <c r="N278" s="56" t="s">
        <v>42</v>
      </c>
      <c r="O278" s="56" t="s">
        <v>74</v>
      </c>
      <c r="P278" s="56" t="s">
        <v>114</v>
      </c>
      <c r="Q278" s="56" t="s">
        <v>1398</v>
      </c>
      <c r="R278" s="56" t="s">
        <v>578</v>
      </c>
      <c r="S278" s="56" t="s">
        <v>305</v>
      </c>
      <c r="T278" s="56" t="s">
        <v>39</v>
      </c>
      <c r="U278" s="60">
        <v>2.9</v>
      </c>
      <c r="V278" s="61" t="s">
        <v>116</v>
      </c>
      <c r="W278" s="56" t="s">
        <v>117</v>
      </c>
      <c r="X278" s="56" t="s">
        <v>74</v>
      </c>
      <c r="Y278" s="56" t="s">
        <v>243</v>
      </c>
      <c r="Z278" s="56" t="s">
        <v>42</v>
      </c>
      <c r="AA278" s="56" t="s">
        <v>42</v>
      </c>
      <c r="AB278" s="56" t="s">
        <v>80</v>
      </c>
      <c r="AC278" s="56" t="s">
        <v>74</v>
      </c>
      <c r="AD278" s="56" t="s">
        <v>294</v>
      </c>
      <c r="AE278" s="60">
        <v>0.75</v>
      </c>
      <c r="AF278" s="61">
        <v>37368</v>
      </c>
      <c r="AG278" s="56" t="s">
        <v>36</v>
      </c>
      <c r="AH278" s="56" t="s">
        <v>46</v>
      </c>
      <c r="AI278" s="56" t="s">
        <v>605</v>
      </c>
      <c r="AJ278" s="56" t="s">
        <v>28</v>
      </c>
      <c r="AK278" s="56" t="s">
        <v>572</v>
      </c>
      <c r="AL278" s="56" t="s">
        <v>42</v>
      </c>
      <c r="AM278" s="61" t="s">
        <v>42</v>
      </c>
      <c r="AN278" s="61" t="s">
        <v>42</v>
      </c>
      <c r="AO278" s="61" t="s">
        <v>42</v>
      </c>
      <c r="AP278" s="61" t="s">
        <v>42</v>
      </c>
      <c r="AQ278" s="61" t="s">
        <v>26</v>
      </c>
      <c r="AR278" s="61" t="s">
        <v>74</v>
      </c>
      <c r="AS278" s="56" t="s">
        <v>42</v>
      </c>
      <c r="AT278" s="56">
        <v>15</v>
      </c>
      <c r="AU278" s="56" t="s">
        <v>38</v>
      </c>
      <c r="AV278" s="56">
        <v>0</v>
      </c>
      <c r="AW278" s="56" t="s">
        <v>26</v>
      </c>
      <c r="AY278" s="56"/>
      <c r="AZ278" s="56" t="s">
        <v>361</v>
      </c>
    </row>
    <row r="279" spans="1:52" ht="29" customHeight="1" x14ac:dyDescent="0.15">
      <c r="A279" s="57" t="s">
        <v>222</v>
      </c>
      <c r="B279" s="58">
        <v>38430</v>
      </c>
      <c r="C279" s="58" t="s">
        <v>573</v>
      </c>
      <c r="D279" s="58">
        <v>11366</v>
      </c>
      <c r="E279" s="59">
        <f t="shared" si="7"/>
        <v>74.097193702943187</v>
      </c>
      <c r="F279" s="56" t="s">
        <v>31</v>
      </c>
      <c r="G279" s="56" t="s">
        <v>106</v>
      </c>
      <c r="H279" s="56" t="s">
        <v>82</v>
      </c>
      <c r="I279" s="56" t="s">
        <v>26</v>
      </c>
      <c r="J279" s="56" t="s">
        <v>26</v>
      </c>
      <c r="K279" s="56">
        <v>16</v>
      </c>
      <c r="L279" s="56" t="s">
        <v>1137</v>
      </c>
      <c r="M279" s="56" t="s">
        <v>82</v>
      </c>
      <c r="N279" s="56" t="s">
        <v>73</v>
      </c>
      <c r="O279" s="56" t="s">
        <v>74</v>
      </c>
      <c r="P279" s="56" t="s">
        <v>114</v>
      </c>
      <c r="Q279" s="56" t="s">
        <v>74</v>
      </c>
      <c r="R279" s="56" t="s">
        <v>578</v>
      </c>
      <c r="S279" s="56" t="s">
        <v>115</v>
      </c>
      <c r="T279" s="56" t="s">
        <v>74</v>
      </c>
      <c r="U279" s="60">
        <v>1.25</v>
      </c>
      <c r="V279" s="61" t="s">
        <v>34</v>
      </c>
      <c r="W279" s="56" t="s">
        <v>291</v>
      </c>
      <c r="X279" s="56" t="s">
        <v>74</v>
      </c>
      <c r="Y279" s="56" t="s">
        <v>243</v>
      </c>
      <c r="Z279" s="56" t="s">
        <v>80</v>
      </c>
      <c r="AA279" s="56" t="s">
        <v>80</v>
      </c>
      <c r="AB279" s="56" t="s">
        <v>80</v>
      </c>
      <c r="AC279" s="56" t="s">
        <v>74</v>
      </c>
      <c r="AD279" s="56" t="s">
        <v>42</v>
      </c>
      <c r="AE279" s="60">
        <v>1.2</v>
      </c>
      <c r="AF279" s="61">
        <v>37962</v>
      </c>
      <c r="AG279" s="56" t="s">
        <v>36</v>
      </c>
      <c r="AH279" s="56" t="s">
        <v>27</v>
      </c>
      <c r="AI279" s="56" t="s">
        <v>588</v>
      </c>
      <c r="AJ279" s="56" t="s">
        <v>28</v>
      </c>
      <c r="AK279" s="56" t="s">
        <v>278</v>
      </c>
      <c r="AL279" s="56" t="s">
        <v>80</v>
      </c>
      <c r="AM279" s="61" t="s">
        <v>74</v>
      </c>
      <c r="AN279" s="61" t="s">
        <v>74</v>
      </c>
      <c r="AO279" s="61" t="s">
        <v>74</v>
      </c>
      <c r="AP279" s="61" t="s">
        <v>74</v>
      </c>
      <c r="AQ279" s="61" t="s">
        <v>80</v>
      </c>
      <c r="AR279" s="61" t="s">
        <v>74</v>
      </c>
      <c r="AS279" s="56" t="s">
        <v>42</v>
      </c>
      <c r="AT279" s="56">
        <v>15</v>
      </c>
      <c r="AU279" s="56" t="s">
        <v>38</v>
      </c>
      <c r="AV279" s="56">
        <v>0</v>
      </c>
      <c r="AW279" s="56" t="s">
        <v>26</v>
      </c>
      <c r="AY279" s="56"/>
      <c r="AZ279" s="56" t="s">
        <v>430</v>
      </c>
    </row>
    <row r="280" spans="1:52" ht="29" customHeight="1" x14ac:dyDescent="0.15">
      <c r="A280" s="57" t="s">
        <v>223</v>
      </c>
      <c r="B280" s="58">
        <v>38430</v>
      </c>
      <c r="C280" s="58" t="s">
        <v>21</v>
      </c>
      <c r="D280" s="58">
        <v>15050</v>
      </c>
      <c r="E280" s="59">
        <f t="shared" si="7"/>
        <v>64.010951403148525</v>
      </c>
      <c r="F280" s="56" t="s">
        <v>31</v>
      </c>
      <c r="G280" s="56" t="s">
        <v>106</v>
      </c>
      <c r="H280" s="56" t="s">
        <v>82</v>
      </c>
      <c r="I280" s="56" t="s">
        <v>26</v>
      </c>
      <c r="J280" s="56" t="s">
        <v>26</v>
      </c>
      <c r="K280" s="56">
        <v>14</v>
      </c>
      <c r="L280" s="56" t="s">
        <v>181</v>
      </c>
      <c r="M280" s="56" t="s">
        <v>82</v>
      </c>
      <c r="N280" s="56" t="s">
        <v>42</v>
      </c>
      <c r="O280" s="56" t="s">
        <v>42</v>
      </c>
      <c r="P280" s="56" t="s">
        <v>42</v>
      </c>
      <c r="Q280" s="56" t="s">
        <v>42</v>
      </c>
      <c r="R280" s="56" t="s">
        <v>578</v>
      </c>
      <c r="S280" s="56" t="s">
        <v>115</v>
      </c>
      <c r="T280" s="56" t="s">
        <v>74</v>
      </c>
      <c r="U280" s="60">
        <v>7.75</v>
      </c>
      <c r="V280" s="61" t="s">
        <v>34</v>
      </c>
      <c r="W280" s="56" t="s">
        <v>300</v>
      </c>
      <c r="X280" s="56" t="s">
        <v>74</v>
      </c>
      <c r="Y280" s="56" t="s">
        <v>243</v>
      </c>
      <c r="Z280" s="56" t="s">
        <v>42</v>
      </c>
      <c r="AA280" s="56" t="s">
        <v>42</v>
      </c>
      <c r="AB280" s="56" t="s">
        <v>42</v>
      </c>
      <c r="AC280" s="56" t="s">
        <v>74</v>
      </c>
      <c r="AD280" s="56" t="s">
        <v>42</v>
      </c>
      <c r="AE280" s="60" t="s">
        <v>409</v>
      </c>
      <c r="AF280" s="61">
        <v>35598</v>
      </c>
      <c r="AG280" s="56" t="s">
        <v>42</v>
      </c>
      <c r="AH280" s="56" t="s">
        <v>42</v>
      </c>
      <c r="AI280" s="56" t="s">
        <v>42</v>
      </c>
      <c r="AJ280" s="56" t="s">
        <v>42</v>
      </c>
      <c r="AK280" s="56" t="s">
        <v>42</v>
      </c>
      <c r="AL280" s="56" t="s">
        <v>42</v>
      </c>
      <c r="AM280" s="61" t="s">
        <v>42</v>
      </c>
      <c r="AN280" s="61" t="s">
        <v>42</v>
      </c>
      <c r="AO280" s="61" t="s">
        <v>42</v>
      </c>
      <c r="AP280" s="61" t="s">
        <v>42</v>
      </c>
      <c r="AQ280" s="61" t="s">
        <v>42</v>
      </c>
      <c r="AR280" s="61" t="s">
        <v>42</v>
      </c>
      <c r="AS280" s="56" t="s">
        <v>42</v>
      </c>
      <c r="AT280" s="56">
        <v>15</v>
      </c>
      <c r="AU280" s="56" t="s">
        <v>38</v>
      </c>
      <c r="AV280" s="56">
        <v>0</v>
      </c>
      <c r="AW280" s="56" t="s">
        <v>26</v>
      </c>
      <c r="AY280" s="56"/>
      <c r="AZ280" s="56" t="s">
        <v>361</v>
      </c>
    </row>
    <row r="281" spans="1:52" ht="29" customHeight="1" x14ac:dyDescent="0.15">
      <c r="A281" s="57" t="s">
        <v>1278</v>
      </c>
      <c r="B281" s="64">
        <v>40226</v>
      </c>
      <c r="C281" s="64" t="s">
        <v>409</v>
      </c>
      <c r="D281" s="64" t="s">
        <v>409</v>
      </c>
      <c r="E281" s="74" t="s">
        <v>409</v>
      </c>
      <c r="F281" s="65" t="s">
        <v>428</v>
      </c>
      <c r="G281" s="65" t="s">
        <v>289</v>
      </c>
      <c r="H281" s="65" t="s">
        <v>409</v>
      </c>
      <c r="I281" s="65" t="s">
        <v>430</v>
      </c>
      <c r="J281" s="65" t="s">
        <v>430</v>
      </c>
      <c r="K281" s="65" t="s">
        <v>409</v>
      </c>
      <c r="L281" s="65" t="s">
        <v>409</v>
      </c>
      <c r="M281" s="65" t="s">
        <v>409</v>
      </c>
      <c r="N281" s="65" t="s">
        <v>429</v>
      </c>
      <c r="O281" s="65" t="s">
        <v>408</v>
      </c>
      <c r="P281" s="65" t="s">
        <v>426</v>
      </c>
      <c r="Q281" s="65" t="s">
        <v>408</v>
      </c>
      <c r="R281" s="65" t="s">
        <v>578</v>
      </c>
      <c r="S281" s="65" t="s">
        <v>305</v>
      </c>
      <c r="T281" s="65" t="s">
        <v>408</v>
      </c>
      <c r="U281" s="65" t="s">
        <v>409</v>
      </c>
      <c r="V281" s="67" t="s">
        <v>410</v>
      </c>
      <c r="W281" s="65"/>
      <c r="X281" s="65" t="s">
        <v>408</v>
      </c>
      <c r="Y281" s="65" t="s">
        <v>303</v>
      </c>
      <c r="Z281" s="65" t="s">
        <v>361</v>
      </c>
      <c r="AA281" s="65" t="s">
        <v>361</v>
      </c>
      <c r="AB281" s="65" t="s">
        <v>361</v>
      </c>
      <c r="AC281" s="65" t="s">
        <v>408</v>
      </c>
      <c r="AD281" s="65" t="s">
        <v>409</v>
      </c>
      <c r="AE281" s="66" t="s">
        <v>409</v>
      </c>
      <c r="AF281" s="67" t="s">
        <v>409</v>
      </c>
      <c r="AG281" s="65" t="s">
        <v>427</v>
      </c>
      <c r="AH281" s="65" t="s">
        <v>409</v>
      </c>
      <c r="AI281" s="65" t="s">
        <v>409</v>
      </c>
      <c r="AJ281" s="65" t="s">
        <v>409</v>
      </c>
      <c r="AK281" s="65" t="s">
        <v>409</v>
      </c>
      <c r="AL281" s="65" t="s">
        <v>361</v>
      </c>
      <c r="AM281" s="67" t="s">
        <v>408</v>
      </c>
      <c r="AN281" s="67" t="s">
        <v>408</v>
      </c>
      <c r="AO281" s="67" t="s">
        <v>408</v>
      </c>
      <c r="AP281" s="67" t="s">
        <v>408</v>
      </c>
      <c r="AQ281" s="67" t="s">
        <v>361</v>
      </c>
      <c r="AR281" s="67" t="s">
        <v>408</v>
      </c>
      <c r="AS281" s="65" t="s">
        <v>349</v>
      </c>
      <c r="AT281" s="65">
        <v>20</v>
      </c>
      <c r="AU281" s="65" t="s">
        <v>347</v>
      </c>
      <c r="AV281" s="65">
        <v>0</v>
      </c>
      <c r="AW281" s="65" t="s">
        <v>430</v>
      </c>
      <c r="AX281" s="65"/>
      <c r="AZ281" s="56" t="s">
        <v>361</v>
      </c>
    </row>
    <row r="282" spans="1:52" ht="29" customHeight="1" x14ac:dyDescent="0.15">
      <c r="A282" s="57" t="s">
        <v>1157</v>
      </c>
      <c r="B282" s="64">
        <v>40226</v>
      </c>
      <c r="C282" s="64" t="s">
        <v>350</v>
      </c>
      <c r="D282" s="64">
        <v>18594</v>
      </c>
      <c r="E282" s="74">
        <v>59.2</v>
      </c>
      <c r="F282" s="65" t="s">
        <v>428</v>
      </c>
      <c r="G282" s="65" t="s">
        <v>289</v>
      </c>
      <c r="H282" s="65" t="s">
        <v>460</v>
      </c>
      <c r="I282" s="65" t="s">
        <v>430</v>
      </c>
      <c r="J282" s="65" t="s">
        <v>430</v>
      </c>
      <c r="K282" s="65">
        <v>14</v>
      </c>
      <c r="L282" s="65" t="s">
        <v>1158</v>
      </c>
      <c r="M282" s="65" t="s">
        <v>275</v>
      </c>
      <c r="N282" s="65" t="s">
        <v>1159</v>
      </c>
      <c r="O282" s="65" t="s">
        <v>409</v>
      </c>
      <c r="P282" s="65" t="s">
        <v>313</v>
      </c>
      <c r="Q282" s="65" t="s">
        <v>1399</v>
      </c>
      <c r="R282" s="65" t="s">
        <v>578</v>
      </c>
      <c r="S282" s="65" t="s">
        <v>239</v>
      </c>
      <c r="T282" s="65" t="s">
        <v>298</v>
      </c>
      <c r="U282" s="65">
        <v>3.1</v>
      </c>
      <c r="V282" s="67" t="s">
        <v>178</v>
      </c>
      <c r="W282" s="65" t="s">
        <v>394</v>
      </c>
      <c r="X282" s="65" t="s">
        <v>408</v>
      </c>
      <c r="Y282" s="65" t="s">
        <v>303</v>
      </c>
      <c r="Z282" s="65" t="s">
        <v>361</v>
      </c>
      <c r="AA282" s="65" t="s">
        <v>361</v>
      </c>
      <c r="AB282" s="65" t="s">
        <v>361</v>
      </c>
      <c r="AC282" s="65" t="s">
        <v>408</v>
      </c>
      <c r="AD282" s="65" t="s">
        <v>409</v>
      </c>
      <c r="AE282" s="66" t="s">
        <v>409</v>
      </c>
      <c r="AF282" s="67" t="s">
        <v>408</v>
      </c>
      <c r="AG282" s="65" t="s">
        <v>408</v>
      </c>
      <c r="AH282" s="65" t="s">
        <v>408</v>
      </c>
      <c r="AI282" s="65" t="s">
        <v>408</v>
      </c>
      <c r="AJ282" s="65" t="s">
        <v>408</v>
      </c>
      <c r="AK282" s="65" t="s">
        <v>409</v>
      </c>
      <c r="AL282" s="65" t="s">
        <v>361</v>
      </c>
      <c r="AM282" s="67" t="s">
        <v>408</v>
      </c>
      <c r="AN282" s="67" t="s">
        <v>408</v>
      </c>
      <c r="AO282" s="67" t="s">
        <v>408</v>
      </c>
      <c r="AP282" s="67" t="s">
        <v>408</v>
      </c>
      <c r="AQ282" s="67" t="s">
        <v>361</v>
      </c>
      <c r="AR282" s="67" t="s">
        <v>1160</v>
      </c>
      <c r="AS282" s="65" t="s">
        <v>349</v>
      </c>
      <c r="AT282" s="65">
        <v>20</v>
      </c>
      <c r="AU282" s="65" t="s">
        <v>347</v>
      </c>
      <c r="AV282" s="65">
        <v>0</v>
      </c>
      <c r="AW282" s="65" t="s">
        <v>430</v>
      </c>
      <c r="AX282" s="65" t="s">
        <v>1146</v>
      </c>
      <c r="AY282" s="56"/>
      <c r="AZ282" s="56" t="s">
        <v>361</v>
      </c>
    </row>
    <row r="283" spans="1:52" ht="29" customHeight="1" x14ac:dyDescent="0.15">
      <c r="A283" s="57" t="s">
        <v>1161</v>
      </c>
      <c r="B283" s="64">
        <v>40226</v>
      </c>
      <c r="C283" s="64" t="s">
        <v>171</v>
      </c>
      <c r="D283" s="64">
        <v>13133</v>
      </c>
      <c r="E283" s="74">
        <v>74.2</v>
      </c>
      <c r="F283" s="65" t="s">
        <v>356</v>
      </c>
      <c r="G283" s="65" t="s">
        <v>289</v>
      </c>
      <c r="H283" s="65" t="s">
        <v>322</v>
      </c>
      <c r="I283" s="65" t="s">
        <v>430</v>
      </c>
      <c r="J283" s="65" t="s">
        <v>430</v>
      </c>
      <c r="K283" s="65">
        <v>20</v>
      </c>
      <c r="L283" s="65" t="s">
        <v>1162</v>
      </c>
      <c r="M283" s="65" t="s">
        <v>322</v>
      </c>
      <c r="N283" s="65" t="s">
        <v>429</v>
      </c>
      <c r="O283" s="65" t="s">
        <v>408</v>
      </c>
      <c r="P283" s="65" t="s">
        <v>426</v>
      </c>
      <c r="Q283" s="65" t="s">
        <v>408</v>
      </c>
      <c r="R283" s="65" t="s">
        <v>578</v>
      </c>
      <c r="S283" s="65" t="s">
        <v>239</v>
      </c>
      <c r="T283" s="65" t="s">
        <v>1057</v>
      </c>
      <c r="U283" s="66">
        <v>12</v>
      </c>
      <c r="V283" s="67" t="s">
        <v>337</v>
      </c>
      <c r="W283" s="65" t="s">
        <v>337</v>
      </c>
      <c r="X283" s="65" t="s">
        <v>408</v>
      </c>
      <c r="Y283" s="65" t="s">
        <v>303</v>
      </c>
      <c r="Z283" s="65" t="s">
        <v>361</v>
      </c>
      <c r="AA283" s="65" t="s">
        <v>361</v>
      </c>
      <c r="AB283" s="65" t="s">
        <v>361</v>
      </c>
      <c r="AC283" s="65" t="s">
        <v>408</v>
      </c>
      <c r="AD283" s="65" t="s">
        <v>413</v>
      </c>
      <c r="AE283" s="66" t="s">
        <v>409</v>
      </c>
      <c r="AF283" s="67" t="s">
        <v>408</v>
      </c>
      <c r="AG283" s="65" t="s">
        <v>408</v>
      </c>
      <c r="AH283" s="65" t="s">
        <v>408</v>
      </c>
      <c r="AI283" s="65" t="s">
        <v>408</v>
      </c>
      <c r="AJ283" s="65" t="s">
        <v>408</v>
      </c>
      <c r="AK283" s="65" t="s">
        <v>409</v>
      </c>
      <c r="AL283" s="65" t="s">
        <v>361</v>
      </c>
      <c r="AM283" s="67" t="s">
        <v>408</v>
      </c>
      <c r="AN283" s="67" t="s">
        <v>408</v>
      </c>
      <c r="AO283" s="67" t="s">
        <v>408</v>
      </c>
      <c r="AP283" s="67" t="s">
        <v>408</v>
      </c>
      <c r="AQ283" s="67" t="s">
        <v>430</v>
      </c>
      <c r="AR283" s="67" t="s">
        <v>1163</v>
      </c>
      <c r="AS283" s="65" t="s">
        <v>349</v>
      </c>
      <c r="AT283" s="65">
        <v>35</v>
      </c>
      <c r="AU283" s="65" t="s">
        <v>347</v>
      </c>
      <c r="AV283" s="65">
        <v>0</v>
      </c>
      <c r="AW283" s="65" t="s">
        <v>430</v>
      </c>
      <c r="AX283" s="65" t="s">
        <v>1163</v>
      </c>
      <c r="AZ283" s="56" t="s">
        <v>361</v>
      </c>
    </row>
    <row r="284" spans="1:52" ht="29" customHeight="1" x14ac:dyDescent="0.15">
      <c r="A284" s="57" t="s">
        <v>1164</v>
      </c>
      <c r="B284" s="58">
        <v>40228</v>
      </c>
      <c r="C284" s="58" t="s">
        <v>311</v>
      </c>
      <c r="D284" s="58">
        <v>17112</v>
      </c>
      <c r="E284" s="59">
        <f t="shared" ref="E284:E369" si="8">(B284-D284)/365.25</f>
        <v>63.288158795345652</v>
      </c>
      <c r="F284" s="56" t="s">
        <v>356</v>
      </c>
      <c r="G284" s="56" t="s">
        <v>289</v>
      </c>
      <c r="H284" s="56" t="s">
        <v>322</v>
      </c>
      <c r="I284" s="56" t="s">
        <v>430</v>
      </c>
      <c r="J284" s="56" t="s">
        <v>430</v>
      </c>
      <c r="K284" s="56">
        <v>16</v>
      </c>
      <c r="L284" s="56" t="s">
        <v>1165</v>
      </c>
      <c r="M284" s="56" t="s">
        <v>322</v>
      </c>
      <c r="N284" s="56" t="s">
        <v>429</v>
      </c>
      <c r="O284" s="56" t="s">
        <v>408</v>
      </c>
      <c r="P284" s="56" t="s">
        <v>426</v>
      </c>
      <c r="Q284" s="56" t="s">
        <v>408</v>
      </c>
      <c r="R284" s="56" t="s">
        <v>578</v>
      </c>
      <c r="S284" s="56" t="s">
        <v>305</v>
      </c>
      <c r="T284" s="56" t="s">
        <v>408</v>
      </c>
      <c r="U284" s="56">
        <v>3.1</v>
      </c>
      <c r="V284" s="61" t="s">
        <v>178</v>
      </c>
      <c r="W284" s="56" t="s">
        <v>394</v>
      </c>
      <c r="X284" s="56" t="s">
        <v>408</v>
      </c>
      <c r="Y284" s="56" t="s">
        <v>303</v>
      </c>
      <c r="Z284" s="56" t="s">
        <v>361</v>
      </c>
      <c r="AA284" s="56" t="s">
        <v>361</v>
      </c>
      <c r="AB284" s="56" t="s">
        <v>409</v>
      </c>
      <c r="AC284" s="56" t="s">
        <v>409</v>
      </c>
      <c r="AD284" s="56" t="s">
        <v>409</v>
      </c>
      <c r="AE284" s="60">
        <v>3</v>
      </c>
      <c r="AF284" s="61">
        <v>39110</v>
      </c>
      <c r="AG284" s="56" t="s">
        <v>427</v>
      </c>
      <c r="AH284" s="56" t="s">
        <v>431</v>
      </c>
      <c r="AI284" s="56" t="s">
        <v>409</v>
      </c>
      <c r="AJ284" s="56" t="s">
        <v>408</v>
      </c>
      <c r="AK284" s="56" t="s">
        <v>409</v>
      </c>
      <c r="AL284" s="56" t="s">
        <v>361</v>
      </c>
      <c r="AM284" s="61" t="s">
        <v>408</v>
      </c>
      <c r="AN284" s="61" t="s">
        <v>408</v>
      </c>
      <c r="AO284" s="61" t="s">
        <v>408</v>
      </c>
      <c r="AP284" s="61" t="s">
        <v>408</v>
      </c>
      <c r="AQ284" s="61" t="s">
        <v>361</v>
      </c>
      <c r="AR284" s="61" t="s">
        <v>408</v>
      </c>
      <c r="AS284" s="56" t="s">
        <v>349</v>
      </c>
      <c r="AT284" s="56">
        <v>20</v>
      </c>
      <c r="AU284" s="56" t="s">
        <v>347</v>
      </c>
      <c r="AV284" s="56">
        <v>0</v>
      </c>
      <c r="AW284" s="56" t="s">
        <v>430</v>
      </c>
      <c r="AZ284" s="56" t="s">
        <v>361</v>
      </c>
    </row>
    <row r="285" spans="1:52" ht="29" customHeight="1" x14ac:dyDescent="0.15">
      <c r="A285" s="57" t="s">
        <v>1419</v>
      </c>
      <c r="B285" s="58">
        <v>40229</v>
      </c>
      <c r="C285" s="58" t="s">
        <v>311</v>
      </c>
      <c r="D285" s="58">
        <v>19400</v>
      </c>
      <c r="E285" s="59">
        <f t="shared" si="8"/>
        <v>57.026694045174537</v>
      </c>
      <c r="F285" s="56" t="s">
        <v>428</v>
      </c>
      <c r="G285" s="56" t="s">
        <v>289</v>
      </c>
      <c r="H285" s="56" t="s">
        <v>322</v>
      </c>
      <c r="I285" s="56" t="s">
        <v>430</v>
      </c>
      <c r="J285" s="56" t="s">
        <v>430</v>
      </c>
      <c r="K285" s="56">
        <v>16</v>
      </c>
      <c r="L285" s="56" t="s">
        <v>1166</v>
      </c>
      <c r="M285" s="56" t="s">
        <v>322</v>
      </c>
      <c r="N285" s="56" t="s">
        <v>429</v>
      </c>
      <c r="O285" s="56" t="s">
        <v>408</v>
      </c>
      <c r="P285" s="56" t="s">
        <v>426</v>
      </c>
      <c r="Q285" s="56" t="s">
        <v>408</v>
      </c>
      <c r="R285" s="56" t="s">
        <v>578</v>
      </c>
      <c r="S285" s="56" t="s">
        <v>305</v>
      </c>
      <c r="T285" s="56" t="s">
        <v>408</v>
      </c>
      <c r="U285" s="56">
        <v>5</v>
      </c>
      <c r="V285" s="61" t="s">
        <v>410</v>
      </c>
      <c r="W285" s="56" t="s">
        <v>425</v>
      </c>
      <c r="X285" s="56" t="s">
        <v>408</v>
      </c>
      <c r="Y285" s="56" t="s">
        <v>303</v>
      </c>
      <c r="Z285" s="56" t="s">
        <v>409</v>
      </c>
      <c r="AA285" s="56" t="s">
        <v>361</v>
      </c>
      <c r="AB285" s="56" t="s">
        <v>361</v>
      </c>
      <c r="AC285" s="56" t="s">
        <v>408</v>
      </c>
      <c r="AD285" s="56" t="s">
        <v>409</v>
      </c>
      <c r="AE285" s="60" t="s">
        <v>409</v>
      </c>
      <c r="AF285" s="61" t="s">
        <v>409</v>
      </c>
      <c r="AG285" s="56" t="s">
        <v>427</v>
      </c>
      <c r="AH285" s="56" t="s">
        <v>409</v>
      </c>
      <c r="AI285" s="56" t="s">
        <v>409</v>
      </c>
      <c r="AJ285" s="56" t="s">
        <v>408</v>
      </c>
      <c r="AK285" s="56" t="s">
        <v>409</v>
      </c>
      <c r="AL285" s="56" t="s">
        <v>361</v>
      </c>
      <c r="AM285" s="61" t="s">
        <v>408</v>
      </c>
      <c r="AN285" s="61" t="s">
        <v>408</v>
      </c>
      <c r="AO285" s="61" t="s">
        <v>408</v>
      </c>
      <c r="AP285" s="61" t="s">
        <v>408</v>
      </c>
      <c r="AQ285" s="61" t="s">
        <v>361</v>
      </c>
      <c r="AR285" s="61" t="s">
        <v>408</v>
      </c>
      <c r="AS285" s="56" t="s">
        <v>646</v>
      </c>
      <c r="AT285" s="56">
        <v>20</v>
      </c>
      <c r="AU285" s="56" t="s">
        <v>347</v>
      </c>
      <c r="AV285" s="56">
        <v>0</v>
      </c>
      <c r="AW285" s="56" t="s">
        <v>430</v>
      </c>
      <c r="AZ285" s="56" t="s">
        <v>361</v>
      </c>
    </row>
    <row r="286" spans="1:52" ht="29" customHeight="1" x14ac:dyDescent="0.15">
      <c r="A286" s="57" t="s">
        <v>1436</v>
      </c>
      <c r="B286" s="76">
        <v>42097</v>
      </c>
      <c r="C286" s="76" t="s">
        <v>350</v>
      </c>
      <c r="D286" s="76">
        <v>22363</v>
      </c>
      <c r="E286" s="59">
        <f t="shared" si="8"/>
        <v>54.02874743326489</v>
      </c>
      <c r="F286" s="56" t="s">
        <v>356</v>
      </c>
      <c r="G286" s="56" t="s">
        <v>289</v>
      </c>
      <c r="H286" s="56" t="s">
        <v>322</v>
      </c>
      <c r="I286" s="56" t="s">
        <v>430</v>
      </c>
      <c r="J286" s="56" t="s">
        <v>430</v>
      </c>
      <c r="K286" s="56">
        <v>12</v>
      </c>
      <c r="L286" s="56" t="s">
        <v>1248</v>
      </c>
      <c r="M286" s="56" t="s">
        <v>322</v>
      </c>
      <c r="N286" s="56" t="s">
        <v>1437</v>
      </c>
      <c r="O286" s="56">
        <v>35</v>
      </c>
      <c r="P286" s="56" t="s">
        <v>493</v>
      </c>
      <c r="Q286" s="56" t="s">
        <v>1438</v>
      </c>
      <c r="R286" s="56" t="s">
        <v>578</v>
      </c>
      <c r="S286" s="56" t="s">
        <v>305</v>
      </c>
      <c r="T286" s="56" t="s">
        <v>408</v>
      </c>
      <c r="U286" s="60">
        <v>11.5</v>
      </c>
      <c r="V286" s="61" t="s">
        <v>410</v>
      </c>
      <c r="W286" s="56" t="s">
        <v>425</v>
      </c>
      <c r="X286" s="56" t="s">
        <v>408</v>
      </c>
      <c r="Y286" s="56" t="s">
        <v>1439</v>
      </c>
      <c r="Z286" s="56" t="s">
        <v>361</v>
      </c>
      <c r="AA286" s="56" t="s">
        <v>430</v>
      </c>
      <c r="AB286" s="56" t="s">
        <v>361</v>
      </c>
      <c r="AC286" s="56" t="s">
        <v>408</v>
      </c>
      <c r="AD286" s="56" t="s">
        <v>318</v>
      </c>
      <c r="AE286" s="60" t="s">
        <v>409</v>
      </c>
      <c r="AF286" s="61" t="s">
        <v>1440</v>
      </c>
      <c r="AG286" s="56" t="s">
        <v>427</v>
      </c>
      <c r="AH286" s="56" t="s">
        <v>409</v>
      </c>
      <c r="AI286" s="56" t="s">
        <v>409</v>
      </c>
      <c r="AJ286" s="56" t="s">
        <v>408</v>
      </c>
      <c r="AK286" s="56" t="s">
        <v>409</v>
      </c>
      <c r="AL286" s="56" t="s">
        <v>361</v>
      </c>
      <c r="AM286" s="61" t="s">
        <v>408</v>
      </c>
      <c r="AN286" s="61" t="s">
        <v>408</v>
      </c>
      <c r="AO286" s="61" t="s">
        <v>408</v>
      </c>
      <c r="AP286" s="61" t="s">
        <v>408</v>
      </c>
      <c r="AQ286" s="61" t="s">
        <v>361</v>
      </c>
      <c r="AR286" s="61" t="s">
        <v>408</v>
      </c>
      <c r="AS286" s="56" t="s">
        <v>409</v>
      </c>
      <c r="AT286" s="56">
        <v>18</v>
      </c>
      <c r="AU286" s="56" t="s">
        <v>295</v>
      </c>
      <c r="AV286" s="56">
        <v>3.2</v>
      </c>
      <c r="AW286" s="56" t="s">
        <v>430</v>
      </c>
      <c r="AX286" s="56" t="s">
        <v>1441</v>
      </c>
      <c r="AZ286" s="56" t="s">
        <v>361</v>
      </c>
    </row>
    <row r="287" spans="1:52" s="77" customFormat="1" ht="29" customHeight="1" x14ac:dyDescent="0.15">
      <c r="A287" s="97" t="s">
        <v>1442</v>
      </c>
      <c r="B287" s="98">
        <v>42122</v>
      </c>
      <c r="C287" s="98" t="s">
        <v>350</v>
      </c>
      <c r="D287" s="98">
        <v>20899</v>
      </c>
      <c r="E287" s="84">
        <f t="shared" si="8"/>
        <v>58.105407255304584</v>
      </c>
      <c r="F287" s="77" t="s">
        <v>356</v>
      </c>
      <c r="G287" s="77" t="s">
        <v>289</v>
      </c>
      <c r="H287" s="77" t="s">
        <v>427</v>
      </c>
      <c r="I287" s="77" t="s">
        <v>430</v>
      </c>
      <c r="J287" s="77" t="s">
        <v>430</v>
      </c>
      <c r="K287" s="77">
        <v>17</v>
      </c>
      <c r="L287" s="77" t="s">
        <v>1443</v>
      </c>
      <c r="M287" s="77" t="s">
        <v>322</v>
      </c>
      <c r="N287" s="77" t="s">
        <v>1444</v>
      </c>
      <c r="O287" s="77">
        <v>29</v>
      </c>
      <c r="P287" s="77" t="s">
        <v>327</v>
      </c>
      <c r="Q287" s="77" t="s">
        <v>1445</v>
      </c>
      <c r="R287" s="77" t="s">
        <v>578</v>
      </c>
      <c r="S287" s="77" t="s">
        <v>305</v>
      </c>
      <c r="T287" s="77" t="s">
        <v>408</v>
      </c>
      <c r="U287" s="99">
        <v>3.7</v>
      </c>
      <c r="V287" s="100" t="s">
        <v>178</v>
      </c>
      <c r="W287" s="77" t="s">
        <v>297</v>
      </c>
      <c r="X287" s="77" t="s">
        <v>408</v>
      </c>
      <c r="Y287" s="77" t="s">
        <v>1439</v>
      </c>
      <c r="Z287" s="77" t="s">
        <v>361</v>
      </c>
      <c r="AA287" s="77" t="s">
        <v>361</v>
      </c>
      <c r="AB287" s="77" t="s">
        <v>430</v>
      </c>
      <c r="AC287" s="77" t="s">
        <v>1446</v>
      </c>
      <c r="AD287" s="77" t="s">
        <v>413</v>
      </c>
      <c r="AE287" s="99" t="s">
        <v>409</v>
      </c>
      <c r="AF287" s="100">
        <v>40771</v>
      </c>
      <c r="AG287" s="77" t="s">
        <v>427</v>
      </c>
      <c r="AH287" s="77" t="s">
        <v>431</v>
      </c>
      <c r="AI287" s="77" t="s">
        <v>409</v>
      </c>
      <c r="AJ287" s="77" t="s">
        <v>1028</v>
      </c>
      <c r="AK287" s="77" t="s">
        <v>1447</v>
      </c>
      <c r="AL287" s="77" t="s">
        <v>361</v>
      </c>
      <c r="AM287" s="100" t="s">
        <v>408</v>
      </c>
      <c r="AN287" s="100" t="s">
        <v>408</v>
      </c>
      <c r="AO287" s="100" t="s">
        <v>408</v>
      </c>
      <c r="AP287" s="100" t="s">
        <v>408</v>
      </c>
      <c r="AQ287" s="100" t="s">
        <v>361</v>
      </c>
      <c r="AR287" s="100" t="s">
        <v>408</v>
      </c>
      <c r="AS287" s="77" t="s">
        <v>409</v>
      </c>
      <c r="AT287" s="77">
        <v>18</v>
      </c>
      <c r="AU287" s="77" t="s">
        <v>295</v>
      </c>
      <c r="AV287" s="77">
        <v>2.2999999999999998</v>
      </c>
      <c r="AW287" s="77" t="s">
        <v>430</v>
      </c>
      <c r="AY287" s="101"/>
      <c r="AZ287" s="77" t="s">
        <v>361</v>
      </c>
    </row>
    <row r="288" spans="1:52" ht="29" customHeight="1" x14ac:dyDescent="0.15">
      <c r="A288" s="57" t="s">
        <v>1448</v>
      </c>
      <c r="B288" s="76">
        <v>42132</v>
      </c>
      <c r="C288" s="76" t="s">
        <v>171</v>
      </c>
      <c r="D288" s="76">
        <v>16720</v>
      </c>
      <c r="E288" s="59">
        <f t="shared" si="8"/>
        <v>69.574264202600958</v>
      </c>
      <c r="F288" s="56" t="s">
        <v>356</v>
      </c>
      <c r="G288" s="56" t="s">
        <v>289</v>
      </c>
      <c r="H288" s="56" t="s">
        <v>322</v>
      </c>
      <c r="I288" s="56" t="s">
        <v>430</v>
      </c>
      <c r="J288" s="56" t="s">
        <v>430</v>
      </c>
      <c r="K288" s="56" t="s">
        <v>409</v>
      </c>
      <c r="L288" s="56" t="s">
        <v>1449</v>
      </c>
      <c r="M288" s="56" t="s">
        <v>322</v>
      </c>
      <c r="N288" s="56" t="s">
        <v>1395</v>
      </c>
      <c r="O288" s="56" t="s">
        <v>408</v>
      </c>
      <c r="P288" s="56" t="s">
        <v>426</v>
      </c>
      <c r="Q288" s="56" t="s">
        <v>408</v>
      </c>
      <c r="R288" s="56" t="s">
        <v>408</v>
      </c>
      <c r="S288" s="56" t="s">
        <v>305</v>
      </c>
      <c r="T288" s="56" t="s">
        <v>408</v>
      </c>
      <c r="U288" s="60">
        <v>7.11</v>
      </c>
      <c r="V288" s="61" t="s">
        <v>410</v>
      </c>
      <c r="W288" s="56" t="s">
        <v>337</v>
      </c>
      <c r="X288" s="56" t="s">
        <v>408</v>
      </c>
      <c r="Y288" s="56" t="s">
        <v>1439</v>
      </c>
      <c r="Z288" s="56" t="s">
        <v>361</v>
      </c>
      <c r="AA288" s="56" t="s">
        <v>361</v>
      </c>
      <c r="AB288" s="56" t="s">
        <v>361</v>
      </c>
      <c r="AC288" s="56" t="s">
        <v>408</v>
      </c>
      <c r="AD288" s="56" t="s">
        <v>290</v>
      </c>
      <c r="AE288" s="60" t="s">
        <v>409</v>
      </c>
      <c r="AF288" s="61">
        <v>39537</v>
      </c>
      <c r="AG288" s="56" t="s">
        <v>427</v>
      </c>
      <c r="AH288" s="56" t="s">
        <v>409</v>
      </c>
      <c r="AI288" s="56" t="s">
        <v>409</v>
      </c>
      <c r="AJ288" s="56" t="s">
        <v>408</v>
      </c>
      <c r="AK288" s="56" t="s">
        <v>409</v>
      </c>
      <c r="AL288" s="56" t="s">
        <v>361</v>
      </c>
      <c r="AM288" s="61" t="s">
        <v>408</v>
      </c>
      <c r="AN288" s="61" t="s">
        <v>408</v>
      </c>
      <c r="AO288" s="61" t="s">
        <v>408</v>
      </c>
      <c r="AP288" s="61" t="s">
        <v>408</v>
      </c>
      <c r="AQ288" s="61" t="s">
        <v>361</v>
      </c>
      <c r="AR288" s="61" t="s">
        <v>408</v>
      </c>
      <c r="AS288" s="56" t="s">
        <v>409</v>
      </c>
      <c r="AT288" s="56">
        <v>18</v>
      </c>
      <c r="AU288" s="56" t="s">
        <v>295</v>
      </c>
      <c r="AV288" s="56">
        <v>2.6</v>
      </c>
      <c r="AW288" s="56" t="s">
        <v>430</v>
      </c>
      <c r="AZ288" s="56" t="s">
        <v>361</v>
      </c>
    </row>
    <row r="289" spans="1:52" s="77" customFormat="1" ht="29" customHeight="1" x14ac:dyDescent="0.15">
      <c r="A289" s="97" t="s">
        <v>1450</v>
      </c>
      <c r="B289" s="98">
        <v>42402</v>
      </c>
      <c r="C289" s="98" t="s">
        <v>350</v>
      </c>
      <c r="D289" s="98">
        <v>27073</v>
      </c>
      <c r="E289" s="84">
        <f t="shared" si="8"/>
        <v>41.968514715947983</v>
      </c>
      <c r="F289" s="77" t="s">
        <v>356</v>
      </c>
      <c r="G289" s="77" t="s">
        <v>239</v>
      </c>
      <c r="H289" s="77" t="s">
        <v>322</v>
      </c>
      <c r="I289" s="77" t="s">
        <v>430</v>
      </c>
      <c r="J289" s="77" t="s">
        <v>430</v>
      </c>
      <c r="K289" s="77">
        <v>18</v>
      </c>
      <c r="L289" s="77" t="s">
        <v>1451</v>
      </c>
      <c r="M289" s="77" t="s">
        <v>322</v>
      </c>
      <c r="N289" s="77" t="s">
        <v>1452</v>
      </c>
      <c r="O289" s="77">
        <v>16</v>
      </c>
      <c r="P289" s="77" t="s">
        <v>426</v>
      </c>
      <c r="Q289" s="77" t="s">
        <v>408</v>
      </c>
      <c r="R289" s="77" t="s">
        <v>578</v>
      </c>
      <c r="S289" s="77" t="s">
        <v>305</v>
      </c>
      <c r="T289" s="77" t="s">
        <v>408</v>
      </c>
      <c r="U289" s="99">
        <v>5.75</v>
      </c>
      <c r="V289" s="100" t="s">
        <v>178</v>
      </c>
      <c r="W289" s="77" t="s">
        <v>337</v>
      </c>
      <c r="X289" s="77" t="s">
        <v>408</v>
      </c>
      <c r="Y289" s="56" t="s">
        <v>1439</v>
      </c>
      <c r="Z289" s="77" t="s">
        <v>361</v>
      </c>
      <c r="AA289" s="77" t="s">
        <v>361</v>
      </c>
      <c r="AB289" s="77" t="s">
        <v>361</v>
      </c>
      <c r="AC289" s="77" t="s">
        <v>408</v>
      </c>
      <c r="AD289" s="77" t="s">
        <v>290</v>
      </c>
      <c r="AE289" s="99">
        <v>1.33</v>
      </c>
      <c r="AF289" s="100" t="s">
        <v>1453</v>
      </c>
      <c r="AG289" s="77" t="s">
        <v>427</v>
      </c>
      <c r="AH289" s="77" t="s">
        <v>431</v>
      </c>
      <c r="AI289" s="77" t="s">
        <v>1454</v>
      </c>
      <c r="AJ289" s="77" t="s">
        <v>1455</v>
      </c>
      <c r="AK289" s="77" t="s">
        <v>409</v>
      </c>
      <c r="AL289" s="77" t="s">
        <v>361</v>
      </c>
      <c r="AM289" s="100" t="s">
        <v>408</v>
      </c>
      <c r="AN289" s="100" t="s">
        <v>408</v>
      </c>
      <c r="AO289" s="100" t="s">
        <v>408</v>
      </c>
      <c r="AP289" s="100" t="s">
        <v>408</v>
      </c>
      <c r="AQ289" s="100" t="s">
        <v>361</v>
      </c>
      <c r="AR289" s="100" t="s">
        <v>408</v>
      </c>
      <c r="AS289" s="77" t="s">
        <v>675</v>
      </c>
      <c r="AT289" s="77">
        <v>18</v>
      </c>
      <c r="AU289" s="77" t="s">
        <v>295</v>
      </c>
      <c r="AV289" s="77">
        <v>1.2</v>
      </c>
      <c r="AW289" s="77" t="s">
        <v>430</v>
      </c>
      <c r="AX289" s="77" t="s">
        <v>1456</v>
      </c>
      <c r="AY289" s="101"/>
      <c r="AZ289" s="77" t="s">
        <v>361</v>
      </c>
    </row>
    <row r="290" spans="1:52" ht="29" customHeight="1" x14ac:dyDescent="0.15">
      <c r="A290" s="48" t="s">
        <v>1674</v>
      </c>
      <c r="B290" s="102" t="s">
        <v>409</v>
      </c>
      <c r="C290" s="102" t="s">
        <v>409</v>
      </c>
      <c r="D290" s="102" t="s">
        <v>409</v>
      </c>
      <c r="E290" s="74">
        <v>46</v>
      </c>
      <c r="F290" s="65" t="s">
        <v>356</v>
      </c>
      <c r="G290" s="65" t="s">
        <v>1043</v>
      </c>
      <c r="H290" s="65" t="s">
        <v>322</v>
      </c>
      <c r="I290" s="65" t="s">
        <v>430</v>
      </c>
      <c r="J290" s="65" t="s">
        <v>430</v>
      </c>
      <c r="K290" s="65">
        <v>16</v>
      </c>
      <c r="L290" s="65" t="s">
        <v>1421</v>
      </c>
      <c r="M290" s="65" t="s">
        <v>322</v>
      </c>
      <c r="N290" s="104" t="s">
        <v>409</v>
      </c>
      <c r="O290" s="65" t="s">
        <v>409</v>
      </c>
      <c r="P290" s="65" t="s">
        <v>409</v>
      </c>
      <c r="Q290" s="65" t="s">
        <v>1422</v>
      </c>
      <c r="R290" s="56" t="s">
        <v>409</v>
      </c>
      <c r="S290" s="65" t="s">
        <v>305</v>
      </c>
      <c r="T290" s="102" t="s">
        <v>409</v>
      </c>
      <c r="U290" s="90" t="s">
        <v>409</v>
      </c>
      <c r="V290" s="90" t="s">
        <v>409</v>
      </c>
      <c r="W290" s="90" t="s">
        <v>409</v>
      </c>
      <c r="X290" s="90" t="s">
        <v>409</v>
      </c>
      <c r="Y290" s="90" t="s">
        <v>409</v>
      </c>
      <c r="Z290" s="90" t="s">
        <v>409</v>
      </c>
      <c r="AA290" s="90" t="s">
        <v>409</v>
      </c>
      <c r="AB290" s="90" t="s">
        <v>409</v>
      </c>
      <c r="AC290" s="90" t="s">
        <v>409</v>
      </c>
      <c r="AD290" s="90" t="s">
        <v>409</v>
      </c>
      <c r="AE290" s="85">
        <v>5</v>
      </c>
      <c r="AF290" s="90" t="s">
        <v>409</v>
      </c>
      <c r="AG290" s="90" t="s">
        <v>409</v>
      </c>
      <c r="AH290" s="65"/>
      <c r="AI290" s="71"/>
      <c r="AJ290" s="71"/>
      <c r="AK290" s="65"/>
      <c r="AL290" s="65"/>
      <c r="AM290" s="65"/>
      <c r="AN290" s="65"/>
      <c r="AO290" s="65"/>
      <c r="AP290" s="65"/>
      <c r="AQ290" s="65"/>
      <c r="AR290" s="65"/>
      <c r="AS290" s="65"/>
      <c r="AT290" s="81"/>
      <c r="AU290" s="81"/>
      <c r="AV290" s="81"/>
      <c r="AW290" s="65"/>
      <c r="AX290" s="65" t="s">
        <v>1457</v>
      </c>
      <c r="AZ290" s="56" t="s">
        <v>361</v>
      </c>
    </row>
    <row r="291" spans="1:52" ht="29" customHeight="1" x14ac:dyDescent="0.15">
      <c r="A291" s="48" t="s">
        <v>1675</v>
      </c>
      <c r="B291" s="103" t="s">
        <v>409</v>
      </c>
      <c r="C291" s="103" t="s">
        <v>409</v>
      </c>
      <c r="D291" s="103" t="s">
        <v>409</v>
      </c>
      <c r="E291" s="74">
        <v>69</v>
      </c>
      <c r="F291" s="65" t="s">
        <v>356</v>
      </c>
      <c r="G291" s="65" t="s">
        <v>289</v>
      </c>
      <c r="H291" s="65" t="s">
        <v>322</v>
      </c>
      <c r="I291" s="65" t="s">
        <v>430</v>
      </c>
      <c r="J291" s="65" t="s">
        <v>430</v>
      </c>
      <c r="K291" s="65">
        <v>15</v>
      </c>
      <c r="L291" s="65" t="s">
        <v>1423</v>
      </c>
      <c r="M291" s="65" t="s">
        <v>322</v>
      </c>
      <c r="N291" s="104" t="s">
        <v>409</v>
      </c>
      <c r="O291" s="65" t="s">
        <v>409</v>
      </c>
      <c r="P291" s="65" t="s">
        <v>426</v>
      </c>
      <c r="Q291" s="77" t="s">
        <v>408</v>
      </c>
      <c r="R291" s="56" t="s">
        <v>578</v>
      </c>
      <c r="S291" s="65" t="s">
        <v>409</v>
      </c>
      <c r="T291" s="103" t="s">
        <v>409</v>
      </c>
      <c r="U291" s="90" t="s">
        <v>409</v>
      </c>
      <c r="V291" s="90" t="s">
        <v>409</v>
      </c>
      <c r="W291" s="90" t="s">
        <v>409</v>
      </c>
      <c r="X291" s="90" t="s">
        <v>409</v>
      </c>
      <c r="Y291" s="90" t="s">
        <v>409</v>
      </c>
      <c r="Z291" s="90" t="s">
        <v>409</v>
      </c>
      <c r="AA291" s="90" t="s">
        <v>409</v>
      </c>
      <c r="AB291" s="90" t="s">
        <v>409</v>
      </c>
      <c r="AC291" s="90" t="s">
        <v>409</v>
      </c>
      <c r="AD291" s="90" t="s">
        <v>409</v>
      </c>
      <c r="AE291" s="85" t="s">
        <v>409</v>
      </c>
      <c r="AF291" s="90" t="s">
        <v>409</v>
      </c>
      <c r="AG291" s="90" t="s">
        <v>409</v>
      </c>
      <c r="AH291" s="65"/>
      <c r="AI291" s="71"/>
      <c r="AJ291" s="71"/>
      <c r="AK291" s="65"/>
      <c r="AL291" s="65"/>
      <c r="AM291" s="65"/>
      <c r="AN291" s="65"/>
      <c r="AO291" s="65"/>
      <c r="AP291" s="65"/>
      <c r="AQ291" s="65"/>
      <c r="AR291" s="65"/>
      <c r="AS291" s="65"/>
      <c r="AT291" s="81"/>
      <c r="AU291" s="81"/>
      <c r="AV291" s="81"/>
      <c r="AW291" s="65"/>
      <c r="AX291" s="65"/>
      <c r="AZ291" s="56" t="s">
        <v>361</v>
      </c>
    </row>
    <row r="292" spans="1:52" ht="29" customHeight="1" x14ac:dyDescent="0.15">
      <c r="A292" s="48" t="s">
        <v>1676</v>
      </c>
      <c r="B292" s="103" t="s">
        <v>409</v>
      </c>
      <c r="C292" s="103" t="s">
        <v>409</v>
      </c>
      <c r="D292" s="103" t="s">
        <v>409</v>
      </c>
      <c r="E292" s="74">
        <v>46</v>
      </c>
      <c r="F292" s="65" t="s">
        <v>428</v>
      </c>
      <c r="G292" s="65" t="s">
        <v>453</v>
      </c>
      <c r="H292" s="65" t="s">
        <v>322</v>
      </c>
      <c r="I292" s="65" t="s">
        <v>430</v>
      </c>
      <c r="J292" s="65" t="s">
        <v>430</v>
      </c>
      <c r="K292" s="65">
        <v>16</v>
      </c>
      <c r="L292" s="65" t="s">
        <v>1424</v>
      </c>
      <c r="M292" s="65" t="s">
        <v>275</v>
      </c>
      <c r="N292" s="104" t="s">
        <v>409</v>
      </c>
      <c r="O292" s="65" t="s">
        <v>409</v>
      </c>
      <c r="P292" s="65" t="s">
        <v>426</v>
      </c>
      <c r="Q292" s="77" t="s">
        <v>408</v>
      </c>
      <c r="R292" s="56" t="s">
        <v>578</v>
      </c>
      <c r="S292" s="65" t="s">
        <v>305</v>
      </c>
      <c r="T292" s="103" t="s">
        <v>409</v>
      </c>
      <c r="U292" s="90" t="s">
        <v>409</v>
      </c>
      <c r="V292" s="90" t="s">
        <v>409</v>
      </c>
      <c r="W292" s="90" t="s">
        <v>409</v>
      </c>
      <c r="X292" s="90" t="s">
        <v>409</v>
      </c>
      <c r="Y292" s="90" t="s">
        <v>409</v>
      </c>
      <c r="Z292" s="90" t="s">
        <v>409</v>
      </c>
      <c r="AA292" s="90" t="s">
        <v>409</v>
      </c>
      <c r="AB292" s="90" t="s">
        <v>409</v>
      </c>
      <c r="AC292" s="90" t="s">
        <v>409</v>
      </c>
      <c r="AD292" s="90" t="s">
        <v>409</v>
      </c>
      <c r="AE292" s="85" t="s">
        <v>409</v>
      </c>
      <c r="AF292" s="90" t="s">
        <v>409</v>
      </c>
      <c r="AG292" s="90" t="s">
        <v>409</v>
      </c>
      <c r="AH292" s="65"/>
      <c r="AI292" s="71"/>
      <c r="AJ292" s="71"/>
      <c r="AK292" s="65"/>
      <c r="AL292" s="65"/>
      <c r="AM292" s="65"/>
      <c r="AN292" s="65"/>
      <c r="AO292" s="65"/>
      <c r="AP292" s="65"/>
      <c r="AQ292" s="65"/>
      <c r="AR292" s="65"/>
      <c r="AS292" s="65"/>
      <c r="AT292" s="81"/>
      <c r="AU292" s="81"/>
      <c r="AV292" s="81"/>
      <c r="AW292" s="65"/>
      <c r="AX292" s="65"/>
      <c r="AZ292" s="56" t="s">
        <v>361</v>
      </c>
    </row>
    <row r="293" spans="1:52" ht="29" customHeight="1" x14ac:dyDescent="0.15">
      <c r="A293" s="48" t="s">
        <v>1677</v>
      </c>
      <c r="B293" s="103" t="s">
        <v>409</v>
      </c>
      <c r="C293" s="103" t="s">
        <v>409</v>
      </c>
      <c r="D293" s="103" t="s">
        <v>409</v>
      </c>
      <c r="E293" s="74">
        <v>66</v>
      </c>
      <c r="F293" s="65" t="s">
        <v>356</v>
      </c>
      <c r="G293" s="65" t="s">
        <v>453</v>
      </c>
      <c r="H293" s="65" t="s">
        <v>427</v>
      </c>
      <c r="I293" s="65" t="s">
        <v>430</v>
      </c>
      <c r="J293" s="65" t="s">
        <v>430</v>
      </c>
      <c r="K293" s="65" t="s">
        <v>409</v>
      </c>
      <c r="L293" s="65" t="s">
        <v>409</v>
      </c>
      <c r="M293" s="65" t="s">
        <v>409</v>
      </c>
      <c r="N293" s="104" t="s">
        <v>409</v>
      </c>
      <c r="O293" s="65" t="s">
        <v>409</v>
      </c>
      <c r="P293" s="65" t="s">
        <v>426</v>
      </c>
      <c r="Q293" s="77" t="s">
        <v>408</v>
      </c>
      <c r="R293" s="56" t="s">
        <v>578</v>
      </c>
      <c r="S293" s="65" t="s">
        <v>305</v>
      </c>
      <c r="T293" s="103" t="s">
        <v>409</v>
      </c>
      <c r="U293" s="90" t="s">
        <v>409</v>
      </c>
      <c r="V293" s="90" t="s">
        <v>409</v>
      </c>
      <c r="W293" s="90" t="s">
        <v>409</v>
      </c>
      <c r="X293" s="90" t="s">
        <v>409</v>
      </c>
      <c r="Y293" s="90" t="s">
        <v>409</v>
      </c>
      <c r="Z293" s="90" t="s">
        <v>409</v>
      </c>
      <c r="AA293" s="90" t="s">
        <v>409</v>
      </c>
      <c r="AB293" s="90" t="s">
        <v>409</v>
      </c>
      <c r="AC293" s="90" t="s">
        <v>409</v>
      </c>
      <c r="AD293" s="90" t="s">
        <v>409</v>
      </c>
      <c r="AE293" s="85" t="s">
        <v>409</v>
      </c>
      <c r="AF293" s="90" t="s">
        <v>409</v>
      </c>
      <c r="AG293" s="90" t="s">
        <v>409</v>
      </c>
      <c r="AH293" s="65"/>
      <c r="AI293" s="71"/>
      <c r="AJ293" s="71"/>
      <c r="AK293" s="65"/>
      <c r="AL293" s="65"/>
      <c r="AM293" s="65"/>
      <c r="AN293" s="65"/>
      <c r="AO293" s="65"/>
      <c r="AP293" s="65"/>
      <c r="AQ293" s="65"/>
      <c r="AR293" s="65"/>
      <c r="AS293" s="65"/>
      <c r="AT293" s="81"/>
      <c r="AU293" s="81"/>
      <c r="AV293" s="81"/>
      <c r="AW293" s="65"/>
      <c r="AX293" s="65"/>
      <c r="AZ293" s="56" t="s">
        <v>361</v>
      </c>
    </row>
    <row r="294" spans="1:52" ht="29" customHeight="1" x14ac:dyDescent="0.15">
      <c r="A294" s="48" t="s">
        <v>1678</v>
      </c>
      <c r="B294" s="103" t="s">
        <v>409</v>
      </c>
      <c r="C294" s="103" t="s">
        <v>409</v>
      </c>
      <c r="D294" s="103" t="s">
        <v>409</v>
      </c>
      <c r="E294" s="74">
        <v>69</v>
      </c>
      <c r="F294" s="65" t="s">
        <v>356</v>
      </c>
      <c r="G294" s="65" t="s">
        <v>289</v>
      </c>
      <c r="H294" s="65" t="s">
        <v>322</v>
      </c>
      <c r="I294" s="65" t="s">
        <v>430</v>
      </c>
      <c r="J294" s="65" t="s">
        <v>430</v>
      </c>
      <c r="K294" s="65">
        <v>16</v>
      </c>
      <c r="L294" s="65" t="s">
        <v>1425</v>
      </c>
      <c r="M294" s="65" t="s">
        <v>322</v>
      </c>
      <c r="N294" s="104" t="s">
        <v>409</v>
      </c>
      <c r="O294" s="65" t="s">
        <v>409</v>
      </c>
      <c r="P294" s="65" t="s">
        <v>426</v>
      </c>
      <c r="Q294" s="77" t="s">
        <v>408</v>
      </c>
      <c r="R294" s="56" t="s">
        <v>578</v>
      </c>
      <c r="S294" s="65" t="s">
        <v>305</v>
      </c>
      <c r="T294" s="103" t="s">
        <v>409</v>
      </c>
      <c r="U294" s="90" t="s">
        <v>409</v>
      </c>
      <c r="V294" s="90" t="s">
        <v>409</v>
      </c>
      <c r="W294" s="90" t="s">
        <v>409</v>
      </c>
      <c r="X294" s="90" t="s">
        <v>409</v>
      </c>
      <c r="Y294" s="90" t="s">
        <v>409</v>
      </c>
      <c r="Z294" s="90" t="s">
        <v>409</v>
      </c>
      <c r="AA294" s="90" t="s">
        <v>409</v>
      </c>
      <c r="AB294" s="90" t="s">
        <v>409</v>
      </c>
      <c r="AC294" s="90" t="s">
        <v>409</v>
      </c>
      <c r="AD294" s="90" t="s">
        <v>409</v>
      </c>
      <c r="AE294" s="85">
        <v>0.25</v>
      </c>
      <c r="AF294" s="90" t="s">
        <v>409</v>
      </c>
      <c r="AG294" s="90" t="s">
        <v>409</v>
      </c>
      <c r="AH294" s="90" t="s">
        <v>409</v>
      </c>
      <c r="AI294" s="90" t="s">
        <v>409</v>
      </c>
      <c r="AJ294" s="90" t="s">
        <v>409</v>
      </c>
      <c r="AK294" s="90" t="s">
        <v>409</v>
      </c>
      <c r="AL294" s="90" t="s">
        <v>409</v>
      </c>
      <c r="AM294" s="90" t="s">
        <v>409</v>
      </c>
      <c r="AN294" s="90" t="s">
        <v>409</v>
      </c>
      <c r="AO294" s="90" t="s">
        <v>409</v>
      </c>
      <c r="AP294" s="90" t="s">
        <v>409</v>
      </c>
      <c r="AQ294" s="90" t="s">
        <v>409</v>
      </c>
      <c r="AR294" s="90" t="s">
        <v>409</v>
      </c>
      <c r="AS294" s="90" t="s">
        <v>409</v>
      </c>
      <c r="AT294" s="90" t="s">
        <v>409</v>
      </c>
      <c r="AU294" s="90" t="s">
        <v>409</v>
      </c>
      <c r="AV294" s="90" t="s">
        <v>409</v>
      </c>
      <c r="AW294" s="65"/>
      <c r="AX294" s="65"/>
      <c r="AZ294" s="56" t="s">
        <v>361</v>
      </c>
    </row>
    <row r="295" spans="1:52" ht="29" customHeight="1" x14ac:dyDescent="0.15">
      <c r="A295" s="48" t="s">
        <v>1679</v>
      </c>
      <c r="B295" s="103" t="s">
        <v>409</v>
      </c>
      <c r="C295" s="103" t="s">
        <v>409</v>
      </c>
      <c r="D295" s="103" t="s">
        <v>409</v>
      </c>
      <c r="E295" s="74">
        <v>76</v>
      </c>
      <c r="F295" s="65" t="s">
        <v>356</v>
      </c>
      <c r="G295" s="65" t="s">
        <v>289</v>
      </c>
      <c r="H295" s="65" t="s">
        <v>322</v>
      </c>
      <c r="I295" s="65" t="s">
        <v>430</v>
      </c>
      <c r="J295" s="65" t="s">
        <v>430</v>
      </c>
      <c r="K295" s="65" t="s">
        <v>409</v>
      </c>
      <c r="L295" s="65" t="s">
        <v>397</v>
      </c>
      <c r="M295" s="65" t="s">
        <v>322</v>
      </c>
      <c r="N295" s="104" t="s">
        <v>409</v>
      </c>
      <c r="O295" s="65" t="s">
        <v>409</v>
      </c>
      <c r="P295" s="65" t="s">
        <v>426</v>
      </c>
      <c r="Q295" s="65" t="s">
        <v>1394</v>
      </c>
      <c r="R295" s="56" t="s">
        <v>578</v>
      </c>
      <c r="S295" s="65" t="s">
        <v>305</v>
      </c>
      <c r="T295" s="103" t="s">
        <v>409</v>
      </c>
      <c r="U295" s="90" t="s">
        <v>409</v>
      </c>
      <c r="V295" s="90" t="s">
        <v>409</v>
      </c>
      <c r="W295" s="90" t="s">
        <v>409</v>
      </c>
      <c r="X295" s="90" t="s">
        <v>409</v>
      </c>
      <c r="Y295" s="90" t="s">
        <v>409</v>
      </c>
      <c r="Z295" s="90" t="s">
        <v>409</v>
      </c>
      <c r="AA295" s="90" t="s">
        <v>409</v>
      </c>
      <c r="AB295" s="90" t="s">
        <v>409</v>
      </c>
      <c r="AC295" s="90" t="s">
        <v>409</v>
      </c>
      <c r="AD295" s="90" t="s">
        <v>409</v>
      </c>
      <c r="AE295" s="85">
        <v>3</v>
      </c>
      <c r="AF295" s="90" t="s">
        <v>409</v>
      </c>
      <c r="AG295" s="90" t="s">
        <v>409</v>
      </c>
      <c r="AH295" s="90" t="s">
        <v>409</v>
      </c>
      <c r="AI295" s="90" t="s">
        <v>409</v>
      </c>
      <c r="AJ295" s="90" t="s">
        <v>409</v>
      </c>
      <c r="AK295" s="90" t="s">
        <v>409</v>
      </c>
      <c r="AL295" s="90" t="s">
        <v>409</v>
      </c>
      <c r="AM295" s="90" t="s">
        <v>409</v>
      </c>
      <c r="AN295" s="90" t="s">
        <v>409</v>
      </c>
      <c r="AO295" s="90" t="s">
        <v>409</v>
      </c>
      <c r="AP295" s="90" t="s">
        <v>409</v>
      </c>
      <c r="AQ295" s="90" t="s">
        <v>409</v>
      </c>
      <c r="AR295" s="90" t="s">
        <v>409</v>
      </c>
      <c r="AS295" s="90" t="s">
        <v>409</v>
      </c>
      <c r="AT295" s="90" t="s">
        <v>409</v>
      </c>
      <c r="AU295" s="90" t="s">
        <v>409</v>
      </c>
      <c r="AV295" s="90" t="s">
        <v>409</v>
      </c>
      <c r="AW295" s="65"/>
      <c r="AX295" s="65"/>
      <c r="AZ295" s="56" t="s">
        <v>361</v>
      </c>
    </row>
    <row r="296" spans="1:52" ht="29" customHeight="1" x14ac:dyDescent="0.15">
      <c r="A296" s="48" t="s">
        <v>1680</v>
      </c>
      <c r="B296" s="103" t="s">
        <v>409</v>
      </c>
      <c r="C296" s="103" t="s">
        <v>409</v>
      </c>
      <c r="D296" s="103" t="s">
        <v>409</v>
      </c>
      <c r="E296" s="74">
        <v>56</v>
      </c>
      <c r="F296" s="65" t="s">
        <v>428</v>
      </c>
      <c r="G296" s="65" t="s">
        <v>289</v>
      </c>
      <c r="H296" s="65" t="s">
        <v>322</v>
      </c>
      <c r="I296" s="65" t="s">
        <v>430</v>
      </c>
      <c r="J296" s="65" t="s">
        <v>430</v>
      </c>
      <c r="K296" s="65">
        <v>18</v>
      </c>
      <c r="L296" s="65" t="s">
        <v>1426</v>
      </c>
      <c r="M296" s="65" t="s">
        <v>322</v>
      </c>
      <c r="N296" s="104" t="s">
        <v>409</v>
      </c>
      <c r="O296" s="65" t="s">
        <v>409</v>
      </c>
      <c r="P296" s="65" t="s">
        <v>426</v>
      </c>
      <c r="Q296" s="77" t="s">
        <v>408</v>
      </c>
      <c r="R296" s="56" t="s">
        <v>578</v>
      </c>
      <c r="S296" s="65" t="s">
        <v>305</v>
      </c>
      <c r="T296" s="103" t="s">
        <v>409</v>
      </c>
      <c r="U296" s="90" t="s">
        <v>409</v>
      </c>
      <c r="V296" s="90" t="s">
        <v>409</v>
      </c>
      <c r="W296" s="90" t="s">
        <v>409</v>
      </c>
      <c r="X296" s="90" t="s">
        <v>409</v>
      </c>
      <c r="Y296" s="90" t="s">
        <v>409</v>
      </c>
      <c r="Z296" s="90" t="s">
        <v>409</v>
      </c>
      <c r="AA296" s="90" t="s">
        <v>409</v>
      </c>
      <c r="AB296" s="90" t="s">
        <v>409</v>
      </c>
      <c r="AC296" s="90" t="s">
        <v>409</v>
      </c>
      <c r="AD296" s="90" t="s">
        <v>409</v>
      </c>
      <c r="AE296" s="85">
        <v>0.33</v>
      </c>
      <c r="AF296" s="90" t="s">
        <v>409</v>
      </c>
      <c r="AG296" s="90" t="s">
        <v>409</v>
      </c>
      <c r="AH296" s="90" t="s">
        <v>409</v>
      </c>
      <c r="AI296" s="90" t="s">
        <v>409</v>
      </c>
      <c r="AJ296" s="90" t="s">
        <v>409</v>
      </c>
      <c r="AK296" s="90" t="s">
        <v>409</v>
      </c>
      <c r="AL296" s="90" t="s">
        <v>409</v>
      </c>
      <c r="AM296" s="90" t="s">
        <v>409</v>
      </c>
      <c r="AN296" s="90" t="s">
        <v>409</v>
      </c>
      <c r="AO296" s="90" t="s">
        <v>409</v>
      </c>
      <c r="AP296" s="90" t="s">
        <v>409</v>
      </c>
      <c r="AQ296" s="90" t="s">
        <v>409</v>
      </c>
      <c r="AR296" s="90" t="s">
        <v>409</v>
      </c>
      <c r="AS296" s="90" t="s">
        <v>409</v>
      </c>
      <c r="AT296" s="90" t="s">
        <v>409</v>
      </c>
      <c r="AU296" s="90" t="s">
        <v>409</v>
      </c>
      <c r="AV296" s="90" t="s">
        <v>409</v>
      </c>
      <c r="AW296" s="65"/>
      <c r="AX296" s="65"/>
      <c r="AZ296" s="56" t="s">
        <v>361</v>
      </c>
    </row>
    <row r="297" spans="1:52" ht="29" customHeight="1" x14ac:dyDescent="0.15">
      <c r="A297" s="48" t="s">
        <v>1681</v>
      </c>
      <c r="B297" s="103" t="s">
        <v>409</v>
      </c>
      <c r="C297" s="103" t="s">
        <v>409</v>
      </c>
      <c r="D297" s="103" t="s">
        <v>409</v>
      </c>
      <c r="E297" s="74">
        <v>61</v>
      </c>
      <c r="F297" s="65" t="s">
        <v>356</v>
      </c>
      <c r="G297" s="65" t="s">
        <v>453</v>
      </c>
      <c r="H297" s="65" t="s">
        <v>460</v>
      </c>
      <c r="I297" s="65" t="s">
        <v>430</v>
      </c>
      <c r="J297" s="65" t="s">
        <v>430</v>
      </c>
      <c r="K297" s="65">
        <v>20</v>
      </c>
      <c r="L297" s="65" t="s">
        <v>1427</v>
      </c>
      <c r="M297" s="65" t="s">
        <v>322</v>
      </c>
      <c r="N297" s="104" t="s">
        <v>409</v>
      </c>
      <c r="O297" s="65" t="s">
        <v>409</v>
      </c>
      <c r="P297" s="65" t="s">
        <v>426</v>
      </c>
      <c r="Q297" s="65" t="s">
        <v>1394</v>
      </c>
      <c r="R297" s="56" t="s">
        <v>578</v>
      </c>
      <c r="S297" s="65" t="s">
        <v>305</v>
      </c>
      <c r="T297" s="103" t="s">
        <v>409</v>
      </c>
      <c r="U297" s="90" t="s">
        <v>409</v>
      </c>
      <c r="V297" s="90" t="s">
        <v>409</v>
      </c>
      <c r="W297" s="90" t="s">
        <v>409</v>
      </c>
      <c r="X297" s="90" t="s">
        <v>409</v>
      </c>
      <c r="Y297" s="90" t="s">
        <v>409</v>
      </c>
      <c r="Z297" s="90" t="s">
        <v>409</v>
      </c>
      <c r="AA297" s="90" t="s">
        <v>409</v>
      </c>
      <c r="AB297" s="90" t="s">
        <v>409</v>
      </c>
      <c r="AC297" s="90" t="s">
        <v>409</v>
      </c>
      <c r="AD297" s="90" t="s">
        <v>409</v>
      </c>
      <c r="AE297" s="85">
        <v>0.25</v>
      </c>
      <c r="AF297" s="90" t="s">
        <v>409</v>
      </c>
      <c r="AG297" s="90" t="s">
        <v>409</v>
      </c>
      <c r="AH297" s="90" t="s">
        <v>409</v>
      </c>
      <c r="AI297" s="90" t="s">
        <v>409</v>
      </c>
      <c r="AJ297" s="90" t="s">
        <v>409</v>
      </c>
      <c r="AK297" s="90" t="s">
        <v>409</v>
      </c>
      <c r="AL297" s="90" t="s">
        <v>409</v>
      </c>
      <c r="AM297" s="90" t="s">
        <v>409</v>
      </c>
      <c r="AN297" s="90" t="s">
        <v>409</v>
      </c>
      <c r="AO297" s="90" t="s">
        <v>409</v>
      </c>
      <c r="AP297" s="90" t="s">
        <v>409</v>
      </c>
      <c r="AQ297" s="90" t="s">
        <v>409</v>
      </c>
      <c r="AR297" s="90" t="s">
        <v>409</v>
      </c>
      <c r="AS297" s="90" t="s">
        <v>409</v>
      </c>
      <c r="AT297" s="90" t="s">
        <v>409</v>
      </c>
      <c r="AU297" s="90" t="s">
        <v>409</v>
      </c>
      <c r="AV297" s="90" t="s">
        <v>409</v>
      </c>
      <c r="AW297" s="65"/>
      <c r="AX297" s="65"/>
      <c r="AZ297" s="56" t="s">
        <v>361</v>
      </c>
    </row>
    <row r="298" spans="1:52" ht="29" customHeight="1" x14ac:dyDescent="0.15">
      <c r="A298" s="48" t="s">
        <v>1682</v>
      </c>
      <c r="B298" s="103" t="s">
        <v>409</v>
      </c>
      <c r="C298" s="103" t="s">
        <v>409</v>
      </c>
      <c r="D298" s="103" t="s">
        <v>409</v>
      </c>
      <c r="E298" s="74">
        <v>56</v>
      </c>
      <c r="F298" s="65" t="s">
        <v>356</v>
      </c>
      <c r="G298" s="65" t="s">
        <v>453</v>
      </c>
      <c r="H298" s="65" t="s">
        <v>322</v>
      </c>
      <c r="I298" s="65" t="s">
        <v>430</v>
      </c>
      <c r="J298" s="65" t="s">
        <v>430</v>
      </c>
      <c r="K298" s="65">
        <v>14</v>
      </c>
      <c r="L298" s="65" t="s">
        <v>1425</v>
      </c>
      <c r="M298" s="65" t="s">
        <v>322</v>
      </c>
      <c r="N298" s="104" t="s">
        <v>409</v>
      </c>
      <c r="O298" s="65" t="s">
        <v>409</v>
      </c>
      <c r="P298" s="65" t="s">
        <v>426</v>
      </c>
      <c r="Q298" s="77" t="s">
        <v>408</v>
      </c>
      <c r="R298" s="56" t="s">
        <v>578</v>
      </c>
      <c r="S298" s="65" t="s">
        <v>409</v>
      </c>
      <c r="T298" s="103" t="s">
        <v>409</v>
      </c>
      <c r="U298" s="90" t="s">
        <v>409</v>
      </c>
      <c r="V298" s="90" t="s">
        <v>409</v>
      </c>
      <c r="W298" s="90" t="s">
        <v>409</v>
      </c>
      <c r="X298" s="90" t="s">
        <v>409</v>
      </c>
      <c r="Y298" s="90" t="s">
        <v>409</v>
      </c>
      <c r="Z298" s="90" t="s">
        <v>409</v>
      </c>
      <c r="AA298" s="90" t="s">
        <v>409</v>
      </c>
      <c r="AB298" s="90" t="s">
        <v>409</v>
      </c>
      <c r="AC298" s="90" t="s">
        <v>409</v>
      </c>
      <c r="AD298" s="90" t="s">
        <v>409</v>
      </c>
      <c r="AE298" s="85">
        <v>0.5</v>
      </c>
      <c r="AF298" s="90" t="s">
        <v>409</v>
      </c>
      <c r="AG298" s="90" t="s">
        <v>409</v>
      </c>
      <c r="AH298" s="90" t="s">
        <v>409</v>
      </c>
      <c r="AI298" s="90" t="s">
        <v>409</v>
      </c>
      <c r="AJ298" s="90" t="s">
        <v>409</v>
      </c>
      <c r="AK298" s="90" t="s">
        <v>409</v>
      </c>
      <c r="AL298" s="90" t="s">
        <v>409</v>
      </c>
      <c r="AM298" s="90" t="s">
        <v>409</v>
      </c>
      <c r="AN298" s="90" t="s">
        <v>409</v>
      </c>
      <c r="AO298" s="90" t="s">
        <v>409</v>
      </c>
      <c r="AP298" s="90" t="s">
        <v>409</v>
      </c>
      <c r="AQ298" s="90" t="s">
        <v>409</v>
      </c>
      <c r="AR298" s="90" t="s">
        <v>409</v>
      </c>
      <c r="AS298" s="90" t="s">
        <v>409</v>
      </c>
      <c r="AT298" s="90" t="s">
        <v>409</v>
      </c>
      <c r="AU298" s="90" t="s">
        <v>409</v>
      </c>
      <c r="AV298" s="90" t="s">
        <v>409</v>
      </c>
      <c r="AW298" s="65"/>
      <c r="AX298" s="65"/>
      <c r="AZ298" s="56" t="s">
        <v>361</v>
      </c>
    </row>
    <row r="299" spans="1:52" ht="29" customHeight="1" x14ac:dyDescent="0.15">
      <c r="A299" s="48" t="s">
        <v>1683</v>
      </c>
      <c r="B299" s="103" t="s">
        <v>409</v>
      </c>
      <c r="C299" s="103" t="s">
        <v>409</v>
      </c>
      <c r="D299" s="103" t="s">
        <v>409</v>
      </c>
      <c r="E299" s="74">
        <v>70</v>
      </c>
      <c r="F299" s="65" t="s">
        <v>356</v>
      </c>
      <c r="G299" s="65" t="s">
        <v>289</v>
      </c>
      <c r="H299" s="65" t="s">
        <v>427</v>
      </c>
      <c r="I299" s="65" t="s">
        <v>430</v>
      </c>
      <c r="J299" s="65" t="s">
        <v>430</v>
      </c>
      <c r="K299" s="65">
        <v>16</v>
      </c>
      <c r="L299" s="65" t="s">
        <v>1428</v>
      </c>
      <c r="M299" s="65" t="s">
        <v>275</v>
      </c>
      <c r="N299" s="104" t="s">
        <v>409</v>
      </c>
      <c r="O299" s="65" t="s">
        <v>409</v>
      </c>
      <c r="P299" s="65" t="s">
        <v>426</v>
      </c>
      <c r="Q299" s="77" t="s">
        <v>408</v>
      </c>
      <c r="R299" s="56" t="s">
        <v>578</v>
      </c>
      <c r="S299" s="65" t="s">
        <v>305</v>
      </c>
      <c r="T299" s="103" t="s">
        <v>409</v>
      </c>
      <c r="U299" s="90" t="s">
        <v>409</v>
      </c>
      <c r="V299" s="90" t="s">
        <v>409</v>
      </c>
      <c r="W299" s="90" t="s">
        <v>409</v>
      </c>
      <c r="X299" s="90" t="s">
        <v>409</v>
      </c>
      <c r="Y299" s="90" t="s">
        <v>409</v>
      </c>
      <c r="Z299" s="90" t="s">
        <v>409</v>
      </c>
      <c r="AA299" s="90" t="s">
        <v>409</v>
      </c>
      <c r="AB299" s="90" t="s">
        <v>409</v>
      </c>
      <c r="AC299" s="90" t="s">
        <v>409</v>
      </c>
      <c r="AD299" s="90" t="s">
        <v>409</v>
      </c>
      <c r="AE299" s="85">
        <v>1</v>
      </c>
      <c r="AF299" s="90" t="s">
        <v>409</v>
      </c>
      <c r="AG299" s="90" t="s">
        <v>409</v>
      </c>
      <c r="AH299" s="90" t="s">
        <v>409</v>
      </c>
      <c r="AI299" s="90" t="s">
        <v>409</v>
      </c>
      <c r="AJ299" s="90" t="s">
        <v>409</v>
      </c>
      <c r="AK299" s="90" t="s">
        <v>409</v>
      </c>
      <c r="AL299" s="90" t="s">
        <v>409</v>
      </c>
      <c r="AM299" s="90" t="s">
        <v>409</v>
      </c>
      <c r="AN299" s="90" t="s">
        <v>409</v>
      </c>
      <c r="AO299" s="90" t="s">
        <v>409</v>
      </c>
      <c r="AP299" s="90" t="s">
        <v>409</v>
      </c>
      <c r="AQ299" s="90" t="s">
        <v>409</v>
      </c>
      <c r="AR299" s="90" t="s">
        <v>409</v>
      </c>
      <c r="AS299" s="90" t="s">
        <v>409</v>
      </c>
      <c r="AT299" s="90" t="s">
        <v>409</v>
      </c>
      <c r="AU299" s="90" t="s">
        <v>409</v>
      </c>
      <c r="AV299" s="90" t="s">
        <v>409</v>
      </c>
      <c r="AW299" s="65"/>
      <c r="AX299" s="65"/>
      <c r="AZ299" s="56" t="s">
        <v>361</v>
      </c>
    </row>
    <row r="300" spans="1:52" ht="29" customHeight="1" x14ac:dyDescent="0.15">
      <c r="A300" s="48" t="s">
        <v>1684</v>
      </c>
      <c r="B300" s="103" t="s">
        <v>409</v>
      </c>
      <c r="C300" s="103" t="s">
        <v>409</v>
      </c>
      <c r="D300" s="103" t="s">
        <v>409</v>
      </c>
      <c r="E300" s="74">
        <v>54</v>
      </c>
      <c r="F300" s="65" t="s">
        <v>428</v>
      </c>
      <c r="G300" s="65" t="s">
        <v>289</v>
      </c>
      <c r="H300" s="65" t="s">
        <v>322</v>
      </c>
      <c r="I300" s="65" t="s">
        <v>430</v>
      </c>
      <c r="J300" s="65" t="s">
        <v>430</v>
      </c>
      <c r="K300" s="65">
        <v>14</v>
      </c>
      <c r="L300" s="65" t="s">
        <v>1429</v>
      </c>
      <c r="M300" s="65" t="s">
        <v>275</v>
      </c>
      <c r="N300" s="104" t="s">
        <v>409</v>
      </c>
      <c r="O300" s="65" t="s">
        <v>409</v>
      </c>
      <c r="P300" s="65" t="s">
        <v>426</v>
      </c>
      <c r="Q300" s="77" t="s">
        <v>408</v>
      </c>
      <c r="R300" s="56" t="s">
        <v>578</v>
      </c>
      <c r="S300" s="65" t="s">
        <v>305</v>
      </c>
      <c r="T300" s="103" t="s">
        <v>409</v>
      </c>
      <c r="U300" s="90" t="s">
        <v>409</v>
      </c>
      <c r="V300" s="90" t="s">
        <v>409</v>
      </c>
      <c r="W300" s="90" t="s">
        <v>409</v>
      </c>
      <c r="X300" s="90" t="s">
        <v>409</v>
      </c>
      <c r="Y300" s="90" t="s">
        <v>409</v>
      </c>
      <c r="Z300" s="90" t="s">
        <v>409</v>
      </c>
      <c r="AA300" s="90" t="s">
        <v>409</v>
      </c>
      <c r="AB300" s="90" t="s">
        <v>409</v>
      </c>
      <c r="AC300" s="90" t="s">
        <v>409</v>
      </c>
      <c r="AD300" s="90" t="s">
        <v>409</v>
      </c>
      <c r="AE300" s="85">
        <v>0.08</v>
      </c>
      <c r="AF300" s="90" t="s">
        <v>409</v>
      </c>
      <c r="AG300" s="90" t="s">
        <v>409</v>
      </c>
      <c r="AH300" s="90" t="s">
        <v>409</v>
      </c>
      <c r="AI300" s="90" t="s">
        <v>409</v>
      </c>
      <c r="AJ300" s="90" t="s">
        <v>409</v>
      </c>
      <c r="AK300" s="90" t="s">
        <v>409</v>
      </c>
      <c r="AL300" s="90" t="s">
        <v>409</v>
      </c>
      <c r="AM300" s="90" t="s">
        <v>409</v>
      </c>
      <c r="AN300" s="90" t="s">
        <v>409</v>
      </c>
      <c r="AO300" s="90" t="s">
        <v>409</v>
      </c>
      <c r="AP300" s="90" t="s">
        <v>409</v>
      </c>
      <c r="AQ300" s="90" t="s">
        <v>409</v>
      </c>
      <c r="AR300" s="90" t="s">
        <v>409</v>
      </c>
      <c r="AS300" s="90" t="s">
        <v>409</v>
      </c>
      <c r="AT300" s="90" t="s">
        <v>409</v>
      </c>
      <c r="AU300" s="90" t="s">
        <v>409</v>
      </c>
      <c r="AV300" s="90" t="s">
        <v>409</v>
      </c>
      <c r="AW300" s="65"/>
      <c r="AX300" s="65"/>
      <c r="AZ300" s="56" t="s">
        <v>361</v>
      </c>
    </row>
    <row r="301" spans="1:52" ht="29" customHeight="1" x14ac:dyDescent="0.15">
      <c r="A301" s="48" t="s">
        <v>1685</v>
      </c>
      <c r="B301" s="103" t="s">
        <v>409</v>
      </c>
      <c r="C301" s="103" t="s">
        <v>409</v>
      </c>
      <c r="D301" s="103" t="s">
        <v>409</v>
      </c>
      <c r="E301" s="74">
        <v>42</v>
      </c>
      <c r="F301" s="65" t="s">
        <v>428</v>
      </c>
      <c r="G301" s="65" t="s">
        <v>453</v>
      </c>
      <c r="H301" s="65" t="s">
        <v>322</v>
      </c>
      <c r="I301" s="65" t="s">
        <v>430</v>
      </c>
      <c r="J301" s="65" t="s">
        <v>430</v>
      </c>
      <c r="K301" s="65">
        <v>18</v>
      </c>
      <c r="L301" s="65" t="s">
        <v>409</v>
      </c>
      <c r="M301" s="65" t="s">
        <v>322</v>
      </c>
      <c r="N301" s="91" t="s">
        <v>1459</v>
      </c>
      <c r="O301" s="65" t="s">
        <v>409</v>
      </c>
      <c r="P301" s="65" t="s">
        <v>426</v>
      </c>
      <c r="Q301" s="77" t="s">
        <v>408</v>
      </c>
      <c r="R301" s="56" t="s">
        <v>578</v>
      </c>
      <c r="S301" s="65" t="s">
        <v>305</v>
      </c>
      <c r="T301" s="103" t="s">
        <v>409</v>
      </c>
      <c r="U301" s="90" t="s">
        <v>409</v>
      </c>
      <c r="V301" s="90" t="s">
        <v>409</v>
      </c>
      <c r="W301" s="90" t="s">
        <v>409</v>
      </c>
      <c r="X301" s="90" t="s">
        <v>409</v>
      </c>
      <c r="Y301" s="90" t="s">
        <v>409</v>
      </c>
      <c r="Z301" s="90" t="s">
        <v>409</v>
      </c>
      <c r="AA301" s="90" t="s">
        <v>409</v>
      </c>
      <c r="AB301" s="90" t="s">
        <v>409</v>
      </c>
      <c r="AC301" s="90" t="s">
        <v>409</v>
      </c>
      <c r="AD301" s="90" t="s">
        <v>409</v>
      </c>
      <c r="AE301" s="85">
        <v>0.5</v>
      </c>
      <c r="AF301" s="90" t="s">
        <v>409</v>
      </c>
      <c r="AG301" s="90" t="s">
        <v>409</v>
      </c>
      <c r="AH301" s="90" t="s">
        <v>409</v>
      </c>
      <c r="AI301" s="90" t="s">
        <v>409</v>
      </c>
      <c r="AJ301" s="90" t="s">
        <v>409</v>
      </c>
      <c r="AK301" s="90" t="s">
        <v>409</v>
      </c>
      <c r="AL301" s="90" t="s">
        <v>409</v>
      </c>
      <c r="AM301" s="90" t="s">
        <v>409</v>
      </c>
      <c r="AN301" s="90" t="s">
        <v>409</v>
      </c>
      <c r="AO301" s="90" t="s">
        <v>409</v>
      </c>
      <c r="AP301" s="90" t="s">
        <v>409</v>
      </c>
      <c r="AQ301" s="90" t="s">
        <v>409</v>
      </c>
      <c r="AR301" s="90" t="s">
        <v>409</v>
      </c>
      <c r="AS301" s="90" t="s">
        <v>409</v>
      </c>
      <c r="AT301" s="90" t="s">
        <v>409</v>
      </c>
      <c r="AU301" s="90" t="s">
        <v>409</v>
      </c>
      <c r="AV301" s="90" t="s">
        <v>409</v>
      </c>
      <c r="AW301" s="65"/>
      <c r="AX301" s="65"/>
      <c r="AZ301" s="56" t="s">
        <v>361</v>
      </c>
    </row>
    <row r="302" spans="1:52" ht="29" customHeight="1" x14ac:dyDescent="0.15">
      <c r="A302" s="48" t="s">
        <v>1686</v>
      </c>
      <c r="B302" s="103" t="s">
        <v>409</v>
      </c>
      <c r="C302" s="103" t="s">
        <v>409</v>
      </c>
      <c r="D302" s="103" t="s">
        <v>409</v>
      </c>
      <c r="E302" s="74">
        <v>53</v>
      </c>
      <c r="F302" s="65" t="s">
        <v>356</v>
      </c>
      <c r="G302" s="65" t="s">
        <v>453</v>
      </c>
      <c r="H302" s="65" t="s">
        <v>322</v>
      </c>
      <c r="I302" s="65" t="s">
        <v>430</v>
      </c>
      <c r="J302" s="65" t="s">
        <v>430</v>
      </c>
      <c r="K302" s="65">
        <v>15</v>
      </c>
      <c r="L302" s="65" t="s">
        <v>1430</v>
      </c>
      <c r="M302" s="65" t="s">
        <v>322</v>
      </c>
      <c r="N302" s="104" t="s">
        <v>409</v>
      </c>
      <c r="O302" s="65" t="s">
        <v>409</v>
      </c>
      <c r="P302" s="65" t="s">
        <v>426</v>
      </c>
      <c r="Q302" s="77" t="s">
        <v>408</v>
      </c>
      <c r="R302" s="56" t="s">
        <v>578</v>
      </c>
      <c r="S302" s="65" t="s">
        <v>305</v>
      </c>
      <c r="T302" s="103" t="s">
        <v>409</v>
      </c>
      <c r="U302" s="90" t="s">
        <v>409</v>
      </c>
      <c r="V302" s="90" t="s">
        <v>409</v>
      </c>
      <c r="W302" s="90" t="s">
        <v>409</v>
      </c>
      <c r="X302" s="90" t="s">
        <v>409</v>
      </c>
      <c r="Y302" s="90" t="s">
        <v>409</v>
      </c>
      <c r="Z302" s="90" t="s">
        <v>409</v>
      </c>
      <c r="AA302" s="90" t="s">
        <v>409</v>
      </c>
      <c r="AB302" s="90" t="s">
        <v>409</v>
      </c>
      <c r="AC302" s="90" t="s">
        <v>409</v>
      </c>
      <c r="AD302" s="90" t="s">
        <v>409</v>
      </c>
      <c r="AE302" s="85">
        <v>0.08</v>
      </c>
      <c r="AF302" s="90" t="s">
        <v>409</v>
      </c>
      <c r="AG302" s="90" t="s">
        <v>409</v>
      </c>
      <c r="AH302" s="90" t="s">
        <v>409</v>
      </c>
      <c r="AI302" s="90" t="s">
        <v>409</v>
      </c>
      <c r="AJ302" s="90" t="s">
        <v>409</v>
      </c>
      <c r="AK302" s="90" t="s">
        <v>409</v>
      </c>
      <c r="AL302" s="90" t="s">
        <v>409</v>
      </c>
      <c r="AM302" s="90" t="s">
        <v>409</v>
      </c>
      <c r="AN302" s="90" t="s">
        <v>409</v>
      </c>
      <c r="AO302" s="90" t="s">
        <v>409</v>
      </c>
      <c r="AP302" s="90" t="s">
        <v>409</v>
      </c>
      <c r="AQ302" s="90" t="s">
        <v>409</v>
      </c>
      <c r="AR302" s="90" t="s">
        <v>409</v>
      </c>
      <c r="AS302" s="90" t="s">
        <v>409</v>
      </c>
      <c r="AT302" s="90" t="s">
        <v>409</v>
      </c>
      <c r="AU302" s="90" t="s">
        <v>409</v>
      </c>
      <c r="AV302" s="90" t="s">
        <v>409</v>
      </c>
      <c r="AW302" s="65"/>
      <c r="AX302" s="65"/>
      <c r="AZ302" s="56" t="s">
        <v>361</v>
      </c>
    </row>
    <row r="303" spans="1:52" ht="29" customHeight="1" x14ac:dyDescent="0.15">
      <c r="A303" s="48" t="s">
        <v>1687</v>
      </c>
      <c r="B303" s="103" t="s">
        <v>409</v>
      </c>
      <c r="C303" s="103" t="s">
        <v>409</v>
      </c>
      <c r="D303" s="103" t="s">
        <v>409</v>
      </c>
      <c r="E303" s="74">
        <v>65</v>
      </c>
      <c r="F303" s="65" t="s">
        <v>356</v>
      </c>
      <c r="G303" s="65" t="s">
        <v>453</v>
      </c>
      <c r="H303" s="65" t="s">
        <v>322</v>
      </c>
      <c r="I303" s="65" t="s">
        <v>430</v>
      </c>
      <c r="J303" s="65" t="s">
        <v>430</v>
      </c>
      <c r="K303" s="65">
        <v>20</v>
      </c>
      <c r="L303" s="65" t="s">
        <v>1431</v>
      </c>
      <c r="M303" s="65" t="s">
        <v>322</v>
      </c>
      <c r="N303" s="104" t="s">
        <v>409</v>
      </c>
      <c r="O303" s="65" t="s">
        <v>409</v>
      </c>
      <c r="P303" s="65" t="s">
        <v>426</v>
      </c>
      <c r="Q303" s="77" t="s">
        <v>408</v>
      </c>
      <c r="R303" s="56" t="s">
        <v>578</v>
      </c>
      <c r="S303" s="65" t="s">
        <v>305</v>
      </c>
      <c r="T303" s="103" t="s">
        <v>409</v>
      </c>
      <c r="U303" s="90" t="s">
        <v>409</v>
      </c>
      <c r="V303" s="90" t="s">
        <v>409</v>
      </c>
      <c r="W303" s="90" t="s">
        <v>409</v>
      </c>
      <c r="X303" s="90" t="s">
        <v>409</v>
      </c>
      <c r="Y303" s="90" t="s">
        <v>409</v>
      </c>
      <c r="Z303" s="90" t="s">
        <v>409</v>
      </c>
      <c r="AA303" s="90" t="s">
        <v>409</v>
      </c>
      <c r="AB303" s="90" t="s">
        <v>409</v>
      </c>
      <c r="AC303" s="90" t="s">
        <v>409</v>
      </c>
      <c r="AD303" s="90" t="s">
        <v>409</v>
      </c>
      <c r="AE303" s="85">
        <v>0.66</v>
      </c>
      <c r="AF303" s="90" t="s">
        <v>409</v>
      </c>
      <c r="AG303" s="90" t="s">
        <v>409</v>
      </c>
      <c r="AH303" s="90" t="s">
        <v>409</v>
      </c>
      <c r="AI303" s="90" t="s">
        <v>409</v>
      </c>
      <c r="AJ303" s="90" t="s">
        <v>409</v>
      </c>
      <c r="AK303" s="90" t="s">
        <v>409</v>
      </c>
      <c r="AL303" s="90" t="s">
        <v>430</v>
      </c>
      <c r="AM303" s="90" t="s">
        <v>409</v>
      </c>
      <c r="AN303" s="90" t="s">
        <v>409</v>
      </c>
      <c r="AO303" s="90" t="s">
        <v>409</v>
      </c>
      <c r="AP303" s="90" t="s">
        <v>409</v>
      </c>
      <c r="AQ303" s="90" t="s">
        <v>409</v>
      </c>
      <c r="AR303" s="90" t="s">
        <v>409</v>
      </c>
      <c r="AS303" s="90" t="s">
        <v>409</v>
      </c>
      <c r="AT303" s="90" t="s">
        <v>409</v>
      </c>
      <c r="AU303" s="90" t="s">
        <v>409</v>
      </c>
      <c r="AV303" s="90" t="s">
        <v>409</v>
      </c>
      <c r="AW303" s="65"/>
      <c r="AX303" s="65"/>
      <c r="AZ303" s="56" t="s">
        <v>361</v>
      </c>
    </row>
    <row r="304" spans="1:52" ht="29" customHeight="1" x14ac:dyDescent="0.15">
      <c r="A304" s="48" t="s">
        <v>1688</v>
      </c>
      <c r="B304" s="103" t="s">
        <v>409</v>
      </c>
      <c r="C304" s="103" t="s">
        <v>409</v>
      </c>
      <c r="D304" s="103" t="s">
        <v>409</v>
      </c>
      <c r="E304" s="74">
        <v>67</v>
      </c>
      <c r="F304" s="65" t="s">
        <v>356</v>
      </c>
      <c r="G304" s="65" t="s">
        <v>409</v>
      </c>
      <c r="H304" s="65" t="s">
        <v>460</v>
      </c>
      <c r="I304" s="65" t="s">
        <v>430</v>
      </c>
      <c r="J304" s="65" t="s">
        <v>430</v>
      </c>
      <c r="K304" s="65">
        <v>12</v>
      </c>
      <c r="L304" s="65" t="s">
        <v>1432</v>
      </c>
      <c r="M304" s="65" t="s">
        <v>322</v>
      </c>
      <c r="N304" s="104" t="s">
        <v>409</v>
      </c>
      <c r="O304" s="65" t="s">
        <v>409</v>
      </c>
      <c r="P304" s="65" t="s">
        <v>426</v>
      </c>
      <c r="Q304" s="77" t="s">
        <v>408</v>
      </c>
      <c r="R304" s="56" t="s">
        <v>578</v>
      </c>
      <c r="S304" s="65" t="s">
        <v>305</v>
      </c>
      <c r="T304" s="103" t="s">
        <v>409</v>
      </c>
      <c r="U304" s="90" t="s">
        <v>409</v>
      </c>
      <c r="V304" s="90" t="s">
        <v>409</v>
      </c>
      <c r="W304" s="90" t="s">
        <v>409</v>
      </c>
      <c r="X304" s="90" t="s">
        <v>409</v>
      </c>
      <c r="Y304" s="90" t="s">
        <v>409</v>
      </c>
      <c r="Z304" s="90" t="s">
        <v>409</v>
      </c>
      <c r="AA304" s="90" t="s">
        <v>409</v>
      </c>
      <c r="AB304" s="90" t="s">
        <v>409</v>
      </c>
      <c r="AC304" s="90" t="s">
        <v>409</v>
      </c>
      <c r="AD304" s="90" t="s">
        <v>409</v>
      </c>
      <c r="AE304" s="85" t="s">
        <v>409</v>
      </c>
      <c r="AF304" s="90" t="s">
        <v>409</v>
      </c>
      <c r="AG304" s="90" t="s">
        <v>409</v>
      </c>
      <c r="AH304" s="90" t="s">
        <v>409</v>
      </c>
      <c r="AI304" s="90" t="s">
        <v>409</v>
      </c>
      <c r="AJ304" s="90" t="s">
        <v>409</v>
      </c>
      <c r="AK304" s="90" t="s">
        <v>409</v>
      </c>
      <c r="AL304" s="90" t="s">
        <v>409</v>
      </c>
      <c r="AM304" s="90" t="s">
        <v>409</v>
      </c>
      <c r="AN304" s="90" t="s">
        <v>409</v>
      </c>
      <c r="AO304" s="90" t="s">
        <v>409</v>
      </c>
      <c r="AP304" s="90" t="s">
        <v>409</v>
      </c>
      <c r="AQ304" s="90" t="s">
        <v>409</v>
      </c>
      <c r="AR304" s="90" t="s">
        <v>409</v>
      </c>
      <c r="AS304" s="90" t="s">
        <v>409</v>
      </c>
      <c r="AT304" s="90" t="s">
        <v>409</v>
      </c>
      <c r="AU304" s="90" t="s">
        <v>409</v>
      </c>
      <c r="AV304" s="90" t="s">
        <v>409</v>
      </c>
      <c r="AW304" s="65"/>
      <c r="AX304" s="65"/>
      <c r="AZ304" s="56" t="s">
        <v>361</v>
      </c>
    </row>
    <row r="305" spans="1:63" ht="29" customHeight="1" x14ac:dyDescent="0.15">
      <c r="A305" s="48" t="s">
        <v>1689</v>
      </c>
      <c r="B305" s="103" t="s">
        <v>409</v>
      </c>
      <c r="C305" s="103" t="s">
        <v>409</v>
      </c>
      <c r="D305" s="103" t="s">
        <v>409</v>
      </c>
      <c r="E305" s="74">
        <v>84</v>
      </c>
      <c r="F305" s="65" t="s">
        <v>356</v>
      </c>
      <c r="G305" s="65" t="s">
        <v>289</v>
      </c>
      <c r="H305" s="65" t="s">
        <v>322</v>
      </c>
      <c r="I305" s="65" t="s">
        <v>430</v>
      </c>
      <c r="J305" s="65" t="s">
        <v>430</v>
      </c>
      <c r="K305" s="65">
        <v>12</v>
      </c>
      <c r="L305" s="65" t="s">
        <v>1433</v>
      </c>
      <c r="M305" s="65" t="s">
        <v>322</v>
      </c>
      <c r="N305" s="104" t="s">
        <v>409</v>
      </c>
      <c r="O305" s="65" t="s">
        <v>409</v>
      </c>
      <c r="P305" s="65" t="s">
        <v>409</v>
      </c>
      <c r="Q305" s="65" t="s">
        <v>1460</v>
      </c>
      <c r="R305" s="56" t="s">
        <v>578</v>
      </c>
      <c r="S305" s="65" t="s">
        <v>305</v>
      </c>
      <c r="T305" s="103" t="s">
        <v>409</v>
      </c>
      <c r="U305" s="90" t="s">
        <v>409</v>
      </c>
      <c r="V305" s="90" t="s">
        <v>409</v>
      </c>
      <c r="W305" s="90" t="s">
        <v>409</v>
      </c>
      <c r="X305" s="90" t="s">
        <v>409</v>
      </c>
      <c r="Y305" s="90" t="s">
        <v>409</v>
      </c>
      <c r="Z305" s="90" t="s">
        <v>409</v>
      </c>
      <c r="AA305" s="90" t="s">
        <v>409</v>
      </c>
      <c r="AB305" s="90" t="s">
        <v>409</v>
      </c>
      <c r="AC305" s="90" t="s">
        <v>409</v>
      </c>
      <c r="AD305" s="90" t="s">
        <v>409</v>
      </c>
      <c r="AE305" s="85">
        <v>0</v>
      </c>
      <c r="AF305" s="90" t="s">
        <v>409</v>
      </c>
      <c r="AG305" s="90" t="s">
        <v>409</v>
      </c>
      <c r="AH305" s="90" t="s">
        <v>409</v>
      </c>
      <c r="AI305" s="90" t="s">
        <v>409</v>
      </c>
      <c r="AJ305" s="90" t="s">
        <v>409</v>
      </c>
      <c r="AK305" s="90" t="s">
        <v>409</v>
      </c>
      <c r="AL305" s="90" t="s">
        <v>409</v>
      </c>
      <c r="AM305" s="90" t="s">
        <v>409</v>
      </c>
      <c r="AN305" s="90" t="s">
        <v>409</v>
      </c>
      <c r="AO305" s="90" t="s">
        <v>409</v>
      </c>
      <c r="AP305" s="90" t="s">
        <v>409</v>
      </c>
      <c r="AQ305" s="90" t="s">
        <v>409</v>
      </c>
      <c r="AR305" s="90" t="s">
        <v>409</v>
      </c>
      <c r="AS305" s="90" t="s">
        <v>409</v>
      </c>
      <c r="AT305" s="90" t="s">
        <v>409</v>
      </c>
      <c r="AU305" s="90" t="s">
        <v>409</v>
      </c>
      <c r="AV305" s="90" t="s">
        <v>409</v>
      </c>
      <c r="AW305" s="65"/>
      <c r="AX305" s="65"/>
      <c r="AZ305" s="56" t="s">
        <v>361</v>
      </c>
    </row>
    <row r="306" spans="1:63" ht="29" customHeight="1" x14ac:dyDescent="0.15">
      <c r="A306" s="48" t="s">
        <v>1690</v>
      </c>
      <c r="B306" s="103" t="s">
        <v>409</v>
      </c>
      <c r="C306" s="103" t="s">
        <v>409</v>
      </c>
      <c r="D306" s="103" t="s">
        <v>409</v>
      </c>
      <c r="E306" s="74">
        <v>73</v>
      </c>
      <c r="F306" s="65" t="s">
        <v>356</v>
      </c>
      <c r="G306" s="65" t="s">
        <v>289</v>
      </c>
      <c r="H306" s="65" t="s">
        <v>322</v>
      </c>
      <c r="I306" s="65" t="s">
        <v>430</v>
      </c>
      <c r="J306" s="65" t="s">
        <v>430</v>
      </c>
      <c r="K306" s="65">
        <v>20</v>
      </c>
      <c r="L306" s="65" t="s">
        <v>409</v>
      </c>
      <c r="M306" s="65" t="s">
        <v>322</v>
      </c>
      <c r="N306" s="104" t="s">
        <v>409</v>
      </c>
      <c r="O306" s="65" t="s">
        <v>409</v>
      </c>
      <c r="P306" s="65" t="s">
        <v>409</v>
      </c>
      <c r="Q306" s="77" t="s">
        <v>1461</v>
      </c>
      <c r="R306" s="56" t="s">
        <v>578</v>
      </c>
      <c r="S306" s="65" t="s">
        <v>409</v>
      </c>
      <c r="T306" s="103" t="s">
        <v>409</v>
      </c>
      <c r="U306" s="90" t="s">
        <v>409</v>
      </c>
      <c r="V306" s="90" t="s">
        <v>409</v>
      </c>
      <c r="W306" s="90" t="s">
        <v>409</v>
      </c>
      <c r="X306" s="90" t="s">
        <v>409</v>
      </c>
      <c r="Y306" s="90" t="s">
        <v>409</v>
      </c>
      <c r="Z306" s="90" t="s">
        <v>409</v>
      </c>
      <c r="AA306" s="90" t="s">
        <v>409</v>
      </c>
      <c r="AB306" s="90" t="s">
        <v>409</v>
      </c>
      <c r="AC306" s="90" t="s">
        <v>409</v>
      </c>
      <c r="AD306" s="90" t="s">
        <v>409</v>
      </c>
      <c r="AE306" s="85">
        <v>0.125</v>
      </c>
      <c r="AF306" s="90" t="s">
        <v>409</v>
      </c>
      <c r="AG306" s="90" t="s">
        <v>409</v>
      </c>
      <c r="AH306" s="90" t="s">
        <v>409</v>
      </c>
      <c r="AI306" s="90" t="s">
        <v>409</v>
      </c>
      <c r="AJ306" s="90" t="s">
        <v>409</v>
      </c>
      <c r="AK306" s="90" t="s">
        <v>409</v>
      </c>
      <c r="AL306" s="90" t="s">
        <v>409</v>
      </c>
      <c r="AM306" s="90" t="s">
        <v>409</v>
      </c>
      <c r="AN306" s="90" t="s">
        <v>409</v>
      </c>
      <c r="AO306" s="90" t="s">
        <v>409</v>
      </c>
      <c r="AP306" s="90" t="s">
        <v>409</v>
      </c>
      <c r="AQ306" s="90" t="s">
        <v>409</v>
      </c>
      <c r="AR306" s="90" t="s">
        <v>409</v>
      </c>
      <c r="AS306" s="90" t="s">
        <v>409</v>
      </c>
      <c r="AT306" s="90" t="s">
        <v>409</v>
      </c>
      <c r="AU306" s="90" t="s">
        <v>409</v>
      </c>
      <c r="AV306" s="90" t="s">
        <v>409</v>
      </c>
      <c r="AW306" s="65"/>
      <c r="AX306" s="65"/>
      <c r="AY306" s="62" t="s">
        <v>1462</v>
      </c>
      <c r="AZ306" s="56" t="s">
        <v>361</v>
      </c>
    </row>
    <row r="307" spans="1:63" ht="29" customHeight="1" x14ac:dyDescent="0.15">
      <c r="A307" s="48" t="s">
        <v>1691</v>
      </c>
      <c r="B307" s="103" t="s">
        <v>409</v>
      </c>
      <c r="C307" s="103" t="s">
        <v>409</v>
      </c>
      <c r="D307" s="103" t="s">
        <v>409</v>
      </c>
      <c r="E307" s="74">
        <v>49</v>
      </c>
      <c r="F307" s="65" t="s">
        <v>428</v>
      </c>
      <c r="G307" s="65" t="s">
        <v>453</v>
      </c>
      <c r="H307" s="65" t="s">
        <v>427</v>
      </c>
      <c r="I307" s="65" t="s">
        <v>430</v>
      </c>
      <c r="J307" s="65" t="s">
        <v>430</v>
      </c>
      <c r="K307" s="65">
        <v>15</v>
      </c>
      <c r="L307" s="65" t="s">
        <v>274</v>
      </c>
      <c r="M307" s="65" t="s">
        <v>322</v>
      </c>
      <c r="N307" s="104" t="s">
        <v>409</v>
      </c>
      <c r="O307" s="65" t="s">
        <v>409</v>
      </c>
      <c r="P307" s="65" t="s">
        <v>426</v>
      </c>
      <c r="Q307" s="77" t="s">
        <v>408</v>
      </c>
      <c r="R307" s="56" t="s">
        <v>578</v>
      </c>
      <c r="S307" s="65" t="s">
        <v>305</v>
      </c>
      <c r="T307" s="103" t="s">
        <v>409</v>
      </c>
      <c r="U307" s="90" t="s">
        <v>409</v>
      </c>
      <c r="V307" s="90" t="s">
        <v>409</v>
      </c>
      <c r="W307" s="90" t="s">
        <v>409</v>
      </c>
      <c r="X307" s="90" t="s">
        <v>409</v>
      </c>
      <c r="Y307" s="90" t="s">
        <v>409</v>
      </c>
      <c r="Z307" s="90" t="s">
        <v>409</v>
      </c>
      <c r="AA307" s="90" t="s">
        <v>409</v>
      </c>
      <c r="AB307" s="90" t="s">
        <v>409</v>
      </c>
      <c r="AC307" s="90" t="s">
        <v>409</v>
      </c>
      <c r="AD307" s="90" t="s">
        <v>409</v>
      </c>
      <c r="AE307" s="85" t="s">
        <v>409</v>
      </c>
      <c r="AF307" s="90" t="s">
        <v>409</v>
      </c>
      <c r="AG307" s="90" t="s">
        <v>409</v>
      </c>
      <c r="AH307" s="90" t="s">
        <v>409</v>
      </c>
      <c r="AI307" s="90" t="s">
        <v>409</v>
      </c>
      <c r="AJ307" s="90" t="s">
        <v>409</v>
      </c>
      <c r="AK307" s="90" t="s">
        <v>409</v>
      </c>
      <c r="AL307" s="90" t="s">
        <v>409</v>
      </c>
      <c r="AM307" s="90" t="s">
        <v>409</v>
      </c>
      <c r="AN307" s="90" t="s">
        <v>409</v>
      </c>
      <c r="AO307" s="90" t="s">
        <v>409</v>
      </c>
      <c r="AP307" s="90" t="s">
        <v>409</v>
      </c>
      <c r="AQ307" s="90" t="s">
        <v>409</v>
      </c>
      <c r="AR307" s="90" t="s">
        <v>409</v>
      </c>
      <c r="AS307" s="90" t="s">
        <v>409</v>
      </c>
      <c r="AT307" s="90" t="s">
        <v>409</v>
      </c>
      <c r="AU307" s="90" t="s">
        <v>409</v>
      </c>
      <c r="AV307" s="90" t="s">
        <v>409</v>
      </c>
      <c r="AW307" s="65"/>
      <c r="AX307" s="65"/>
      <c r="AZ307" s="56" t="s">
        <v>361</v>
      </c>
    </row>
    <row r="308" spans="1:63" ht="29" customHeight="1" x14ac:dyDescent="0.15">
      <c r="A308" s="48" t="s">
        <v>1692</v>
      </c>
      <c r="B308" s="103" t="s">
        <v>409</v>
      </c>
      <c r="C308" s="103" t="s">
        <v>409</v>
      </c>
      <c r="D308" s="103" t="s">
        <v>409</v>
      </c>
      <c r="E308" s="74">
        <v>58</v>
      </c>
      <c r="F308" s="65" t="s">
        <v>428</v>
      </c>
      <c r="G308" s="65" t="s">
        <v>409</v>
      </c>
      <c r="H308" s="65" t="s">
        <v>427</v>
      </c>
      <c r="I308" s="65" t="s">
        <v>430</v>
      </c>
      <c r="J308" s="65" t="s">
        <v>430</v>
      </c>
      <c r="K308" s="65" t="s">
        <v>409</v>
      </c>
      <c r="L308" s="65" t="s">
        <v>409</v>
      </c>
      <c r="M308" s="65" t="s">
        <v>409</v>
      </c>
      <c r="N308" s="104" t="s">
        <v>409</v>
      </c>
      <c r="O308" s="65" t="s">
        <v>409</v>
      </c>
      <c r="P308" s="65" t="s">
        <v>426</v>
      </c>
      <c r="Q308" s="77" t="s">
        <v>408</v>
      </c>
      <c r="R308" s="56" t="s">
        <v>578</v>
      </c>
      <c r="S308" s="65"/>
      <c r="T308" s="103" t="s">
        <v>409</v>
      </c>
      <c r="U308" s="90" t="s">
        <v>409</v>
      </c>
      <c r="V308" s="90" t="s">
        <v>409</v>
      </c>
      <c r="W308" s="90" t="s">
        <v>409</v>
      </c>
      <c r="X308" s="90" t="s">
        <v>409</v>
      </c>
      <c r="Y308" s="90" t="s">
        <v>409</v>
      </c>
      <c r="Z308" s="90" t="s">
        <v>409</v>
      </c>
      <c r="AA308" s="90" t="s">
        <v>409</v>
      </c>
      <c r="AB308" s="90" t="s">
        <v>409</v>
      </c>
      <c r="AC308" s="90" t="s">
        <v>409</v>
      </c>
      <c r="AD308" s="90" t="s">
        <v>409</v>
      </c>
      <c r="AE308" s="85" t="s">
        <v>409</v>
      </c>
      <c r="AF308" s="90" t="s">
        <v>409</v>
      </c>
      <c r="AG308" s="90" t="s">
        <v>409</v>
      </c>
      <c r="AH308" s="90" t="s">
        <v>409</v>
      </c>
      <c r="AI308" s="90" t="s">
        <v>409</v>
      </c>
      <c r="AJ308" s="90" t="s">
        <v>409</v>
      </c>
      <c r="AK308" s="90" t="s">
        <v>409</v>
      </c>
      <c r="AL308" s="90" t="s">
        <v>409</v>
      </c>
      <c r="AM308" s="90" t="s">
        <v>409</v>
      </c>
      <c r="AN308" s="90" t="s">
        <v>409</v>
      </c>
      <c r="AO308" s="90" t="s">
        <v>409</v>
      </c>
      <c r="AP308" s="90" t="s">
        <v>409</v>
      </c>
      <c r="AQ308" s="90" t="s">
        <v>409</v>
      </c>
      <c r="AR308" s="90" t="s">
        <v>409</v>
      </c>
      <c r="AS308" s="90" t="s">
        <v>409</v>
      </c>
      <c r="AT308" s="90" t="s">
        <v>409</v>
      </c>
      <c r="AU308" s="90" t="s">
        <v>409</v>
      </c>
      <c r="AV308" s="90" t="s">
        <v>409</v>
      </c>
      <c r="AW308" s="65"/>
      <c r="AX308" s="65"/>
      <c r="AZ308" s="56" t="s">
        <v>361</v>
      </c>
    </row>
    <row r="309" spans="1:63" ht="29" customHeight="1" x14ac:dyDescent="0.15">
      <c r="A309" s="48" t="s">
        <v>1693</v>
      </c>
      <c r="B309" s="103" t="s">
        <v>409</v>
      </c>
      <c r="C309" s="103" t="s">
        <v>409</v>
      </c>
      <c r="D309" s="103" t="s">
        <v>409</v>
      </c>
      <c r="E309" s="74">
        <v>58</v>
      </c>
      <c r="F309" s="65" t="s">
        <v>428</v>
      </c>
      <c r="G309" s="65" t="s">
        <v>409</v>
      </c>
      <c r="H309" s="65" t="s">
        <v>427</v>
      </c>
      <c r="I309" s="65" t="s">
        <v>430</v>
      </c>
      <c r="J309" s="65" t="s">
        <v>430</v>
      </c>
      <c r="K309" s="65" t="s">
        <v>409</v>
      </c>
      <c r="L309" s="65" t="s">
        <v>409</v>
      </c>
      <c r="M309" s="65" t="s">
        <v>409</v>
      </c>
      <c r="N309" s="104" t="s">
        <v>409</v>
      </c>
      <c r="O309" s="65" t="s">
        <v>409</v>
      </c>
      <c r="P309" s="65" t="s">
        <v>426</v>
      </c>
      <c r="Q309" s="77" t="s">
        <v>408</v>
      </c>
      <c r="R309" s="56" t="s">
        <v>578</v>
      </c>
      <c r="S309" s="65" t="s">
        <v>305</v>
      </c>
      <c r="T309" s="103" t="s">
        <v>409</v>
      </c>
      <c r="U309" s="90" t="s">
        <v>409</v>
      </c>
      <c r="V309" s="90" t="s">
        <v>409</v>
      </c>
      <c r="W309" s="90" t="s">
        <v>409</v>
      </c>
      <c r="X309" s="90" t="s">
        <v>409</v>
      </c>
      <c r="Y309" s="90" t="s">
        <v>409</v>
      </c>
      <c r="Z309" s="90" t="s">
        <v>409</v>
      </c>
      <c r="AA309" s="90" t="s">
        <v>409</v>
      </c>
      <c r="AB309" s="90" t="s">
        <v>409</v>
      </c>
      <c r="AC309" s="90" t="s">
        <v>409</v>
      </c>
      <c r="AD309" s="90" t="s">
        <v>409</v>
      </c>
      <c r="AE309" s="85" t="s">
        <v>409</v>
      </c>
      <c r="AF309" s="90" t="s">
        <v>409</v>
      </c>
      <c r="AG309" s="90" t="s">
        <v>409</v>
      </c>
      <c r="AH309" s="90" t="s">
        <v>409</v>
      </c>
      <c r="AI309" s="90" t="s">
        <v>409</v>
      </c>
      <c r="AJ309" s="90" t="s">
        <v>409</v>
      </c>
      <c r="AK309" s="90" t="s">
        <v>409</v>
      </c>
      <c r="AL309" s="90" t="s">
        <v>409</v>
      </c>
      <c r="AM309" s="90" t="s">
        <v>409</v>
      </c>
      <c r="AN309" s="90" t="s">
        <v>409</v>
      </c>
      <c r="AO309" s="90" t="s">
        <v>409</v>
      </c>
      <c r="AP309" s="90" t="s">
        <v>409</v>
      </c>
      <c r="AQ309" s="90" t="s">
        <v>409</v>
      </c>
      <c r="AR309" s="90" t="s">
        <v>409</v>
      </c>
      <c r="AS309" s="90" t="s">
        <v>409</v>
      </c>
      <c r="AT309" s="90" t="s">
        <v>409</v>
      </c>
      <c r="AU309" s="90" t="s">
        <v>409</v>
      </c>
      <c r="AV309" s="90" t="s">
        <v>409</v>
      </c>
      <c r="AW309" s="65"/>
      <c r="AX309" s="65"/>
      <c r="AZ309" s="56" t="s">
        <v>361</v>
      </c>
    </row>
    <row r="310" spans="1:63" ht="29" customHeight="1" x14ac:dyDescent="0.15">
      <c r="A310" s="48" t="s">
        <v>1694</v>
      </c>
      <c r="B310" s="103" t="s">
        <v>409</v>
      </c>
      <c r="C310" s="103" t="s">
        <v>409</v>
      </c>
      <c r="D310" s="103" t="s">
        <v>409</v>
      </c>
      <c r="E310" s="74">
        <v>37</v>
      </c>
      <c r="F310" s="65" t="s">
        <v>356</v>
      </c>
      <c r="G310" s="65" t="s">
        <v>1403</v>
      </c>
      <c r="H310" s="65" t="s">
        <v>322</v>
      </c>
      <c r="I310" s="65" t="s">
        <v>430</v>
      </c>
      <c r="J310" s="65" t="s">
        <v>430</v>
      </c>
      <c r="K310" s="65">
        <v>16</v>
      </c>
      <c r="L310" s="65" t="s">
        <v>1434</v>
      </c>
      <c r="M310" s="65" t="s">
        <v>322</v>
      </c>
      <c r="N310" s="104" t="s">
        <v>409</v>
      </c>
      <c r="O310" s="65" t="s">
        <v>409</v>
      </c>
      <c r="P310" s="65" t="s">
        <v>426</v>
      </c>
      <c r="Q310" s="77" t="s">
        <v>408</v>
      </c>
      <c r="R310" s="56" t="s">
        <v>578</v>
      </c>
      <c r="S310" s="65" t="s">
        <v>305</v>
      </c>
      <c r="T310" s="103" t="s">
        <v>409</v>
      </c>
      <c r="U310" s="90" t="s">
        <v>409</v>
      </c>
      <c r="V310" s="90" t="s">
        <v>409</v>
      </c>
      <c r="W310" s="90" t="s">
        <v>409</v>
      </c>
      <c r="X310" s="90" t="s">
        <v>409</v>
      </c>
      <c r="Y310" s="90" t="s">
        <v>409</v>
      </c>
      <c r="Z310" s="90" t="s">
        <v>409</v>
      </c>
      <c r="AA310" s="90" t="s">
        <v>409</v>
      </c>
      <c r="AB310" s="90" t="s">
        <v>409</v>
      </c>
      <c r="AC310" s="90" t="s">
        <v>409</v>
      </c>
      <c r="AD310" s="90" t="s">
        <v>409</v>
      </c>
      <c r="AE310" s="85" t="s">
        <v>409</v>
      </c>
      <c r="AF310" s="90" t="s">
        <v>409</v>
      </c>
      <c r="AG310" s="90" t="s">
        <v>409</v>
      </c>
      <c r="AH310" s="90" t="s">
        <v>409</v>
      </c>
      <c r="AI310" s="90" t="s">
        <v>409</v>
      </c>
      <c r="AJ310" s="90" t="s">
        <v>409</v>
      </c>
      <c r="AK310" s="90" t="s">
        <v>409</v>
      </c>
      <c r="AL310" s="90" t="s">
        <v>409</v>
      </c>
      <c r="AM310" s="90" t="s">
        <v>409</v>
      </c>
      <c r="AN310" s="90" t="s">
        <v>409</v>
      </c>
      <c r="AO310" s="90" t="s">
        <v>409</v>
      </c>
      <c r="AP310" s="90" t="s">
        <v>409</v>
      </c>
      <c r="AQ310" s="90" t="s">
        <v>409</v>
      </c>
      <c r="AR310" s="90" t="s">
        <v>409</v>
      </c>
      <c r="AS310" s="90" t="s">
        <v>409</v>
      </c>
      <c r="AT310" s="90" t="s">
        <v>409</v>
      </c>
      <c r="AU310" s="90" t="s">
        <v>409</v>
      </c>
      <c r="AV310" s="90" t="s">
        <v>409</v>
      </c>
      <c r="AW310" s="65"/>
      <c r="AX310" s="65"/>
      <c r="AZ310" s="56" t="s">
        <v>361</v>
      </c>
    </row>
    <row r="311" spans="1:63" s="92" customFormat="1" ht="70" x14ac:dyDescent="0.15">
      <c r="A311" s="57" t="s">
        <v>1367</v>
      </c>
      <c r="B311" s="58">
        <v>41432</v>
      </c>
      <c r="C311" s="58" t="s">
        <v>350</v>
      </c>
      <c r="D311" s="58">
        <v>22098</v>
      </c>
      <c r="E311" s="59">
        <f t="shared" si="8"/>
        <v>52.933607118412048</v>
      </c>
      <c r="F311" s="56" t="s">
        <v>428</v>
      </c>
      <c r="G311" s="56" t="s">
        <v>289</v>
      </c>
      <c r="H311" s="56" t="s">
        <v>322</v>
      </c>
      <c r="I311" s="56" t="s">
        <v>430</v>
      </c>
      <c r="J311" s="56" t="s">
        <v>430</v>
      </c>
      <c r="K311" s="56">
        <v>18</v>
      </c>
      <c r="L311" s="56" t="s">
        <v>1366</v>
      </c>
      <c r="M311" s="56" t="s">
        <v>409</v>
      </c>
      <c r="N311" s="68" t="s">
        <v>429</v>
      </c>
      <c r="O311" s="56" t="s">
        <v>408</v>
      </c>
      <c r="P311" s="56" t="s">
        <v>426</v>
      </c>
      <c r="Q311" s="56" t="s">
        <v>408</v>
      </c>
      <c r="R311" s="56" t="s">
        <v>578</v>
      </c>
      <c r="S311" s="56" t="s">
        <v>305</v>
      </c>
      <c r="T311" s="56" t="s">
        <v>408</v>
      </c>
      <c r="U311" s="56">
        <v>1.2</v>
      </c>
      <c r="V311" s="61" t="s">
        <v>178</v>
      </c>
      <c r="W311" s="56" t="s">
        <v>394</v>
      </c>
      <c r="X311" s="56" t="s">
        <v>732</v>
      </c>
      <c r="Y311" s="56" t="s">
        <v>408</v>
      </c>
      <c r="Z311" s="56" t="s">
        <v>361</v>
      </c>
      <c r="AA311" s="56" t="s">
        <v>361</v>
      </c>
      <c r="AB311" s="56" t="s">
        <v>409</v>
      </c>
      <c r="AC311" s="56" t="s">
        <v>408</v>
      </c>
      <c r="AD311" s="56" t="s">
        <v>413</v>
      </c>
      <c r="AE311" s="56" t="s">
        <v>409</v>
      </c>
      <c r="AF311" s="61">
        <v>41258</v>
      </c>
      <c r="AG311" s="56" t="s">
        <v>427</v>
      </c>
      <c r="AH311" s="56" t="s">
        <v>409</v>
      </c>
      <c r="AI311" s="56" t="s">
        <v>409</v>
      </c>
      <c r="AJ311" s="56" t="s">
        <v>409</v>
      </c>
      <c r="AK311" s="56" t="s">
        <v>409</v>
      </c>
      <c r="AL311" s="56" t="s">
        <v>361</v>
      </c>
      <c r="AM311" s="61" t="s">
        <v>408</v>
      </c>
      <c r="AN311" s="61" t="s">
        <v>408</v>
      </c>
      <c r="AO311" s="61" t="s">
        <v>408</v>
      </c>
      <c r="AP311" s="61" t="s">
        <v>408</v>
      </c>
      <c r="AQ311" s="61" t="s">
        <v>409</v>
      </c>
      <c r="AR311" s="61" t="s">
        <v>409</v>
      </c>
      <c r="AS311" s="56" t="s">
        <v>409</v>
      </c>
      <c r="AT311" s="56" t="s">
        <v>409</v>
      </c>
      <c r="AU311" s="56" t="s">
        <v>409</v>
      </c>
      <c r="AV311" s="56" t="s">
        <v>409</v>
      </c>
      <c r="AW311" s="56" t="s">
        <v>430</v>
      </c>
      <c r="AX311" s="56"/>
      <c r="AY311" s="56"/>
      <c r="AZ311" s="56" t="s">
        <v>430</v>
      </c>
      <c r="BA311" s="91"/>
      <c r="BB311" s="91"/>
      <c r="BC311" s="91"/>
      <c r="BD311" s="91"/>
      <c r="BE311" s="91"/>
      <c r="BF311" s="91"/>
      <c r="BG311" s="91"/>
      <c r="BH311" s="91"/>
      <c r="BI311" s="91"/>
      <c r="BJ311" s="91"/>
    </row>
    <row r="312" spans="1:63" s="92" customFormat="1" ht="29" customHeight="1" x14ac:dyDescent="0.15">
      <c r="A312" s="57" t="s">
        <v>1369</v>
      </c>
      <c r="B312" s="64">
        <v>39901</v>
      </c>
      <c r="C312" s="64" t="s">
        <v>171</v>
      </c>
      <c r="D312" s="64">
        <v>18758</v>
      </c>
      <c r="E312" s="59">
        <f t="shared" si="8"/>
        <v>57.886379192334019</v>
      </c>
      <c r="F312" s="65" t="s">
        <v>356</v>
      </c>
      <c r="G312" s="65" t="s">
        <v>289</v>
      </c>
      <c r="H312" s="65" t="s">
        <v>322</v>
      </c>
      <c r="I312" s="65" t="s">
        <v>430</v>
      </c>
      <c r="J312" s="65" t="s">
        <v>430</v>
      </c>
      <c r="K312" s="65">
        <v>16</v>
      </c>
      <c r="L312" s="65" t="s">
        <v>1368</v>
      </c>
      <c r="M312" s="65" t="s">
        <v>322</v>
      </c>
      <c r="N312" s="65" t="s">
        <v>429</v>
      </c>
      <c r="O312" s="65" t="s">
        <v>408</v>
      </c>
      <c r="P312" s="65" t="s">
        <v>426</v>
      </c>
      <c r="Q312" s="65" t="s">
        <v>408</v>
      </c>
      <c r="R312" s="65" t="s">
        <v>578</v>
      </c>
      <c r="S312" s="65" t="s">
        <v>305</v>
      </c>
      <c r="T312" s="56" t="s">
        <v>408</v>
      </c>
      <c r="U312" s="65">
        <v>1.3</v>
      </c>
      <c r="V312" s="67" t="s">
        <v>410</v>
      </c>
      <c r="W312" s="65" t="s">
        <v>425</v>
      </c>
      <c r="X312" s="65" t="s">
        <v>408</v>
      </c>
      <c r="Y312" s="65" t="s">
        <v>408</v>
      </c>
      <c r="Z312" s="65" t="s">
        <v>430</v>
      </c>
      <c r="AA312" s="65" t="s">
        <v>361</v>
      </c>
      <c r="AB312" s="65" t="s">
        <v>409</v>
      </c>
      <c r="AC312" s="65" t="s">
        <v>408</v>
      </c>
      <c r="AD312" s="65" t="s">
        <v>290</v>
      </c>
      <c r="AE312" s="65">
        <v>1</v>
      </c>
      <c r="AF312" s="67">
        <v>39816</v>
      </c>
      <c r="AG312" s="65" t="s">
        <v>427</v>
      </c>
      <c r="AH312" s="65" t="s">
        <v>431</v>
      </c>
      <c r="AI312" s="65" t="s">
        <v>409</v>
      </c>
      <c r="AJ312" s="65" t="s">
        <v>409</v>
      </c>
      <c r="AK312" s="65" t="s">
        <v>409</v>
      </c>
      <c r="AL312" s="65" t="s">
        <v>361</v>
      </c>
      <c r="AM312" s="67" t="s">
        <v>408</v>
      </c>
      <c r="AN312" s="67" t="s">
        <v>408</v>
      </c>
      <c r="AO312" s="67" t="s">
        <v>408</v>
      </c>
      <c r="AP312" s="67" t="s">
        <v>408</v>
      </c>
      <c r="AQ312" s="67" t="s">
        <v>409</v>
      </c>
      <c r="AR312" s="67" t="s">
        <v>409</v>
      </c>
      <c r="AS312" s="65" t="s">
        <v>1353</v>
      </c>
      <c r="AT312" s="65" t="s">
        <v>409</v>
      </c>
      <c r="AU312" s="65" t="s">
        <v>409</v>
      </c>
      <c r="AV312" s="65" t="s">
        <v>409</v>
      </c>
      <c r="AW312" s="65" t="s">
        <v>430</v>
      </c>
      <c r="AX312" s="65" t="s">
        <v>409</v>
      </c>
      <c r="AY312" s="65"/>
      <c r="AZ312" s="56" t="s">
        <v>430</v>
      </c>
      <c r="BA312" s="91"/>
      <c r="BB312" s="91"/>
      <c r="BC312" s="91"/>
      <c r="BD312" s="91"/>
      <c r="BE312" s="91"/>
      <c r="BF312" s="91"/>
      <c r="BG312" s="91"/>
      <c r="BH312" s="91"/>
      <c r="BI312" s="91"/>
      <c r="BJ312" s="91"/>
    </row>
    <row r="313" spans="1:63" ht="29" customHeight="1" x14ac:dyDescent="0.15">
      <c r="A313" s="57" t="s">
        <v>1354</v>
      </c>
      <c r="B313" s="64">
        <v>40104</v>
      </c>
      <c r="C313" s="64" t="s">
        <v>350</v>
      </c>
      <c r="D313" s="64">
        <v>12178</v>
      </c>
      <c r="E313" s="59">
        <f t="shared" si="8"/>
        <v>76.457221081451067</v>
      </c>
      <c r="F313" s="65" t="s">
        <v>356</v>
      </c>
      <c r="G313" s="65" t="s">
        <v>289</v>
      </c>
      <c r="H313" s="65" t="s">
        <v>322</v>
      </c>
      <c r="I313" s="65" t="s">
        <v>430</v>
      </c>
      <c r="J313" s="65" t="s">
        <v>430</v>
      </c>
      <c r="K313" s="65">
        <v>16</v>
      </c>
      <c r="L313" s="65" t="s">
        <v>1352</v>
      </c>
      <c r="M313" s="65" t="s">
        <v>322</v>
      </c>
      <c r="N313" s="65" t="s">
        <v>429</v>
      </c>
      <c r="O313" s="65" t="s">
        <v>408</v>
      </c>
      <c r="P313" s="65" t="s">
        <v>426</v>
      </c>
      <c r="Q313" s="65" t="s">
        <v>408</v>
      </c>
      <c r="R313" s="65" t="s">
        <v>578</v>
      </c>
      <c r="S313" s="65" t="s">
        <v>305</v>
      </c>
      <c r="T313" s="56" t="s">
        <v>408</v>
      </c>
      <c r="U313" s="65">
        <v>3.5</v>
      </c>
      <c r="V313" s="67" t="s">
        <v>178</v>
      </c>
      <c r="W313" s="65" t="s">
        <v>394</v>
      </c>
      <c r="X313" s="65" t="s">
        <v>732</v>
      </c>
      <c r="Y313" s="65" t="s">
        <v>408</v>
      </c>
      <c r="Z313" s="65" t="s">
        <v>361</v>
      </c>
      <c r="AA313" s="65" t="s">
        <v>430</v>
      </c>
      <c r="AB313" s="65" t="s">
        <v>409</v>
      </c>
      <c r="AC313" s="65" t="s">
        <v>408</v>
      </c>
      <c r="AD313" s="65" t="s">
        <v>290</v>
      </c>
      <c r="AE313" s="65" t="s">
        <v>409</v>
      </c>
      <c r="AF313" s="67">
        <v>40291</v>
      </c>
      <c r="AG313" s="65" t="s">
        <v>427</v>
      </c>
      <c r="AH313" s="65" t="s">
        <v>409</v>
      </c>
      <c r="AI313" s="65" t="s">
        <v>409</v>
      </c>
      <c r="AJ313" s="65" t="s">
        <v>409</v>
      </c>
      <c r="AK313" s="65" t="s">
        <v>409</v>
      </c>
      <c r="AL313" s="65" t="s">
        <v>361</v>
      </c>
      <c r="AM313" s="67" t="s">
        <v>409</v>
      </c>
      <c r="AN313" s="67" t="s">
        <v>408</v>
      </c>
      <c r="AO313" s="67" t="s">
        <v>408</v>
      </c>
      <c r="AP313" s="67" t="s">
        <v>408</v>
      </c>
      <c r="AQ313" s="67" t="s">
        <v>361</v>
      </c>
      <c r="AR313" s="67"/>
      <c r="AS313" s="65" t="s">
        <v>1353</v>
      </c>
      <c r="AT313" s="65" t="s">
        <v>409</v>
      </c>
      <c r="AU313" s="65" t="s">
        <v>409</v>
      </c>
      <c r="AV313" s="65" t="s">
        <v>409</v>
      </c>
      <c r="AW313" s="65" t="s">
        <v>430</v>
      </c>
      <c r="AX313" s="65" t="s">
        <v>409</v>
      </c>
      <c r="AY313" s="65"/>
      <c r="AZ313" s="56" t="s">
        <v>430</v>
      </c>
      <c r="BA313" s="91"/>
    </row>
    <row r="314" spans="1:63" ht="26" customHeight="1" x14ac:dyDescent="0.15">
      <c r="A314" s="57" t="s">
        <v>1371</v>
      </c>
      <c r="B314" s="64">
        <v>41720</v>
      </c>
      <c r="C314" s="64" t="s">
        <v>171</v>
      </c>
      <c r="D314" s="64">
        <v>16197</v>
      </c>
      <c r="E314" s="59">
        <f t="shared" si="8"/>
        <v>69.878165639972622</v>
      </c>
      <c r="F314" s="65" t="s">
        <v>428</v>
      </c>
      <c r="G314" s="65" t="s">
        <v>289</v>
      </c>
      <c r="H314" s="65" t="s">
        <v>427</v>
      </c>
      <c r="I314" s="65" t="s">
        <v>430</v>
      </c>
      <c r="J314" s="65" t="s">
        <v>430</v>
      </c>
      <c r="K314" s="65">
        <v>16</v>
      </c>
      <c r="L314" s="65" t="s">
        <v>1370</v>
      </c>
      <c r="M314" s="65" t="s">
        <v>322</v>
      </c>
      <c r="N314" s="65" t="s">
        <v>429</v>
      </c>
      <c r="O314" s="65" t="s">
        <v>408</v>
      </c>
      <c r="P314" s="65" t="s">
        <v>426</v>
      </c>
      <c r="Q314" s="65" t="s">
        <v>408</v>
      </c>
      <c r="R314" s="65" t="s">
        <v>578</v>
      </c>
      <c r="S314" s="65" t="s">
        <v>305</v>
      </c>
      <c r="T314" s="56" t="s">
        <v>408</v>
      </c>
      <c r="U314" s="65">
        <v>0.9</v>
      </c>
      <c r="V314" s="67" t="s">
        <v>410</v>
      </c>
      <c r="W314" s="65" t="s">
        <v>425</v>
      </c>
      <c r="X314" s="65" t="s">
        <v>408</v>
      </c>
      <c r="Y314" s="65" t="s">
        <v>408</v>
      </c>
      <c r="Z314" s="65" t="s">
        <v>361</v>
      </c>
      <c r="AA314" s="65" t="s">
        <v>361</v>
      </c>
      <c r="AB314" s="65" t="s">
        <v>409</v>
      </c>
      <c r="AC314" s="65" t="s">
        <v>408</v>
      </c>
      <c r="AD314" s="65" t="s">
        <v>290</v>
      </c>
      <c r="AE314" s="65" t="s">
        <v>409</v>
      </c>
      <c r="AF314" s="67">
        <v>41433</v>
      </c>
      <c r="AG314" s="65" t="s">
        <v>427</v>
      </c>
      <c r="AH314" s="65" t="s">
        <v>409</v>
      </c>
      <c r="AI314" s="65" t="s">
        <v>409</v>
      </c>
      <c r="AJ314" s="65" t="s">
        <v>409</v>
      </c>
      <c r="AK314" s="65" t="s">
        <v>409</v>
      </c>
      <c r="AL314" s="65" t="s">
        <v>361</v>
      </c>
      <c r="AM314" s="67" t="s">
        <v>408</v>
      </c>
      <c r="AN314" s="67" t="s">
        <v>408</v>
      </c>
      <c r="AO314" s="67" t="s">
        <v>408</v>
      </c>
      <c r="AP314" s="67" t="s">
        <v>408</v>
      </c>
      <c r="AQ314" s="67" t="s">
        <v>409</v>
      </c>
      <c r="AR314" s="67" t="s">
        <v>409</v>
      </c>
      <c r="AS314" s="65" t="s">
        <v>409</v>
      </c>
      <c r="AT314" s="65" t="s">
        <v>409</v>
      </c>
      <c r="AU314" s="65" t="s">
        <v>409</v>
      </c>
      <c r="AV314" s="65" t="s">
        <v>409</v>
      </c>
      <c r="AW314" s="65" t="s">
        <v>430</v>
      </c>
      <c r="AX314" s="65"/>
      <c r="AY314" s="65"/>
      <c r="AZ314" s="56" t="s">
        <v>430</v>
      </c>
      <c r="BA314" s="91"/>
    </row>
    <row r="315" spans="1:63" ht="29" customHeight="1" x14ac:dyDescent="0.15">
      <c r="A315" s="57" t="s">
        <v>1355</v>
      </c>
      <c r="B315" s="64">
        <v>40097</v>
      </c>
      <c r="C315" s="64" t="s">
        <v>350</v>
      </c>
      <c r="D315" s="64">
        <v>15037</v>
      </c>
      <c r="E315" s="74">
        <f>(B315-D315)/365.25</f>
        <v>68.610540725530456</v>
      </c>
      <c r="F315" s="65" t="s">
        <v>356</v>
      </c>
      <c r="G315" s="65" t="s">
        <v>289</v>
      </c>
      <c r="H315" s="65" t="s">
        <v>322</v>
      </c>
      <c r="I315" s="65" t="s">
        <v>430</v>
      </c>
      <c r="J315" s="65" t="s">
        <v>430</v>
      </c>
      <c r="K315" s="65">
        <v>18</v>
      </c>
      <c r="L315" s="65" t="s">
        <v>1032</v>
      </c>
      <c r="M315" s="65" t="s">
        <v>409</v>
      </c>
      <c r="N315" s="65" t="s">
        <v>429</v>
      </c>
      <c r="O315" s="65" t="s">
        <v>408</v>
      </c>
      <c r="P315" s="65" t="s">
        <v>426</v>
      </c>
      <c r="Q315" s="65" t="s">
        <v>408</v>
      </c>
      <c r="R315" s="65" t="s">
        <v>578</v>
      </c>
      <c r="S315" s="65" t="s">
        <v>305</v>
      </c>
      <c r="T315" s="56" t="s">
        <v>408</v>
      </c>
      <c r="U315" s="65">
        <v>1.4</v>
      </c>
      <c r="V315" s="67" t="s">
        <v>178</v>
      </c>
      <c r="W315" s="65" t="s">
        <v>394</v>
      </c>
      <c r="X315" s="65" t="s">
        <v>732</v>
      </c>
      <c r="Y315" s="65" t="s">
        <v>408</v>
      </c>
      <c r="Z315" s="65" t="s">
        <v>361</v>
      </c>
      <c r="AA315" s="65" t="s">
        <v>361</v>
      </c>
      <c r="AB315" s="65" t="s">
        <v>409</v>
      </c>
      <c r="AC315" s="65" t="s">
        <v>408</v>
      </c>
      <c r="AD315" s="65" t="s">
        <v>290</v>
      </c>
      <c r="AE315" s="65">
        <v>0.6</v>
      </c>
      <c r="AF315" s="67">
        <v>41023</v>
      </c>
      <c r="AG315" s="65" t="s">
        <v>409</v>
      </c>
      <c r="AH315" s="65" t="s">
        <v>409</v>
      </c>
      <c r="AI315" s="65" t="s">
        <v>409</v>
      </c>
      <c r="AJ315" s="65" t="s">
        <v>409</v>
      </c>
      <c r="AK315" s="65" t="s">
        <v>409</v>
      </c>
      <c r="AL315" s="65" t="s">
        <v>361</v>
      </c>
      <c r="AM315" s="67" t="s">
        <v>409</v>
      </c>
      <c r="AN315" s="67" t="s">
        <v>408</v>
      </c>
      <c r="AO315" s="67" t="s">
        <v>408</v>
      </c>
      <c r="AP315" s="67" t="s">
        <v>408</v>
      </c>
      <c r="AQ315" s="67" t="s">
        <v>409</v>
      </c>
      <c r="AR315" s="67" t="s">
        <v>409</v>
      </c>
      <c r="AS315" s="65" t="s">
        <v>409</v>
      </c>
      <c r="AT315" s="65" t="s">
        <v>409</v>
      </c>
      <c r="AU315" s="65" t="s">
        <v>409</v>
      </c>
      <c r="AV315" s="65" t="s">
        <v>409</v>
      </c>
      <c r="AW315" s="65" t="s">
        <v>430</v>
      </c>
      <c r="AX315" s="65"/>
      <c r="AY315" s="56"/>
      <c r="AZ315" s="56" t="s">
        <v>430</v>
      </c>
      <c r="BA315" s="91"/>
    </row>
    <row r="316" spans="1:63" s="92" customFormat="1" ht="28" x14ac:dyDescent="0.15">
      <c r="A316" s="57" t="s">
        <v>1361</v>
      </c>
      <c r="B316" s="58">
        <v>41615</v>
      </c>
      <c r="C316" s="58" t="s">
        <v>350</v>
      </c>
      <c r="D316" s="58">
        <v>13217</v>
      </c>
      <c r="E316" s="59">
        <f t="shared" ref="E316:E325" si="9">(B316-D316)/365.25</f>
        <v>77.74948665297741</v>
      </c>
      <c r="F316" s="56" t="s">
        <v>428</v>
      </c>
      <c r="G316" s="56" t="s">
        <v>289</v>
      </c>
      <c r="H316" s="56" t="s">
        <v>322</v>
      </c>
      <c r="I316" s="56" t="s">
        <v>430</v>
      </c>
      <c r="J316" s="56" t="s">
        <v>430</v>
      </c>
      <c r="K316" s="56">
        <v>16</v>
      </c>
      <c r="L316" s="56" t="s">
        <v>1359</v>
      </c>
      <c r="M316" s="56" t="s">
        <v>322</v>
      </c>
      <c r="N316" s="56" t="s">
        <v>429</v>
      </c>
      <c r="O316" s="56" t="s">
        <v>408</v>
      </c>
      <c r="P316" s="56" t="s">
        <v>426</v>
      </c>
      <c r="Q316" s="56" t="s">
        <v>408</v>
      </c>
      <c r="R316" s="56" t="s">
        <v>578</v>
      </c>
      <c r="S316" s="56" t="s">
        <v>305</v>
      </c>
      <c r="T316" s="56" t="s">
        <v>408</v>
      </c>
      <c r="U316" s="56">
        <v>0.08</v>
      </c>
      <c r="V316" s="61" t="s">
        <v>178</v>
      </c>
      <c r="W316" s="56" t="s">
        <v>179</v>
      </c>
      <c r="X316" s="56" t="s">
        <v>408</v>
      </c>
      <c r="Y316" s="56" t="s">
        <v>1360</v>
      </c>
      <c r="Z316" s="56" t="s">
        <v>361</v>
      </c>
      <c r="AA316" s="56" t="s">
        <v>361</v>
      </c>
      <c r="AB316" s="56" t="s">
        <v>409</v>
      </c>
      <c r="AC316" s="56" t="s">
        <v>408</v>
      </c>
      <c r="AD316" s="56" t="s">
        <v>413</v>
      </c>
      <c r="AE316" s="56" t="s">
        <v>409</v>
      </c>
      <c r="AF316" s="61">
        <v>41579</v>
      </c>
      <c r="AG316" s="56" t="s">
        <v>427</v>
      </c>
      <c r="AH316" s="56" t="s">
        <v>409</v>
      </c>
      <c r="AI316" s="56" t="s">
        <v>409</v>
      </c>
      <c r="AJ316" s="56" t="s">
        <v>409</v>
      </c>
      <c r="AK316" s="56" t="s">
        <v>409</v>
      </c>
      <c r="AL316" s="56" t="s">
        <v>361</v>
      </c>
      <c r="AM316" s="61" t="s">
        <v>409</v>
      </c>
      <c r="AN316" s="61" t="s">
        <v>408</v>
      </c>
      <c r="AO316" s="61" t="s">
        <v>408</v>
      </c>
      <c r="AP316" s="61" t="s">
        <v>408</v>
      </c>
      <c r="AQ316" s="61" t="s">
        <v>409</v>
      </c>
      <c r="AR316" s="61" t="s">
        <v>409</v>
      </c>
      <c r="AS316" s="56" t="s">
        <v>409</v>
      </c>
      <c r="AT316" s="56" t="s">
        <v>409</v>
      </c>
      <c r="AU316" s="56" t="s">
        <v>409</v>
      </c>
      <c r="AV316" s="56" t="s">
        <v>409</v>
      </c>
      <c r="AW316" s="56" t="s">
        <v>430</v>
      </c>
      <c r="AX316" s="56" t="s">
        <v>409</v>
      </c>
      <c r="AY316" s="91"/>
      <c r="AZ316" s="56" t="s">
        <v>361</v>
      </c>
      <c r="BA316" s="91"/>
      <c r="BB316" s="91"/>
      <c r="BC316" s="91"/>
      <c r="BD316" s="91"/>
      <c r="BE316" s="91"/>
      <c r="BF316" s="91"/>
      <c r="BG316" s="91"/>
      <c r="BH316" s="91"/>
      <c r="BI316" s="91"/>
      <c r="BJ316" s="91"/>
    </row>
    <row r="317" spans="1:63" s="92" customFormat="1" ht="66" customHeight="1" x14ac:dyDescent="0.15">
      <c r="A317" s="57" t="s">
        <v>1364</v>
      </c>
      <c r="B317" s="58">
        <v>41648</v>
      </c>
      <c r="C317" s="58" t="s">
        <v>171</v>
      </c>
      <c r="D317" s="58">
        <v>18867</v>
      </c>
      <c r="E317" s="59">
        <f t="shared" si="9"/>
        <v>62.370978781656397</v>
      </c>
      <c r="F317" s="56" t="s">
        <v>356</v>
      </c>
      <c r="G317" s="56" t="s">
        <v>289</v>
      </c>
      <c r="H317" s="56" t="s">
        <v>322</v>
      </c>
      <c r="I317" s="56" t="s">
        <v>430</v>
      </c>
      <c r="J317" s="56" t="s">
        <v>430</v>
      </c>
      <c r="K317" s="56">
        <v>18</v>
      </c>
      <c r="L317" s="56" t="s">
        <v>1362</v>
      </c>
      <c r="M317" s="56" t="s">
        <v>322</v>
      </c>
      <c r="N317" s="56" t="s">
        <v>429</v>
      </c>
      <c r="O317" s="56" t="s">
        <v>408</v>
      </c>
      <c r="P317" s="56" t="s">
        <v>426</v>
      </c>
      <c r="Q317" s="56" t="s">
        <v>408</v>
      </c>
      <c r="R317" s="56" t="s">
        <v>578</v>
      </c>
      <c r="S317" s="56" t="s">
        <v>305</v>
      </c>
      <c r="T317" s="56" t="s">
        <v>408</v>
      </c>
      <c r="U317" s="56">
        <v>1.4</v>
      </c>
      <c r="V317" s="61" t="s">
        <v>410</v>
      </c>
      <c r="W317" s="56" t="s">
        <v>425</v>
      </c>
      <c r="X317" s="56" t="s">
        <v>408</v>
      </c>
      <c r="Y317" s="56" t="s">
        <v>1363</v>
      </c>
      <c r="Z317" s="56" t="s">
        <v>361</v>
      </c>
      <c r="AA317" s="56" t="s">
        <v>361</v>
      </c>
      <c r="AB317" s="56" t="s">
        <v>430</v>
      </c>
      <c r="AC317" s="56" t="s">
        <v>1514</v>
      </c>
      <c r="AD317" s="56" t="s">
        <v>318</v>
      </c>
      <c r="AE317" s="56" t="s">
        <v>409</v>
      </c>
      <c r="AF317" s="61">
        <v>41223</v>
      </c>
      <c r="AG317" s="56" t="s">
        <v>427</v>
      </c>
      <c r="AH317" s="56" t="s">
        <v>431</v>
      </c>
      <c r="AI317" s="56" t="s">
        <v>409</v>
      </c>
      <c r="AJ317" s="56" t="s">
        <v>193</v>
      </c>
      <c r="AK317" s="56" t="s">
        <v>1511</v>
      </c>
      <c r="AL317" s="56" t="s">
        <v>361</v>
      </c>
      <c r="AM317" s="61" t="s">
        <v>409</v>
      </c>
      <c r="AN317" s="61" t="s">
        <v>408</v>
      </c>
      <c r="AO317" s="61" t="s">
        <v>408</v>
      </c>
      <c r="AP317" s="61" t="s">
        <v>408</v>
      </c>
      <c r="AQ317" s="61" t="s">
        <v>409</v>
      </c>
      <c r="AR317" s="61" t="s">
        <v>409</v>
      </c>
      <c r="AS317" s="56" t="s">
        <v>409</v>
      </c>
      <c r="AT317" s="56">
        <v>20</v>
      </c>
      <c r="AU317" s="56" t="s">
        <v>295</v>
      </c>
      <c r="AV317" s="56">
        <v>0.5</v>
      </c>
      <c r="AW317" s="56" t="s">
        <v>430</v>
      </c>
      <c r="AX317" s="56"/>
      <c r="AY317" s="91"/>
      <c r="AZ317" s="56" t="s">
        <v>430</v>
      </c>
      <c r="BA317" s="91"/>
      <c r="BB317" s="91"/>
      <c r="BC317" s="91"/>
      <c r="BD317" s="91"/>
      <c r="BE317" s="91"/>
      <c r="BF317" s="91"/>
      <c r="BG317" s="91"/>
      <c r="BH317" s="91"/>
      <c r="BI317" s="91"/>
      <c r="BJ317" s="91"/>
    </row>
    <row r="318" spans="1:63" s="92" customFormat="1" ht="71" customHeight="1" x14ac:dyDescent="0.15">
      <c r="A318" s="57" t="s">
        <v>1402</v>
      </c>
      <c r="B318" s="58">
        <v>40230</v>
      </c>
      <c r="C318" s="58" t="s">
        <v>350</v>
      </c>
      <c r="D318" s="58">
        <v>17214</v>
      </c>
      <c r="E318" s="59">
        <f t="shared" si="9"/>
        <v>63.014373716632441</v>
      </c>
      <c r="F318" s="56" t="s">
        <v>356</v>
      </c>
      <c r="G318" s="56" t="s">
        <v>289</v>
      </c>
      <c r="H318" s="56" t="s">
        <v>322</v>
      </c>
      <c r="I318" s="56" t="s">
        <v>430</v>
      </c>
      <c r="J318" s="56" t="s">
        <v>430</v>
      </c>
      <c r="K318" s="56">
        <v>12</v>
      </c>
      <c r="L318" s="56" t="s">
        <v>1401</v>
      </c>
      <c r="M318" s="56" t="s">
        <v>322</v>
      </c>
      <c r="N318" s="56" t="s">
        <v>429</v>
      </c>
      <c r="O318" s="56" t="s">
        <v>408</v>
      </c>
      <c r="P318" s="56" t="s">
        <v>426</v>
      </c>
      <c r="Q318" s="56" t="s">
        <v>408</v>
      </c>
      <c r="R318" s="56" t="s">
        <v>578</v>
      </c>
      <c r="S318" s="56" t="s">
        <v>305</v>
      </c>
      <c r="T318" s="56" t="s">
        <v>408</v>
      </c>
      <c r="U318" s="56">
        <v>2</v>
      </c>
      <c r="V318" s="61" t="s">
        <v>178</v>
      </c>
      <c r="W318" s="56" t="s">
        <v>179</v>
      </c>
      <c r="X318" s="56" t="s">
        <v>408</v>
      </c>
      <c r="Y318" s="56" t="s">
        <v>408</v>
      </c>
      <c r="Z318" s="56" t="s">
        <v>430</v>
      </c>
      <c r="AA318" s="56" t="s">
        <v>361</v>
      </c>
      <c r="AB318" s="56" t="s">
        <v>409</v>
      </c>
      <c r="AC318" s="56" t="s">
        <v>408</v>
      </c>
      <c r="AD318" s="56" t="s">
        <v>413</v>
      </c>
      <c r="AE318" s="56" t="s">
        <v>409</v>
      </c>
      <c r="AF318" s="61">
        <v>39449</v>
      </c>
      <c r="AG318" s="56" t="s">
        <v>427</v>
      </c>
      <c r="AH318" s="56" t="s">
        <v>409</v>
      </c>
      <c r="AI318" s="56" t="s">
        <v>409</v>
      </c>
      <c r="AJ318" s="56" t="s">
        <v>409</v>
      </c>
      <c r="AK318" s="56" t="s">
        <v>409</v>
      </c>
      <c r="AL318" s="56" t="s">
        <v>361</v>
      </c>
      <c r="AM318" s="61" t="s">
        <v>408</v>
      </c>
      <c r="AN318" s="61" t="s">
        <v>408</v>
      </c>
      <c r="AO318" s="61" t="s">
        <v>408</v>
      </c>
      <c r="AP318" s="61" t="s">
        <v>408</v>
      </c>
      <c r="AQ318" s="61" t="s">
        <v>409</v>
      </c>
      <c r="AR318" s="61" t="s">
        <v>409</v>
      </c>
      <c r="AS318" s="56" t="s">
        <v>409</v>
      </c>
      <c r="AT318" s="56" t="s">
        <v>409</v>
      </c>
      <c r="AU318" s="56" t="s">
        <v>409</v>
      </c>
      <c r="AV318" s="56" t="s">
        <v>409</v>
      </c>
      <c r="AW318" s="56" t="s">
        <v>430</v>
      </c>
      <c r="AX318" s="56"/>
      <c r="AZ318" s="56" t="s">
        <v>361</v>
      </c>
      <c r="BA318" s="91"/>
      <c r="BB318" s="91"/>
      <c r="BC318" s="91"/>
      <c r="BD318" s="91"/>
      <c r="BE318" s="91"/>
      <c r="BF318" s="91"/>
      <c r="BG318" s="91"/>
      <c r="BH318" s="91"/>
      <c r="BI318" s="91"/>
      <c r="BJ318" s="91"/>
    </row>
    <row r="319" spans="1:63" ht="69" customHeight="1" x14ac:dyDescent="0.15">
      <c r="A319" s="57" t="s">
        <v>1418</v>
      </c>
      <c r="B319" s="58">
        <v>41737</v>
      </c>
      <c r="C319" s="58" t="s">
        <v>350</v>
      </c>
      <c r="D319" s="58">
        <v>17664</v>
      </c>
      <c r="E319" s="59">
        <f>(B319-D319)/365.25</f>
        <v>65.908281998631068</v>
      </c>
      <c r="F319" s="56" t="s">
        <v>356</v>
      </c>
      <c r="G319" s="56" t="s">
        <v>289</v>
      </c>
      <c r="H319" s="56" t="s">
        <v>322</v>
      </c>
      <c r="I319" s="56" t="s">
        <v>430</v>
      </c>
      <c r="J319" s="56" t="s">
        <v>430</v>
      </c>
      <c r="K319" s="56">
        <v>13</v>
      </c>
      <c r="L319" s="56" t="s">
        <v>1412</v>
      </c>
      <c r="M319" s="56" t="s">
        <v>322</v>
      </c>
      <c r="N319" s="56" t="s">
        <v>429</v>
      </c>
      <c r="O319" s="56" t="s">
        <v>408</v>
      </c>
      <c r="P319" s="56" t="s">
        <v>426</v>
      </c>
      <c r="Q319" s="56" t="s">
        <v>408</v>
      </c>
      <c r="R319" s="56" t="s">
        <v>578</v>
      </c>
      <c r="S319" s="56" t="s">
        <v>305</v>
      </c>
      <c r="T319" s="56" t="s">
        <v>408</v>
      </c>
      <c r="U319" s="56">
        <v>4.0999999999999996</v>
      </c>
      <c r="V319" s="61" t="s">
        <v>410</v>
      </c>
      <c r="W319" s="56" t="s">
        <v>425</v>
      </c>
      <c r="X319" s="56" t="s">
        <v>408</v>
      </c>
      <c r="Y319" s="56" t="s">
        <v>408</v>
      </c>
      <c r="Z319" s="56" t="s">
        <v>361</v>
      </c>
      <c r="AA319" s="56" t="s">
        <v>361</v>
      </c>
      <c r="AB319" s="56" t="s">
        <v>430</v>
      </c>
      <c r="AC319" s="56" t="s">
        <v>1413</v>
      </c>
      <c r="AD319" s="56" t="s">
        <v>318</v>
      </c>
      <c r="AE319" s="56">
        <v>0.6</v>
      </c>
      <c r="AF319" s="78">
        <v>40237</v>
      </c>
      <c r="AG319" s="56" t="s">
        <v>427</v>
      </c>
      <c r="AH319" s="56" t="s">
        <v>431</v>
      </c>
      <c r="AI319" s="56" t="s">
        <v>409</v>
      </c>
      <c r="AJ319" s="56" t="s">
        <v>193</v>
      </c>
      <c r="AK319" s="56" t="s">
        <v>1414</v>
      </c>
      <c r="AL319" s="56" t="s">
        <v>361</v>
      </c>
      <c r="AM319" s="61" t="s">
        <v>408</v>
      </c>
      <c r="AN319" s="61" t="s">
        <v>408</v>
      </c>
      <c r="AO319" s="61" t="s">
        <v>408</v>
      </c>
      <c r="AP319" s="61" t="s">
        <v>408</v>
      </c>
      <c r="AQ319" s="61" t="s">
        <v>430</v>
      </c>
      <c r="AR319" s="61" t="s">
        <v>1415</v>
      </c>
      <c r="AS319" s="56" t="s">
        <v>1416</v>
      </c>
      <c r="AT319" s="56">
        <v>1</v>
      </c>
      <c r="AU319" s="56" t="s">
        <v>1417</v>
      </c>
      <c r="AV319" s="56">
        <v>0</v>
      </c>
      <c r="AW319" s="56" t="s">
        <v>430</v>
      </c>
      <c r="AY319" s="56"/>
      <c r="AZ319" s="56" t="s">
        <v>430</v>
      </c>
    </row>
    <row r="320" spans="1:63" s="92" customFormat="1" ht="160" customHeight="1" x14ac:dyDescent="0.15">
      <c r="A320" s="57" t="s">
        <v>1405</v>
      </c>
      <c r="B320" s="58">
        <v>41817</v>
      </c>
      <c r="C320" s="58" t="s">
        <v>171</v>
      </c>
      <c r="D320" s="58">
        <v>22136</v>
      </c>
      <c r="E320" s="59">
        <f t="shared" si="9"/>
        <v>53.883641341546884</v>
      </c>
      <c r="F320" s="56" t="s">
        <v>428</v>
      </c>
      <c r="G320" s="56" t="s">
        <v>1403</v>
      </c>
      <c r="H320" s="56" t="s">
        <v>322</v>
      </c>
      <c r="I320" s="56" t="s">
        <v>430</v>
      </c>
      <c r="J320" s="56" t="s">
        <v>430</v>
      </c>
      <c r="K320" s="56">
        <v>16</v>
      </c>
      <c r="L320" s="56" t="s">
        <v>1411</v>
      </c>
      <c r="M320" s="56" t="s">
        <v>322</v>
      </c>
      <c r="N320" s="56" t="s">
        <v>1404</v>
      </c>
      <c r="O320" s="56">
        <v>50</v>
      </c>
      <c r="P320" s="56" t="s">
        <v>426</v>
      </c>
      <c r="Q320" s="56" t="s">
        <v>408</v>
      </c>
      <c r="R320" s="56" t="s">
        <v>578</v>
      </c>
      <c r="S320" s="56" t="s">
        <v>305</v>
      </c>
      <c r="T320" s="56" t="s">
        <v>408</v>
      </c>
      <c r="U320" s="56">
        <v>8.5</v>
      </c>
      <c r="V320" s="61" t="s">
        <v>410</v>
      </c>
      <c r="W320" s="56" t="s">
        <v>425</v>
      </c>
      <c r="X320" s="56" t="s">
        <v>408</v>
      </c>
      <c r="Y320" s="56" t="s">
        <v>408</v>
      </c>
      <c r="Z320" s="56" t="s">
        <v>361</v>
      </c>
      <c r="AA320" s="56" t="s">
        <v>361</v>
      </c>
      <c r="AB320" s="56" t="s">
        <v>409</v>
      </c>
      <c r="AC320" s="56" t="s">
        <v>408</v>
      </c>
      <c r="AD320" s="56" t="s">
        <v>318</v>
      </c>
      <c r="AE320" s="56">
        <v>6</v>
      </c>
      <c r="AF320" s="61">
        <v>38689</v>
      </c>
      <c r="AG320" s="56" t="s">
        <v>427</v>
      </c>
      <c r="AH320" s="127" t="s">
        <v>431</v>
      </c>
      <c r="AI320" s="127" t="s">
        <v>1519</v>
      </c>
      <c r="AJ320" s="127" t="s">
        <v>1494</v>
      </c>
      <c r="AK320" s="127" t="s">
        <v>1517</v>
      </c>
      <c r="AL320" s="56" t="s">
        <v>361</v>
      </c>
      <c r="AM320" s="61" t="s">
        <v>408</v>
      </c>
      <c r="AN320" s="61" t="s">
        <v>408</v>
      </c>
      <c r="AO320" s="61" t="s">
        <v>408</v>
      </c>
      <c r="AP320" s="61" t="s">
        <v>408</v>
      </c>
      <c r="AQ320" s="61" t="s">
        <v>361</v>
      </c>
      <c r="AR320" s="61" t="s">
        <v>409</v>
      </c>
      <c r="AS320" s="56" t="s">
        <v>409</v>
      </c>
      <c r="AT320" s="56" t="s">
        <v>409</v>
      </c>
      <c r="AU320" s="56" t="s">
        <v>409</v>
      </c>
      <c r="AV320" s="56" t="s">
        <v>409</v>
      </c>
      <c r="AW320" s="56" t="s">
        <v>430</v>
      </c>
      <c r="AX320" s="56" t="s">
        <v>1406</v>
      </c>
      <c r="AY320" s="56"/>
      <c r="AZ320" s="93" t="s">
        <v>430</v>
      </c>
      <c r="BA320" s="91"/>
      <c r="BB320" s="91"/>
      <c r="BC320" s="91"/>
      <c r="BD320" s="91"/>
      <c r="BE320" s="91"/>
      <c r="BF320" s="91"/>
      <c r="BG320" s="91"/>
      <c r="BH320" s="91"/>
      <c r="BI320" s="91"/>
      <c r="BJ320" s="91"/>
      <c r="BK320" s="91"/>
    </row>
    <row r="321" spans="1:63" s="95" customFormat="1" ht="83" customHeight="1" x14ac:dyDescent="0.15">
      <c r="A321" s="48" t="s">
        <v>1420</v>
      </c>
      <c r="B321" s="94">
        <v>41936</v>
      </c>
      <c r="C321" s="48" t="s">
        <v>350</v>
      </c>
      <c r="D321" s="94">
        <v>18593</v>
      </c>
      <c r="E321" s="59">
        <f t="shared" si="9"/>
        <v>63.909650924024639</v>
      </c>
      <c r="F321" s="48" t="s">
        <v>428</v>
      </c>
      <c r="G321" s="48" t="s">
        <v>289</v>
      </c>
      <c r="H321" s="48" t="s">
        <v>322</v>
      </c>
      <c r="I321" s="48" t="s">
        <v>430</v>
      </c>
      <c r="J321" s="48" t="s">
        <v>430</v>
      </c>
      <c r="K321" s="48">
        <v>13</v>
      </c>
      <c r="L321" s="56" t="s">
        <v>1410</v>
      </c>
      <c r="M321" s="48" t="s">
        <v>275</v>
      </c>
      <c r="N321" s="48" t="s">
        <v>429</v>
      </c>
      <c r="O321" s="48" t="s">
        <v>408</v>
      </c>
      <c r="P321" s="48" t="s">
        <v>426</v>
      </c>
      <c r="Q321" s="48" t="s">
        <v>408</v>
      </c>
      <c r="R321" s="48" t="s">
        <v>578</v>
      </c>
      <c r="S321" s="48" t="s">
        <v>305</v>
      </c>
      <c r="T321" s="48" t="s">
        <v>408</v>
      </c>
      <c r="U321" s="48">
        <v>0.9</v>
      </c>
      <c r="V321" s="48" t="s">
        <v>410</v>
      </c>
      <c r="W321" s="48" t="s">
        <v>394</v>
      </c>
      <c r="X321" s="48" t="s">
        <v>408</v>
      </c>
      <c r="Y321" s="48" t="s">
        <v>408</v>
      </c>
      <c r="Z321" s="48" t="s">
        <v>361</v>
      </c>
      <c r="AA321" s="48" t="s">
        <v>361</v>
      </c>
      <c r="AB321" s="48" t="s">
        <v>430</v>
      </c>
      <c r="AC321" s="56" t="s">
        <v>1407</v>
      </c>
      <c r="AD321" s="48" t="s">
        <v>413</v>
      </c>
      <c r="AE321" s="95">
        <v>0.6</v>
      </c>
      <c r="AF321" s="94">
        <v>41587</v>
      </c>
      <c r="AG321" s="48" t="s">
        <v>427</v>
      </c>
      <c r="AH321" s="48" t="s">
        <v>431</v>
      </c>
      <c r="AI321" s="48" t="s">
        <v>409</v>
      </c>
      <c r="AJ321" s="56" t="s">
        <v>193</v>
      </c>
      <c r="AK321" s="56" t="s">
        <v>1408</v>
      </c>
      <c r="AL321" s="48" t="s">
        <v>361</v>
      </c>
      <c r="AM321" s="48" t="s">
        <v>408</v>
      </c>
      <c r="AN321" s="48" t="s">
        <v>408</v>
      </c>
      <c r="AO321" s="48" t="s">
        <v>408</v>
      </c>
      <c r="AP321" s="48" t="s">
        <v>408</v>
      </c>
      <c r="AQ321" s="48" t="s">
        <v>361</v>
      </c>
      <c r="AR321" s="48" t="s">
        <v>408</v>
      </c>
      <c r="AS321" s="56" t="s">
        <v>1409</v>
      </c>
      <c r="AT321" s="48">
        <v>0.5</v>
      </c>
      <c r="AU321" s="48" t="s">
        <v>295</v>
      </c>
      <c r="AV321" s="48">
        <v>0</v>
      </c>
      <c r="AW321" s="48" t="s">
        <v>430</v>
      </c>
      <c r="AX321" s="48"/>
      <c r="AY321" s="48"/>
      <c r="AZ321" s="56" t="s">
        <v>430</v>
      </c>
      <c r="BA321" s="48"/>
      <c r="BB321" s="48"/>
      <c r="BC321" s="48"/>
      <c r="BD321" s="48"/>
      <c r="BE321" s="48"/>
      <c r="BF321" s="48"/>
      <c r="BG321" s="48"/>
      <c r="BH321" s="48"/>
      <c r="BI321" s="48"/>
      <c r="BJ321" s="48"/>
      <c r="BK321" s="48"/>
    </row>
    <row r="322" spans="1:63" s="48" customFormat="1" ht="70" x14ac:dyDescent="0.15">
      <c r="A322" s="48" t="s">
        <v>1528</v>
      </c>
      <c r="B322" s="137">
        <v>42112</v>
      </c>
      <c r="C322" s="138" t="s">
        <v>350</v>
      </c>
      <c r="D322" s="137">
        <v>20399</v>
      </c>
      <c r="E322" s="59">
        <f t="shared" si="9"/>
        <v>59.446954140999317</v>
      </c>
      <c r="F322" s="139" t="s">
        <v>428</v>
      </c>
      <c r="G322" s="139" t="s">
        <v>289</v>
      </c>
      <c r="H322" s="139" t="s">
        <v>322</v>
      </c>
      <c r="I322" s="139" t="s">
        <v>430</v>
      </c>
      <c r="J322" s="139" t="s">
        <v>430</v>
      </c>
      <c r="K322" s="139">
        <v>12</v>
      </c>
      <c r="L322" s="139" t="s">
        <v>1529</v>
      </c>
      <c r="M322" s="138" t="s">
        <v>275</v>
      </c>
      <c r="N322" s="139" t="s">
        <v>429</v>
      </c>
      <c r="O322" s="48" t="s">
        <v>408</v>
      </c>
      <c r="P322" s="138" t="s">
        <v>426</v>
      </c>
      <c r="Q322" s="48" t="s">
        <v>408</v>
      </c>
      <c r="R322" s="138" t="s">
        <v>578</v>
      </c>
      <c r="S322" s="138" t="s">
        <v>305</v>
      </c>
      <c r="T322" s="48" t="s">
        <v>408</v>
      </c>
      <c r="U322" s="139">
        <v>23</v>
      </c>
      <c r="V322" s="138" t="s">
        <v>409</v>
      </c>
      <c r="W322" s="138" t="s">
        <v>409</v>
      </c>
      <c r="X322" s="48" t="s">
        <v>408</v>
      </c>
      <c r="Y322" s="139" t="s">
        <v>409</v>
      </c>
      <c r="Z322" s="138" t="s">
        <v>430</v>
      </c>
      <c r="AA322" s="138" t="s">
        <v>361</v>
      </c>
      <c r="AB322" s="138" t="s">
        <v>361</v>
      </c>
      <c r="AC322" s="138" t="s">
        <v>1498</v>
      </c>
      <c r="AD322" s="138" t="s">
        <v>409</v>
      </c>
      <c r="AE322" s="138" t="s">
        <v>1527</v>
      </c>
      <c r="AF322" s="138">
        <v>1996</v>
      </c>
      <c r="AG322" s="138" t="s">
        <v>409</v>
      </c>
      <c r="AH322" s="138" t="s">
        <v>409</v>
      </c>
      <c r="AI322" s="138" t="s">
        <v>409</v>
      </c>
      <c r="AJ322" s="138" t="s">
        <v>409</v>
      </c>
      <c r="AK322" s="138" t="s">
        <v>409</v>
      </c>
      <c r="AL322" s="138" t="s">
        <v>409</v>
      </c>
      <c r="AM322" s="138" t="s">
        <v>409</v>
      </c>
      <c r="AN322" s="138" t="s">
        <v>409</v>
      </c>
      <c r="AO322" s="138" t="s">
        <v>409</v>
      </c>
      <c r="AP322" s="138" t="s">
        <v>409</v>
      </c>
      <c r="AQ322" s="138" t="s">
        <v>409</v>
      </c>
      <c r="AR322" s="138" t="s">
        <v>409</v>
      </c>
      <c r="AS322" s="138" t="s">
        <v>409</v>
      </c>
      <c r="AT322" s="138">
        <v>20</v>
      </c>
      <c r="AU322" s="138" t="s">
        <v>347</v>
      </c>
      <c r="AV322" s="138">
        <v>0</v>
      </c>
      <c r="AW322" s="138" t="s">
        <v>430</v>
      </c>
      <c r="AX322" s="139" t="s">
        <v>408</v>
      </c>
      <c r="AY322" s="139"/>
      <c r="AZ322" s="48" t="s">
        <v>430</v>
      </c>
    </row>
    <row r="323" spans="1:63" s="140" customFormat="1" ht="68" x14ac:dyDescent="0.2">
      <c r="A323" s="48" t="s">
        <v>1541</v>
      </c>
      <c r="B323" s="145">
        <v>42256</v>
      </c>
      <c r="C323" s="141" t="s">
        <v>355</v>
      </c>
      <c r="D323" s="146">
        <v>12102</v>
      </c>
      <c r="E323" s="59">
        <f t="shared" si="9"/>
        <v>82.557152635181382</v>
      </c>
      <c r="F323" s="141" t="s">
        <v>428</v>
      </c>
      <c r="G323" s="141" t="s">
        <v>289</v>
      </c>
      <c r="H323" s="141" t="s">
        <v>322</v>
      </c>
      <c r="I323" s="141" t="s">
        <v>430</v>
      </c>
      <c r="J323" s="141" t="s">
        <v>409</v>
      </c>
      <c r="K323" s="141">
        <v>14</v>
      </c>
      <c r="L323" s="141" t="s">
        <v>1537</v>
      </c>
      <c r="M323" s="142" t="s">
        <v>322</v>
      </c>
      <c r="N323" s="142" t="s">
        <v>1538</v>
      </c>
      <c r="O323" s="142" t="s">
        <v>409</v>
      </c>
      <c r="P323" s="141" t="s">
        <v>313</v>
      </c>
      <c r="Q323" s="141" t="s">
        <v>578</v>
      </c>
      <c r="R323" s="141" t="s">
        <v>1399</v>
      </c>
      <c r="S323" s="141" t="s">
        <v>305</v>
      </c>
      <c r="T323" s="48" t="s">
        <v>408</v>
      </c>
      <c r="U323" s="141">
        <v>2</v>
      </c>
      <c r="V323" s="141" t="s">
        <v>178</v>
      </c>
      <c r="W323" s="141" t="s">
        <v>297</v>
      </c>
      <c r="X323" s="48" t="s">
        <v>408</v>
      </c>
      <c r="Y323" s="141" t="s">
        <v>409</v>
      </c>
      <c r="Z323" s="141" t="s">
        <v>430</v>
      </c>
      <c r="AA323" s="141" t="s">
        <v>361</v>
      </c>
      <c r="AB323" s="141" t="s">
        <v>361</v>
      </c>
      <c r="AC323" s="48" t="s">
        <v>408</v>
      </c>
      <c r="AD323" s="141" t="s">
        <v>409</v>
      </c>
      <c r="AE323" s="141">
        <v>0.3</v>
      </c>
      <c r="AF323" s="148">
        <v>41530</v>
      </c>
      <c r="AG323" s="149" t="s">
        <v>409</v>
      </c>
      <c r="AH323" s="149" t="s">
        <v>409</v>
      </c>
      <c r="AI323" s="149" t="s">
        <v>409</v>
      </c>
      <c r="AJ323" s="149" t="s">
        <v>409</v>
      </c>
      <c r="AK323" s="149" t="s">
        <v>409</v>
      </c>
      <c r="AL323" s="138" t="s">
        <v>361</v>
      </c>
      <c r="AM323" s="48" t="s">
        <v>408</v>
      </c>
      <c r="AN323" s="48" t="s">
        <v>408</v>
      </c>
      <c r="AO323" s="48" t="s">
        <v>408</v>
      </c>
      <c r="AP323" s="48" t="s">
        <v>408</v>
      </c>
      <c r="AQ323" s="138" t="s">
        <v>361</v>
      </c>
      <c r="AR323" s="48" t="s">
        <v>408</v>
      </c>
      <c r="AS323" s="141" t="s">
        <v>1539</v>
      </c>
      <c r="AT323" s="141">
        <v>20</v>
      </c>
      <c r="AU323" s="141" t="s">
        <v>347</v>
      </c>
      <c r="AV323" s="141">
        <v>0</v>
      </c>
      <c r="AW323" s="141" t="s">
        <v>361</v>
      </c>
      <c r="AX323" s="139" t="s">
        <v>1543</v>
      </c>
      <c r="AY323" s="141"/>
      <c r="AZ323" s="48" t="s">
        <v>361</v>
      </c>
    </row>
    <row r="324" spans="1:63" s="140" customFormat="1" ht="102" x14ac:dyDescent="0.2">
      <c r="A324" s="48" t="s">
        <v>1542</v>
      </c>
      <c r="B324" s="145">
        <v>42280</v>
      </c>
      <c r="C324" s="142" t="s">
        <v>311</v>
      </c>
      <c r="D324" s="145">
        <v>21069</v>
      </c>
      <c r="E324" s="59">
        <f t="shared" si="9"/>
        <v>58.072553045859003</v>
      </c>
      <c r="F324" s="141" t="s">
        <v>356</v>
      </c>
      <c r="G324" s="141" t="s">
        <v>289</v>
      </c>
      <c r="H324" s="141" t="s">
        <v>322</v>
      </c>
      <c r="I324" s="141" t="s">
        <v>430</v>
      </c>
      <c r="J324" s="141" t="s">
        <v>409</v>
      </c>
      <c r="K324" s="141">
        <v>16</v>
      </c>
      <c r="L324" s="141" t="s">
        <v>1540</v>
      </c>
      <c r="M324" s="143" t="s">
        <v>322</v>
      </c>
      <c r="N324" s="143" t="s">
        <v>429</v>
      </c>
      <c r="O324" s="142" t="s">
        <v>409</v>
      </c>
      <c r="P324" s="141" t="s">
        <v>426</v>
      </c>
      <c r="Q324" s="48" t="s">
        <v>408</v>
      </c>
      <c r="R324" s="141" t="s">
        <v>578</v>
      </c>
      <c r="S324" s="141" t="s">
        <v>305</v>
      </c>
      <c r="T324" s="48" t="s">
        <v>408</v>
      </c>
      <c r="U324" s="141">
        <v>0.2</v>
      </c>
      <c r="V324" s="141" t="s">
        <v>178</v>
      </c>
      <c r="W324" s="141" t="s">
        <v>297</v>
      </c>
      <c r="X324" s="48" t="s">
        <v>408</v>
      </c>
      <c r="Y324" s="139" t="s">
        <v>1531</v>
      </c>
      <c r="Z324" s="147" t="s">
        <v>430</v>
      </c>
      <c r="AA324" s="139" t="s">
        <v>1532</v>
      </c>
      <c r="AB324" s="147" t="s">
        <v>361</v>
      </c>
      <c r="AC324" s="139" t="s">
        <v>1533</v>
      </c>
      <c r="AD324" s="141" t="s">
        <v>290</v>
      </c>
      <c r="AE324" s="144" t="s">
        <v>1534</v>
      </c>
      <c r="AF324" s="76">
        <v>42191</v>
      </c>
      <c r="AG324" s="56" t="s">
        <v>427</v>
      </c>
      <c r="AH324" s="56" t="s">
        <v>431</v>
      </c>
      <c r="AI324" s="56" t="s">
        <v>409</v>
      </c>
      <c r="AJ324" s="56" t="s">
        <v>193</v>
      </c>
      <c r="AK324" s="56" t="s">
        <v>1535</v>
      </c>
      <c r="AL324" s="56" t="s">
        <v>361</v>
      </c>
      <c r="AM324" s="48" t="s">
        <v>408</v>
      </c>
      <c r="AN324" s="48" t="s">
        <v>408</v>
      </c>
      <c r="AO324" s="48" t="s">
        <v>408</v>
      </c>
      <c r="AP324" s="48" t="s">
        <v>408</v>
      </c>
      <c r="AQ324" s="56" t="s">
        <v>361</v>
      </c>
      <c r="AR324" s="48" t="s">
        <v>408</v>
      </c>
      <c r="AS324" s="141" t="s">
        <v>1536</v>
      </c>
      <c r="AT324" s="141">
        <v>20</v>
      </c>
      <c r="AU324" s="141" t="s">
        <v>347</v>
      </c>
      <c r="AV324" s="141">
        <v>0</v>
      </c>
      <c r="AW324" s="141" t="s">
        <v>430</v>
      </c>
      <c r="AX324" s="141"/>
      <c r="AY324" s="141"/>
      <c r="AZ324" s="48" t="s">
        <v>430</v>
      </c>
    </row>
    <row r="325" spans="1:63" s="140" customFormat="1" ht="99" x14ac:dyDescent="0.2">
      <c r="A325" s="48" t="s">
        <v>1653</v>
      </c>
      <c r="B325" s="145">
        <v>42371</v>
      </c>
      <c r="C325" s="142" t="s">
        <v>355</v>
      </c>
      <c r="D325" s="145">
        <v>16654</v>
      </c>
      <c r="E325" s="59">
        <f t="shared" si="9"/>
        <v>70.409308692676248</v>
      </c>
      <c r="F325" s="141" t="s">
        <v>428</v>
      </c>
      <c r="G325" s="141" t="s">
        <v>289</v>
      </c>
      <c r="H325" s="141" t="s">
        <v>322</v>
      </c>
      <c r="I325" s="141" t="s">
        <v>430</v>
      </c>
      <c r="J325" s="141" t="s">
        <v>430</v>
      </c>
      <c r="K325" s="141">
        <v>18</v>
      </c>
      <c r="L325" s="141" t="s">
        <v>1654</v>
      </c>
      <c r="M325" s="143" t="s">
        <v>322</v>
      </c>
      <c r="N325" s="143" t="s">
        <v>429</v>
      </c>
      <c r="O325" s="142" t="s">
        <v>408</v>
      </c>
      <c r="P325" s="141" t="s">
        <v>426</v>
      </c>
      <c r="Q325" s="48" t="s">
        <v>408</v>
      </c>
      <c r="R325" s="141" t="s">
        <v>578</v>
      </c>
      <c r="S325" s="141" t="s">
        <v>305</v>
      </c>
      <c r="T325" s="48" t="s">
        <v>408</v>
      </c>
      <c r="U325" s="141">
        <v>32.200000000000003</v>
      </c>
      <c r="V325" s="141" t="s">
        <v>410</v>
      </c>
      <c r="W325" s="141" t="s">
        <v>425</v>
      </c>
      <c r="X325" s="48" t="s">
        <v>408</v>
      </c>
      <c r="Y325" s="139" t="s">
        <v>409</v>
      </c>
      <c r="Z325" s="147" t="s">
        <v>361</v>
      </c>
      <c r="AA325" s="139" t="s">
        <v>361</v>
      </c>
      <c r="AB325" s="147" t="s">
        <v>361</v>
      </c>
      <c r="AC325" s="139" t="s">
        <v>1655</v>
      </c>
      <c r="AD325" s="141" t="s">
        <v>290</v>
      </c>
      <c r="AE325" s="144" t="s">
        <v>1534</v>
      </c>
      <c r="AF325" s="76">
        <v>30619</v>
      </c>
      <c r="AG325" s="56" t="s">
        <v>427</v>
      </c>
      <c r="AH325" s="56" t="s">
        <v>431</v>
      </c>
      <c r="AI325" s="56" t="s">
        <v>409</v>
      </c>
      <c r="AJ325" s="56" t="s">
        <v>409</v>
      </c>
      <c r="AK325" s="56" t="s">
        <v>409</v>
      </c>
      <c r="AL325" s="56" t="s">
        <v>361</v>
      </c>
      <c r="AM325" s="48" t="s">
        <v>408</v>
      </c>
      <c r="AN325" s="48" t="s">
        <v>408</v>
      </c>
      <c r="AO325" s="48" t="s">
        <v>408</v>
      </c>
      <c r="AP325" s="48" t="s">
        <v>408</v>
      </c>
      <c r="AQ325" s="56" t="s">
        <v>361</v>
      </c>
      <c r="AR325" s="48" t="s">
        <v>408</v>
      </c>
      <c r="AS325" s="141" t="s">
        <v>1652</v>
      </c>
      <c r="AT325" s="141">
        <v>20</v>
      </c>
      <c r="AU325" s="141" t="s">
        <v>347</v>
      </c>
      <c r="AV325" s="141">
        <v>0</v>
      </c>
      <c r="AW325" s="141" t="s">
        <v>430</v>
      </c>
      <c r="AX325" s="141"/>
      <c r="AY325" s="141"/>
      <c r="AZ325" s="48" t="s">
        <v>361</v>
      </c>
    </row>
    <row r="326" spans="1:63" ht="62" customHeight="1" x14ac:dyDescent="0.15">
      <c r="A326" s="57" t="s">
        <v>988</v>
      </c>
      <c r="B326" s="58">
        <v>39843</v>
      </c>
      <c r="C326" s="58" t="s">
        <v>497</v>
      </c>
      <c r="D326" s="58">
        <v>13825</v>
      </c>
      <c r="E326" s="59">
        <f t="shared" si="8"/>
        <v>71.233401779603014</v>
      </c>
      <c r="F326" s="56" t="s">
        <v>356</v>
      </c>
      <c r="G326" s="56" t="s">
        <v>289</v>
      </c>
      <c r="H326" s="56" t="s">
        <v>322</v>
      </c>
      <c r="I326" s="56" t="s">
        <v>430</v>
      </c>
      <c r="J326" s="56" t="s">
        <v>430</v>
      </c>
      <c r="K326" s="56">
        <v>20</v>
      </c>
      <c r="L326" s="56" t="s">
        <v>989</v>
      </c>
      <c r="M326" s="56" t="s">
        <v>322</v>
      </c>
      <c r="N326" s="56" t="s">
        <v>429</v>
      </c>
      <c r="O326" s="56" t="s">
        <v>408</v>
      </c>
      <c r="P326" s="56" t="s">
        <v>426</v>
      </c>
      <c r="Q326" s="56" t="s">
        <v>408</v>
      </c>
      <c r="R326" s="56" t="s">
        <v>578</v>
      </c>
      <c r="S326" s="56" t="s">
        <v>305</v>
      </c>
      <c r="T326" s="56" t="s">
        <v>408</v>
      </c>
      <c r="U326" s="60">
        <v>11.2</v>
      </c>
      <c r="V326" s="61" t="s">
        <v>178</v>
      </c>
      <c r="W326" s="56" t="s">
        <v>394</v>
      </c>
      <c r="X326" s="56" t="s">
        <v>408</v>
      </c>
      <c r="Y326" s="56" t="s">
        <v>409</v>
      </c>
      <c r="Z326" s="56" t="s">
        <v>361</v>
      </c>
      <c r="AA326" s="56" t="s">
        <v>361</v>
      </c>
      <c r="AB326" s="56" t="s">
        <v>361</v>
      </c>
      <c r="AC326" s="56" t="s">
        <v>408</v>
      </c>
      <c r="AD326" s="56" t="s">
        <v>413</v>
      </c>
      <c r="AE326" s="60">
        <v>11.5</v>
      </c>
      <c r="AF326" s="61">
        <v>35734</v>
      </c>
      <c r="AG326" s="56" t="s">
        <v>427</v>
      </c>
      <c r="AH326" s="56" t="s">
        <v>431</v>
      </c>
      <c r="AI326" s="56" t="s">
        <v>1019</v>
      </c>
      <c r="AJ326" s="56" t="s">
        <v>409</v>
      </c>
      <c r="AK326" s="56" t="s">
        <v>409</v>
      </c>
      <c r="AL326" s="56" t="s">
        <v>361</v>
      </c>
      <c r="AM326" s="61" t="s">
        <v>408</v>
      </c>
      <c r="AN326" s="61" t="s">
        <v>408</v>
      </c>
      <c r="AO326" s="61" t="s">
        <v>408</v>
      </c>
      <c r="AP326" s="61" t="s">
        <v>408</v>
      </c>
      <c r="AQ326" s="61" t="s">
        <v>361</v>
      </c>
      <c r="AR326" s="61" t="s">
        <v>408</v>
      </c>
      <c r="AS326" s="56" t="s">
        <v>990</v>
      </c>
      <c r="AT326" s="56">
        <v>20</v>
      </c>
      <c r="AU326" s="56" t="s">
        <v>347</v>
      </c>
      <c r="AV326" s="56">
        <v>0</v>
      </c>
      <c r="AW326" s="56" t="s">
        <v>430</v>
      </c>
      <c r="AZ326" s="56" t="s">
        <v>361</v>
      </c>
    </row>
    <row r="327" spans="1:63" ht="29" customHeight="1" x14ac:dyDescent="0.15">
      <c r="A327" s="57" t="s">
        <v>991</v>
      </c>
      <c r="B327" s="58">
        <v>39843</v>
      </c>
      <c r="C327" s="58" t="s">
        <v>497</v>
      </c>
      <c r="D327" s="58">
        <v>12594</v>
      </c>
      <c r="E327" s="59">
        <f t="shared" si="8"/>
        <v>74.603696098562622</v>
      </c>
      <c r="F327" s="56" t="s">
        <v>428</v>
      </c>
      <c r="G327" s="56" t="s">
        <v>289</v>
      </c>
      <c r="H327" s="56" t="s">
        <v>322</v>
      </c>
      <c r="I327" s="56" t="s">
        <v>430</v>
      </c>
      <c r="J327" s="56" t="s">
        <v>430</v>
      </c>
      <c r="K327" s="56">
        <v>14</v>
      </c>
      <c r="L327" s="56" t="s">
        <v>992</v>
      </c>
      <c r="M327" s="56" t="s">
        <v>322</v>
      </c>
      <c r="N327" s="56" t="s">
        <v>993</v>
      </c>
      <c r="O327" s="56">
        <v>34</v>
      </c>
      <c r="P327" s="56" t="s">
        <v>426</v>
      </c>
      <c r="Q327" s="56" t="s">
        <v>408</v>
      </c>
      <c r="R327" s="56" t="s">
        <v>578</v>
      </c>
      <c r="S327" s="56" t="s">
        <v>305</v>
      </c>
      <c r="T327" s="56" t="s">
        <v>408</v>
      </c>
      <c r="U327" s="60">
        <v>1</v>
      </c>
      <c r="V327" s="61" t="s">
        <v>178</v>
      </c>
      <c r="W327" s="56" t="s">
        <v>179</v>
      </c>
      <c r="X327" s="56" t="s">
        <v>408</v>
      </c>
      <c r="Y327" s="56" t="s">
        <v>1020</v>
      </c>
      <c r="Z327" s="56" t="s">
        <v>361</v>
      </c>
      <c r="AA327" s="56" t="s">
        <v>361</v>
      </c>
      <c r="AB327" s="56" t="s">
        <v>361</v>
      </c>
      <c r="AC327" s="56" t="s">
        <v>408</v>
      </c>
      <c r="AD327" s="56" t="s">
        <v>318</v>
      </c>
      <c r="AE327" s="60">
        <v>1</v>
      </c>
      <c r="AF327" s="61">
        <v>39447</v>
      </c>
      <c r="AG327" s="56" t="s">
        <v>427</v>
      </c>
      <c r="AH327" s="56" t="s">
        <v>431</v>
      </c>
      <c r="AI327" s="56" t="s">
        <v>1023</v>
      </c>
      <c r="AJ327" s="56" t="s">
        <v>1021</v>
      </c>
      <c r="AK327" s="56" t="s">
        <v>1022</v>
      </c>
      <c r="AL327" s="56" t="s">
        <v>361</v>
      </c>
      <c r="AM327" s="61" t="s">
        <v>408</v>
      </c>
      <c r="AN327" s="61" t="s">
        <v>408</v>
      </c>
      <c r="AO327" s="61" t="s">
        <v>408</v>
      </c>
      <c r="AP327" s="61" t="s">
        <v>408</v>
      </c>
      <c r="AQ327" s="61" t="s">
        <v>361</v>
      </c>
      <c r="AR327" s="61" t="s">
        <v>408</v>
      </c>
      <c r="AS327" s="56" t="s">
        <v>994</v>
      </c>
      <c r="AT327" s="56">
        <v>20</v>
      </c>
      <c r="AU327" s="56" t="s">
        <v>347</v>
      </c>
      <c r="AV327" s="56">
        <v>1</v>
      </c>
      <c r="AW327" s="56" t="s">
        <v>430</v>
      </c>
      <c r="AZ327" s="56" t="s">
        <v>361</v>
      </c>
    </row>
    <row r="328" spans="1:63" ht="29" customHeight="1" x14ac:dyDescent="0.15">
      <c r="A328" s="57" t="s">
        <v>995</v>
      </c>
      <c r="B328" s="58">
        <v>39843</v>
      </c>
      <c r="C328" s="58" t="s">
        <v>355</v>
      </c>
      <c r="D328" s="58">
        <v>11887</v>
      </c>
      <c r="E328" s="59">
        <f t="shared" si="8"/>
        <v>76.539356605065024</v>
      </c>
      <c r="F328" s="56" t="s">
        <v>428</v>
      </c>
      <c r="G328" s="56" t="s">
        <v>289</v>
      </c>
      <c r="H328" s="56" t="s">
        <v>322</v>
      </c>
      <c r="I328" s="56" t="s">
        <v>430</v>
      </c>
      <c r="J328" s="56" t="s">
        <v>361</v>
      </c>
      <c r="K328" s="56">
        <v>12</v>
      </c>
      <c r="L328" s="56" t="s">
        <v>1032</v>
      </c>
      <c r="M328" s="56" t="s">
        <v>322</v>
      </c>
      <c r="N328" s="56" t="s">
        <v>429</v>
      </c>
      <c r="O328" s="56" t="s">
        <v>408</v>
      </c>
      <c r="P328" s="56" t="s">
        <v>426</v>
      </c>
      <c r="Q328" s="56" t="s">
        <v>408</v>
      </c>
      <c r="R328" s="56" t="s">
        <v>578</v>
      </c>
      <c r="S328" s="56" t="s">
        <v>305</v>
      </c>
      <c r="T328" s="56" t="s">
        <v>408</v>
      </c>
      <c r="U328" s="60">
        <v>4</v>
      </c>
      <c r="V328" s="61" t="s">
        <v>410</v>
      </c>
      <c r="W328" s="56" t="s">
        <v>425</v>
      </c>
      <c r="X328" s="56" t="s">
        <v>408</v>
      </c>
      <c r="Y328" s="56" t="s">
        <v>1020</v>
      </c>
      <c r="Z328" s="56" t="s">
        <v>361</v>
      </c>
      <c r="AA328" s="56" t="s">
        <v>361</v>
      </c>
      <c r="AB328" s="56" t="s">
        <v>409</v>
      </c>
      <c r="AC328" s="56" t="s">
        <v>408</v>
      </c>
      <c r="AD328" s="56" t="s">
        <v>318</v>
      </c>
      <c r="AE328" s="60">
        <v>0.25</v>
      </c>
      <c r="AF328" s="61">
        <v>38365</v>
      </c>
      <c r="AG328" s="56" t="s">
        <v>427</v>
      </c>
      <c r="AH328" s="56" t="s">
        <v>431</v>
      </c>
      <c r="AI328" s="56" t="s">
        <v>1019</v>
      </c>
      <c r="AJ328" s="56" t="s">
        <v>1021</v>
      </c>
      <c r="AK328" s="56" t="s">
        <v>409</v>
      </c>
      <c r="AL328" s="56" t="s">
        <v>361</v>
      </c>
      <c r="AM328" s="61" t="s">
        <v>408</v>
      </c>
      <c r="AN328" s="61" t="s">
        <v>408</v>
      </c>
      <c r="AO328" s="61" t="s">
        <v>408</v>
      </c>
      <c r="AP328" s="61" t="s">
        <v>408</v>
      </c>
      <c r="AQ328" s="61" t="s">
        <v>361</v>
      </c>
      <c r="AR328" s="61" t="s">
        <v>408</v>
      </c>
      <c r="AS328" s="56" t="s">
        <v>349</v>
      </c>
      <c r="AT328" s="56">
        <v>20</v>
      </c>
      <c r="AU328" s="56" t="s">
        <v>347</v>
      </c>
      <c r="AV328" s="56">
        <v>0.5</v>
      </c>
      <c r="AW328" s="56" t="s">
        <v>430</v>
      </c>
      <c r="AZ328" s="56" t="s">
        <v>361</v>
      </c>
    </row>
    <row r="329" spans="1:63" ht="29" customHeight="1" x14ac:dyDescent="0.15">
      <c r="A329" s="57" t="s">
        <v>996</v>
      </c>
      <c r="B329" s="58">
        <v>39843</v>
      </c>
      <c r="C329" s="58" t="s">
        <v>497</v>
      </c>
      <c r="D329" s="58">
        <v>15961</v>
      </c>
      <c r="E329" s="59">
        <f t="shared" si="8"/>
        <v>65.385352498288839</v>
      </c>
      <c r="F329" s="56" t="s">
        <v>356</v>
      </c>
      <c r="G329" s="56" t="s">
        <v>289</v>
      </c>
      <c r="H329" s="56" t="s">
        <v>427</v>
      </c>
      <c r="I329" s="56" t="s">
        <v>430</v>
      </c>
      <c r="J329" s="56" t="s">
        <v>430</v>
      </c>
      <c r="K329" s="56">
        <v>12</v>
      </c>
      <c r="L329" s="56" t="s">
        <v>997</v>
      </c>
      <c r="M329" s="56" t="s">
        <v>322</v>
      </c>
      <c r="N329" s="56" t="s">
        <v>429</v>
      </c>
      <c r="O329" s="56" t="s">
        <v>408</v>
      </c>
      <c r="P329" s="56" t="s">
        <v>426</v>
      </c>
      <c r="Q329" s="56" t="s">
        <v>408</v>
      </c>
      <c r="R329" s="56" t="s">
        <v>578</v>
      </c>
      <c r="S329" s="56" t="s">
        <v>305</v>
      </c>
      <c r="T329" s="56" t="s">
        <v>408</v>
      </c>
      <c r="U329" s="60">
        <v>22.7</v>
      </c>
      <c r="V329" s="61" t="s">
        <v>410</v>
      </c>
      <c r="W329" s="56" t="s">
        <v>425</v>
      </c>
      <c r="X329" s="56" t="s">
        <v>408</v>
      </c>
      <c r="Y329" s="56" t="s">
        <v>1020</v>
      </c>
      <c r="Z329" s="56" t="s">
        <v>430</v>
      </c>
      <c r="AA329" s="56" t="s">
        <v>361</v>
      </c>
      <c r="AB329" s="56" t="s">
        <v>409</v>
      </c>
      <c r="AC329" s="56" t="s">
        <v>408</v>
      </c>
      <c r="AD329" s="56" t="s">
        <v>318</v>
      </c>
      <c r="AE329" s="60">
        <v>6</v>
      </c>
      <c r="AF329" s="61">
        <v>31537</v>
      </c>
      <c r="AG329" s="56" t="s">
        <v>427</v>
      </c>
      <c r="AH329" s="56" t="s">
        <v>431</v>
      </c>
      <c r="AI329" s="56" t="s">
        <v>1023</v>
      </c>
      <c r="AJ329" s="56" t="s">
        <v>1021</v>
      </c>
      <c r="AK329" s="56" t="s">
        <v>409</v>
      </c>
      <c r="AL329" s="56" t="s">
        <v>361</v>
      </c>
      <c r="AM329" s="61" t="s">
        <v>408</v>
      </c>
      <c r="AN329" s="61" t="s">
        <v>408</v>
      </c>
      <c r="AO329" s="61" t="s">
        <v>408</v>
      </c>
      <c r="AP329" s="61" t="s">
        <v>408</v>
      </c>
      <c r="AQ329" s="61" t="s">
        <v>361</v>
      </c>
      <c r="AR329" s="61" t="s">
        <v>408</v>
      </c>
      <c r="AS329" s="56" t="s">
        <v>1365</v>
      </c>
      <c r="AT329" s="56">
        <v>20</v>
      </c>
      <c r="AU329" s="56" t="s">
        <v>347</v>
      </c>
      <c r="AV329" s="56">
        <v>11</v>
      </c>
      <c r="AW329" s="56" t="s">
        <v>430</v>
      </c>
      <c r="AZ329" s="56" t="s">
        <v>361</v>
      </c>
    </row>
    <row r="330" spans="1:63" ht="29" customHeight="1" x14ac:dyDescent="0.15">
      <c r="A330" s="57" t="s">
        <v>998</v>
      </c>
      <c r="B330" s="58">
        <v>39843</v>
      </c>
      <c r="C330" s="58" t="s">
        <v>350</v>
      </c>
      <c r="D330" s="58">
        <v>28557</v>
      </c>
      <c r="E330" s="59">
        <f t="shared" si="8"/>
        <v>30.899383983572896</v>
      </c>
      <c r="F330" s="56" t="s">
        <v>428</v>
      </c>
      <c r="G330" s="56" t="s">
        <v>289</v>
      </c>
      <c r="H330" s="56" t="s">
        <v>322</v>
      </c>
      <c r="I330" s="56" t="s">
        <v>430</v>
      </c>
      <c r="J330" s="56" t="s">
        <v>430</v>
      </c>
      <c r="K330" s="56">
        <v>16</v>
      </c>
      <c r="L330" s="56" t="s">
        <v>999</v>
      </c>
      <c r="M330" s="56" t="s">
        <v>322</v>
      </c>
      <c r="N330" s="56" t="s">
        <v>1000</v>
      </c>
      <c r="O330" s="56">
        <v>15</v>
      </c>
      <c r="P330" s="56" t="s">
        <v>313</v>
      </c>
      <c r="Q330" s="56" t="s">
        <v>1001</v>
      </c>
      <c r="R330" s="56" t="s">
        <v>1002</v>
      </c>
      <c r="S330" s="56" t="s">
        <v>305</v>
      </c>
      <c r="T330" s="56" t="s">
        <v>408</v>
      </c>
      <c r="U330" s="60">
        <v>3.6</v>
      </c>
      <c r="V330" s="61" t="s">
        <v>178</v>
      </c>
      <c r="W330" s="56" t="s">
        <v>179</v>
      </c>
      <c r="X330" s="56" t="s">
        <v>408</v>
      </c>
      <c r="Y330" s="56" t="s">
        <v>1020</v>
      </c>
      <c r="Z330" s="56" t="s">
        <v>361</v>
      </c>
      <c r="AA330" s="56" t="s">
        <v>361</v>
      </c>
      <c r="AB330" s="56" t="s">
        <v>409</v>
      </c>
      <c r="AC330" s="56" t="s">
        <v>408</v>
      </c>
      <c r="AD330" s="56" t="s">
        <v>413</v>
      </c>
      <c r="AE330" s="60">
        <v>3.7</v>
      </c>
      <c r="AF330" s="61">
        <v>38564</v>
      </c>
      <c r="AG330" s="56" t="s">
        <v>427</v>
      </c>
      <c r="AH330" s="56" t="s">
        <v>431</v>
      </c>
      <c r="AI330" s="56" t="s">
        <v>1023</v>
      </c>
      <c r="AJ330" s="56" t="s">
        <v>1021</v>
      </c>
      <c r="AK330" s="56" t="s">
        <v>409</v>
      </c>
      <c r="AL330" s="56" t="s">
        <v>361</v>
      </c>
      <c r="AM330" s="61" t="s">
        <v>408</v>
      </c>
      <c r="AN330" s="61" t="s">
        <v>408</v>
      </c>
      <c r="AO330" s="61" t="s">
        <v>408</v>
      </c>
      <c r="AP330" s="61" t="s">
        <v>408</v>
      </c>
      <c r="AQ330" s="61" t="s">
        <v>361</v>
      </c>
      <c r="AR330" s="61" t="s">
        <v>408</v>
      </c>
      <c r="AS330" s="56" t="s">
        <v>349</v>
      </c>
      <c r="AT330" s="56">
        <v>20</v>
      </c>
      <c r="AU330" s="56" t="s">
        <v>347</v>
      </c>
      <c r="AV330" s="56">
        <v>3.25</v>
      </c>
      <c r="AW330" s="56" t="s">
        <v>430</v>
      </c>
      <c r="AZ330" s="56" t="s">
        <v>361</v>
      </c>
    </row>
    <row r="331" spans="1:63" ht="29" customHeight="1" x14ac:dyDescent="0.15">
      <c r="A331" s="57" t="s">
        <v>1003</v>
      </c>
      <c r="B331" s="58">
        <v>39843</v>
      </c>
      <c r="C331" s="58" t="s">
        <v>497</v>
      </c>
      <c r="D331" s="58">
        <v>17180</v>
      </c>
      <c r="E331" s="59">
        <f t="shared" si="8"/>
        <v>62.047912388774812</v>
      </c>
      <c r="F331" s="56" t="s">
        <v>356</v>
      </c>
      <c r="G331" s="56" t="s">
        <v>289</v>
      </c>
      <c r="H331" s="56" t="s">
        <v>322</v>
      </c>
      <c r="I331" s="56" t="s">
        <v>430</v>
      </c>
      <c r="J331" s="56" t="s">
        <v>430</v>
      </c>
      <c r="K331" s="56">
        <v>12</v>
      </c>
      <c r="L331" s="56" t="s">
        <v>1024</v>
      </c>
      <c r="M331" s="56" t="s">
        <v>322</v>
      </c>
      <c r="N331" s="56" t="s">
        <v>429</v>
      </c>
      <c r="O331" s="56" t="s">
        <v>408</v>
      </c>
      <c r="P331" s="56" t="s">
        <v>426</v>
      </c>
      <c r="Q331" s="56" t="s">
        <v>408</v>
      </c>
      <c r="R331" s="56" t="s">
        <v>578</v>
      </c>
      <c r="S331" s="56" t="s">
        <v>305</v>
      </c>
      <c r="T331" s="56" t="s">
        <v>408</v>
      </c>
      <c r="U331" s="60">
        <v>6.5</v>
      </c>
      <c r="V331" s="61" t="s">
        <v>410</v>
      </c>
      <c r="W331" s="56" t="s">
        <v>425</v>
      </c>
      <c r="X331" s="56" t="s">
        <v>408</v>
      </c>
      <c r="Y331" s="56" t="s">
        <v>1020</v>
      </c>
      <c r="Z331" s="56" t="s">
        <v>430</v>
      </c>
      <c r="AA331" s="56" t="s">
        <v>361</v>
      </c>
      <c r="AB331" s="56" t="s">
        <v>409</v>
      </c>
      <c r="AC331" s="56" t="s">
        <v>408</v>
      </c>
      <c r="AD331" s="56" t="s">
        <v>318</v>
      </c>
      <c r="AE331" s="60">
        <v>6.5</v>
      </c>
      <c r="AF331" s="61">
        <v>37072</v>
      </c>
      <c r="AG331" s="56" t="s">
        <v>427</v>
      </c>
      <c r="AH331" s="56" t="s">
        <v>431</v>
      </c>
      <c r="AI331" s="56" t="s">
        <v>1019</v>
      </c>
      <c r="AJ331" s="56" t="s">
        <v>1021</v>
      </c>
      <c r="AK331" s="56" t="s">
        <v>409</v>
      </c>
      <c r="AL331" s="56" t="s">
        <v>361</v>
      </c>
      <c r="AM331" s="61" t="s">
        <v>408</v>
      </c>
      <c r="AN331" s="61" t="s">
        <v>408</v>
      </c>
      <c r="AO331" s="61" t="s">
        <v>408</v>
      </c>
      <c r="AP331" s="61" t="s">
        <v>408</v>
      </c>
      <c r="AQ331" s="61" t="s">
        <v>361</v>
      </c>
      <c r="AR331" s="61" t="s">
        <v>408</v>
      </c>
      <c r="AS331" s="56" t="s">
        <v>349</v>
      </c>
      <c r="AT331" s="56">
        <v>20</v>
      </c>
      <c r="AU331" s="56" t="s">
        <v>347</v>
      </c>
      <c r="AV331" s="56">
        <v>6.5</v>
      </c>
      <c r="AW331" s="56" t="s">
        <v>430</v>
      </c>
      <c r="AZ331" s="56" t="s">
        <v>361</v>
      </c>
    </row>
    <row r="332" spans="1:63" ht="29" customHeight="1" x14ac:dyDescent="0.15">
      <c r="A332" s="57" t="s">
        <v>1004</v>
      </c>
      <c r="B332" s="58">
        <v>39843</v>
      </c>
      <c r="C332" s="58" t="s">
        <v>497</v>
      </c>
      <c r="D332" s="58">
        <v>20726</v>
      </c>
      <c r="E332" s="59">
        <f t="shared" si="8"/>
        <v>52.33949349760438</v>
      </c>
      <c r="F332" s="56" t="s">
        <v>356</v>
      </c>
      <c r="G332" s="56" t="s">
        <v>289</v>
      </c>
      <c r="H332" s="56" t="s">
        <v>322</v>
      </c>
      <c r="I332" s="56" t="s">
        <v>430</v>
      </c>
      <c r="J332" s="56" t="s">
        <v>430</v>
      </c>
      <c r="K332" s="56">
        <v>14</v>
      </c>
      <c r="L332" s="56" t="s">
        <v>1025</v>
      </c>
      <c r="M332" s="56" t="s">
        <v>322</v>
      </c>
      <c r="N332" s="56" t="s">
        <v>429</v>
      </c>
      <c r="O332" s="56" t="s">
        <v>408</v>
      </c>
      <c r="P332" s="56" t="s">
        <v>426</v>
      </c>
      <c r="Q332" s="56" t="s">
        <v>408</v>
      </c>
      <c r="R332" s="56" t="s">
        <v>578</v>
      </c>
      <c r="S332" s="56" t="s">
        <v>305</v>
      </c>
      <c r="T332" s="56" t="s">
        <v>408</v>
      </c>
      <c r="U332" s="60">
        <v>4.2</v>
      </c>
      <c r="V332" s="61" t="s">
        <v>178</v>
      </c>
      <c r="W332" s="56" t="s">
        <v>394</v>
      </c>
      <c r="X332" s="56" t="s">
        <v>408</v>
      </c>
      <c r="Y332" s="56" t="s">
        <v>1020</v>
      </c>
      <c r="Z332" s="56" t="s">
        <v>430</v>
      </c>
      <c r="AA332" s="56" t="s">
        <v>361</v>
      </c>
      <c r="AB332" s="56" t="s">
        <v>409</v>
      </c>
      <c r="AC332" s="56" t="s">
        <v>408</v>
      </c>
      <c r="AD332" s="56" t="s">
        <v>290</v>
      </c>
      <c r="AE332" s="60">
        <v>2</v>
      </c>
      <c r="AF332" s="61">
        <v>38310</v>
      </c>
      <c r="AG332" s="56" t="s">
        <v>427</v>
      </c>
      <c r="AH332" s="56" t="s">
        <v>431</v>
      </c>
      <c r="AI332" s="56" t="s">
        <v>1023</v>
      </c>
      <c r="AJ332" s="56" t="s">
        <v>1021</v>
      </c>
      <c r="AK332" s="56" t="s">
        <v>409</v>
      </c>
      <c r="AL332" s="56" t="s">
        <v>361</v>
      </c>
      <c r="AM332" s="61" t="s">
        <v>408</v>
      </c>
      <c r="AN332" s="61" t="s">
        <v>408</v>
      </c>
      <c r="AO332" s="61" t="s">
        <v>408</v>
      </c>
      <c r="AP332" s="61" t="s">
        <v>408</v>
      </c>
      <c r="AQ332" s="61" t="s">
        <v>361</v>
      </c>
      <c r="AR332" s="61" t="s">
        <v>408</v>
      </c>
      <c r="AS332" s="56" t="s">
        <v>349</v>
      </c>
      <c r="AT332" s="56">
        <v>20</v>
      </c>
      <c r="AU332" s="56" t="s">
        <v>347</v>
      </c>
      <c r="AV332" s="56">
        <v>2</v>
      </c>
      <c r="AW332" s="56" t="s">
        <v>430</v>
      </c>
      <c r="AZ332" s="56" t="s">
        <v>361</v>
      </c>
    </row>
    <row r="333" spans="1:63" ht="29" customHeight="1" x14ac:dyDescent="0.15">
      <c r="A333" s="57" t="s">
        <v>1005</v>
      </c>
      <c r="B333" s="58">
        <v>39843</v>
      </c>
      <c r="C333" s="58" t="s">
        <v>497</v>
      </c>
      <c r="D333" s="58">
        <v>26029</v>
      </c>
      <c r="E333" s="59">
        <f t="shared" si="8"/>
        <v>37.820670773442849</v>
      </c>
      <c r="F333" s="56" t="s">
        <v>356</v>
      </c>
      <c r="G333" s="56" t="s">
        <v>289</v>
      </c>
      <c r="H333" s="56" t="s">
        <v>322</v>
      </c>
      <c r="I333" s="56" t="s">
        <v>430</v>
      </c>
      <c r="J333" s="56" t="s">
        <v>430</v>
      </c>
      <c r="K333" s="56">
        <v>16</v>
      </c>
      <c r="L333" s="56" t="s">
        <v>1026</v>
      </c>
      <c r="M333" s="56" t="s">
        <v>275</v>
      </c>
      <c r="N333" s="56" t="s">
        <v>429</v>
      </c>
      <c r="O333" s="56" t="s">
        <v>408</v>
      </c>
      <c r="P333" s="56" t="s">
        <v>426</v>
      </c>
      <c r="Q333" s="56" t="s">
        <v>408</v>
      </c>
      <c r="R333" s="56" t="s">
        <v>578</v>
      </c>
      <c r="S333" s="56" t="s">
        <v>305</v>
      </c>
      <c r="T333" s="56" t="s">
        <v>239</v>
      </c>
      <c r="U333" s="60">
        <v>1</v>
      </c>
      <c r="V333" s="61" t="s">
        <v>178</v>
      </c>
      <c r="W333" s="56" t="s">
        <v>425</v>
      </c>
      <c r="X333" s="56" t="s">
        <v>408</v>
      </c>
      <c r="Y333" s="56" t="s">
        <v>1020</v>
      </c>
      <c r="Z333" s="56" t="s">
        <v>361</v>
      </c>
      <c r="AA333" s="56" t="s">
        <v>361</v>
      </c>
      <c r="AB333" s="56" t="s">
        <v>361</v>
      </c>
      <c r="AC333" s="56" t="s">
        <v>408</v>
      </c>
      <c r="AD333" s="56" t="s">
        <v>290</v>
      </c>
      <c r="AE333" s="60">
        <v>0.9</v>
      </c>
      <c r="AF333" s="61">
        <v>39485</v>
      </c>
      <c r="AG333" s="56" t="s">
        <v>427</v>
      </c>
      <c r="AH333" s="56" t="s">
        <v>431</v>
      </c>
      <c r="AI333" s="56" t="s">
        <v>1019</v>
      </c>
      <c r="AJ333" s="56" t="s">
        <v>1021</v>
      </c>
      <c r="AK333" s="56" t="s">
        <v>409</v>
      </c>
      <c r="AL333" s="56" t="s">
        <v>361</v>
      </c>
      <c r="AM333" s="61" t="s">
        <v>408</v>
      </c>
      <c r="AN333" s="61" t="s">
        <v>408</v>
      </c>
      <c r="AO333" s="61" t="s">
        <v>408</v>
      </c>
      <c r="AP333" s="61" t="s">
        <v>408</v>
      </c>
      <c r="AQ333" s="61" t="s">
        <v>361</v>
      </c>
      <c r="AR333" s="61" t="s">
        <v>408</v>
      </c>
      <c r="AS333" s="56" t="s">
        <v>349</v>
      </c>
      <c r="AT333" s="56">
        <v>20</v>
      </c>
      <c r="AU333" s="56" t="s">
        <v>347</v>
      </c>
      <c r="AV333" s="56">
        <v>0.1</v>
      </c>
      <c r="AW333" s="56" t="s">
        <v>430</v>
      </c>
      <c r="AZ333" s="56" t="s">
        <v>361</v>
      </c>
    </row>
    <row r="334" spans="1:63" ht="29" customHeight="1" x14ac:dyDescent="0.15">
      <c r="A334" s="57" t="s">
        <v>1006</v>
      </c>
      <c r="B334" s="58">
        <v>39843</v>
      </c>
      <c r="C334" s="58" t="s">
        <v>497</v>
      </c>
      <c r="D334" s="58">
        <v>19601</v>
      </c>
      <c r="E334" s="59">
        <f t="shared" si="8"/>
        <v>55.419575633127998</v>
      </c>
      <c r="F334" s="56" t="s">
        <v>356</v>
      </c>
      <c r="G334" s="56" t="s">
        <v>289</v>
      </c>
      <c r="H334" s="56" t="s">
        <v>322</v>
      </c>
      <c r="I334" s="56" t="s">
        <v>430</v>
      </c>
      <c r="J334" s="56" t="s">
        <v>430</v>
      </c>
      <c r="K334" s="56">
        <v>14</v>
      </c>
      <c r="L334" s="56" t="s">
        <v>1027</v>
      </c>
      <c r="M334" s="56" t="s">
        <v>322</v>
      </c>
      <c r="N334" s="56" t="s">
        <v>429</v>
      </c>
      <c r="O334" s="56" t="s">
        <v>408</v>
      </c>
      <c r="P334" s="56" t="s">
        <v>426</v>
      </c>
      <c r="Q334" s="56" t="s">
        <v>408</v>
      </c>
      <c r="R334" s="56" t="s">
        <v>578</v>
      </c>
      <c r="S334" s="56" t="s">
        <v>305</v>
      </c>
      <c r="T334" s="56" t="s">
        <v>408</v>
      </c>
      <c r="U334" s="60">
        <v>5.0999999999999996</v>
      </c>
      <c r="V334" s="61" t="s">
        <v>410</v>
      </c>
      <c r="W334" s="56" t="s">
        <v>425</v>
      </c>
      <c r="X334" s="56" t="s">
        <v>408</v>
      </c>
      <c r="Y334" s="56" t="s">
        <v>1020</v>
      </c>
      <c r="Z334" s="56" t="s">
        <v>430</v>
      </c>
      <c r="AA334" s="56" t="s">
        <v>361</v>
      </c>
      <c r="AB334" s="56" t="s">
        <v>409</v>
      </c>
      <c r="AC334" s="56" t="s">
        <v>408</v>
      </c>
      <c r="AD334" s="56" t="s">
        <v>318</v>
      </c>
      <c r="AE334" s="60">
        <v>5</v>
      </c>
      <c r="AF334" s="61">
        <v>37699</v>
      </c>
      <c r="AG334" s="56" t="s">
        <v>427</v>
      </c>
      <c r="AH334" s="56" t="s">
        <v>365</v>
      </c>
      <c r="AI334" s="56" t="s">
        <v>1023</v>
      </c>
      <c r="AJ334" s="56" t="s">
        <v>1021</v>
      </c>
      <c r="AK334" s="56" t="s">
        <v>409</v>
      </c>
      <c r="AL334" s="56" t="s">
        <v>361</v>
      </c>
      <c r="AM334" s="61" t="s">
        <v>408</v>
      </c>
      <c r="AN334" s="61" t="s">
        <v>408</v>
      </c>
      <c r="AO334" s="61" t="s">
        <v>408</v>
      </c>
      <c r="AP334" s="61" t="s">
        <v>408</v>
      </c>
      <c r="AQ334" s="61" t="s">
        <v>361</v>
      </c>
      <c r="AR334" s="61" t="s">
        <v>408</v>
      </c>
      <c r="AS334" s="56" t="s">
        <v>349</v>
      </c>
      <c r="AT334" s="56">
        <v>20</v>
      </c>
      <c r="AU334" s="56" t="s">
        <v>347</v>
      </c>
      <c r="AV334" s="56">
        <v>2.2000000000000002</v>
      </c>
      <c r="AW334" s="56" t="s">
        <v>430</v>
      </c>
      <c r="AZ334" s="56" t="s">
        <v>361</v>
      </c>
    </row>
    <row r="335" spans="1:63" ht="29" customHeight="1" x14ac:dyDescent="0.15">
      <c r="A335" s="57" t="s">
        <v>1007</v>
      </c>
      <c r="B335" s="58">
        <v>39843</v>
      </c>
      <c r="C335" s="58" t="s">
        <v>311</v>
      </c>
      <c r="D335" s="58">
        <v>14907</v>
      </c>
      <c r="E335" s="59">
        <f t="shared" si="8"/>
        <v>68.271047227926076</v>
      </c>
      <c r="F335" s="56" t="s">
        <v>356</v>
      </c>
      <c r="G335" s="56" t="s">
        <v>289</v>
      </c>
      <c r="H335" s="56" t="s">
        <v>322</v>
      </c>
      <c r="I335" s="56" t="s">
        <v>430</v>
      </c>
      <c r="J335" s="56" t="s">
        <v>430</v>
      </c>
      <c r="K335" s="56">
        <v>16</v>
      </c>
      <c r="L335" s="56" t="s">
        <v>610</v>
      </c>
      <c r="M335" s="56" t="s">
        <v>322</v>
      </c>
      <c r="N335" s="56" t="s">
        <v>429</v>
      </c>
      <c r="O335" s="56" t="s">
        <v>408</v>
      </c>
      <c r="P335" s="56" t="s">
        <v>426</v>
      </c>
      <c r="Q335" s="56" t="s">
        <v>408</v>
      </c>
      <c r="R335" s="56" t="s">
        <v>578</v>
      </c>
      <c r="S335" s="56" t="s">
        <v>305</v>
      </c>
      <c r="T335" s="56" t="s">
        <v>408</v>
      </c>
      <c r="U335" s="60">
        <v>3</v>
      </c>
      <c r="V335" s="61" t="s">
        <v>337</v>
      </c>
      <c r="W335" s="56" t="s">
        <v>297</v>
      </c>
      <c r="X335" s="56" t="s">
        <v>408</v>
      </c>
      <c r="Y335" s="56" t="s">
        <v>1020</v>
      </c>
      <c r="Z335" s="56" t="s">
        <v>361</v>
      </c>
      <c r="AA335" s="56" t="s">
        <v>361</v>
      </c>
      <c r="AB335" s="56" t="s">
        <v>361</v>
      </c>
      <c r="AC335" s="56" t="s">
        <v>408</v>
      </c>
      <c r="AD335" s="56" t="s">
        <v>413</v>
      </c>
      <c r="AE335" s="60">
        <v>1.7</v>
      </c>
      <c r="AF335" s="61">
        <v>38735</v>
      </c>
      <c r="AG335" s="56" t="s">
        <v>427</v>
      </c>
      <c r="AH335" s="56" t="s">
        <v>365</v>
      </c>
      <c r="AI335" s="56" t="s">
        <v>1023</v>
      </c>
      <c r="AJ335" s="56" t="s">
        <v>1028</v>
      </c>
      <c r="AK335" s="56" t="s">
        <v>1029</v>
      </c>
      <c r="AL335" s="56" t="s">
        <v>361</v>
      </c>
      <c r="AM335" s="61" t="s">
        <v>408</v>
      </c>
      <c r="AN335" s="61" t="s">
        <v>408</v>
      </c>
      <c r="AO335" s="61" t="s">
        <v>408</v>
      </c>
      <c r="AP335" s="61" t="s">
        <v>408</v>
      </c>
      <c r="AQ335" s="61" t="s">
        <v>361</v>
      </c>
      <c r="AR335" s="61" t="s">
        <v>408</v>
      </c>
      <c r="AS335" s="56" t="s">
        <v>349</v>
      </c>
      <c r="AT335" s="56">
        <v>20</v>
      </c>
      <c r="AU335" s="56" t="s">
        <v>347</v>
      </c>
      <c r="AV335" s="56">
        <v>1.7</v>
      </c>
      <c r="AW335" s="56" t="s">
        <v>430</v>
      </c>
      <c r="AZ335" s="56" t="s">
        <v>361</v>
      </c>
    </row>
    <row r="336" spans="1:63" ht="29" customHeight="1" x14ac:dyDescent="0.15">
      <c r="A336" s="57" t="s">
        <v>1008</v>
      </c>
      <c r="B336" s="58">
        <v>39843</v>
      </c>
      <c r="C336" s="58" t="s">
        <v>497</v>
      </c>
      <c r="D336" s="58">
        <v>28242</v>
      </c>
      <c r="E336" s="59">
        <f t="shared" si="8"/>
        <v>31.761806981519506</v>
      </c>
      <c r="F336" s="56" t="s">
        <v>428</v>
      </c>
      <c r="G336" s="56" t="s">
        <v>289</v>
      </c>
      <c r="H336" s="56" t="s">
        <v>427</v>
      </c>
      <c r="I336" s="56" t="s">
        <v>430</v>
      </c>
      <c r="J336" s="56" t="s">
        <v>430</v>
      </c>
      <c r="K336" s="56">
        <v>14</v>
      </c>
      <c r="L336" s="56" t="s">
        <v>409</v>
      </c>
      <c r="M336" s="56" t="s">
        <v>322</v>
      </c>
      <c r="N336" s="56" t="s">
        <v>429</v>
      </c>
      <c r="O336" s="56" t="s">
        <v>408</v>
      </c>
      <c r="P336" s="56" t="s">
        <v>426</v>
      </c>
      <c r="Q336" s="56" t="s">
        <v>408</v>
      </c>
      <c r="R336" s="56" t="s">
        <v>578</v>
      </c>
      <c r="S336" s="56" t="s">
        <v>305</v>
      </c>
      <c r="T336" s="56" t="s">
        <v>409</v>
      </c>
      <c r="U336" s="60">
        <v>1.9</v>
      </c>
      <c r="V336" s="61" t="s">
        <v>410</v>
      </c>
      <c r="W336" s="56" t="s">
        <v>425</v>
      </c>
      <c r="X336" s="56" t="s">
        <v>408</v>
      </c>
      <c r="Y336" s="56" t="s">
        <v>1020</v>
      </c>
      <c r="Z336" s="56" t="s">
        <v>430</v>
      </c>
      <c r="AA336" s="56" t="s">
        <v>361</v>
      </c>
      <c r="AB336" s="56" t="s">
        <v>409</v>
      </c>
      <c r="AC336" s="56" t="s">
        <v>408</v>
      </c>
      <c r="AD336" s="56" t="s">
        <v>318</v>
      </c>
      <c r="AE336" s="60">
        <v>1.5</v>
      </c>
      <c r="AF336" s="61">
        <v>39157</v>
      </c>
      <c r="AG336" s="56" t="s">
        <v>427</v>
      </c>
      <c r="AH336" s="56" t="s">
        <v>365</v>
      </c>
      <c r="AI336" s="56" t="s">
        <v>1030</v>
      </c>
      <c r="AJ336" s="56" t="s">
        <v>1021</v>
      </c>
      <c r="AK336" s="56" t="s">
        <v>409</v>
      </c>
      <c r="AL336" s="56" t="s">
        <v>361</v>
      </c>
      <c r="AM336" s="61" t="s">
        <v>408</v>
      </c>
      <c r="AN336" s="61" t="s">
        <v>408</v>
      </c>
      <c r="AO336" s="61" t="s">
        <v>408</v>
      </c>
      <c r="AP336" s="61" t="s">
        <v>408</v>
      </c>
      <c r="AQ336" s="61" t="s">
        <v>361</v>
      </c>
      <c r="AR336" s="61" t="s">
        <v>408</v>
      </c>
      <c r="AS336" s="56" t="s">
        <v>349</v>
      </c>
      <c r="AT336" s="56">
        <v>20</v>
      </c>
      <c r="AU336" s="56" t="s">
        <v>347</v>
      </c>
      <c r="AV336" s="56">
        <v>1</v>
      </c>
      <c r="AW336" s="56" t="s">
        <v>430</v>
      </c>
      <c r="AY336" s="56"/>
      <c r="AZ336" s="56" t="s">
        <v>361</v>
      </c>
    </row>
    <row r="337" spans="1:52" ht="29" customHeight="1" x14ac:dyDescent="0.15">
      <c r="A337" s="57" t="s">
        <v>1009</v>
      </c>
      <c r="B337" s="58">
        <v>39843</v>
      </c>
      <c r="C337" s="64" t="s">
        <v>497</v>
      </c>
      <c r="D337" s="64">
        <v>14094</v>
      </c>
      <c r="E337" s="59">
        <f t="shared" si="8"/>
        <v>70.496919917864474</v>
      </c>
      <c r="F337" s="65" t="s">
        <v>428</v>
      </c>
      <c r="G337" s="65" t="s">
        <v>289</v>
      </c>
      <c r="H337" s="65" t="s">
        <v>322</v>
      </c>
      <c r="I337" s="65" t="s">
        <v>430</v>
      </c>
      <c r="J337" s="65" t="s">
        <v>430</v>
      </c>
      <c r="K337" s="65">
        <v>14</v>
      </c>
      <c r="L337" s="65" t="s">
        <v>1032</v>
      </c>
      <c r="M337" s="65" t="s">
        <v>322</v>
      </c>
      <c r="N337" s="65" t="s">
        <v>429</v>
      </c>
      <c r="O337" s="65" t="s">
        <v>408</v>
      </c>
      <c r="P337" s="65" t="s">
        <v>426</v>
      </c>
      <c r="Q337" s="65" t="s">
        <v>408</v>
      </c>
      <c r="R337" s="65" t="s">
        <v>578</v>
      </c>
      <c r="S337" s="65" t="s">
        <v>305</v>
      </c>
      <c r="T337" s="65" t="s">
        <v>408</v>
      </c>
      <c r="U337" s="66">
        <v>5.8</v>
      </c>
      <c r="V337" s="67" t="s">
        <v>178</v>
      </c>
      <c r="W337" s="65" t="s">
        <v>425</v>
      </c>
      <c r="X337" s="65" t="s">
        <v>408</v>
      </c>
      <c r="Y337" s="65" t="s">
        <v>1020</v>
      </c>
      <c r="Z337" s="65" t="s">
        <v>361</v>
      </c>
      <c r="AA337" s="65" t="s">
        <v>361</v>
      </c>
      <c r="AB337" s="65" t="s">
        <v>361</v>
      </c>
      <c r="AC337" s="65" t="s">
        <v>408</v>
      </c>
      <c r="AD337" s="65" t="s">
        <v>413</v>
      </c>
      <c r="AE337" s="66">
        <v>2</v>
      </c>
      <c r="AF337" s="67">
        <v>37760</v>
      </c>
      <c r="AG337" s="65" t="s">
        <v>427</v>
      </c>
      <c r="AH337" s="65" t="s">
        <v>431</v>
      </c>
      <c r="AI337" s="65" t="s">
        <v>409</v>
      </c>
      <c r="AJ337" s="65" t="s">
        <v>409</v>
      </c>
      <c r="AK337" s="65" t="s">
        <v>409</v>
      </c>
      <c r="AL337" s="65" t="s">
        <v>361</v>
      </c>
      <c r="AM337" s="67" t="s">
        <v>408</v>
      </c>
      <c r="AN337" s="67" t="s">
        <v>408</v>
      </c>
      <c r="AO337" s="67" t="s">
        <v>408</v>
      </c>
      <c r="AP337" s="67" t="s">
        <v>408</v>
      </c>
      <c r="AQ337" s="67" t="s">
        <v>361</v>
      </c>
      <c r="AR337" s="67" t="s">
        <v>408</v>
      </c>
      <c r="AS337" s="65" t="s">
        <v>349</v>
      </c>
      <c r="AT337" s="65">
        <v>20</v>
      </c>
      <c r="AU337" s="65" t="s">
        <v>347</v>
      </c>
      <c r="AV337" s="65">
        <v>2</v>
      </c>
      <c r="AW337" s="65" t="s">
        <v>430</v>
      </c>
      <c r="AX337" s="65"/>
      <c r="AY337" s="56"/>
      <c r="AZ337" s="56" t="s">
        <v>361</v>
      </c>
    </row>
    <row r="338" spans="1:52" ht="29" customHeight="1" x14ac:dyDescent="0.15">
      <c r="A338" s="57" t="s">
        <v>1010</v>
      </c>
      <c r="B338" s="58">
        <v>39843</v>
      </c>
      <c r="C338" s="58" t="s">
        <v>311</v>
      </c>
      <c r="D338" s="58">
        <v>21199</v>
      </c>
      <c r="E338" s="59">
        <f t="shared" si="8"/>
        <v>51.044490075290895</v>
      </c>
      <c r="F338" s="56" t="s">
        <v>428</v>
      </c>
      <c r="G338" s="56" t="s">
        <v>289</v>
      </c>
      <c r="H338" s="56" t="s">
        <v>322</v>
      </c>
      <c r="I338" s="56" t="s">
        <v>430</v>
      </c>
      <c r="J338" s="56" t="s">
        <v>430</v>
      </c>
      <c r="K338" s="56">
        <v>12</v>
      </c>
      <c r="L338" s="56" t="s">
        <v>1031</v>
      </c>
      <c r="M338" s="56" t="s">
        <v>322</v>
      </c>
      <c r="N338" s="56" t="s">
        <v>429</v>
      </c>
      <c r="O338" s="56" t="s">
        <v>408</v>
      </c>
      <c r="P338" s="56" t="s">
        <v>426</v>
      </c>
      <c r="Q338" s="56" t="s">
        <v>408</v>
      </c>
      <c r="R338" s="56" t="s">
        <v>578</v>
      </c>
      <c r="S338" s="56" t="s">
        <v>305</v>
      </c>
      <c r="T338" s="56" t="s">
        <v>239</v>
      </c>
      <c r="U338" s="60">
        <v>8.9</v>
      </c>
      <c r="V338" s="61" t="s">
        <v>178</v>
      </c>
      <c r="W338" s="56" t="s">
        <v>394</v>
      </c>
      <c r="X338" s="56" t="s">
        <v>408</v>
      </c>
      <c r="Y338" s="56" t="s">
        <v>1020</v>
      </c>
      <c r="Z338" s="56" t="s">
        <v>361</v>
      </c>
      <c r="AA338" s="56" t="s">
        <v>361</v>
      </c>
      <c r="AB338" s="56" t="s">
        <v>409</v>
      </c>
      <c r="AC338" s="56" t="s">
        <v>408</v>
      </c>
      <c r="AD338" s="56" t="s">
        <v>318</v>
      </c>
      <c r="AE338" s="60">
        <v>8</v>
      </c>
      <c r="AF338" s="61">
        <v>36625</v>
      </c>
      <c r="AG338" s="56" t="s">
        <v>427</v>
      </c>
      <c r="AH338" s="56" t="s">
        <v>431</v>
      </c>
      <c r="AI338" s="56" t="s">
        <v>1023</v>
      </c>
      <c r="AJ338" s="56" t="s">
        <v>1021</v>
      </c>
      <c r="AK338" s="56" t="s">
        <v>409</v>
      </c>
      <c r="AL338" s="56" t="s">
        <v>361</v>
      </c>
      <c r="AM338" s="61" t="s">
        <v>408</v>
      </c>
      <c r="AN338" s="61" t="s">
        <v>408</v>
      </c>
      <c r="AO338" s="61" t="s">
        <v>408</v>
      </c>
      <c r="AP338" s="61" t="s">
        <v>408</v>
      </c>
      <c r="AQ338" s="61" t="s">
        <v>361</v>
      </c>
      <c r="AR338" s="61" t="s">
        <v>408</v>
      </c>
      <c r="AS338" s="56" t="s">
        <v>349</v>
      </c>
      <c r="AT338" s="56">
        <v>20</v>
      </c>
      <c r="AU338" s="56" t="s">
        <v>347</v>
      </c>
      <c r="AV338" s="56">
        <v>8</v>
      </c>
      <c r="AW338" s="56" t="s">
        <v>430</v>
      </c>
      <c r="AY338" s="56"/>
      <c r="AZ338" s="56" t="s">
        <v>361</v>
      </c>
    </row>
    <row r="339" spans="1:52" ht="29" customHeight="1" x14ac:dyDescent="0.15">
      <c r="A339" s="57" t="s">
        <v>1011</v>
      </c>
      <c r="B339" s="58">
        <v>39843</v>
      </c>
      <c r="C339" s="58" t="s">
        <v>497</v>
      </c>
      <c r="D339" s="58">
        <v>24299</v>
      </c>
      <c r="E339" s="59">
        <f t="shared" si="8"/>
        <v>42.557152635181382</v>
      </c>
      <c r="F339" s="56" t="s">
        <v>428</v>
      </c>
      <c r="G339" s="56" t="s">
        <v>289</v>
      </c>
      <c r="H339" s="56" t="s">
        <v>322</v>
      </c>
      <c r="I339" s="56" t="s">
        <v>430</v>
      </c>
      <c r="J339" s="56" t="s">
        <v>430</v>
      </c>
      <c r="K339" s="56">
        <v>17</v>
      </c>
      <c r="L339" s="56" t="s">
        <v>1033</v>
      </c>
      <c r="M339" s="56" t="s">
        <v>322</v>
      </c>
      <c r="N339" s="56" t="s">
        <v>429</v>
      </c>
      <c r="O339" s="56" t="s">
        <v>408</v>
      </c>
      <c r="P339" s="56" t="s">
        <v>426</v>
      </c>
      <c r="Q339" s="56" t="s">
        <v>408</v>
      </c>
      <c r="R339" s="56" t="s">
        <v>578</v>
      </c>
      <c r="S339" s="56" t="s">
        <v>305</v>
      </c>
      <c r="T339" s="56" t="s">
        <v>408</v>
      </c>
      <c r="U339" s="60">
        <v>2.5</v>
      </c>
      <c r="V339" s="56" t="s">
        <v>410</v>
      </c>
      <c r="W339" s="56" t="s">
        <v>425</v>
      </c>
      <c r="X339" s="56" t="s">
        <v>408</v>
      </c>
      <c r="Y339" s="56" t="s">
        <v>1020</v>
      </c>
      <c r="Z339" s="56" t="s">
        <v>361</v>
      </c>
      <c r="AA339" s="56" t="s">
        <v>409</v>
      </c>
      <c r="AB339" s="56" t="s">
        <v>361</v>
      </c>
      <c r="AC339" s="56" t="s">
        <v>408</v>
      </c>
      <c r="AD339" s="56" t="s">
        <v>290</v>
      </c>
      <c r="AE339" s="60" t="s">
        <v>409</v>
      </c>
      <c r="AF339" s="61">
        <v>38929</v>
      </c>
      <c r="AG339" s="56" t="s">
        <v>427</v>
      </c>
      <c r="AH339" s="56" t="s">
        <v>409</v>
      </c>
      <c r="AI339" s="56" t="s">
        <v>409</v>
      </c>
      <c r="AJ339" s="56" t="s">
        <v>409</v>
      </c>
      <c r="AK339" s="56" t="s">
        <v>409</v>
      </c>
      <c r="AL339" s="56" t="s">
        <v>361</v>
      </c>
      <c r="AM339" s="61" t="s">
        <v>408</v>
      </c>
      <c r="AN339" s="61" t="s">
        <v>408</v>
      </c>
      <c r="AO339" s="61" t="s">
        <v>408</v>
      </c>
      <c r="AP339" s="61" t="s">
        <v>408</v>
      </c>
      <c r="AQ339" s="61" t="s">
        <v>361</v>
      </c>
      <c r="AR339" s="61" t="s">
        <v>408</v>
      </c>
      <c r="AS339" s="56" t="s">
        <v>349</v>
      </c>
      <c r="AT339" s="56">
        <v>20</v>
      </c>
      <c r="AU339" s="56" t="s">
        <v>347</v>
      </c>
      <c r="AV339" s="56">
        <v>0.25</v>
      </c>
      <c r="AW339" s="56" t="s">
        <v>430</v>
      </c>
      <c r="AY339" s="56"/>
      <c r="AZ339" s="56" t="s">
        <v>361</v>
      </c>
    </row>
    <row r="340" spans="1:52" ht="29" customHeight="1" x14ac:dyDescent="0.15">
      <c r="A340" s="57" t="s">
        <v>1012</v>
      </c>
      <c r="B340" s="58">
        <v>39843</v>
      </c>
      <c r="C340" s="58" t="s">
        <v>497</v>
      </c>
      <c r="D340" s="58">
        <v>19775</v>
      </c>
      <c r="E340" s="59">
        <f t="shared" si="8"/>
        <v>54.943189596167009</v>
      </c>
      <c r="F340" s="56" t="s">
        <v>428</v>
      </c>
      <c r="G340" s="56" t="s">
        <v>289</v>
      </c>
      <c r="H340" s="56" t="s">
        <v>322</v>
      </c>
      <c r="I340" s="56" t="s">
        <v>430</v>
      </c>
      <c r="J340" s="56" t="s">
        <v>430</v>
      </c>
      <c r="K340" s="56">
        <v>14</v>
      </c>
      <c r="L340" s="56" t="s">
        <v>898</v>
      </c>
      <c r="M340" s="56" t="s">
        <v>322</v>
      </c>
      <c r="N340" s="56" t="s">
        <v>429</v>
      </c>
      <c r="O340" s="56" t="s">
        <v>408</v>
      </c>
      <c r="P340" s="56" t="s">
        <v>426</v>
      </c>
      <c r="Q340" s="56" t="s">
        <v>408</v>
      </c>
      <c r="R340" s="56" t="s">
        <v>578</v>
      </c>
      <c r="S340" s="56" t="s">
        <v>305</v>
      </c>
      <c r="T340" s="56" t="s">
        <v>408</v>
      </c>
      <c r="U340" s="60">
        <v>9.1</v>
      </c>
      <c r="V340" s="61" t="s">
        <v>410</v>
      </c>
      <c r="W340" s="56" t="s">
        <v>425</v>
      </c>
      <c r="X340" s="56" t="s">
        <v>408</v>
      </c>
      <c r="Y340" s="56" t="s">
        <v>1020</v>
      </c>
      <c r="Z340" s="56" t="s">
        <v>430</v>
      </c>
      <c r="AA340" s="56" t="s">
        <v>361</v>
      </c>
      <c r="AB340" s="56" t="s">
        <v>409</v>
      </c>
      <c r="AC340" s="56" t="s">
        <v>408</v>
      </c>
      <c r="AD340" s="56" t="s">
        <v>290</v>
      </c>
      <c r="AE340" s="60">
        <v>5.3</v>
      </c>
      <c r="AF340" s="61">
        <v>36510</v>
      </c>
      <c r="AG340" s="56" t="s">
        <v>427</v>
      </c>
      <c r="AH340" s="56" t="s">
        <v>431</v>
      </c>
      <c r="AI340" s="56" t="s">
        <v>1023</v>
      </c>
      <c r="AJ340" s="56" t="s">
        <v>1021</v>
      </c>
      <c r="AK340" s="56" t="s">
        <v>1034</v>
      </c>
      <c r="AL340" s="56" t="s">
        <v>361</v>
      </c>
      <c r="AM340" s="61" t="s">
        <v>408</v>
      </c>
      <c r="AN340" s="61" t="s">
        <v>408</v>
      </c>
      <c r="AO340" s="61" t="s">
        <v>408</v>
      </c>
      <c r="AP340" s="61" t="s">
        <v>408</v>
      </c>
      <c r="AQ340" s="61" t="s">
        <v>361</v>
      </c>
      <c r="AR340" s="61" t="s">
        <v>408</v>
      </c>
      <c r="AS340" s="56" t="s">
        <v>349</v>
      </c>
      <c r="AT340" s="56">
        <v>20</v>
      </c>
      <c r="AU340" s="56" t="s">
        <v>347</v>
      </c>
      <c r="AV340" s="56">
        <v>0</v>
      </c>
      <c r="AW340" s="56" t="s">
        <v>430</v>
      </c>
      <c r="AY340" s="56"/>
      <c r="AZ340" s="56" t="s">
        <v>361</v>
      </c>
    </row>
    <row r="341" spans="1:52" ht="29" customHeight="1" x14ac:dyDescent="0.15">
      <c r="A341" s="57" t="s">
        <v>1013</v>
      </c>
      <c r="B341" s="58">
        <v>39844</v>
      </c>
      <c r="C341" s="58" t="s">
        <v>497</v>
      </c>
      <c r="D341" s="58">
        <v>22736</v>
      </c>
      <c r="E341" s="59">
        <f t="shared" si="8"/>
        <v>46.839151266255989</v>
      </c>
      <c r="F341" s="56" t="s">
        <v>428</v>
      </c>
      <c r="G341" s="56" t="s">
        <v>289</v>
      </c>
      <c r="H341" s="56" t="s">
        <v>322</v>
      </c>
      <c r="I341" s="56" t="s">
        <v>430</v>
      </c>
      <c r="J341" s="56" t="s">
        <v>430</v>
      </c>
      <c r="K341" s="56">
        <v>12</v>
      </c>
      <c r="L341" s="56" t="s">
        <v>1035</v>
      </c>
      <c r="M341" s="56" t="s">
        <v>322</v>
      </c>
      <c r="N341" s="56" t="s">
        <v>429</v>
      </c>
      <c r="O341" s="56" t="s">
        <v>408</v>
      </c>
      <c r="P341" s="56" t="s">
        <v>426</v>
      </c>
      <c r="Q341" s="56" t="s">
        <v>408</v>
      </c>
      <c r="R341" s="56" t="s">
        <v>578</v>
      </c>
      <c r="S341" s="56" t="s">
        <v>305</v>
      </c>
      <c r="T341" s="56" t="s">
        <v>408</v>
      </c>
      <c r="U341" s="60" t="s">
        <v>409</v>
      </c>
      <c r="V341" s="61" t="s">
        <v>410</v>
      </c>
      <c r="W341" s="56" t="s">
        <v>297</v>
      </c>
      <c r="X341" s="56" t="s">
        <v>408</v>
      </c>
      <c r="Y341" s="56" t="s">
        <v>1020</v>
      </c>
      <c r="Z341" s="56" t="s">
        <v>361</v>
      </c>
      <c r="AA341" s="56" t="s">
        <v>361</v>
      </c>
      <c r="AB341" s="56" t="s">
        <v>409</v>
      </c>
      <c r="AC341" s="56" t="s">
        <v>408</v>
      </c>
      <c r="AD341" s="56" t="s">
        <v>318</v>
      </c>
      <c r="AE341" s="60" t="s">
        <v>409</v>
      </c>
      <c r="AF341" s="61" t="s">
        <v>409</v>
      </c>
      <c r="AG341" s="56" t="s">
        <v>409</v>
      </c>
      <c r="AH341" s="56" t="s">
        <v>409</v>
      </c>
      <c r="AI341" s="56" t="s">
        <v>409</v>
      </c>
      <c r="AJ341" s="56" t="s">
        <v>409</v>
      </c>
      <c r="AK341" s="56" t="s">
        <v>409</v>
      </c>
      <c r="AL341" s="56" t="s">
        <v>361</v>
      </c>
      <c r="AM341" s="61" t="s">
        <v>408</v>
      </c>
      <c r="AN341" s="61" t="s">
        <v>408</v>
      </c>
      <c r="AO341" s="61" t="s">
        <v>408</v>
      </c>
      <c r="AP341" s="61" t="s">
        <v>408</v>
      </c>
      <c r="AQ341" s="61" t="s">
        <v>361</v>
      </c>
      <c r="AR341" s="61" t="s">
        <v>408</v>
      </c>
      <c r="AS341" s="56" t="s">
        <v>349</v>
      </c>
      <c r="AT341" s="56">
        <v>20</v>
      </c>
      <c r="AU341" s="56" t="s">
        <v>347</v>
      </c>
      <c r="AV341" s="56">
        <v>0</v>
      </c>
      <c r="AW341" s="56" t="s">
        <v>430</v>
      </c>
      <c r="AY341" s="56"/>
      <c r="AZ341" s="56" t="s">
        <v>361</v>
      </c>
    </row>
    <row r="342" spans="1:52" ht="29" customHeight="1" x14ac:dyDescent="0.15">
      <c r="A342" s="57" t="s">
        <v>1014</v>
      </c>
      <c r="B342" s="58">
        <v>39845</v>
      </c>
      <c r="C342" s="58" t="s">
        <v>350</v>
      </c>
      <c r="D342" s="58">
        <v>16820</v>
      </c>
      <c r="E342" s="59">
        <f t="shared" si="8"/>
        <v>63.039014373716633</v>
      </c>
      <c r="F342" s="56" t="s">
        <v>356</v>
      </c>
      <c r="G342" s="56" t="s">
        <v>289</v>
      </c>
      <c r="H342" s="56" t="s">
        <v>322</v>
      </c>
      <c r="I342" s="56" t="s">
        <v>430</v>
      </c>
      <c r="J342" s="56" t="s">
        <v>430</v>
      </c>
      <c r="K342" s="56">
        <v>16</v>
      </c>
      <c r="L342" s="56" t="s">
        <v>1015</v>
      </c>
      <c r="M342" s="56" t="s">
        <v>322</v>
      </c>
      <c r="N342" s="56" t="s">
        <v>429</v>
      </c>
      <c r="O342" s="56" t="s">
        <v>408</v>
      </c>
      <c r="P342" s="56" t="s">
        <v>426</v>
      </c>
      <c r="Q342" s="56" t="s">
        <v>408</v>
      </c>
      <c r="R342" s="56" t="s">
        <v>578</v>
      </c>
      <c r="S342" s="56" t="s">
        <v>305</v>
      </c>
      <c r="T342" s="56" t="s">
        <v>408</v>
      </c>
      <c r="U342" s="60">
        <v>4.2</v>
      </c>
      <c r="V342" s="61" t="s">
        <v>178</v>
      </c>
      <c r="W342" s="56" t="s">
        <v>394</v>
      </c>
      <c r="X342" s="56" t="s">
        <v>408</v>
      </c>
      <c r="Y342" s="56" t="s">
        <v>1020</v>
      </c>
      <c r="Z342" s="56" t="s">
        <v>361</v>
      </c>
      <c r="AA342" s="56" t="s">
        <v>361</v>
      </c>
      <c r="AB342" s="56" t="s">
        <v>361</v>
      </c>
      <c r="AC342" s="56" t="s">
        <v>408</v>
      </c>
      <c r="AD342" s="56" t="s">
        <v>413</v>
      </c>
      <c r="AE342" s="60">
        <v>0.2</v>
      </c>
      <c r="AF342" s="61">
        <v>38309</v>
      </c>
      <c r="AG342" s="56" t="s">
        <v>427</v>
      </c>
      <c r="AH342" s="56" t="s">
        <v>431</v>
      </c>
      <c r="AI342" s="56" t="s">
        <v>1019</v>
      </c>
      <c r="AJ342" s="56" t="s">
        <v>409</v>
      </c>
      <c r="AK342" s="56" t="s">
        <v>409</v>
      </c>
      <c r="AL342" s="56" t="s">
        <v>361</v>
      </c>
      <c r="AM342" s="61" t="s">
        <v>408</v>
      </c>
      <c r="AN342" s="61" t="s">
        <v>408</v>
      </c>
      <c r="AO342" s="61" t="s">
        <v>408</v>
      </c>
      <c r="AP342" s="61" t="s">
        <v>408</v>
      </c>
      <c r="AQ342" s="61" t="s">
        <v>361</v>
      </c>
      <c r="AR342" s="61" t="s">
        <v>408</v>
      </c>
      <c r="AS342" s="56" t="s">
        <v>646</v>
      </c>
      <c r="AT342" s="56">
        <v>20</v>
      </c>
      <c r="AU342" s="56" t="s">
        <v>347</v>
      </c>
      <c r="AV342" s="56">
        <v>0.25</v>
      </c>
      <c r="AW342" s="56" t="s">
        <v>430</v>
      </c>
      <c r="AY342" s="56"/>
      <c r="AZ342" s="56" t="s">
        <v>361</v>
      </c>
    </row>
    <row r="343" spans="1:52" ht="29" customHeight="1" x14ac:dyDescent="0.15">
      <c r="A343" s="57" t="s">
        <v>1016</v>
      </c>
      <c r="B343" s="58">
        <v>39843</v>
      </c>
      <c r="C343" s="58" t="s">
        <v>497</v>
      </c>
      <c r="D343" s="58">
        <v>22436</v>
      </c>
      <c r="E343" s="59">
        <f t="shared" si="8"/>
        <v>47.657768651608485</v>
      </c>
      <c r="F343" s="56" t="s">
        <v>428</v>
      </c>
      <c r="G343" s="56" t="s">
        <v>522</v>
      </c>
      <c r="H343" s="56" t="s">
        <v>322</v>
      </c>
      <c r="I343" s="56" t="s">
        <v>430</v>
      </c>
      <c r="J343" s="56" t="s">
        <v>430</v>
      </c>
      <c r="K343" s="56">
        <v>20</v>
      </c>
      <c r="L343" s="56" t="s">
        <v>1037</v>
      </c>
      <c r="M343" s="56" t="s">
        <v>275</v>
      </c>
      <c r="N343" s="56" t="s">
        <v>1036</v>
      </c>
      <c r="O343" s="56" t="s">
        <v>409</v>
      </c>
      <c r="P343" s="56" t="s">
        <v>493</v>
      </c>
      <c r="Q343" s="56" t="s">
        <v>409</v>
      </c>
      <c r="R343" s="56" t="s">
        <v>738</v>
      </c>
      <c r="S343" s="56" t="s">
        <v>305</v>
      </c>
      <c r="T343" s="56" t="s">
        <v>408</v>
      </c>
      <c r="U343" s="60">
        <v>1.7</v>
      </c>
      <c r="V343" s="61" t="s">
        <v>178</v>
      </c>
      <c r="W343" s="56" t="s">
        <v>394</v>
      </c>
      <c r="X343" s="56" t="s">
        <v>408</v>
      </c>
      <c r="Y343" s="56" t="s">
        <v>1020</v>
      </c>
      <c r="Z343" s="56" t="s">
        <v>430</v>
      </c>
      <c r="AA343" s="56" t="s">
        <v>361</v>
      </c>
      <c r="AB343" s="56" t="s">
        <v>409</v>
      </c>
      <c r="AC343" s="56" t="s">
        <v>408</v>
      </c>
      <c r="AD343" s="56" t="s">
        <v>318</v>
      </c>
      <c r="AE343" s="60">
        <v>1</v>
      </c>
      <c r="AF343" s="61">
        <v>39242</v>
      </c>
      <c r="AG343" s="56" t="s">
        <v>427</v>
      </c>
      <c r="AH343" s="56" t="s">
        <v>431</v>
      </c>
      <c r="AI343" s="56" t="s">
        <v>1023</v>
      </c>
      <c r="AJ343" s="56" t="s">
        <v>1021</v>
      </c>
      <c r="AK343" s="56" t="s">
        <v>409</v>
      </c>
      <c r="AL343" s="56" t="s">
        <v>361</v>
      </c>
      <c r="AM343" s="61" t="s">
        <v>408</v>
      </c>
      <c r="AN343" s="61" t="s">
        <v>408</v>
      </c>
      <c r="AO343" s="61" t="s">
        <v>408</v>
      </c>
      <c r="AP343" s="61" t="s">
        <v>408</v>
      </c>
      <c r="AQ343" s="61" t="s">
        <v>361</v>
      </c>
      <c r="AR343" s="61" t="s">
        <v>408</v>
      </c>
      <c r="AS343" s="56" t="s">
        <v>349</v>
      </c>
      <c r="AT343" s="56">
        <v>20</v>
      </c>
      <c r="AU343" s="56" t="s">
        <v>347</v>
      </c>
      <c r="AV343" s="56">
        <v>1</v>
      </c>
      <c r="AW343" s="56" t="s">
        <v>430</v>
      </c>
      <c r="AY343" s="56"/>
      <c r="AZ343" s="56" t="s">
        <v>361</v>
      </c>
    </row>
    <row r="344" spans="1:52" ht="29" customHeight="1" x14ac:dyDescent="0.15">
      <c r="A344" s="57" t="s">
        <v>1017</v>
      </c>
      <c r="B344" s="58">
        <v>39843</v>
      </c>
      <c r="C344" s="58" t="s">
        <v>497</v>
      </c>
      <c r="D344" s="58">
        <v>21317</v>
      </c>
      <c r="E344" s="59">
        <f t="shared" si="8"/>
        <v>50.721423682409309</v>
      </c>
      <c r="F344" s="56" t="s">
        <v>356</v>
      </c>
      <c r="G344" s="56" t="s">
        <v>289</v>
      </c>
      <c r="H344" s="56" t="s">
        <v>322</v>
      </c>
      <c r="I344" s="56" t="s">
        <v>430</v>
      </c>
      <c r="J344" s="56" t="s">
        <v>361</v>
      </c>
      <c r="K344" s="56">
        <v>16</v>
      </c>
      <c r="L344" s="56" t="s">
        <v>610</v>
      </c>
      <c r="M344" s="56" t="s">
        <v>322</v>
      </c>
      <c r="N344" s="56" t="s">
        <v>429</v>
      </c>
      <c r="O344" s="56" t="s">
        <v>408</v>
      </c>
      <c r="P344" s="56" t="s">
        <v>426</v>
      </c>
      <c r="Q344" s="56" t="s">
        <v>408</v>
      </c>
      <c r="R344" s="56" t="s">
        <v>578</v>
      </c>
      <c r="S344" s="56" t="s">
        <v>305</v>
      </c>
      <c r="T344" s="56" t="s">
        <v>408</v>
      </c>
      <c r="U344" s="60">
        <v>0.5</v>
      </c>
      <c r="V344" s="61" t="s">
        <v>178</v>
      </c>
      <c r="W344" s="56" t="s">
        <v>179</v>
      </c>
      <c r="X344" s="56" t="s">
        <v>408</v>
      </c>
      <c r="Y344" s="56" t="s">
        <v>1020</v>
      </c>
      <c r="Z344" s="56" t="s">
        <v>361</v>
      </c>
      <c r="AA344" s="56" t="s">
        <v>361</v>
      </c>
      <c r="AB344" s="56" t="s">
        <v>361</v>
      </c>
      <c r="AC344" s="56" t="s">
        <v>408</v>
      </c>
      <c r="AD344" s="56" t="s">
        <v>413</v>
      </c>
      <c r="AE344" s="60">
        <v>0.5</v>
      </c>
      <c r="AF344" s="61">
        <v>39606</v>
      </c>
      <c r="AG344" s="56" t="s">
        <v>427</v>
      </c>
      <c r="AH344" s="56" t="s">
        <v>365</v>
      </c>
      <c r="AI344" s="56" t="s">
        <v>1019</v>
      </c>
      <c r="AJ344" s="56" t="s">
        <v>1021</v>
      </c>
      <c r="AK344" s="56" t="s">
        <v>1034</v>
      </c>
      <c r="AL344" s="56" t="s">
        <v>361</v>
      </c>
      <c r="AM344" s="61" t="s">
        <v>408</v>
      </c>
      <c r="AN344" s="61" t="s">
        <v>408</v>
      </c>
      <c r="AO344" s="61" t="s">
        <v>408</v>
      </c>
      <c r="AP344" s="61" t="s">
        <v>408</v>
      </c>
      <c r="AQ344" s="61" t="s">
        <v>361</v>
      </c>
      <c r="AR344" s="61" t="s">
        <v>408</v>
      </c>
      <c r="AS344" s="56" t="s">
        <v>349</v>
      </c>
      <c r="AT344" s="56">
        <v>20</v>
      </c>
      <c r="AU344" s="56" t="s">
        <v>347</v>
      </c>
      <c r="AV344" s="56">
        <v>0.2</v>
      </c>
      <c r="AW344" s="56" t="s">
        <v>430</v>
      </c>
      <c r="AY344" s="56"/>
      <c r="AZ344" s="56" t="s">
        <v>361</v>
      </c>
    </row>
    <row r="345" spans="1:52" ht="29" customHeight="1" x14ac:dyDescent="0.15">
      <c r="A345" s="57" t="s">
        <v>1018</v>
      </c>
      <c r="B345" s="58">
        <v>39843</v>
      </c>
      <c r="C345" s="58" t="s">
        <v>497</v>
      </c>
      <c r="D345" s="58">
        <v>18931</v>
      </c>
      <c r="E345" s="59">
        <f t="shared" si="8"/>
        <v>57.2539356605065</v>
      </c>
      <c r="F345" s="56" t="s">
        <v>428</v>
      </c>
      <c r="G345" s="56" t="s">
        <v>289</v>
      </c>
      <c r="H345" s="56" t="s">
        <v>322</v>
      </c>
      <c r="I345" s="56" t="s">
        <v>430</v>
      </c>
      <c r="J345" s="56" t="s">
        <v>430</v>
      </c>
      <c r="K345" s="56">
        <v>16</v>
      </c>
      <c r="L345" s="56" t="s">
        <v>1038</v>
      </c>
      <c r="M345" s="56" t="s">
        <v>322</v>
      </c>
      <c r="N345" s="56" t="s">
        <v>429</v>
      </c>
      <c r="O345" s="56" t="s">
        <v>408</v>
      </c>
      <c r="P345" s="56" t="s">
        <v>426</v>
      </c>
      <c r="Q345" s="56" t="s">
        <v>408</v>
      </c>
      <c r="R345" s="56" t="s">
        <v>578</v>
      </c>
      <c r="S345" s="56" t="s">
        <v>305</v>
      </c>
      <c r="T345" s="56" t="s">
        <v>408</v>
      </c>
      <c r="U345" s="60">
        <v>5.3</v>
      </c>
      <c r="V345" s="61" t="s">
        <v>178</v>
      </c>
      <c r="W345" s="56" t="s">
        <v>179</v>
      </c>
      <c r="X345" s="56" t="s">
        <v>408</v>
      </c>
      <c r="Y345" s="56" t="s">
        <v>409</v>
      </c>
      <c r="Z345" s="56" t="s">
        <v>361</v>
      </c>
      <c r="AA345" s="56" t="s">
        <v>409</v>
      </c>
      <c r="AB345" s="56" t="s">
        <v>409</v>
      </c>
      <c r="AC345" s="56" t="s">
        <v>408</v>
      </c>
      <c r="AD345" s="56" t="s">
        <v>413</v>
      </c>
      <c r="AE345" s="60">
        <v>0.5</v>
      </c>
      <c r="AF345" s="61">
        <v>37787</v>
      </c>
      <c r="AG345" s="56" t="s">
        <v>427</v>
      </c>
      <c r="AH345" s="56" t="s">
        <v>431</v>
      </c>
      <c r="AI345" s="56" t="s">
        <v>1019</v>
      </c>
      <c r="AJ345" s="56" t="s">
        <v>194</v>
      </c>
      <c r="AK345" s="56" t="s">
        <v>409</v>
      </c>
      <c r="AL345" s="56" t="s">
        <v>361</v>
      </c>
      <c r="AM345" s="61" t="s">
        <v>408</v>
      </c>
      <c r="AN345" s="61" t="s">
        <v>408</v>
      </c>
      <c r="AO345" s="61" t="s">
        <v>408</v>
      </c>
      <c r="AP345" s="61" t="s">
        <v>408</v>
      </c>
      <c r="AQ345" s="61" t="s">
        <v>361</v>
      </c>
      <c r="AR345" s="61" t="s">
        <v>408</v>
      </c>
      <c r="AS345" s="56" t="s">
        <v>349</v>
      </c>
      <c r="AT345" s="56">
        <v>20</v>
      </c>
      <c r="AU345" s="56" t="s">
        <v>347</v>
      </c>
      <c r="AV345" s="56">
        <v>0.5</v>
      </c>
      <c r="AW345" s="56" t="s">
        <v>430</v>
      </c>
      <c r="AY345" s="56"/>
      <c r="AZ345" s="56" t="s">
        <v>361</v>
      </c>
    </row>
    <row r="346" spans="1:52" ht="29" customHeight="1" x14ac:dyDescent="0.15">
      <c r="A346" s="57" t="s">
        <v>120</v>
      </c>
      <c r="B346" s="58">
        <v>38944</v>
      </c>
      <c r="C346" s="58" t="s">
        <v>21</v>
      </c>
      <c r="D346" s="58">
        <v>14608</v>
      </c>
      <c r="E346" s="59">
        <f t="shared" si="8"/>
        <v>66.628336755646814</v>
      </c>
      <c r="F346" s="56" t="s">
        <v>44</v>
      </c>
      <c r="G346" s="56" t="s">
        <v>106</v>
      </c>
      <c r="H346" s="56" t="s">
        <v>82</v>
      </c>
      <c r="I346" s="56" t="s">
        <v>26</v>
      </c>
      <c r="J346" s="56" t="s">
        <v>26</v>
      </c>
      <c r="K346" s="56">
        <v>12</v>
      </c>
      <c r="L346" s="56" t="s">
        <v>121</v>
      </c>
      <c r="M346" s="56" t="s">
        <v>82</v>
      </c>
      <c r="N346" s="56" t="s">
        <v>73</v>
      </c>
      <c r="O346" s="56" t="s">
        <v>74</v>
      </c>
      <c r="P346" s="56" t="s">
        <v>114</v>
      </c>
      <c r="Q346" s="56" t="s">
        <v>74</v>
      </c>
      <c r="R346" s="56" t="s">
        <v>122</v>
      </c>
      <c r="S346" s="56" t="s">
        <v>115</v>
      </c>
      <c r="T346" s="56" t="s">
        <v>74</v>
      </c>
      <c r="U346" s="60">
        <v>4.3</v>
      </c>
      <c r="V346" s="61" t="s">
        <v>34</v>
      </c>
      <c r="W346" s="56" t="s">
        <v>42</v>
      </c>
      <c r="X346" s="56" t="s">
        <v>74</v>
      </c>
      <c r="Y346" s="56" t="s">
        <v>42</v>
      </c>
      <c r="Z346" s="56" t="s">
        <v>80</v>
      </c>
      <c r="AA346" s="56" t="s">
        <v>80</v>
      </c>
      <c r="AB346" s="56" t="s">
        <v>80</v>
      </c>
      <c r="AC346" s="56" t="s">
        <v>74</v>
      </c>
      <c r="AD346" s="56" t="s">
        <v>294</v>
      </c>
      <c r="AE346" s="60" t="s">
        <v>409</v>
      </c>
      <c r="AF346" s="61">
        <v>37347</v>
      </c>
      <c r="AG346" s="56" t="s">
        <v>36</v>
      </c>
      <c r="AH346" s="56" t="s">
        <v>42</v>
      </c>
      <c r="AI346" s="56" t="s">
        <v>42</v>
      </c>
      <c r="AJ346" s="56" t="s">
        <v>74</v>
      </c>
      <c r="AK346" s="56" t="s">
        <v>42</v>
      </c>
      <c r="AL346" s="56" t="s">
        <v>80</v>
      </c>
      <c r="AM346" s="61" t="s">
        <v>74</v>
      </c>
      <c r="AN346" s="61" t="s">
        <v>74</v>
      </c>
      <c r="AO346" s="61" t="s">
        <v>123</v>
      </c>
      <c r="AP346" s="61" t="s">
        <v>74</v>
      </c>
      <c r="AQ346" s="61" t="s">
        <v>42</v>
      </c>
      <c r="AR346" s="61" t="s">
        <v>42</v>
      </c>
      <c r="AS346" s="56" t="s">
        <v>124</v>
      </c>
      <c r="AT346" s="56">
        <v>15</v>
      </c>
      <c r="AU346" s="56" t="s">
        <v>38</v>
      </c>
      <c r="AV346" s="56">
        <v>0</v>
      </c>
      <c r="AW346" s="56" t="s">
        <v>26</v>
      </c>
      <c r="AY346" s="56"/>
      <c r="AZ346" s="56" t="s">
        <v>361</v>
      </c>
    </row>
    <row r="347" spans="1:52" ht="29" customHeight="1" x14ac:dyDescent="0.15">
      <c r="A347" s="57" t="s">
        <v>125</v>
      </c>
      <c r="B347" s="58">
        <v>38944</v>
      </c>
      <c r="C347" s="58" t="s">
        <v>126</v>
      </c>
      <c r="D347" s="58">
        <v>17351</v>
      </c>
      <c r="E347" s="59">
        <f t="shared" si="8"/>
        <v>59.118412046543462</v>
      </c>
      <c r="F347" s="56" t="s">
        <v>31</v>
      </c>
      <c r="G347" s="56" t="s">
        <v>106</v>
      </c>
      <c r="H347" s="56" t="s">
        <v>82</v>
      </c>
      <c r="I347" s="56" t="s">
        <v>26</v>
      </c>
      <c r="J347" s="56" t="s">
        <v>26</v>
      </c>
      <c r="K347" s="56" t="s">
        <v>42</v>
      </c>
      <c r="L347" s="56" t="s">
        <v>79</v>
      </c>
      <c r="M347" s="56" t="s">
        <v>82</v>
      </c>
      <c r="N347" s="56" t="s">
        <v>73</v>
      </c>
      <c r="O347" s="56" t="s">
        <v>74</v>
      </c>
      <c r="P347" s="56" t="s">
        <v>114</v>
      </c>
      <c r="Q347" s="56" t="s">
        <v>74</v>
      </c>
      <c r="R347" s="56" t="s">
        <v>122</v>
      </c>
      <c r="S347" s="56" t="s">
        <v>115</v>
      </c>
      <c r="T347" s="56" t="s">
        <v>74</v>
      </c>
      <c r="U347" s="60">
        <v>4.7</v>
      </c>
      <c r="V347" s="61" t="s">
        <v>34</v>
      </c>
      <c r="W347" s="56" t="s">
        <v>300</v>
      </c>
      <c r="X347" s="56" t="s">
        <v>74</v>
      </c>
      <c r="Y347" s="56" t="s">
        <v>252</v>
      </c>
      <c r="Z347" s="56" t="s">
        <v>80</v>
      </c>
      <c r="AA347" s="56" t="s">
        <v>80</v>
      </c>
      <c r="AB347" s="56" t="s">
        <v>80</v>
      </c>
      <c r="AC347" s="56" t="s">
        <v>74</v>
      </c>
      <c r="AD347" s="56" t="s">
        <v>261</v>
      </c>
      <c r="AE347" s="60" t="s">
        <v>409</v>
      </c>
      <c r="AF347" s="61" t="s">
        <v>1288</v>
      </c>
      <c r="AG347" s="56" t="s">
        <v>36</v>
      </c>
      <c r="AH347" s="56" t="s">
        <v>42</v>
      </c>
      <c r="AI347" s="56" t="s">
        <v>42</v>
      </c>
      <c r="AJ347" s="56" t="s">
        <v>74</v>
      </c>
      <c r="AK347" s="56" t="s">
        <v>42</v>
      </c>
      <c r="AL347" s="56" t="s">
        <v>80</v>
      </c>
      <c r="AM347" s="61" t="s">
        <v>74</v>
      </c>
      <c r="AN347" s="61" t="s">
        <v>74</v>
      </c>
      <c r="AO347" s="61" t="s">
        <v>74</v>
      </c>
      <c r="AP347" s="61" t="s">
        <v>74</v>
      </c>
      <c r="AQ347" s="61" t="s">
        <v>80</v>
      </c>
      <c r="AR347" s="61" t="s">
        <v>74</v>
      </c>
      <c r="AS347" s="56" t="s">
        <v>70</v>
      </c>
      <c r="AT347" s="56">
        <v>15</v>
      </c>
      <c r="AU347" s="56" t="s">
        <v>38</v>
      </c>
      <c r="AV347" s="56">
        <v>0</v>
      </c>
      <c r="AW347" s="56" t="s">
        <v>26</v>
      </c>
      <c r="AY347" s="56"/>
      <c r="AZ347" s="56" t="s">
        <v>361</v>
      </c>
    </row>
    <row r="348" spans="1:52" ht="29" customHeight="1" x14ac:dyDescent="0.15">
      <c r="A348" s="57" t="s">
        <v>81</v>
      </c>
      <c r="B348" s="58">
        <v>38944</v>
      </c>
      <c r="C348" s="58" t="s">
        <v>21</v>
      </c>
      <c r="D348" s="58">
        <v>12381</v>
      </c>
      <c r="E348" s="59">
        <f t="shared" si="8"/>
        <v>72.725530458590001</v>
      </c>
      <c r="F348" s="56" t="s">
        <v>31</v>
      </c>
      <c r="G348" s="56" t="s">
        <v>106</v>
      </c>
      <c r="H348" s="56" t="s">
        <v>82</v>
      </c>
      <c r="I348" s="56" t="s">
        <v>26</v>
      </c>
      <c r="J348" s="56" t="s">
        <v>26</v>
      </c>
      <c r="K348" s="56">
        <v>20</v>
      </c>
      <c r="L348" s="56" t="s">
        <v>83</v>
      </c>
      <c r="M348" s="56" t="s">
        <v>82</v>
      </c>
      <c r="N348" s="56" t="s">
        <v>73</v>
      </c>
      <c r="O348" s="56" t="s">
        <v>74</v>
      </c>
      <c r="P348" s="56" t="s">
        <v>114</v>
      </c>
      <c r="Q348" s="56" t="s">
        <v>74</v>
      </c>
      <c r="R348" s="56" t="s">
        <v>122</v>
      </c>
      <c r="S348" s="56" t="s">
        <v>115</v>
      </c>
      <c r="T348" s="56" t="s">
        <v>74</v>
      </c>
      <c r="U348" s="60">
        <v>2.5</v>
      </c>
      <c r="V348" s="61" t="s">
        <v>34</v>
      </c>
      <c r="W348" s="56" t="s">
        <v>416</v>
      </c>
      <c r="X348" s="56" t="s">
        <v>74</v>
      </c>
      <c r="Y348" s="56" t="s">
        <v>252</v>
      </c>
      <c r="Z348" s="56" t="s">
        <v>80</v>
      </c>
      <c r="AA348" s="56" t="s">
        <v>80</v>
      </c>
      <c r="AB348" s="56" t="s">
        <v>26</v>
      </c>
      <c r="AC348" s="56" t="s">
        <v>84</v>
      </c>
      <c r="AD348" s="56" t="s">
        <v>42</v>
      </c>
      <c r="AE348" s="60">
        <v>2.5</v>
      </c>
      <c r="AF348" s="61">
        <v>38042</v>
      </c>
      <c r="AG348" s="56" t="s">
        <v>36</v>
      </c>
      <c r="AH348" s="56" t="s">
        <v>42</v>
      </c>
      <c r="AI348" s="56" t="s">
        <v>42</v>
      </c>
      <c r="AJ348" s="56" t="s">
        <v>74</v>
      </c>
      <c r="AK348" s="56" t="s">
        <v>42</v>
      </c>
      <c r="AL348" s="56" t="s">
        <v>80</v>
      </c>
      <c r="AM348" s="61" t="s">
        <v>74</v>
      </c>
      <c r="AN348" s="61" t="s">
        <v>74</v>
      </c>
      <c r="AO348" s="61" t="s">
        <v>74</v>
      </c>
      <c r="AP348" s="61" t="s">
        <v>74</v>
      </c>
      <c r="AQ348" s="61" t="s">
        <v>80</v>
      </c>
      <c r="AR348" s="61" t="s">
        <v>74</v>
      </c>
      <c r="AS348" s="56" t="s">
        <v>85</v>
      </c>
      <c r="AT348" s="56">
        <v>15</v>
      </c>
      <c r="AU348" s="56" t="s">
        <v>38</v>
      </c>
      <c r="AV348" s="56">
        <v>0</v>
      </c>
      <c r="AW348" s="56" t="s">
        <v>26</v>
      </c>
      <c r="AY348" s="56"/>
      <c r="AZ348" s="56" t="s">
        <v>361</v>
      </c>
    </row>
    <row r="349" spans="1:52" ht="29" customHeight="1" x14ac:dyDescent="0.15">
      <c r="A349" s="57" t="s">
        <v>86</v>
      </c>
      <c r="B349" s="58">
        <v>38944</v>
      </c>
      <c r="C349" s="58" t="s">
        <v>21</v>
      </c>
      <c r="D349" s="58">
        <v>16701</v>
      </c>
      <c r="E349" s="59">
        <f t="shared" si="8"/>
        <v>60.898015058179332</v>
      </c>
      <c r="F349" s="56" t="s">
        <v>31</v>
      </c>
      <c r="G349" s="56" t="s">
        <v>106</v>
      </c>
      <c r="H349" s="56" t="s">
        <v>82</v>
      </c>
      <c r="I349" s="56" t="s">
        <v>26</v>
      </c>
      <c r="J349" s="56" t="s">
        <v>26</v>
      </c>
      <c r="K349" s="56">
        <v>14</v>
      </c>
      <c r="L349" s="56" t="s">
        <v>87</v>
      </c>
      <c r="M349" s="56" t="s">
        <v>49</v>
      </c>
      <c r="N349" s="56" t="s">
        <v>73</v>
      </c>
      <c r="O349" s="56" t="s">
        <v>74</v>
      </c>
      <c r="P349" s="56" t="s">
        <v>114</v>
      </c>
      <c r="Q349" s="56" t="s">
        <v>74</v>
      </c>
      <c r="R349" s="56" t="s">
        <v>122</v>
      </c>
      <c r="S349" s="56" t="s">
        <v>115</v>
      </c>
      <c r="T349" s="56" t="s">
        <v>74</v>
      </c>
      <c r="U349" s="60">
        <v>24.7</v>
      </c>
      <c r="V349" s="61" t="s">
        <v>34</v>
      </c>
      <c r="W349" s="56" t="s">
        <v>291</v>
      </c>
      <c r="X349" s="56" t="s">
        <v>74</v>
      </c>
      <c r="Y349" s="56" t="s">
        <v>252</v>
      </c>
      <c r="Z349" s="56" t="s">
        <v>26</v>
      </c>
      <c r="AA349" s="56" t="s">
        <v>80</v>
      </c>
      <c r="AB349" s="56" t="s">
        <v>80</v>
      </c>
      <c r="AC349" s="56" t="s">
        <v>74</v>
      </c>
      <c r="AD349" s="56" t="s">
        <v>294</v>
      </c>
      <c r="AE349" s="60">
        <v>15</v>
      </c>
      <c r="AF349" s="61">
        <v>29935</v>
      </c>
      <c r="AG349" s="56" t="s">
        <v>36</v>
      </c>
      <c r="AH349" s="56" t="s">
        <v>42</v>
      </c>
      <c r="AI349" s="56" t="s">
        <v>42</v>
      </c>
      <c r="AJ349" s="56" t="s">
        <v>74</v>
      </c>
      <c r="AK349" s="56" t="s">
        <v>88</v>
      </c>
      <c r="AL349" s="56" t="s">
        <v>80</v>
      </c>
      <c r="AM349" s="61" t="s">
        <v>74</v>
      </c>
      <c r="AN349" s="61" t="s">
        <v>74</v>
      </c>
      <c r="AO349" s="61" t="s">
        <v>74</v>
      </c>
      <c r="AP349" s="61" t="s">
        <v>74</v>
      </c>
      <c r="AQ349" s="61" t="s">
        <v>80</v>
      </c>
      <c r="AR349" s="61" t="s">
        <v>74</v>
      </c>
      <c r="AS349" s="56" t="s">
        <v>89</v>
      </c>
      <c r="AT349" s="56">
        <v>30</v>
      </c>
      <c r="AU349" s="56" t="s">
        <v>38</v>
      </c>
      <c r="AV349" s="56">
        <v>0</v>
      </c>
      <c r="AW349" s="56" t="s">
        <v>26</v>
      </c>
      <c r="AY349" s="56"/>
      <c r="AZ349" s="56" t="s">
        <v>361</v>
      </c>
    </row>
    <row r="350" spans="1:52" ht="29" customHeight="1" x14ac:dyDescent="0.15">
      <c r="A350" s="57" t="s">
        <v>90</v>
      </c>
      <c r="B350" s="64">
        <v>38944</v>
      </c>
      <c r="C350" s="64" t="s">
        <v>21</v>
      </c>
      <c r="D350" s="64">
        <v>11701</v>
      </c>
      <c r="E350" s="59">
        <f t="shared" si="8"/>
        <v>74.587268993839842</v>
      </c>
      <c r="F350" s="65" t="s">
        <v>31</v>
      </c>
      <c r="G350" s="65" t="s">
        <v>106</v>
      </c>
      <c r="H350" s="65" t="s">
        <v>82</v>
      </c>
      <c r="I350" s="65" t="s">
        <v>26</v>
      </c>
      <c r="J350" s="65" t="s">
        <v>26</v>
      </c>
      <c r="K350" s="65">
        <v>12</v>
      </c>
      <c r="L350" s="65" t="s">
        <v>91</v>
      </c>
      <c r="M350" s="65" t="s">
        <v>49</v>
      </c>
      <c r="N350" s="65" t="s">
        <v>73</v>
      </c>
      <c r="O350" s="65" t="s">
        <v>74</v>
      </c>
      <c r="P350" s="65" t="s">
        <v>114</v>
      </c>
      <c r="Q350" s="65" t="s">
        <v>74</v>
      </c>
      <c r="R350" s="65" t="s">
        <v>122</v>
      </c>
      <c r="S350" s="65" t="s">
        <v>115</v>
      </c>
      <c r="T350" s="65" t="s">
        <v>74</v>
      </c>
      <c r="U350" s="66">
        <v>2.7</v>
      </c>
      <c r="V350" s="67" t="s">
        <v>34</v>
      </c>
      <c r="W350" s="65" t="s">
        <v>394</v>
      </c>
      <c r="X350" s="65" t="s">
        <v>74</v>
      </c>
      <c r="Y350" s="65" t="s">
        <v>252</v>
      </c>
      <c r="Z350" s="65" t="s">
        <v>80</v>
      </c>
      <c r="AA350" s="65" t="s">
        <v>80</v>
      </c>
      <c r="AB350" s="65" t="s">
        <v>80</v>
      </c>
      <c r="AC350" s="65" t="s">
        <v>74</v>
      </c>
      <c r="AD350" s="65" t="s">
        <v>296</v>
      </c>
      <c r="AE350" s="66" t="s">
        <v>409</v>
      </c>
      <c r="AF350" s="67">
        <v>37975</v>
      </c>
      <c r="AG350" s="65" t="s">
        <v>36</v>
      </c>
      <c r="AH350" s="65" t="s">
        <v>42</v>
      </c>
      <c r="AI350" s="65" t="s">
        <v>42</v>
      </c>
      <c r="AJ350" s="65" t="s">
        <v>74</v>
      </c>
      <c r="AK350" s="65" t="s">
        <v>42</v>
      </c>
      <c r="AL350" s="65" t="s">
        <v>42</v>
      </c>
      <c r="AM350" s="67" t="s">
        <v>42</v>
      </c>
      <c r="AN350" s="67" t="s">
        <v>42</v>
      </c>
      <c r="AO350" s="67" t="s">
        <v>42</v>
      </c>
      <c r="AP350" s="67" t="s">
        <v>42</v>
      </c>
      <c r="AQ350" s="67" t="s">
        <v>80</v>
      </c>
      <c r="AR350" s="67" t="s">
        <v>74</v>
      </c>
      <c r="AS350" s="65" t="s">
        <v>92</v>
      </c>
      <c r="AT350" s="65">
        <v>30</v>
      </c>
      <c r="AU350" s="65" t="s">
        <v>38</v>
      </c>
      <c r="AV350" s="56">
        <v>0</v>
      </c>
      <c r="AW350" s="65" t="s">
        <v>26</v>
      </c>
      <c r="AX350" s="65"/>
      <c r="AY350" s="56"/>
      <c r="AZ350" s="56" t="s">
        <v>361</v>
      </c>
    </row>
    <row r="351" spans="1:52" ht="29" customHeight="1" x14ac:dyDescent="0.15">
      <c r="A351" s="69" t="s">
        <v>93</v>
      </c>
      <c r="B351" s="70">
        <v>38945</v>
      </c>
      <c r="C351" s="70" t="s">
        <v>21</v>
      </c>
      <c r="D351" s="70">
        <v>6746</v>
      </c>
      <c r="E351" s="59">
        <f t="shared" si="8"/>
        <v>88.156057494866531</v>
      </c>
      <c r="F351" s="71" t="s">
        <v>44</v>
      </c>
      <c r="G351" s="71" t="s">
        <v>106</v>
      </c>
      <c r="H351" s="71" t="s">
        <v>82</v>
      </c>
      <c r="I351" s="71" t="s">
        <v>26</v>
      </c>
      <c r="J351" s="71" t="s">
        <v>26</v>
      </c>
      <c r="K351" s="71">
        <v>20</v>
      </c>
      <c r="L351" s="71" t="s">
        <v>94</v>
      </c>
      <c r="M351" s="71" t="s">
        <v>82</v>
      </c>
      <c r="N351" s="71" t="s">
        <v>73</v>
      </c>
      <c r="O351" s="71" t="s">
        <v>74</v>
      </c>
      <c r="P351" s="71" t="s">
        <v>114</v>
      </c>
      <c r="Q351" s="71" t="s">
        <v>74</v>
      </c>
      <c r="R351" s="71" t="s">
        <v>122</v>
      </c>
      <c r="S351" s="71" t="s">
        <v>115</v>
      </c>
      <c r="T351" s="71" t="s">
        <v>74</v>
      </c>
      <c r="U351" s="72">
        <v>9</v>
      </c>
      <c r="V351" s="73" t="s">
        <v>34</v>
      </c>
      <c r="W351" s="71" t="s">
        <v>416</v>
      </c>
      <c r="X351" s="71" t="s">
        <v>74</v>
      </c>
      <c r="Y351" s="71" t="s">
        <v>252</v>
      </c>
      <c r="Z351" s="71" t="s">
        <v>80</v>
      </c>
      <c r="AA351" s="71" t="s">
        <v>80</v>
      </c>
      <c r="AB351" s="71" t="s">
        <v>80</v>
      </c>
      <c r="AC351" s="71" t="s">
        <v>74</v>
      </c>
      <c r="AD351" s="71" t="s">
        <v>294</v>
      </c>
      <c r="AE351" s="72" t="s">
        <v>409</v>
      </c>
      <c r="AF351" s="73" t="s">
        <v>42</v>
      </c>
      <c r="AG351" s="71" t="s">
        <v>95</v>
      </c>
      <c r="AH351" s="71" t="s">
        <v>42</v>
      </c>
      <c r="AI351" s="71" t="s">
        <v>42</v>
      </c>
      <c r="AJ351" s="71" t="s">
        <v>74</v>
      </c>
      <c r="AK351" s="71" t="s">
        <v>42</v>
      </c>
      <c r="AL351" s="71" t="s">
        <v>80</v>
      </c>
      <c r="AM351" s="73" t="s">
        <v>74</v>
      </c>
      <c r="AN351" s="73" t="s">
        <v>74</v>
      </c>
      <c r="AO351" s="73" t="s">
        <v>74</v>
      </c>
      <c r="AP351" s="73" t="s">
        <v>74</v>
      </c>
      <c r="AQ351" s="73" t="s">
        <v>80</v>
      </c>
      <c r="AR351" s="73" t="s">
        <v>74</v>
      </c>
      <c r="AS351" s="71" t="s">
        <v>96</v>
      </c>
      <c r="AT351" s="71">
        <v>15</v>
      </c>
      <c r="AU351" s="71" t="s">
        <v>38</v>
      </c>
      <c r="AV351" s="56">
        <v>0</v>
      </c>
      <c r="AW351" s="71" t="s">
        <v>26</v>
      </c>
      <c r="AX351" s="71"/>
      <c r="AY351" s="56"/>
      <c r="AZ351" s="56" t="s">
        <v>361</v>
      </c>
    </row>
    <row r="352" spans="1:52" ht="29" customHeight="1" x14ac:dyDescent="0.15">
      <c r="A352" s="69" t="s">
        <v>97</v>
      </c>
      <c r="B352" s="70">
        <v>38945</v>
      </c>
      <c r="C352" s="70" t="s">
        <v>21</v>
      </c>
      <c r="D352" s="70">
        <v>15520</v>
      </c>
      <c r="E352" s="59">
        <f t="shared" si="8"/>
        <v>64.134154688569467</v>
      </c>
      <c r="F352" s="71" t="s">
        <v>31</v>
      </c>
      <c r="G352" s="71" t="s">
        <v>106</v>
      </c>
      <c r="H352" s="71" t="s">
        <v>82</v>
      </c>
      <c r="I352" s="71" t="s">
        <v>26</v>
      </c>
      <c r="J352" s="71" t="s">
        <v>26</v>
      </c>
      <c r="K352" s="71" t="s">
        <v>42</v>
      </c>
      <c r="L352" s="71" t="s">
        <v>98</v>
      </c>
      <c r="M352" s="71" t="s">
        <v>82</v>
      </c>
      <c r="N352" s="71" t="s">
        <v>73</v>
      </c>
      <c r="O352" s="71" t="s">
        <v>74</v>
      </c>
      <c r="P352" s="71" t="s">
        <v>114</v>
      </c>
      <c r="Q352" s="71" t="s">
        <v>74</v>
      </c>
      <c r="R352" s="71" t="s">
        <v>122</v>
      </c>
      <c r="S352" s="71" t="s">
        <v>115</v>
      </c>
      <c r="T352" s="71" t="s">
        <v>74</v>
      </c>
      <c r="U352" s="72">
        <v>4.2</v>
      </c>
      <c r="V352" s="73" t="s">
        <v>42</v>
      </c>
      <c r="W352" s="71" t="s">
        <v>42</v>
      </c>
      <c r="X352" s="71" t="s">
        <v>74</v>
      </c>
      <c r="Y352" s="71" t="s">
        <v>42</v>
      </c>
      <c r="Z352" s="71" t="s">
        <v>42</v>
      </c>
      <c r="AA352" s="71" t="s">
        <v>42</v>
      </c>
      <c r="AB352" s="71" t="s">
        <v>42</v>
      </c>
      <c r="AC352" s="71" t="s">
        <v>74</v>
      </c>
      <c r="AD352" s="71" t="s">
        <v>261</v>
      </c>
      <c r="AE352" s="72" t="s">
        <v>409</v>
      </c>
      <c r="AF352" s="73">
        <v>37388</v>
      </c>
      <c r="AG352" s="71" t="s">
        <v>36</v>
      </c>
      <c r="AH352" s="71" t="s">
        <v>42</v>
      </c>
      <c r="AI352" s="71" t="s">
        <v>42</v>
      </c>
      <c r="AJ352" s="71" t="s">
        <v>74</v>
      </c>
      <c r="AK352" s="71" t="s">
        <v>42</v>
      </c>
      <c r="AL352" s="71" t="s">
        <v>80</v>
      </c>
      <c r="AM352" s="73" t="s">
        <v>74</v>
      </c>
      <c r="AN352" s="73" t="s">
        <v>74</v>
      </c>
      <c r="AO352" s="73" t="s">
        <v>74</v>
      </c>
      <c r="AP352" s="73" t="s">
        <v>74</v>
      </c>
      <c r="AQ352" s="73" t="s">
        <v>42</v>
      </c>
      <c r="AR352" s="73" t="s">
        <v>42</v>
      </c>
      <c r="AS352" s="71" t="s">
        <v>42</v>
      </c>
      <c r="AT352" s="71">
        <v>15</v>
      </c>
      <c r="AU352" s="71" t="s">
        <v>38</v>
      </c>
      <c r="AV352" s="56">
        <v>0</v>
      </c>
      <c r="AW352" s="71" t="s">
        <v>26</v>
      </c>
      <c r="AX352" s="71"/>
      <c r="AY352" s="56"/>
      <c r="AZ352" s="56" t="s">
        <v>361</v>
      </c>
    </row>
    <row r="353" spans="1:52" ht="29" customHeight="1" x14ac:dyDescent="0.15">
      <c r="A353" s="57" t="s">
        <v>99</v>
      </c>
      <c r="B353" s="58">
        <v>38945</v>
      </c>
      <c r="C353" s="58" t="s">
        <v>21</v>
      </c>
      <c r="D353" s="58">
        <v>26396</v>
      </c>
      <c r="E353" s="59">
        <f t="shared" si="8"/>
        <v>34.357289527720738</v>
      </c>
      <c r="F353" s="56" t="s">
        <v>44</v>
      </c>
      <c r="G353" s="56" t="s">
        <v>106</v>
      </c>
      <c r="H353" s="56" t="s">
        <v>82</v>
      </c>
      <c r="I353" s="56" t="s">
        <v>26</v>
      </c>
      <c r="J353" s="56" t="s">
        <v>26</v>
      </c>
      <c r="K353" s="56">
        <v>16</v>
      </c>
      <c r="L353" s="56" t="s">
        <v>100</v>
      </c>
      <c r="M353" s="56" t="s">
        <v>42</v>
      </c>
      <c r="N353" s="56" t="s">
        <v>73</v>
      </c>
      <c r="O353" s="56" t="s">
        <v>74</v>
      </c>
      <c r="P353" s="56" t="s">
        <v>114</v>
      </c>
      <c r="Q353" s="56" t="s">
        <v>74</v>
      </c>
      <c r="R353" s="56" t="s">
        <v>122</v>
      </c>
      <c r="S353" s="56" t="s">
        <v>115</v>
      </c>
      <c r="T353" s="56" t="s">
        <v>74</v>
      </c>
      <c r="U353" s="60">
        <v>3.6</v>
      </c>
      <c r="V353" s="61" t="s">
        <v>42</v>
      </c>
      <c r="W353" s="56" t="s">
        <v>42</v>
      </c>
      <c r="X353" s="56" t="s">
        <v>74</v>
      </c>
      <c r="Y353" s="56" t="s">
        <v>42</v>
      </c>
      <c r="Z353" s="56" t="s">
        <v>80</v>
      </c>
      <c r="AA353" s="56" t="s">
        <v>80</v>
      </c>
      <c r="AB353" s="56" t="s">
        <v>101</v>
      </c>
      <c r="AC353" s="56" t="s">
        <v>102</v>
      </c>
      <c r="AD353" s="56" t="s">
        <v>42</v>
      </c>
      <c r="AE353" s="60">
        <v>1</v>
      </c>
      <c r="AF353" s="61">
        <v>37650</v>
      </c>
      <c r="AG353" s="56" t="s">
        <v>42</v>
      </c>
      <c r="AH353" s="56" t="s">
        <v>46</v>
      </c>
      <c r="AI353" s="56" t="s">
        <v>42</v>
      </c>
      <c r="AJ353" s="56" t="s">
        <v>74</v>
      </c>
      <c r="AK353" s="56" t="s">
        <v>56</v>
      </c>
      <c r="AL353" s="56" t="s">
        <v>42</v>
      </c>
      <c r="AM353" s="61" t="s">
        <v>42</v>
      </c>
      <c r="AN353" s="61" t="s">
        <v>42</v>
      </c>
      <c r="AO353" s="61" t="s">
        <v>42</v>
      </c>
      <c r="AP353" s="61" t="s">
        <v>42</v>
      </c>
      <c r="AQ353" s="61" t="s">
        <v>42</v>
      </c>
      <c r="AR353" s="61" t="s">
        <v>42</v>
      </c>
      <c r="AS353" s="56" t="s">
        <v>70</v>
      </c>
      <c r="AT353" s="56">
        <v>30</v>
      </c>
      <c r="AU353" s="56" t="s">
        <v>38</v>
      </c>
      <c r="AV353" s="56">
        <v>0</v>
      </c>
      <c r="AW353" s="56" t="s">
        <v>26</v>
      </c>
      <c r="AY353" s="56"/>
      <c r="AZ353" s="56" t="s">
        <v>361</v>
      </c>
    </row>
    <row r="354" spans="1:52" ht="29" customHeight="1" x14ac:dyDescent="0.15">
      <c r="A354" s="57" t="s">
        <v>57</v>
      </c>
      <c r="B354" s="58">
        <v>38945</v>
      </c>
      <c r="C354" s="58" t="s">
        <v>21</v>
      </c>
      <c r="D354" s="58">
        <v>16352</v>
      </c>
      <c r="E354" s="59">
        <f t="shared" si="8"/>
        <v>61.856262833675565</v>
      </c>
      <c r="F354" s="56" t="s">
        <v>44</v>
      </c>
      <c r="G354" s="56" t="s">
        <v>106</v>
      </c>
      <c r="H354" s="56" t="s">
        <v>82</v>
      </c>
      <c r="I354" s="56" t="s">
        <v>26</v>
      </c>
      <c r="J354" s="56" t="s">
        <v>26</v>
      </c>
      <c r="K354" s="56">
        <v>16</v>
      </c>
      <c r="L354" s="56" t="s">
        <v>58</v>
      </c>
      <c r="M354" s="56" t="s">
        <v>322</v>
      </c>
      <c r="N354" s="56" t="s">
        <v>73</v>
      </c>
      <c r="O354" s="56" t="s">
        <v>74</v>
      </c>
      <c r="P354" s="56" t="s">
        <v>114</v>
      </c>
      <c r="Q354" s="56" t="s">
        <v>74</v>
      </c>
      <c r="R354" s="56" t="s">
        <v>122</v>
      </c>
      <c r="S354" s="56" t="s">
        <v>115</v>
      </c>
      <c r="T354" s="56" t="s">
        <v>74</v>
      </c>
      <c r="U354" s="60">
        <v>7.4</v>
      </c>
      <c r="V354" s="61" t="s">
        <v>34</v>
      </c>
      <c r="W354" s="56" t="s">
        <v>42</v>
      </c>
      <c r="X354" s="56" t="s">
        <v>74</v>
      </c>
      <c r="Y354" s="56" t="s">
        <v>252</v>
      </c>
      <c r="Z354" s="56" t="s">
        <v>80</v>
      </c>
      <c r="AA354" s="56" t="s">
        <v>80</v>
      </c>
      <c r="AB354" s="56" t="s">
        <v>42</v>
      </c>
      <c r="AC354" s="56" t="s">
        <v>74</v>
      </c>
      <c r="AD354" s="56" t="s">
        <v>296</v>
      </c>
      <c r="AE354" s="60">
        <v>1.3</v>
      </c>
      <c r="AF354" s="61">
        <v>36245</v>
      </c>
      <c r="AG354" s="56" t="s">
        <v>42</v>
      </c>
      <c r="AH354" s="56" t="s">
        <v>42</v>
      </c>
      <c r="AI354" s="56" t="s">
        <v>42</v>
      </c>
      <c r="AJ354" s="56" t="s">
        <v>74</v>
      </c>
      <c r="AK354" s="56" t="s">
        <v>42</v>
      </c>
      <c r="AL354" s="56" t="s">
        <v>361</v>
      </c>
      <c r="AM354" s="61" t="s">
        <v>42</v>
      </c>
      <c r="AN354" s="61" t="s">
        <v>42</v>
      </c>
      <c r="AO354" s="61" t="s">
        <v>42</v>
      </c>
      <c r="AP354" s="61" t="s">
        <v>42</v>
      </c>
      <c r="AQ354" s="61" t="s">
        <v>42</v>
      </c>
      <c r="AR354" s="61" t="s">
        <v>42</v>
      </c>
      <c r="AS354" s="56" t="s">
        <v>42</v>
      </c>
      <c r="AT354" s="56">
        <v>15</v>
      </c>
      <c r="AU354" s="56" t="s">
        <v>38</v>
      </c>
      <c r="AV354" s="56">
        <v>0</v>
      </c>
      <c r="AW354" s="56" t="s">
        <v>26</v>
      </c>
      <c r="AY354" s="56"/>
      <c r="AZ354" s="56" t="s">
        <v>430</v>
      </c>
    </row>
    <row r="355" spans="1:52" ht="29" customHeight="1" x14ac:dyDescent="0.15">
      <c r="A355" s="57" t="s">
        <v>59</v>
      </c>
      <c r="B355" s="58">
        <v>38945</v>
      </c>
      <c r="C355" s="58" t="s">
        <v>21</v>
      </c>
      <c r="D355" s="58">
        <v>12660</v>
      </c>
      <c r="E355" s="59">
        <f t="shared" si="8"/>
        <v>71.964407939767284</v>
      </c>
      <c r="F355" s="56" t="s">
        <v>31</v>
      </c>
      <c r="G355" s="56" t="s">
        <v>106</v>
      </c>
      <c r="H355" s="56" t="s">
        <v>82</v>
      </c>
      <c r="I355" s="56" t="s">
        <v>26</v>
      </c>
      <c r="J355" s="56" t="s">
        <v>26</v>
      </c>
      <c r="K355" s="56">
        <v>20</v>
      </c>
      <c r="L355" s="56" t="s">
        <v>60</v>
      </c>
      <c r="M355" s="56" t="s">
        <v>82</v>
      </c>
      <c r="N355" s="56" t="s">
        <v>73</v>
      </c>
      <c r="O355" s="56" t="s">
        <v>74</v>
      </c>
      <c r="P355" s="56" t="s">
        <v>114</v>
      </c>
      <c r="Q355" s="56" t="s">
        <v>74</v>
      </c>
      <c r="R355" s="56" t="s">
        <v>122</v>
      </c>
      <c r="S355" s="56" t="s">
        <v>115</v>
      </c>
      <c r="T355" s="56" t="s">
        <v>74</v>
      </c>
      <c r="U355" s="60">
        <v>7.25</v>
      </c>
      <c r="V355" s="61" t="s">
        <v>34</v>
      </c>
      <c r="W355" s="56" t="s">
        <v>394</v>
      </c>
      <c r="X355" s="56" t="s">
        <v>74</v>
      </c>
      <c r="Y355" s="56" t="s">
        <v>252</v>
      </c>
      <c r="Z355" s="56" t="s">
        <v>26</v>
      </c>
      <c r="AA355" s="56" t="s">
        <v>26</v>
      </c>
      <c r="AB355" s="56" t="s">
        <v>42</v>
      </c>
      <c r="AC355" s="56" t="s">
        <v>74</v>
      </c>
      <c r="AD355" s="56" t="s">
        <v>296</v>
      </c>
      <c r="AE355" s="60">
        <v>3.5</v>
      </c>
      <c r="AF355" s="61">
        <v>36300</v>
      </c>
      <c r="AG355" s="56" t="s">
        <v>36</v>
      </c>
      <c r="AH355" s="56" t="s">
        <v>42</v>
      </c>
      <c r="AI355" s="56" t="s">
        <v>42</v>
      </c>
      <c r="AJ355" s="56" t="s">
        <v>74</v>
      </c>
      <c r="AK355" s="56" t="s">
        <v>61</v>
      </c>
      <c r="AL355" s="56" t="s">
        <v>80</v>
      </c>
      <c r="AM355" s="61" t="s">
        <v>74</v>
      </c>
      <c r="AN355" s="61" t="s">
        <v>74</v>
      </c>
      <c r="AO355" s="61" t="s">
        <v>74</v>
      </c>
      <c r="AP355" s="61" t="s">
        <v>74</v>
      </c>
      <c r="AQ355" s="61" t="s">
        <v>80</v>
      </c>
      <c r="AR355" s="61" t="s">
        <v>74</v>
      </c>
      <c r="AS355" s="56" t="s">
        <v>62</v>
      </c>
      <c r="AT355" s="56">
        <v>30</v>
      </c>
      <c r="AU355" s="56" t="s">
        <v>38</v>
      </c>
      <c r="AV355" s="56">
        <v>0</v>
      </c>
      <c r="AW355" s="56" t="s">
        <v>26</v>
      </c>
      <c r="AY355" s="56"/>
      <c r="AZ355" s="56" t="s">
        <v>361</v>
      </c>
    </row>
    <row r="356" spans="1:52" ht="29" customHeight="1" x14ac:dyDescent="0.15">
      <c r="A356" s="57" t="s">
        <v>63</v>
      </c>
      <c r="B356" s="58">
        <v>38946</v>
      </c>
      <c r="C356" s="58" t="s">
        <v>21</v>
      </c>
      <c r="D356" s="58">
        <v>15262</v>
      </c>
      <c r="E356" s="59">
        <f t="shared" si="8"/>
        <v>64.843258042436688</v>
      </c>
      <c r="F356" s="56" t="s">
        <v>44</v>
      </c>
      <c r="G356" s="56" t="s">
        <v>106</v>
      </c>
      <c r="H356" s="56" t="s">
        <v>82</v>
      </c>
      <c r="I356" s="56" t="s">
        <v>26</v>
      </c>
      <c r="J356" s="56" t="s">
        <v>26</v>
      </c>
      <c r="K356" s="56">
        <v>16</v>
      </c>
      <c r="L356" s="56" t="s">
        <v>64</v>
      </c>
      <c r="M356" s="56" t="s">
        <v>82</v>
      </c>
      <c r="N356" s="56" t="s">
        <v>73</v>
      </c>
      <c r="O356" s="56" t="s">
        <v>74</v>
      </c>
      <c r="P356" s="56" t="s">
        <v>114</v>
      </c>
      <c r="Q356" s="56" t="s">
        <v>74</v>
      </c>
      <c r="R356" s="56" t="s">
        <v>122</v>
      </c>
      <c r="S356" s="56" t="s">
        <v>115</v>
      </c>
      <c r="T356" s="56" t="s">
        <v>74</v>
      </c>
      <c r="U356" s="60">
        <v>5.3</v>
      </c>
      <c r="V356" s="61" t="s">
        <v>116</v>
      </c>
      <c r="W356" s="56" t="s">
        <v>117</v>
      </c>
      <c r="X356" s="56" t="s">
        <v>74</v>
      </c>
      <c r="Y356" s="56" t="s">
        <v>252</v>
      </c>
      <c r="Z356" s="56" t="s">
        <v>26</v>
      </c>
      <c r="AA356" s="56" t="s">
        <v>80</v>
      </c>
      <c r="AB356" s="56" t="s">
        <v>80</v>
      </c>
      <c r="AC356" s="56" t="s">
        <v>74</v>
      </c>
      <c r="AD356" s="56" t="s">
        <v>296</v>
      </c>
      <c r="AE356" s="60">
        <v>5</v>
      </c>
      <c r="AF356" s="61">
        <v>36981</v>
      </c>
      <c r="AG356" s="56" t="s">
        <v>36</v>
      </c>
      <c r="AH356" s="56" t="s">
        <v>42</v>
      </c>
      <c r="AI356" s="56" t="s">
        <v>42</v>
      </c>
      <c r="AJ356" s="56" t="s">
        <v>74</v>
      </c>
      <c r="AK356" s="56" t="s">
        <v>42</v>
      </c>
      <c r="AL356" s="56" t="s">
        <v>42</v>
      </c>
      <c r="AM356" s="61" t="s">
        <v>42</v>
      </c>
      <c r="AN356" s="61" t="s">
        <v>42</v>
      </c>
      <c r="AO356" s="61" t="s">
        <v>42</v>
      </c>
      <c r="AP356" s="61" t="s">
        <v>42</v>
      </c>
      <c r="AQ356" s="61" t="s">
        <v>80</v>
      </c>
      <c r="AR356" s="61" t="s">
        <v>74</v>
      </c>
      <c r="AS356" s="56" t="s">
        <v>70</v>
      </c>
      <c r="AT356" s="56">
        <v>15</v>
      </c>
      <c r="AU356" s="56" t="s">
        <v>38</v>
      </c>
      <c r="AV356" s="56">
        <v>0</v>
      </c>
      <c r="AW356" s="56" t="s">
        <v>26</v>
      </c>
      <c r="AY356" s="56"/>
      <c r="AZ356" s="56" t="s">
        <v>361</v>
      </c>
    </row>
    <row r="357" spans="1:52" ht="29" customHeight="1" x14ac:dyDescent="0.15">
      <c r="A357" s="57" t="s">
        <v>65</v>
      </c>
      <c r="B357" s="58">
        <v>38946</v>
      </c>
      <c r="C357" s="58" t="s">
        <v>21</v>
      </c>
      <c r="D357" s="58">
        <v>23306</v>
      </c>
      <c r="E357" s="59">
        <f t="shared" si="8"/>
        <v>42.819986310746067</v>
      </c>
      <c r="F357" s="56" t="s">
        <v>31</v>
      </c>
      <c r="G357" s="56" t="s">
        <v>66</v>
      </c>
      <c r="H357" s="56" t="s">
        <v>82</v>
      </c>
      <c r="I357" s="56" t="s">
        <v>26</v>
      </c>
      <c r="J357" s="56" t="s">
        <v>26</v>
      </c>
      <c r="K357" s="56">
        <v>15</v>
      </c>
      <c r="L357" s="56" t="s">
        <v>67</v>
      </c>
      <c r="M357" s="56" t="s">
        <v>82</v>
      </c>
      <c r="N357" s="56" t="s">
        <v>73</v>
      </c>
      <c r="O357" s="56" t="s">
        <v>74</v>
      </c>
      <c r="P357" s="56" t="s">
        <v>114</v>
      </c>
      <c r="Q357" s="56" t="s">
        <v>74</v>
      </c>
      <c r="R357" s="56" t="s">
        <v>122</v>
      </c>
      <c r="S357" s="56" t="s">
        <v>115</v>
      </c>
      <c r="T357" s="56" t="s">
        <v>74</v>
      </c>
      <c r="U357" s="60">
        <v>3.4</v>
      </c>
      <c r="V357" s="61" t="s">
        <v>116</v>
      </c>
      <c r="W357" s="56" t="s">
        <v>184</v>
      </c>
      <c r="X357" s="56" t="s">
        <v>74</v>
      </c>
      <c r="Y357" s="56" t="s">
        <v>252</v>
      </c>
      <c r="Z357" s="56" t="s">
        <v>26</v>
      </c>
      <c r="AA357" s="56" t="s">
        <v>80</v>
      </c>
      <c r="AB357" s="56" t="s">
        <v>26</v>
      </c>
      <c r="AC357" s="56" t="s">
        <v>68</v>
      </c>
      <c r="AD357" s="56" t="s">
        <v>296</v>
      </c>
      <c r="AE357" s="60">
        <v>3.4</v>
      </c>
      <c r="AF357" s="61">
        <v>37692</v>
      </c>
      <c r="AG357" s="56" t="s">
        <v>36</v>
      </c>
      <c r="AH357" s="56" t="s">
        <v>365</v>
      </c>
      <c r="AI357" s="56" t="s">
        <v>42</v>
      </c>
      <c r="AJ357" s="56" t="s">
        <v>74</v>
      </c>
      <c r="AK357" s="56" t="s">
        <v>633</v>
      </c>
      <c r="AL357" s="56" t="s">
        <v>80</v>
      </c>
      <c r="AM357" s="61" t="s">
        <v>74</v>
      </c>
      <c r="AN357" s="61" t="s">
        <v>74</v>
      </c>
      <c r="AO357" s="61" t="s">
        <v>74</v>
      </c>
      <c r="AP357" s="61" t="s">
        <v>74</v>
      </c>
      <c r="AQ357" s="61" t="s">
        <v>26</v>
      </c>
      <c r="AR357" s="61" t="s">
        <v>69</v>
      </c>
      <c r="AS357" s="56" t="s">
        <v>70</v>
      </c>
      <c r="AT357" s="56">
        <v>15</v>
      </c>
      <c r="AU357" s="56" t="s">
        <v>38</v>
      </c>
      <c r="AV357" s="56">
        <v>0</v>
      </c>
      <c r="AW357" s="56" t="s">
        <v>26</v>
      </c>
      <c r="AY357" s="56"/>
      <c r="AZ357" s="56" t="s">
        <v>430</v>
      </c>
    </row>
    <row r="358" spans="1:52" ht="29" customHeight="1" x14ac:dyDescent="0.15">
      <c r="A358" s="57" t="s">
        <v>71</v>
      </c>
      <c r="B358" s="58">
        <v>38946</v>
      </c>
      <c r="C358" s="58" t="s">
        <v>21</v>
      </c>
      <c r="D358" s="58">
        <v>13546</v>
      </c>
      <c r="E358" s="59">
        <f t="shared" si="8"/>
        <v>69.541409993155369</v>
      </c>
      <c r="F358" s="56" t="s">
        <v>31</v>
      </c>
      <c r="G358" s="56" t="s">
        <v>106</v>
      </c>
      <c r="H358" s="56" t="s">
        <v>82</v>
      </c>
      <c r="I358" s="56" t="s">
        <v>26</v>
      </c>
      <c r="J358" s="56" t="s">
        <v>26</v>
      </c>
      <c r="K358" s="56">
        <v>19</v>
      </c>
      <c r="L358" s="56" t="s">
        <v>72</v>
      </c>
      <c r="M358" s="56" t="s">
        <v>82</v>
      </c>
      <c r="N358" s="56" t="s">
        <v>73</v>
      </c>
      <c r="O358" s="56" t="s">
        <v>74</v>
      </c>
      <c r="P358" s="56" t="s">
        <v>114</v>
      </c>
      <c r="Q358" s="56" t="s">
        <v>74</v>
      </c>
      <c r="R358" s="56" t="s">
        <v>122</v>
      </c>
      <c r="S358" s="56" t="s">
        <v>115</v>
      </c>
      <c r="T358" s="56" t="s">
        <v>74</v>
      </c>
      <c r="U358" s="60">
        <v>3.25</v>
      </c>
      <c r="V358" s="61" t="s">
        <v>178</v>
      </c>
      <c r="W358" s="56" t="s">
        <v>239</v>
      </c>
      <c r="X358" s="56" t="s">
        <v>74</v>
      </c>
      <c r="Y358" s="56" t="s">
        <v>74</v>
      </c>
      <c r="Z358" s="56" t="s">
        <v>80</v>
      </c>
      <c r="AA358" s="56" t="s">
        <v>80</v>
      </c>
      <c r="AB358" s="56" t="s">
        <v>42</v>
      </c>
      <c r="AC358" s="56" t="s">
        <v>42</v>
      </c>
      <c r="AD358" s="56" t="s">
        <v>296</v>
      </c>
      <c r="AE358" s="60">
        <v>3</v>
      </c>
      <c r="AF358" s="61">
        <v>37742</v>
      </c>
      <c r="AG358" s="56" t="s">
        <v>42</v>
      </c>
      <c r="AH358" s="56" t="s">
        <v>42</v>
      </c>
      <c r="AI358" s="56" t="s">
        <v>42</v>
      </c>
      <c r="AJ358" s="56" t="s">
        <v>42</v>
      </c>
      <c r="AK358" s="56" t="s">
        <v>42</v>
      </c>
      <c r="AL358" s="56" t="s">
        <v>80</v>
      </c>
      <c r="AM358" s="61" t="s">
        <v>74</v>
      </c>
      <c r="AN358" s="61" t="s">
        <v>74</v>
      </c>
      <c r="AO358" s="61" t="s">
        <v>74</v>
      </c>
      <c r="AP358" s="61" t="s">
        <v>74</v>
      </c>
      <c r="AQ358" s="61" t="s">
        <v>361</v>
      </c>
      <c r="AR358" s="61" t="s">
        <v>408</v>
      </c>
      <c r="AS358" s="56" t="s">
        <v>70</v>
      </c>
      <c r="AT358" s="56">
        <v>15</v>
      </c>
      <c r="AU358" s="56" t="s">
        <v>38</v>
      </c>
      <c r="AV358" s="56">
        <v>0</v>
      </c>
      <c r="AW358" s="56" t="s">
        <v>26</v>
      </c>
      <c r="AX358" s="56" t="s">
        <v>1330</v>
      </c>
      <c r="AY358" s="56"/>
      <c r="AZ358" s="56" t="s">
        <v>361</v>
      </c>
    </row>
    <row r="359" spans="1:52" ht="29" customHeight="1" x14ac:dyDescent="0.15">
      <c r="A359" s="57" t="s">
        <v>75</v>
      </c>
      <c r="B359" s="58">
        <v>38946</v>
      </c>
      <c r="C359" s="58" t="s">
        <v>42</v>
      </c>
      <c r="D359" s="58">
        <v>15147</v>
      </c>
      <c r="E359" s="59">
        <f t="shared" si="8"/>
        <v>65.158110882956876</v>
      </c>
      <c r="F359" s="56" t="s">
        <v>31</v>
      </c>
      <c r="G359" s="56" t="s">
        <v>289</v>
      </c>
      <c r="H359" s="56" t="s">
        <v>322</v>
      </c>
      <c r="I359" s="56" t="s">
        <v>26</v>
      </c>
      <c r="J359" s="56" t="s">
        <v>26</v>
      </c>
      <c r="K359" s="56">
        <v>19</v>
      </c>
      <c r="L359" s="56" t="s">
        <v>889</v>
      </c>
      <c r="M359" s="56" t="s">
        <v>322</v>
      </c>
      <c r="N359" s="56" t="s">
        <v>429</v>
      </c>
      <c r="O359" s="56" t="s">
        <v>408</v>
      </c>
      <c r="P359" s="56" t="s">
        <v>426</v>
      </c>
      <c r="Q359" s="56" t="s">
        <v>408</v>
      </c>
      <c r="R359" s="56" t="s">
        <v>578</v>
      </c>
      <c r="S359" s="56" t="s">
        <v>305</v>
      </c>
      <c r="T359" s="56" t="s">
        <v>408</v>
      </c>
      <c r="U359" s="60">
        <v>5</v>
      </c>
      <c r="V359" s="61" t="s">
        <v>410</v>
      </c>
      <c r="W359" s="56" t="s">
        <v>425</v>
      </c>
      <c r="X359" s="56" t="s">
        <v>74</v>
      </c>
      <c r="Y359" s="56" t="s">
        <v>611</v>
      </c>
      <c r="Z359" s="56" t="s">
        <v>361</v>
      </c>
      <c r="AA359" s="56" t="s">
        <v>361</v>
      </c>
      <c r="AB359" s="56" t="s">
        <v>361</v>
      </c>
      <c r="AC359" s="56" t="s">
        <v>408</v>
      </c>
      <c r="AD359" s="56" t="s">
        <v>290</v>
      </c>
      <c r="AE359" s="60" t="s">
        <v>409</v>
      </c>
      <c r="AF359" s="61" t="s">
        <v>1287</v>
      </c>
      <c r="AG359" s="56" t="s">
        <v>427</v>
      </c>
      <c r="AH359" s="56" t="s">
        <v>42</v>
      </c>
      <c r="AI359" s="56" t="s">
        <v>42</v>
      </c>
      <c r="AJ359" s="56" t="s">
        <v>408</v>
      </c>
      <c r="AK359" s="56" t="s">
        <v>42</v>
      </c>
      <c r="AL359" s="56" t="s">
        <v>361</v>
      </c>
      <c r="AM359" s="61" t="s">
        <v>408</v>
      </c>
      <c r="AN359" s="61" t="s">
        <v>408</v>
      </c>
      <c r="AO359" s="61" t="s">
        <v>408</v>
      </c>
      <c r="AP359" s="61" t="s">
        <v>408</v>
      </c>
      <c r="AQ359" s="61" t="s">
        <v>361</v>
      </c>
      <c r="AR359" s="61" t="s">
        <v>408</v>
      </c>
      <c r="AS359" s="56" t="s">
        <v>349</v>
      </c>
      <c r="AT359" s="56">
        <v>30</v>
      </c>
      <c r="AU359" s="56" t="s">
        <v>38</v>
      </c>
      <c r="AV359" s="56">
        <v>0</v>
      </c>
      <c r="AW359" s="56" t="s">
        <v>26</v>
      </c>
      <c r="AY359" s="56"/>
      <c r="AZ359" s="56" t="s">
        <v>430</v>
      </c>
    </row>
    <row r="360" spans="1:52" ht="29" customHeight="1" x14ac:dyDescent="0.15">
      <c r="A360" s="57" t="s">
        <v>76</v>
      </c>
      <c r="B360" s="58">
        <v>38947</v>
      </c>
      <c r="C360" s="58" t="s">
        <v>21</v>
      </c>
      <c r="D360" s="58">
        <v>18681</v>
      </c>
      <c r="E360" s="59">
        <f t="shared" si="8"/>
        <v>55.485284052019168</v>
      </c>
      <c r="F360" s="56" t="s">
        <v>31</v>
      </c>
      <c r="G360" s="56" t="s">
        <v>106</v>
      </c>
      <c r="H360" s="56" t="s">
        <v>82</v>
      </c>
      <c r="I360" s="56" t="s">
        <v>26</v>
      </c>
      <c r="J360" s="56" t="s">
        <v>26</v>
      </c>
      <c r="K360" s="56">
        <v>18</v>
      </c>
      <c r="L360" s="56" t="s">
        <v>77</v>
      </c>
      <c r="M360" s="56" t="s">
        <v>82</v>
      </c>
      <c r="N360" s="56" t="s">
        <v>73</v>
      </c>
      <c r="O360" s="56" t="s">
        <v>74</v>
      </c>
      <c r="P360" s="56" t="s">
        <v>114</v>
      </c>
      <c r="Q360" s="56" t="s">
        <v>74</v>
      </c>
      <c r="R360" s="56" t="s">
        <v>122</v>
      </c>
      <c r="S360" s="56" t="s">
        <v>115</v>
      </c>
      <c r="T360" s="56" t="s">
        <v>74</v>
      </c>
      <c r="U360" s="60">
        <v>4.75</v>
      </c>
      <c r="V360" s="61" t="s">
        <v>116</v>
      </c>
      <c r="W360" s="56" t="s">
        <v>117</v>
      </c>
      <c r="X360" s="56" t="s">
        <v>74</v>
      </c>
      <c r="Y360" s="56" t="s">
        <v>252</v>
      </c>
      <c r="Z360" s="56" t="s">
        <v>42</v>
      </c>
      <c r="AA360" s="56" t="s">
        <v>42</v>
      </c>
      <c r="AB360" s="56" t="s">
        <v>80</v>
      </c>
      <c r="AC360" s="56" t="s">
        <v>74</v>
      </c>
      <c r="AD360" s="56" t="s">
        <v>294</v>
      </c>
      <c r="AE360" s="60">
        <v>4.75</v>
      </c>
      <c r="AF360" s="61">
        <v>37216</v>
      </c>
      <c r="AG360" s="56" t="s">
        <v>36</v>
      </c>
      <c r="AH360" s="56" t="s">
        <v>42</v>
      </c>
      <c r="AI360" s="56" t="s">
        <v>42</v>
      </c>
      <c r="AJ360" s="56" t="s">
        <v>42</v>
      </c>
      <c r="AK360" s="56" t="s">
        <v>42</v>
      </c>
      <c r="AL360" s="56" t="s">
        <v>80</v>
      </c>
      <c r="AM360" s="61" t="s">
        <v>74</v>
      </c>
      <c r="AN360" s="61" t="s">
        <v>74</v>
      </c>
      <c r="AO360" s="61" t="s">
        <v>74</v>
      </c>
      <c r="AP360" s="61" t="s">
        <v>74</v>
      </c>
      <c r="AQ360" s="61" t="s">
        <v>80</v>
      </c>
      <c r="AR360" s="61" t="s">
        <v>74</v>
      </c>
      <c r="AS360" s="56" t="s">
        <v>70</v>
      </c>
      <c r="AT360" s="56">
        <v>15</v>
      </c>
      <c r="AU360" s="56" t="s">
        <v>38</v>
      </c>
      <c r="AV360" s="56">
        <v>0</v>
      </c>
      <c r="AW360" s="56" t="s">
        <v>26</v>
      </c>
      <c r="AY360" s="56"/>
      <c r="AZ360" s="56" t="s">
        <v>361</v>
      </c>
    </row>
    <row r="361" spans="1:52" ht="29" customHeight="1" x14ac:dyDescent="0.15">
      <c r="A361" s="57" t="s">
        <v>890</v>
      </c>
      <c r="B361" s="58">
        <v>39785</v>
      </c>
      <c r="C361" s="58" t="s">
        <v>350</v>
      </c>
      <c r="D361" s="58">
        <v>16605</v>
      </c>
      <c r="E361" s="59">
        <f t="shared" si="8"/>
        <v>63.463381245722111</v>
      </c>
      <c r="F361" s="56" t="s">
        <v>428</v>
      </c>
      <c r="G361" s="56" t="s">
        <v>289</v>
      </c>
      <c r="H361" s="56" t="s">
        <v>409</v>
      </c>
      <c r="I361" s="56" t="s">
        <v>430</v>
      </c>
      <c r="J361" s="56" t="s">
        <v>430</v>
      </c>
      <c r="K361" s="56">
        <v>16</v>
      </c>
      <c r="L361" s="56" t="s">
        <v>983</v>
      </c>
      <c r="M361" s="56" t="s">
        <v>322</v>
      </c>
      <c r="N361" s="56" t="s">
        <v>429</v>
      </c>
      <c r="O361" s="56" t="s">
        <v>408</v>
      </c>
      <c r="P361" s="56" t="s">
        <v>426</v>
      </c>
      <c r="Q361" s="56" t="s">
        <v>408</v>
      </c>
      <c r="R361" s="56" t="s">
        <v>578</v>
      </c>
      <c r="S361" s="56" t="s">
        <v>305</v>
      </c>
      <c r="T361" s="56" t="s">
        <v>408</v>
      </c>
      <c r="U361" s="60">
        <v>4.9000000000000004</v>
      </c>
      <c r="V361" s="61" t="s">
        <v>178</v>
      </c>
      <c r="W361" s="56" t="s">
        <v>297</v>
      </c>
      <c r="X361" s="56" t="s">
        <v>408</v>
      </c>
      <c r="Y361" s="56" t="s">
        <v>611</v>
      </c>
      <c r="Z361" s="56" t="s">
        <v>361</v>
      </c>
      <c r="AA361" s="56" t="s">
        <v>361</v>
      </c>
      <c r="AB361" s="56" t="s">
        <v>361</v>
      </c>
      <c r="AC361" s="56" t="s">
        <v>408</v>
      </c>
      <c r="AD361" s="56" t="s">
        <v>290</v>
      </c>
      <c r="AE361" s="60">
        <v>4.9000000000000004</v>
      </c>
      <c r="AF361" s="61">
        <v>38000</v>
      </c>
      <c r="AG361" s="56" t="s">
        <v>427</v>
      </c>
      <c r="AH361" s="56" t="s">
        <v>365</v>
      </c>
      <c r="AI361" s="56" t="s">
        <v>409</v>
      </c>
      <c r="AJ361" s="56" t="s">
        <v>408</v>
      </c>
      <c r="AK361" s="56" t="s">
        <v>409</v>
      </c>
      <c r="AL361" s="56" t="s">
        <v>361</v>
      </c>
      <c r="AM361" s="61" t="s">
        <v>408</v>
      </c>
      <c r="AN361" s="61" t="s">
        <v>408</v>
      </c>
      <c r="AO361" s="61" t="s">
        <v>408</v>
      </c>
      <c r="AP361" s="61" t="s">
        <v>408</v>
      </c>
      <c r="AQ361" s="61" t="s">
        <v>430</v>
      </c>
      <c r="AR361" s="61" t="s">
        <v>984</v>
      </c>
      <c r="AS361" s="56" t="s">
        <v>349</v>
      </c>
      <c r="AT361" s="56">
        <v>20</v>
      </c>
      <c r="AU361" s="56" t="s">
        <v>347</v>
      </c>
      <c r="AV361" s="56">
        <v>0</v>
      </c>
      <c r="AW361" s="56" t="s">
        <v>430</v>
      </c>
      <c r="AY361" s="56"/>
      <c r="AZ361" s="56" t="s">
        <v>361</v>
      </c>
    </row>
    <row r="362" spans="1:52" ht="29" customHeight="1" x14ac:dyDescent="0.15">
      <c r="A362" s="57" t="s">
        <v>891</v>
      </c>
      <c r="B362" s="58">
        <v>39785</v>
      </c>
      <c r="C362" s="58" t="s">
        <v>350</v>
      </c>
      <c r="D362" s="58">
        <v>17263</v>
      </c>
      <c r="E362" s="59">
        <f t="shared" si="8"/>
        <v>61.661875427789184</v>
      </c>
      <c r="F362" s="56" t="s">
        <v>428</v>
      </c>
      <c r="G362" s="56" t="s">
        <v>289</v>
      </c>
      <c r="H362" s="56" t="s">
        <v>322</v>
      </c>
      <c r="I362" s="56" t="s">
        <v>430</v>
      </c>
      <c r="J362" s="56" t="s">
        <v>430</v>
      </c>
      <c r="K362" s="56">
        <v>20</v>
      </c>
      <c r="L362" s="56" t="s">
        <v>892</v>
      </c>
      <c r="M362" s="56" t="s">
        <v>322</v>
      </c>
      <c r="N362" s="56" t="s">
        <v>429</v>
      </c>
      <c r="O362" s="56" t="s">
        <v>408</v>
      </c>
      <c r="P362" s="56" t="s">
        <v>493</v>
      </c>
      <c r="Q362" s="56" t="s">
        <v>893</v>
      </c>
      <c r="R362" s="56" t="s">
        <v>578</v>
      </c>
      <c r="S362" s="56" t="s">
        <v>305</v>
      </c>
      <c r="T362" s="56" t="s">
        <v>408</v>
      </c>
      <c r="U362" s="60">
        <v>2.9</v>
      </c>
      <c r="V362" s="61" t="s">
        <v>410</v>
      </c>
      <c r="W362" s="56" t="s">
        <v>394</v>
      </c>
      <c r="X362" s="56" t="s">
        <v>408</v>
      </c>
      <c r="Y362" s="56" t="s">
        <v>611</v>
      </c>
      <c r="Z362" s="56" t="s">
        <v>361</v>
      </c>
      <c r="AA362" s="56" t="s">
        <v>361</v>
      </c>
      <c r="AB362" s="56" t="s">
        <v>361</v>
      </c>
      <c r="AC362" s="56" t="s">
        <v>408</v>
      </c>
      <c r="AD362" s="56" t="s">
        <v>318</v>
      </c>
      <c r="AE362" s="60">
        <v>2.9</v>
      </c>
      <c r="AF362" s="61">
        <v>39092</v>
      </c>
      <c r="AG362" s="56" t="s">
        <v>427</v>
      </c>
      <c r="AH362" s="56" t="s">
        <v>409</v>
      </c>
      <c r="AI362" s="56" t="s">
        <v>409</v>
      </c>
      <c r="AJ362" s="56" t="s">
        <v>408</v>
      </c>
      <c r="AK362" s="56" t="s">
        <v>409</v>
      </c>
      <c r="AL362" s="56" t="s">
        <v>361</v>
      </c>
      <c r="AM362" s="61" t="s">
        <v>408</v>
      </c>
      <c r="AN362" s="61" t="s">
        <v>408</v>
      </c>
      <c r="AO362" s="61" t="s">
        <v>408</v>
      </c>
      <c r="AP362" s="61" t="s">
        <v>408</v>
      </c>
      <c r="AQ362" s="61" t="s">
        <v>361</v>
      </c>
      <c r="AR362" s="61" t="s">
        <v>408</v>
      </c>
      <c r="AS362" s="56" t="s">
        <v>894</v>
      </c>
      <c r="AT362" s="56">
        <v>20</v>
      </c>
      <c r="AU362" s="56" t="s">
        <v>347</v>
      </c>
      <c r="AV362" s="56">
        <v>0</v>
      </c>
      <c r="AW362" s="56" t="s">
        <v>430</v>
      </c>
      <c r="AY362" s="56"/>
      <c r="AZ362" s="56" t="s">
        <v>361</v>
      </c>
    </row>
    <row r="363" spans="1:52" ht="29" customHeight="1" x14ac:dyDescent="0.15">
      <c r="A363" s="57" t="s">
        <v>895</v>
      </c>
      <c r="B363" s="58">
        <v>39785</v>
      </c>
      <c r="C363" s="58" t="s">
        <v>350</v>
      </c>
      <c r="D363" s="58">
        <v>17772</v>
      </c>
      <c r="E363" s="59">
        <f t="shared" si="8"/>
        <v>60.268309377138948</v>
      </c>
      <c r="F363" s="56" t="s">
        <v>428</v>
      </c>
      <c r="G363" s="56" t="s">
        <v>453</v>
      </c>
      <c r="H363" s="56" t="s">
        <v>322</v>
      </c>
      <c r="I363" s="56" t="s">
        <v>430</v>
      </c>
      <c r="J363" s="56" t="s">
        <v>430</v>
      </c>
      <c r="K363" s="56">
        <v>12</v>
      </c>
      <c r="L363" s="56" t="s">
        <v>896</v>
      </c>
      <c r="M363" s="56" t="s">
        <v>322</v>
      </c>
      <c r="N363" s="56" t="s">
        <v>429</v>
      </c>
      <c r="O363" s="56" t="s">
        <v>408</v>
      </c>
      <c r="P363" s="56" t="s">
        <v>426</v>
      </c>
      <c r="Q363" s="56" t="s">
        <v>408</v>
      </c>
      <c r="R363" s="56" t="s">
        <v>578</v>
      </c>
      <c r="S363" s="56" t="s">
        <v>305</v>
      </c>
      <c r="T363" s="56" t="s">
        <v>408</v>
      </c>
      <c r="U363" s="60">
        <v>4.5</v>
      </c>
      <c r="V363" s="61" t="s">
        <v>178</v>
      </c>
      <c r="W363" s="56" t="s">
        <v>394</v>
      </c>
      <c r="X363" s="56" t="s">
        <v>408</v>
      </c>
      <c r="Y363" s="56" t="s">
        <v>611</v>
      </c>
      <c r="Z363" s="56" t="s">
        <v>361</v>
      </c>
      <c r="AA363" s="56" t="s">
        <v>361</v>
      </c>
      <c r="AB363" s="56" t="s">
        <v>361</v>
      </c>
      <c r="AC363" s="56" t="s">
        <v>408</v>
      </c>
      <c r="AD363" s="56" t="s">
        <v>413</v>
      </c>
      <c r="AE363" s="60">
        <v>4.5</v>
      </c>
      <c r="AF363" s="61">
        <v>38146</v>
      </c>
      <c r="AG363" s="56" t="s">
        <v>427</v>
      </c>
      <c r="AH363" s="56" t="s">
        <v>431</v>
      </c>
      <c r="AI363" s="56" t="s">
        <v>409</v>
      </c>
      <c r="AJ363" s="56" t="s">
        <v>409</v>
      </c>
      <c r="AK363" s="56" t="s">
        <v>409</v>
      </c>
      <c r="AL363" s="56" t="s">
        <v>361</v>
      </c>
      <c r="AM363" s="61" t="s">
        <v>408</v>
      </c>
      <c r="AN363" s="61" t="s">
        <v>408</v>
      </c>
      <c r="AO363" s="61" t="s">
        <v>408</v>
      </c>
      <c r="AP363" s="61" t="s">
        <v>408</v>
      </c>
      <c r="AQ363" s="61" t="s">
        <v>361</v>
      </c>
      <c r="AR363" s="61" t="s">
        <v>408</v>
      </c>
      <c r="AS363" s="56" t="s">
        <v>349</v>
      </c>
      <c r="AT363" s="56">
        <v>20</v>
      </c>
      <c r="AU363" s="56" t="s">
        <v>347</v>
      </c>
      <c r="AV363" s="56">
        <v>0</v>
      </c>
      <c r="AW363" s="56" t="s">
        <v>430</v>
      </c>
      <c r="AY363" s="56"/>
      <c r="AZ363" s="56" t="s">
        <v>361</v>
      </c>
    </row>
    <row r="364" spans="1:52" ht="29" customHeight="1" x14ac:dyDescent="0.15">
      <c r="A364" s="57" t="s">
        <v>897</v>
      </c>
      <c r="B364" s="58">
        <v>39786</v>
      </c>
      <c r="C364" s="58" t="s">
        <v>497</v>
      </c>
      <c r="D364" s="58">
        <v>20531</v>
      </c>
      <c r="E364" s="59">
        <f t="shared" si="8"/>
        <v>52.717316906228611</v>
      </c>
      <c r="F364" s="56" t="s">
        <v>428</v>
      </c>
      <c r="G364" s="56" t="s">
        <v>453</v>
      </c>
      <c r="H364" s="56" t="s">
        <v>322</v>
      </c>
      <c r="I364" s="56" t="s">
        <v>430</v>
      </c>
      <c r="J364" s="56" t="s">
        <v>430</v>
      </c>
      <c r="K364" s="56">
        <v>14</v>
      </c>
      <c r="L364" s="56" t="s">
        <v>898</v>
      </c>
      <c r="M364" s="56" t="s">
        <v>322</v>
      </c>
      <c r="N364" s="56" t="s">
        <v>429</v>
      </c>
      <c r="O364" s="56" t="s">
        <v>408</v>
      </c>
      <c r="P364" s="56" t="s">
        <v>426</v>
      </c>
      <c r="Q364" s="56" t="s">
        <v>408</v>
      </c>
      <c r="R364" s="56" t="s">
        <v>578</v>
      </c>
      <c r="S364" s="56" t="s">
        <v>305</v>
      </c>
      <c r="T364" s="56" t="s">
        <v>408</v>
      </c>
      <c r="U364" s="60">
        <v>4.7</v>
      </c>
      <c r="V364" s="61" t="s">
        <v>410</v>
      </c>
      <c r="W364" s="56" t="s">
        <v>425</v>
      </c>
      <c r="X364" s="56" t="s">
        <v>408</v>
      </c>
      <c r="Y364" s="56" t="s">
        <v>611</v>
      </c>
      <c r="Z364" s="56" t="s">
        <v>430</v>
      </c>
      <c r="AA364" s="56" t="s">
        <v>361</v>
      </c>
      <c r="AB364" s="56" t="s">
        <v>361</v>
      </c>
      <c r="AC364" s="56" t="s">
        <v>408</v>
      </c>
      <c r="AD364" s="56" t="s">
        <v>413</v>
      </c>
      <c r="AE364" s="60">
        <v>3</v>
      </c>
      <c r="AF364" s="61" t="s">
        <v>899</v>
      </c>
      <c r="AG364" s="56" t="s">
        <v>427</v>
      </c>
      <c r="AH364" s="56" t="s">
        <v>409</v>
      </c>
      <c r="AI364" s="56" t="s">
        <v>409</v>
      </c>
      <c r="AJ364" s="56" t="s">
        <v>409</v>
      </c>
      <c r="AK364" s="56" t="s">
        <v>409</v>
      </c>
      <c r="AL364" s="56" t="s">
        <v>361</v>
      </c>
      <c r="AM364" s="61" t="s">
        <v>408</v>
      </c>
      <c r="AN364" s="61" t="s">
        <v>408</v>
      </c>
      <c r="AO364" s="61" t="s">
        <v>408</v>
      </c>
      <c r="AP364" s="61" t="s">
        <v>408</v>
      </c>
      <c r="AQ364" s="61" t="s">
        <v>361</v>
      </c>
      <c r="AR364" s="61" t="s">
        <v>408</v>
      </c>
      <c r="AS364" s="56" t="s">
        <v>349</v>
      </c>
      <c r="AT364" s="56">
        <v>20</v>
      </c>
      <c r="AU364" s="56" t="s">
        <v>347</v>
      </c>
      <c r="AV364" s="56">
        <v>0</v>
      </c>
      <c r="AW364" s="56" t="s">
        <v>430</v>
      </c>
      <c r="AY364" s="56"/>
      <c r="AZ364" s="56" t="s">
        <v>361</v>
      </c>
    </row>
    <row r="365" spans="1:52" ht="29" customHeight="1" x14ac:dyDescent="0.15">
      <c r="A365" s="57" t="s">
        <v>900</v>
      </c>
      <c r="B365" s="58">
        <v>39786</v>
      </c>
      <c r="C365" s="58" t="s">
        <v>497</v>
      </c>
      <c r="D365" s="58">
        <v>23944</v>
      </c>
      <c r="E365" s="59">
        <f t="shared" si="8"/>
        <v>43.37303216974675</v>
      </c>
      <c r="F365" s="56" t="s">
        <v>356</v>
      </c>
      <c r="G365" s="56" t="s">
        <v>453</v>
      </c>
      <c r="H365" s="56" t="s">
        <v>322</v>
      </c>
      <c r="I365" s="56" t="s">
        <v>430</v>
      </c>
      <c r="J365" s="56" t="s">
        <v>430</v>
      </c>
      <c r="K365" s="56">
        <v>12</v>
      </c>
      <c r="L365" s="56" t="s">
        <v>901</v>
      </c>
      <c r="M365" s="56" t="s">
        <v>322</v>
      </c>
      <c r="N365" s="56" t="s">
        <v>429</v>
      </c>
      <c r="O365" s="56" t="s">
        <v>408</v>
      </c>
      <c r="P365" s="56" t="s">
        <v>426</v>
      </c>
      <c r="Q365" s="56" t="s">
        <v>408</v>
      </c>
      <c r="R365" s="56" t="s">
        <v>578</v>
      </c>
      <c r="S365" s="56" t="s">
        <v>305</v>
      </c>
      <c r="T365" s="56" t="s">
        <v>408</v>
      </c>
      <c r="U365" s="60">
        <v>1.3</v>
      </c>
      <c r="V365" s="61" t="s">
        <v>410</v>
      </c>
      <c r="W365" s="56" t="s">
        <v>254</v>
      </c>
      <c r="X365" s="56" t="s">
        <v>408</v>
      </c>
      <c r="Y365" s="56" t="s">
        <v>611</v>
      </c>
      <c r="Z365" s="56" t="s">
        <v>430</v>
      </c>
      <c r="AA365" s="56" t="s">
        <v>361</v>
      </c>
      <c r="AB365" s="56" t="s">
        <v>430</v>
      </c>
      <c r="AC365" s="56" t="s">
        <v>902</v>
      </c>
      <c r="AD365" s="56" t="s">
        <v>318</v>
      </c>
      <c r="AE365" s="60">
        <v>1.3</v>
      </c>
      <c r="AF365" s="61">
        <v>39298</v>
      </c>
      <c r="AG365" s="56" t="s">
        <v>427</v>
      </c>
      <c r="AH365" s="56" t="s">
        <v>431</v>
      </c>
      <c r="AI365" s="56" t="s">
        <v>986</v>
      </c>
      <c r="AJ365" s="56" t="s">
        <v>985</v>
      </c>
      <c r="AK365" s="56" t="s">
        <v>633</v>
      </c>
      <c r="AL365" s="56" t="s">
        <v>361</v>
      </c>
      <c r="AM365" s="61" t="s">
        <v>408</v>
      </c>
      <c r="AN365" s="61" t="s">
        <v>408</v>
      </c>
      <c r="AO365" s="61" t="s">
        <v>408</v>
      </c>
      <c r="AP365" s="61" t="s">
        <v>408</v>
      </c>
      <c r="AQ365" s="61" t="s">
        <v>361</v>
      </c>
      <c r="AR365" s="61" t="s">
        <v>408</v>
      </c>
      <c r="AS365" s="56" t="s">
        <v>349</v>
      </c>
      <c r="AT365" s="56">
        <v>35</v>
      </c>
      <c r="AU365" s="56" t="s">
        <v>347</v>
      </c>
      <c r="AV365" s="56">
        <v>0</v>
      </c>
      <c r="AW365" s="56" t="s">
        <v>430</v>
      </c>
      <c r="AY365" s="56"/>
      <c r="AZ365" s="56" t="s">
        <v>361</v>
      </c>
    </row>
    <row r="366" spans="1:52" ht="29" customHeight="1" x14ac:dyDescent="0.15">
      <c r="A366" s="57" t="s">
        <v>982</v>
      </c>
      <c r="B366" s="58">
        <v>39786</v>
      </c>
      <c r="C366" s="58" t="s">
        <v>497</v>
      </c>
      <c r="D366" s="58">
        <v>25026</v>
      </c>
      <c r="E366" s="59">
        <f t="shared" si="8"/>
        <v>40.410677618069812</v>
      </c>
      <c r="F366" s="56" t="s">
        <v>356</v>
      </c>
      <c r="G366" s="56" t="s">
        <v>289</v>
      </c>
      <c r="H366" s="56" t="s">
        <v>322</v>
      </c>
      <c r="I366" s="56" t="s">
        <v>430</v>
      </c>
      <c r="J366" s="56" t="s">
        <v>430</v>
      </c>
      <c r="K366" s="56">
        <v>12</v>
      </c>
      <c r="L366" s="56" t="s">
        <v>987</v>
      </c>
      <c r="M366" s="56" t="s">
        <v>322</v>
      </c>
      <c r="N366" s="56" t="s">
        <v>429</v>
      </c>
      <c r="O366" s="56" t="s">
        <v>408</v>
      </c>
      <c r="P366" s="56" t="s">
        <v>426</v>
      </c>
      <c r="Q366" s="56" t="s">
        <v>408</v>
      </c>
      <c r="R366" s="56" t="s">
        <v>578</v>
      </c>
      <c r="S366" s="56" t="s">
        <v>305</v>
      </c>
      <c r="T366" s="56" t="s">
        <v>408</v>
      </c>
      <c r="U366" s="60">
        <v>2.75</v>
      </c>
      <c r="V366" s="61" t="s">
        <v>410</v>
      </c>
      <c r="W366" s="56" t="s">
        <v>425</v>
      </c>
      <c r="X366" s="56" t="s">
        <v>408</v>
      </c>
      <c r="Y366" s="56" t="s">
        <v>611</v>
      </c>
      <c r="Z366" s="56" t="s">
        <v>430</v>
      </c>
      <c r="AA366" s="56" t="s">
        <v>361</v>
      </c>
      <c r="AB366" s="56" t="s">
        <v>361</v>
      </c>
      <c r="AC366" s="56" t="s">
        <v>408</v>
      </c>
      <c r="AD366" s="56" t="s">
        <v>290</v>
      </c>
      <c r="AE366" s="60" t="s">
        <v>409</v>
      </c>
      <c r="AF366" s="61">
        <v>38779</v>
      </c>
      <c r="AG366" s="56" t="s">
        <v>427</v>
      </c>
      <c r="AH366" s="56" t="s">
        <v>409</v>
      </c>
      <c r="AI366" s="56" t="s">
        <v>409</v>
      </c>
      <c r="AJ366" s="56" t="s">
        <v>409</v>
      </c>
      <c r="AK366" s="56" t="s">
        <v>409</v>
      </c>
      <c r="AL366" s="56" t="s">
        <v>361</v>
      </c>
      <c r="AM366" s="61" t="s">
        <v>408</v>
      </c>
      <c r="AN366" s="61" t="s">
        <v>408</v>
      </c>
      <c r="AO366" s="61" t="s">
        <v>408</v>
      </c>
      <c r="AP366" s="61" t="s">
        <v>409</v>
      </c>
      <c r="AQ366" s="61" t="s">
        <v>361</v>
      </c>
      <c r="AR366" s="61" t="s">
        <v>408</v>
      </c>
      <c r="AS366" s="56" t="s">
        <v>349</v>
      </c>
      <c r="AT366" s="56">
        <v>35</v>
      </c>
      <c r="AU366" s="56" t="s">
        <v>347</v>
      </c>
      <c r="AV366" s="56">
        <v>0</v>
      </c>
      <c r="AW366" s="56" t="s">
        <v>430</v>
      </c>
      <c r="AY366" s="56"/>
      <c r="AZ366" s="56" t="s">
        <v>361</v>
      </c>
    </row>
    <row r="367" spans="1:52" ht="29" customHeight="1" x14ac:dyDescent="0.15">
      <c r="A367" s="57" t="s">
        <v>903</v>
      </c>
      <c r="B367" s="58">
        <v>39786</v>
      </c>
      <c r="C367" s="58" t="s">
        <v>497</v>
      </c>
      <c r="D367" s="58">
        <v>17577</v>
      </c>
      <c r="E367" s="59">
        <f t="shared" si="8"/>
        <v>60.804928131416837</v>
      </c>
      <c r="F367" s="56" t="s">
        <v>356</v>
      </c>
      <c r="G367" s="56" t="s">
        <v>289</v>
      </c>
      <c r="H367" s="56" t="s">
        <v>322</v>
      </c>
      <c r="I367" s="56" t="s">
        <v>430</v>
      </c>
      <c r="J367" s="56" t="s">
        <v>430</v>
      </c>
      <c r="K367" s="56">
        <v>16</v>
      </c>
      <c r="L367" s="56" t="s">
        <v>904</v>
      </c>
      <c r="M367" s="56" t="s">
        <v>322</v>
      </c>
      <c r="N367" s="56" t="s">
        <v>429</v>
      </c>
      <c r="O367" s="56" t="s">
        <v>408</v>
      </c>
      <c r="P367" s="56" t="s">
        <v>426</v>
      </c>
      <c r="Q367" s="56" t="s">
        <v>408</v>
      </c>
      <c r="R367" s="56" t="s">
        <v>578</v>
      </c>
      <c r="S367" s="56" t="s">
        <v>305</v>
      </c>
      <c r="T367" s="56" t="s">
        <v>239</v>
      </c>
      <c r="U367" s="60">
        <v>2.7</v>
      </c>
      <c r="V367" s="61" t="s">
        <v>178</v>
      </c>
      <c r="W367" s="56" t="s">
        <v>297</v>
      </c>
      <c r="X367" s="56" t="s">
        <v>408</v>
      </c>
      <c r="Y367" s="56" t="s">
        <v>611</v>
      </c>
      <c r="Z367" s="56" t="s">
        <v>361</v>
      </c>
      <c r="AA367" s="56" t="s">
        <v>361</v>
      </c>
      <c r="AB367" s="56" t="s">
        <v>361</v>
      </c>
      <c r="AC367" s="56" t="s">
        <v>408</v>
      </c>
      <c r="AD367" s="56" t="s">
        <v>413</v>
      </c>
      <c r="AE367" s="60">
        <v>2.6</v>
      </c>
      <c r="AF367" s="61" t="s">
        <v>905</v>
      </c>
      <c r="AG367" s="56" t="s">
        <v>427</v>
      </c>
      <c r="AH367" s="56" t="s">
        <v>365</v>
      </c>
      <c r="AI367" s="56" t="s">
        <v>409</v>
      </c>
      <c r="AJ367" s="56" t="s">
        <v>409</v>
      </c>
      <c r="AK367" s="56" t="s">
        <v>906</v>
      </c>
      <c r="AL367" s="56" t="s">
        <v>361</v>
      </c>
      <c r="AM367" s="61" t="s">
        <v>408</v>
      </c>
      <c r="AN367" s="61" t="s">
        <v>408</v>
      </c>
      <c r="AO367" s="61" t="s">
        <v>408</v>
      </c>
      <c r="AP367" s="61" t="s">
        <v>408</v>
      </c>
      <c r="AQ367" s="61" t="s">
        <v>361</v>
      </c>
      <c r="AR367" s="61" t="s">
        <v>408</v>
      </c>
      <c r="AS367" s="56" t="s">
        <v>907</v>
      </c>
      <c r="AT367" s="56">
        <v>20</v>
      </c>
      <c r="AU367" s="56" t="s">
        <v>347</v>
      </c>
      <c r="AV367" s="56">
        <v>0</v>
      </c>
      <c r="AW367" s="56" t="s">
        <v>430</v>
      </c>
      <c r="AY367" s="56"/>
      <c r="AZ367" s="56" t="s">
        <v>361</v>
      </c>
    </row>
    <row r="368" spans="1:52" ht="29" customHeight="1" x14ac:dyDescent="0.15">
      <c r="A368" s="57" t="s">
        <v>980</v>
      </c>
      <c r="B368" s="58">
        <v>39787</v>
      </c>
      <c r="C368" s="58" t="s">
        <v>497</v>
      </c>
      <c r="D368" s="58">
        <v>16691</v>
      </c>
      <c r="E368" s="59">
        <f t="shared" si="8"/>
        <v>63.233401779603014</v>
      </c>
      <c r="F368" s="56" t="s">
        <v>428</v>
      </c>
      <c r="G368" s="56" t="s">
        <v>289</v>
      </c>
      <c r="H368" s="56" t="s">
        <v>322</v>
      </c>
      <c r="I368" s="56" t="s">
        <v>430</v>
      </c>
      <c r="J368" s="56" t="s">
        <v>430</v>
      </c>
      <c r="K368" s="56">
        <v>16</v>
      </c>
      <c r="L368" s="56" t="s">
        <v>908</v>
      </c>
      <c r="M368" s="56" t="s">
        <v>322</v>
      </c>
      <c r="N368" s="56" t="s">
        <v>429</v>
      </c>
      <c r="O368" s="56" t="s">
        <v>408</v>
      </c>
      <c r="P368" s="56" t="s">
        <v>426</v>
      </c>
      <c r="Q368" s="56" t="s">
        <v>408</v>
      </c>
      <c r="R368" s="56" t="s">
        <v>578</v>
      </c>
      <c r="S368" s="56" t="s">
        <v>305</v>
      </c>
      <c r="T368" s="56" t="s">
        <v>409</v>
      </c>
      <c r="U368" s="60">
        <v>1.75</v>
      </c>
      <c r="V368" s="61" t="s">
        <v>410</v>
      </c>
      <c r="W368" s="56" t="s">
        <v>425</v>
      </c>
      <c r="X368" s="56" t="s">
        <v>408</v>
      </c>
      <c r="Y368" s="56" t="s">
        <v>611</v>
      </c>
      <c r="Z368" s="56" t="s">
        <v>361</v>
      </c>
      <c r="AA368" s="56" t="s">
        <v>361</v>
      </c>
      <c r="AB368" s="56" t="s">
        <v>361</v>
      </c>
      <c r="AC368" s="56" t="s">
        <v>408</v>
      </c>
      <c r="AD368" s="56" t="s">
        <v>318</v>
      </c>
      <c r="AE368" s="60">
        <v>1.75</v>
      </c>
      <c r="AF368" s="61">
        <v>39157</v>
      </c>
      <c r="AG368" s="56" t="s">
        <v>427</v>
      </c>
      <c r="AH368" s="56" t="s">
        <v>409</v>
      </c>
      <c r="AI368" s="56" t="s">
        <v>409</v>
      </c>
      <c r="AJ368" s="56" t="s">
        <v>409</v>
      </c>
      <c r="AK368" s="56" t="s">
        <v>409</v>
      </c>
      <c r="AL368" s="56" t="s">
        <v>361</v>
      </c>
      <c r="AM368" s="61" t="s">
        <v>408</v>
      </c>
      <c r="AN368" s="61" t="s">
        <v>408</v>
      </c>
      <c r="AO368" s="61" t="s">
        <v>408</v>
      </c>
      <c r="AP368" s="61" t="s">
        <v>408</v>
      </c>
      <c r="AQ368" s="61" t="s">
        <v>409</v>
      </c>
      <c r="AR368" s="61" t="s">
        <v>409</v>
      </c>
      <c r="AS368" s="56" t="s">
        <v>409</v>
      </c>
      <c r="AT368" s="56">
        <v>35</v>
      </c>
      <c r="AU368" s="56" t="s">
        <v>347</v>
      </c>
      <c r="AV368" s="56">
        <v>0</v>
      </c>
      <c r="AW368" s="56" t="s">
        <v>430</v>
      </c>
      <c r="AY368" s="56"/>
      <c r="AZ368" s="56" t="s">
        <v>361</v>
      </c>
    </row>
    <row r="369" spans="1:52" ht="29" customHeight="1" x14ac:dyDescent="0.15">
      <c r="A369" s="57" t="s">
        <v>1039</v>
      </c>
      <c r="B369" s="58">
        <v>40008</v>
      </c>
      <c r="C369" s="58" t="s">
        <v>350</v>
      </c>
      <c r="D369" s="58">
        <v>20069</v>
      </c>
      <c r="E369" s="59">
        <f t="shared" si="8"/>
        <v>54.59000684462697</v>
      </c>
      <c r="F369" s="56" t="s">
        <v>428</v>
      </c>
      <c r="G369" s="56" t="s">
        <v>289</v>
      </c>
      <c r="H369" s="56" t="s">
        <v>427</v>
      </c>
      <c r="I369" s="56" t="s">
        <v>430</v>
      </c>
      <c r="J369" s="56" t="s">
        <v>430</v>
      </c>
      <c r="K369" s="56">
        <v>18</v>
      </c>
      <c r="L369" s="56" t="s">
        <v>1040</v>
      </c>
      <c r="M369" s="56" t="s">
        <v>322</v>
      </c>
      <c r="N369" s="56" t="s">
        <v>332</v>
      </c>
      <c r="O369" s="56">
        <v>0</v>
      </c>
      <c r="P369" s="56" t="s">
        <v>426</v>
      </c>
      <c r="Q369" s="56" t="s">
        <v>408</v>
      </c>
      <c r="R369" s="56" t="s">
        <v>578</v>
      </c>
      <c r="S369" s="56" t="s">
        <v>305</v>
      </c>
      <c r="T369" s="56" t="s">
        <v>408</v>
      </c>
      <c r="U369" s="60">
        <v>4.5999999999999996</v>
      </c>
      <c r="V369" s="61" t="s">
        <v>409</v>
      </c>
      <c r="W369" s="56" t="s">
        <v>409</v>
      </c>
      <c r="X369" s="56" t="s">
        <v>408</v>
      </c>
      <c r="Y369" s="56" t="s">
        <v>409</v>
      </c>
      <c r="Z369" s="56" t="s">
        <v>361</v>
      </c>
      <c r="AA369" s="56" t="s">
        <v>361</v>
      </c>
      <c r="AB369" s="56" t="s">
        <v>361</v>
      </c>
      <c r="AC369" s="56" t="s">
        <v>408</v>
      </c>
      <c r="AD369" s="56" t="s">
        <v>290</v>
      </c>
      <c r="AE369" s="60">
        <v>1.25</v>
      </c>
      <c r="AF369" s="61">
        <v>38276</v>
      </c>
      <c r="AG369" s="56" t="s">
        <v>427</v>
      </c>
      <c r="AH369" s="56" t="s">
        <v>431</v>
      </c>
      <c r="AI369" s="56" t="s">
        <v>409</v>
      </c>
      <c r="AJ369" s="56" t="s">
        <v>408</v>
      </c>
      <c r="AK369" s="56" t="s">
        <v>409</v>
      </c>
      <c r="AL369" s="56" t="s">
        <v>361</v>
      </c>
      <c r="AM369" s="61" t="s">
        <v>408</v>
      </c>
      <c r="AN369" s="61" t="s">
        <v>408</v>
      </c>
      <c r="AO369" s="61" t="s">
        <v>408</v>
      </c>
      <c r="AP369" s="61" t="s">
        <v>408</v>
      </c>
      <c r="AQ369" s="61" t="s">
        <v>361</v>
      </c>
      <c r="AR369" s="61" t="s">
        <v>408</v>
      </c>
      <c r="AS369" s="56" t="s">
        <v>646</v>
      </c>
      <c r="AT369" s="56">
        <v>20</v>
      </c>
      <c r="AU369" s="56" t="s">
        <v>347</v>
      </c>
      <c r="AV369" s="56">
        <v>0</v>
      </c>
      <c r="AW369" s="56" t="s">
        <v>430</v>
      </c>
      <c r="AY369" s="56"/>
      <c r="AZ369" s="56" t="s">
        <v>361</v>
      </c>
    </row>
    <row r="370" spans="1:52" ht="29" customHeight="1" x14ac:dyDescent="0.15">
      <c r="A370" s="57" t="s">
        <v>1041</v>
      </c>
      <c r="B370" s="58">
        <v>40008</v>
      </c>
      <c r="C370" s="58" t="s">
        <v>171</v>
      </c>
      <c r="D370" s="58" t="s">
        <v>409</v>
      </c>
      <c r="E370" s="59" t="s">
        <v>409</v>
      </c>
      <c r="F370" s="56" t="s">
        <v>428</v>
      </c>
      <c r="G370" s="56" t="s">
        <v>289</v>
      </c>
      <c r="H370" s="56" t="s">
        <v>322</v>
      </c>
      <c r="I370" s="56" t="s">
        <v>430</v>
      </c>
      <c r="J370" s="56" t="s">
        <v>430</v>
      </c>
      <c r="K370" s="56">
        <v>12</v>
      </c>
      <c r="L370" s="56" t="s">
        <v>1042</v>
      </c>
      <c r="M370" s="56" t="s">
        <v>322</v>
      </c>
      <c r="N370" s="56" t="s">
        <v>332</v>
      </c>
      <c r="O370" s="56">
        <v>0</v>
      </c>
      <c r="P370" s="56" t="s">
        <v>426</v>
      </c>
      <c r="Q370" s="56" t="s">
        <v>408</v>
      </c>
      <c r="R370" s="56" t="s">
        <v>578</v>
      </c>
      <c r="S370" s="56" t="s">
        <v>305</v>
      </c>
      <c r="T370" s="56" t="s">
        <v>408</v>
      </c>
      <c r="U370" s="60">
        <v>5.6</v>
      </c>
      <c r="V370" s="61" t="s">
        <v>409</v>
      </c>
      <c r="W370" s="56" t="s">
        <v>409</v>
      </c>
      <c r="X370" s="56" t="s">
        <v>408</v>
      </c>
      <c r="Y370" s="56" t="s">
        <v>409</v>
      </c>
      <c r="Z370" s="56" t="s">
        <v>361</v>
      </c>
      <c r="AA370" s="56" t="s">
        <v>361</v>
      </c>
      <c r="AB370" s="56" t="s">
        <v>361</v>
      </c>
      <c r="AC370" s="56" t="s">
        <v>408</v>
      </c>
      <c r="AD370" s="56" t="s">
        <v>290</v>
      </c>
      <c r="AE370" s="60">
        <v>2</v>
      </c>
      <c r="AF370" s="61">
        <v>37955</v>
      </c>
      <c r="AG370" s="56" t="s">
        <v>427</v>
      </c>
      <c r="AH370" s="56" t="s">
        <v>431</v>
      </c>
      <c r="AI370" s="56" t="s">
        <v>409</v>
      </c>
      <c r="AJ370" s="56" t="s">
        <v>408</v>
      </c>
      <c r="AK370" s="56" t="s">
        <v>409</v>
      </c>
      <c r="AL370" s="56" t="s">
        <v>361</v>
      </c>
      <c r="AM370" s="61" t="s">
        <v>408</v>
      </c>
      <c r="AN370" s="61" t="s">
        <v>408</v>
      </c>
      <c r="AO370" s="61" t="s">
        <v>408</v>
      </c>
      <c r="AP370" s="61" t="s">
        <v>408</v>
      </c>
      <c r="AQ370" s="61" t="s">
        <v>361</v>
      </c>
      <c r="AR370" s="61" t="s">
        <v>408</v>
      </c>
      <c r="AS370" s="56" t="s">
        <v>349</v>
      </c>
      <c r="AT370" s="56">
        <v>50</v>
      </c>
      <c r="AU370" s="56" t="s">
        <v>347</v>
      </c>
      <c r="AV370" s="56">
        <v>0</v>
      </c>
      <c r="AW370" s="56" t="s">
        <v>430</v>
      </c>
      <c r="AY370" s="56"/>
      <c r="AZ370" s="56" t="s">
        <v>361</v>
      </c>
    </row>
    <row r="371" spans="1:52" ht="29" customHeight="1" x14ac:dyDescent="0.15">
      <c r="A371" s="57" t="s">
        <v>1715</v>
      </c>
      <c r="B371" s="58">
        <v>40009</v>
      </c>
      <c r="C371" s="58" t="s">
        <v>171</v>
      </c>
      <c r="D371" s="58">
        <v>16593</v>
      </c>
      <c r="E371" s="59">
        <f>(B371-D371)/365.25</f>
        <v>64.10951403148529</v>
      </c>
      <c r="F371" s="56" t="s">
        <v>356</v>
      </c>
      <c r="G371" s="56" t="s">
        <v>1043</v>
      </c>
      <c r="H371" s="56" t="s">
        <v>322</v>
      </c>
      <c r="I371" s="56" t="s">
        <v>430</v>
      </c>
      <c r="J371" s="56" t="s">
        <v>430</v>
      </c>
      <c r="K371" s="56">
        <v>16</v>
      </c>
      <c r="L371" s="56" t="s">
        <v>1044</v>
      </c>
      <c r="M371" s="56" t="s">
        <v>322</v>
      </c>
      <c r="N371" s="56" t="s">
        <v>1400</v>
      </c>
      <c r="O371" s="56">
        <v>0</v>
      </c>
      <c r="P371" s="56" t="s">
        <v>426</v>
      </c>
      <c r="Q371" s="56" t="s">
        <v>408</v>
      </c>
      <c r="R371" s="56" t="s">
        <v>578</v>
      </c>
      <c r="S371" s="56" t="s">
        <v>305</v>
      </c>
      <c r="T371" s="56" t="s">
        <v>408</v>
      </c>
      <c r="U371" s="60">
        <v>5.7</v>
      </c>
      <c r="V371" s="61" t="s">
        <v>409</v>
      </c>
      <c r="W371" s="56" t="s">
        <v>409</v>
      </c>
      <c r="X371" s="56" t="s">
        <v>408</v>
      </c>
      <c r="Y371" s="56" t="s">
        <v>409</v>
      </c>
      <c r="Z371" s="56" t="s">
        <v>361</v>
      </c>
      <c r="AA371" s="56" t="s">
        <v>361</v>
      </c>
      <c r="AB371" s="56" t="s">
        <v>361</v>
      </c>
      <c r="AC371" s="56" t="s">
        <v>408</v>
      </c>
      <c r="AD371" s="56" t="s">
        <v>290</v>
      </c>
      <c r="AE371" s="60">
        <v>5</v>
      </c>
      <c r="AF371" s="61">
        <v>37944</v>
      </c>
      <c r="AG371" s="56" t="s">
        <v>427</v>
      </c>
      <c r="AH371" s="56" t="s">
        <v>431</v>
      </c>
      <c r="AI371" s="56" t="s">
        <v>633</v>
      </c>
      <c r="AJ371" s="56" t="s">
        <v>1045</v>
      </c>
      <c r="AK371" s="56" t="s">
        <v>409</v>
      </c>
      <c r="AL371" s="56" t="s">
        <v>361</v>
      </c>
      <c r="AM371" s="61" t="s">
        <v>408</v>
      </c>
      <c r="AN371" s="61" t="s">
        <v>408</v>
      </c>
      <c r="AO371" s="61" t="s">
        <v>408</v>
      </c>
      <c r="AP371" s="61" t="s">
        <v>408</v>
      </c>
      <c r="AQ371" s="61" t="s">
        <v>361</v>
      </c>
      <c r="AR371" s="61" t="s">
        <v>408</v>
      </c>
      <c r="AS371" s="56" t="s">
        <v>349</v>
      </c>
      <c r="AT371" s="56">
        <v>20</v>
      </c>
      <c r="AU371" s="56" t="s">
        <v>347</v>
      </c>
      <c r="AV371" s="56">
        <v>0</v>
      </c>
      <c r="AW371" s="56" t="s">
        <v>430</v>
      </c>
      <c r="AX371" s="56" t="s">
        <v>1046</v>
      </c>
      <c r="AY371" s="56"/>
      <c r="AZ371" s="56" t="s">
        <v>361</v>
      </c>
    </row>
    <row r="372" spans="1:52" ht="29" customHeight="1" x14ac:dyDescent="0.15">
      <c r="A372" s="57" t="s">
        <v>1047</v>
      </c>
      <c r="B372" s="58">
        <v>40009</v>
      </c>
      <c r="C372" s="58" t="s">
        <v>171</v>
      </c>
      <c r="D372" s="58">
        <v>11088</v>
      </c>
      <c r="E372" s="59">
        <f>(B372-D372)/365.25</f>
        <v>79.181382614647504</v>
      </c>
      <c r="F372" s="56" t="s">
        <v>356</v>
      </c>
      <c r="G372" s="56" t="s">
        <v>289</v>
      </c>
      <c r="H372" s="56" t="s">
        <v>322</v>
      </c>
      <c r="I372" s="56" t="s">
        <v>430</v>
      </c>
      <c r="J372" s="56" t="s">
        <v>430</v>
      </c>
      <c r="K372" s="56" t="s">
        <v>409</v>
      </c>
      <c r="L372" s="56" t="s">
        <v>409</v>
      </c>
      <c r="M372" s="56" t="s">
        <v>409</v>
      </c>
      <c r="N372" s="56" t="s">
        <v>332</v>
      </c>
      <c r="O372" s="56">
        <v>0</v>
      </c>
      <c r="P372" s="56" t="s">
        <v>426</v>
      </c>
      <c r="Q372" s="56" t="s">
        <v>408</v>
      </c>
      <c r="R372" s="56" t="s">
        <v>578</v>
      </c>
      <c r="S372" s="56" t="s">
        <v>305</v>
      </c>
      <c r="T372" s="56" t="s">
        <v>239</v>
      </c>
      <c r="U372" s="60">
        <v>1.8</v>
      </c>
      <c r="V372" s="61" t="s">
        <v>409</v>
      </c>
      <c r="W372" s="56" t="s">
        <v>409</v>
      </c>
      <c r="X372" s="56" t="s">
        <v>408</v>
      </c>
      <c r="Y372" s="56" t="s">
        <v>409</v>
      </c>
      <c r="Z372" s="56" t="s">
        <v>361</v>
      </c>
      <c r="AA372" s="56" t="s">
        <v>361</v>
      </c>
      <c r="AB372" s="56" t="s">
        <v>361</v>
      </c>
      <c r="AC372" s="56" t="s">
        <v>408</v>
      </c>
      <c r="AD372" s="56" t="s">
        <v>413</v>
      </c>
      <c r="AE372" s="60" t="s">
        <v>409</v>
      </c>
      <c r="AF372" s="61">
        <v>39336</v>
      </c>
      <c r="AG372" s="56" t="s">
        <v>409</v>
      </c>
      <c r="AH372" s="56" t="s">
        <v>365</v>
      </c>
      <c r="AI372" s="56" t="s">
        <v>409</v>
      </c>
      <c r="AJ372" s="56" t="s">
        <v>408</v>
      </c>
      <c r="AK372" s="56" t="s">
        <v>409</v>
      </c>
      <c r="AL372" s="56" t="s">
        <v>430</v>
      </c>
      <c r="AM372" s="61">
        <v>38868</v>
      </c>
      <c r="AN372" s="61" t="s">
        <v>409</v>
      </c>
      <c r="AO372" s="61" t="s">
        <v>409</v>
      </c>
      <c r="AP372" s="61" t="s">
        <v>409</v>
      </c>
      <c r="AQ372" s="61" t="s">
        <v>430</v>
      </c>
      <c r="AR372" s="61" t="s">
        <v>1048</v>
      </c>
      <c r="AS372" s="56" t="s">
        <v>1049</v>
      </c>
      <c r="AT372" s="56">
        <v>20</v>
      </c>
      <c r="AU372" s="56" t="s">
        <v>347</v>
      </c>
      <c r="AV372" s="56">
        <v>0</v>
      </c>
      <c r="AW372" s="56" t="s">
        <v>430</v>
      </c>
      <c r="AY372" s="56"/>
      <c r="AZ372" s="56" t="s">
        <v>361</v>
      </c>
    </row>
    <row r="373" spans="1:52" ht="29" customHeight="1" x14ac:dyDescent="0.15">
      <c r="A373" s="57" t="s">
        <v>1050</v>
      </c>
      <c r="B373" s="58">
        <v>40010</v>
      </c>
      <c r="C373" s="58" t="s">
        <v>350</v>
      </c>
      <c r="D373" s="58">
        <v>15732</v>
      </c>
      <c r="E373" s="59">
        <f>(B373-D373)/365.25</f>
        <v>66.469541409993155</v>
      </c>
      <c r="F373" s="56" t="s">
        <v>356</v>
      </c>
      <c r="G373" s="56" t="s">
        <v>289</v>
      </c>
      <c r="H373" s="56" t="s">
        <v>322</v>
      </c>
      <c r="I373" s="56" t="s">
        <v>430</v>
      </c>
      <c r="J373" s="56" t="s">
        <v>430</v>
      </c>
      <c r="K373" s="56">
        <v>16</v>
      </c>
      <c r="L373" s="56" t="s">
        <v>1051</v>
      </c>
      <c r="M373" s="56" t="s">
        <v>322</v>
      </c>
      <c r="N373" s="56" t="s">
        <v>332</v>
      </c>
      <c r="O373" s="56">
        <v>0</v>
      </c>
      <c r="P373" s="56" t="s">
        <v>426</v>
      </c>
      <c r="Q373" s="56" t="s">
        <v>408</v>
      </c>
      <c r="R373" s="56" t="s">
        <v>578</v>
      </c>
      <c r="S373" s="56" t="s">
        <v>305</v>
      </c>
      <c r="T373" s="56" t="s">
        <v>408</v>
      </c>
      <c r="U373" s="60">
        <v>4.5999999999999996</v>
      </c>
      <c r="V373" s="61" t="s">
        <v>410</v>
      </c>
      <c r="W373" s="56" t="s">
        <v>425</v>
      </c>
      <c r="X373" s="56" t="s">
        <v>408</v>
      </c>
      <c r="Y373" s="56" t="s">
        <v>611</v>
      </c>
      <c r="Z373" s="56" t="s">
        <v>361</v>
      </c>
      <c r="AA373" s="56" t="s">
        <v>361</v>
      </c>
      <c r="AB373" s="56" t="s">
        <v>361</v>
      </c>
      <c r="AC373" s="56" t="s">
        <v>408</v>
      </c>
      <c r="AD373" s="56" t="s">
        <v>290</v>
      </c>
      <c r="AE373" s="60">
        <v>4.5999999999999996</v>
      </c>
      <c r="AF373" s="61">
        <v>38352</v>
      </c>
      <c r="AG373" s="56" t="s">
        <v>427</v>
      </c>
      <c r="AH373" s="56" t="s">
        <v>365</v>
      </c>
      <c r="AI373" s="56" t="s">
        <v>409</v>
      </c>
      <c r="AJ373" s="56" t="s">
        <v>408</v>
      </c>
      <c r="AK373" s="56" t="s">
        <v>409</v>
      </c>
      <c r="AL373" s="56" t="s">
        <v>361</v>
      </c>
      <c r="AM373" s="61" t="s">
        <v>408</v>
      </c>
      <c r="AN373" s="61" t="s">
        <v>408</v>
      </c>
      <c r="AO373" s="61" t="s">
        <v>408</v>
      </c>
      <c r="AP373" s="61" t="s">
        <v>408</v>
      </c>
      <c r="AQ373" s="61" t="s">
        <v>361</v>
      </c>
      <c r="AR373" s="61" t="s">
        <v>408</v>
      </c>
      <c r="AS373" s="56" t="s">
        <v>349</v>
      </c>
      <c r="AT373" s="56">
        <v>20</v>
      </c>
      <c r="AU373" s="56" t="s">
        <v>347</v>
      </c>
      <c r="AV373" s="56">
        <v>0</v>
      </c>
      <c r="AW373" s="56" t="s">
        <v>430</v>
      </c>
      <c r="AY373" s="56"/>
      <c r="AZ373" s="56" t="s">
        <v>361</v>
      </c>
    </row>
    <row r="374" spans="1:52" ht="29" customHeight="1" x14ac:dyDescent="0.15">
      <c r="A374" s="57" t="s">
        <v>1052</v>
      </c>
      <c r="B374" s="58">
        <v>40010</v>
      </c>
      <c r="C374" s="58" t="s">
        <v>350</v>
      </c>
      <c r="D374" s="58">
        <v>19047</v>
      </c>
      <c r="E374" s="59">
        <f>(B374-D374)/365.25</f>
        <v>57.393566050650243</v>
      </c>
      <c r="F374" s="56" t="s">
        <v>428</v>
      </c>
      <c r="G374" s="56" t="s">
        <v>289</v>
      </c>
      <c r="H374" s="56" t="s">
        <v>322</v>
      </c>
      <c r="I374" s="56" t="s">
        <v>430</v>
      </c>
      <c r="J374" s="56" t="s">
        <v>430</v>
      </c>
      <c r="K374" s="56">
        <v>16</v>
      </c>
      <c r="L374" s="56" t="s">
        <v>1053</v>
      </c>
      <c r="M374" s="56" t="s">
        <v>322</v>
      </c>
      <c r="N374" s="56" t="s">
        <v>332</v>
      </c>
      <c r="O374" s="56">
        <v>0</v>
      </c>
      <c r="P374" s="56" t="s">
        <v>426</v>
      </c>
      <c r="Q374" s="56" t="s">
        <v>408</v>
      </c>
      <c r="R374" s="56" t="s">
        <v>578</v>
      </c>
      <c r="S374" s="56" t="s">
        <v>305</v>
      </c>
      <c r="T374" s="56" t="s">
        <v>408</v>
      </c>
      <c r="U374" s="60">
        <v>10.75</v>
      </c>
      <c r="V374" s="61" t="s">
        <v>178</v>
      </c>
      <c r="W374" s="56" t="s">
        <v>394</v>
      </c>
      <c r="X374" s="56" t="s">
        <v>408</v>
      </c>
      <c r="Y374" s="56" t="s">
        <v>611</v>
      </c>
      <c r="Z374" s="56" t="s">
        <v>361</v>
      </c>
      <c r="AA374" s="56" t="s">
        <v>361</v>
      </c>
      <c r="AB374" s="56" t="s">
        <v>361</v>
      </c>
      <c r="AC374" s="56" t="s">
        <v>408</v>
      </c>
      <c r="AD374" s="56" t="s">
        <v>413</v>
      </c>
      <c r="AE374" s="60">
        <v>5</v>
      </c>
      <c r="AF374" s="61">
        <v>36080</v>
      </c>
      <c r="AG374" s="56" t="s">
        <v>427</v>
      </c>
      <c r="AH374" s="56" t="s">
        <v>431</v>
      </c>
      <c r="AI374" s="56" t="s">
        <v>409</v>
      </c>
      <c r="AJ374" s="56" t="s">
        <v>408</v>
      </c>
      <c r="AK374" s="56" t="s">
        <v>409</v>
      </c>
      <c r="AL374" s="56" t="s">
        <v>430</v>
      </c>
      <c r="AM374" s="61" t="s">
        <v>409</v>
      </c>
      <c r="AN374" s="61" t="s">
        <v>322</v>
      </c>
      <c r="AO374" s="61" t="s">
        <v>408</v>
      </c>
      <c r="AP374" s="61" t="s">
        <v>408</v>
      </c>
      <c r="AQ374" s="61" t="s">
        <v>361</v>
      </c>
      <c r="AR374" s="61" t="s">
        <v>408</v>
      </c>
      <c r="AS374" s="56" t="s">
        <v>349</v>
      </c>
      <c r="AT374" s="56">
        <v>20</v>
      </c>
      <c r="AU374" s="56" t="s">
        <v>347</v>
      </c>
      <c r="AV374" s="56">
        <v>0</v>
      </c>
      <c r="AW374" s="56" t="s">
        <v>430</v>
      </c>
      <c r="AY374" s="56"/>
      <c r="AZ374" s="56" t="s">
        <v>361</v>
      </c>
    </row>
    <row r="375" spans="1:52" ht="29" customHeight="1" x14ac:dyDescent="0.15">
      <c r="A375" s="57" t="s">
        <v>1054</v>
      </c>
      <c r="B375" s="58">
        <v>40011</v>
      </c>
      <c r="C375" s="58" t="s">
        <v>497</v>
      </c>
      <c r="D375" s="58">
        <v>15166</v>
      </c>
      <c r="E375" s="59">
        <f>(B375-D375)/365.25</f>
        <v>68.021902806297064</v>
      </c>
      <c r="F375" s="56" t="s">
        <v>356</v>
      </c>
      <c r="G375" s="56" t="s">
        <v>289</v>
      </c>
      <c r="H375" s="56" t="s">
        <v>322</v>
      </c>
      <c r="I375" s="56" t="s">
        <v>430</v>
      </c>
      <c r="J375" s="56" t="s">
        <v>430</v>
      </c>
      <c r="K375" s="56" t="s">
        <v>409</v>
      </c>
      <c r="L375" s="56" t="s">
        <v>1055</v>
      </c>
      <c r="M375" s="56" t="s">
        <v>409</v>
      </c>
      <c r="N375" s="56" t="s">
        <v>429</v>
      </c>
      <c r="O375" s="56">
        <v>68</v>
      </c>
      <c r="P375" s="56" t="s">
        <v>426</v>
      </c>
      <c r="Q375" s="56" t="s">
        <v>408</v>
      </c>
      <c r="R375" s="56" t="s">
        <v>578</v>
      </c>
      <c r="S375" s="56" t="s">
        <v>305</v>
      </c>
      <c r="T375" s="56" t="s">
        <v>408</v>
      </c>
      <c r="U375" s="60">
        <v>2</v>
      </c>
      <c r="V375" s="61" t="s">
        <v>409</v>
      </c>
      <c r="W375" s="56" t="s">
        <v>409</v>
      </c>
      <c r="X375" s="56" t="s">
        <v>408</v>
      </c>
      <c r="Y375" s="56" t="s">
        <v>611</v>
      </c>
      <c r="Z375" s="56" t="s">
        <v>361</v>
      </c>
      <c r="AA375" s="56" t="s">
        <v>361</v>
      </c>
      <c r="AB375" s="56" t="s">
        <v>361</v>
      </c>
      <c r="AC375" s="56" t="s">
        <v>408</v>
      </c>
      <c r="AD375" s="56" t="s">
        <v>409</v>
      </c>
      <c r="AE375" s="60">
        <v>2</v>
      </c>
      <c r="AF375" s="61">
        <v>39634</v>
      </c>
      <c r="AG375" s="56" t="s">
        <v>427</v>
      </c>
      <c r="AH375" s="56" t="s">
        <v>431</v>
      </c>
      <c r="AI375" s="56" t="s">
        <v>633</v>
      </c>
      <c r="AJ375" s="56" t="s">
        <v>1045</v>
      </c>
      <c r="AK375" s="56" t="s">
        <v>409</v>
      </c>
      <c r="AL375" s="56" t="s">
        <v>361</v>
      </c>
      <c r="AM375" s="61" t="s">
        <v>408</v>
      </c>
      <c r="AN375" s="61" t="s">
        <v>408</v>
      </c>
      <c r="AO375" s="61" t="s">
        <v>408</v>
      </c>
      <c r="AP375" s="61" t="s">
        <v>408</v>
      </c>
      <c r="AQ375" s="61" t="s">
        <v>361</v>
      </c>
      <c r="AR375" s="61" t="s">
        <v>408</v>
      </c>
      <c r="AS375" s="56" t="s">
        <v>349</v>
      </c>
      <c r="AT375" s="56" t="s">
        <v>1056</v>
      </c>
      <c r="AU375" s="56" t="s">
        <v>347</v>
      </c>
      <c r="AV375" s="56">
        <v>0</v>
      </c>
      <c r="AW375" s="56" t="s">
        <v>430</v>
      </c>
      <c r="AY375" s="56"/>
      <c r="AZ375" s="56" t="s">
        <v>361</v>
      </c>
    </row>
    <row r="376" spans="1:52" ht="29" customHeight="1" x14ac:dyDescent="0.15">
      <c r="A376" s="57" t="s">
        <v>162</v>
      </c>
      <c r="B376" s="76">
        <v>38751</v>
      </c>
      <c r="C376" s="58" t="s">
        <v>16</v>
      </c>
      <c r="D376" s="76">
        <v>18602</v>
      </c>
      <c r="E376" s="59">
        <f t="shared" ref="E376:E382" si="10">(B376-D376)/365.25</f>
        <v>55.16495550992471</v>
      </c>
      <c r="F376" s="56" t="s">
        <v>356</v>
      </c>
      <c r="G376" s="56" t="s">
        <v>289</v>
      </c>
      <c r="H376" s="56" t="s">
        <v>322</v>
      </c>
      <c r="I376" s="56" t="s">
        <v>430</v>
      </c>
      <c r="J376" s="56" t="s">
        <v>430</v>
      </c>
      <c r="K376" s="56">
        <v>14</v>
      </c>
      <c r="L376" s="56" t="s">
        <v>399</v>
      </c>
      <c r="M376" s="56" t="s">
        <v>322</v>
      </c>
      <c r="N376" s="56" t="s">
        <v>73</v>
      </c>
      <c r="O376" s="56" t="s">
        <v>74</v>
      </c>
      <c r="P376" s="56" t="s">
        <v>426</v>
      </c>
      <c r="Q376" s="56" t="s">
        <v>74</v>
      </c>
      <c r="R376" s="56" t="s">
        <v>578</v>
      </c>
      <c r="S376" s="56" t="s">
        <v>115</v>
      </c>
      <c r="T376" s="56" t="s">
        <v>74</v>
      </c>
      <c r="U376" s="60">
        <v>3</v>
      </c>
      <c r="V376" s="56" t="s">
        <v>116</v>
      </c>
      <c r="W376" s="56" t="s">
        <v>117</v>
      </c>
      <c r="X376" s="56" t="s">
        <v>74</v>
      </c>
      <c r="Y376" s="56" t="s">
        <v>390</v>
      </c>
      <c r="Z376" s="56" t="s">
        <v>26</v>
      </c>
      <c r="AA376" s="56" t="s">
        <v>80</v>
      </c>
      <c r="AB376" s="56" t="s">
        <v>80</v>
      </c>
      <c r="AC376" s="56" t="s">
        <v>74</v>
      </c>
      <c r="AD376" s="56" t="s">
        <v>294</v>
      </c>
      <c r="AE376" s="60">
        <v>3</v>
      </c>
      <c r="AF376" s="56" t="s">
        <v>559</v>
      </c>
      <c r="AG376" s="56" t="s">
        <v>36</v>
      </c>
      <c r="AH376" s="56" t="s">
        <v>27</v>
      </c>
      <c r="AI376" s="56" t="s">
        <v>585</v>
      </c>
      <c r="AJ376" s="56" t="s">
        <v>558</v>
      </c>
      <c r="AK376" s="56" t="s">
        <v>42</v>
      </c>
      <c r="AL376" s="56" t="s">
        <v>80</v>
      </c>
      <c r="AM376" s="61" t="s">
        <v>74</v>
      </c>
      <c r="AN376" s="61" t="s">
        <v>74</v>
      </c>
      <c r="AO376" s="61" t="s">
        <v>74</v>
      </c>
      <c r="AP376" s="61" t="s">
        <v>74</v>
      </c>
      <c r="AQ376" s="61" t="s">
        <v>80</v>
      </c>
      <c r="AR376" s="61" t="s">
        <v>74</v>
      </c>
      <c r="AS376" s="56" t="s">
        <v>341</v>
      </c>
      <c r="AT376" s="56">
        <v>15</v>
      </c>
      <c r="AU376" s="56" t="s">
        <v>477</v>
      </c>
      <c r="AV376" s="56">
        <v>0</v>
      </c>
      <c r="AW376" s="56" t="s">
        <v>26</v>
      </c>
      <c r="AY376" s="56"/>
      <c r="AZ376" s="56" t="s">
        <v>361</v>
      </c>
    </row>
    <row r="377" spans="1:52" ht="29" customHeight="1" x14ac:dyDescent="0.15">
      <c r="A377" s="57" t="s">
        <v>163</v>
      </c>
      <c r="B377" s="76">
        <v>38751</v>
      </c>
      <c r="C377" s="58" t="s">
        <v>126</v>
      </c>
      <c r="D377" s="58">
        <v>15657</v>
      </c>
      <c r="E377" s="59">
        <f t="shared" si="10"/>
        <v>63.227926078028744</v>
      </c>
      <c r="F377" s="56" t="s">
        <v>44</v>
      </c>
      <c r="G377" s="56" t="s">
        <v>106</v>
      </c>
      <c r="H377" s="56" t="s">
        <v>82</v>
      </c>
      <c r="I377" s="56" t="s">
        <v>26</v>
      </c>
      <c r="J377" s="56" t="s">
        <v>26</v>
      </c>
      <c r="K377" s="56">
        <v>14</v>
      </c>
      <c r="L377" s="56" t="s">
        <v>478</v>
      </c>
      <c r="M377" s="56" t="s">
        <v>82</v>
      </c>
      <c r="N377" s="56" t="s">
        <v>73</v>
      </c>
      <c r="O377" s="56" t="s">
        <v>74</v>
      </c>
      <c r="P377" s="56" t="s">
        <v>114</v>
      </c>
      <c r="Q377" s="56" t="s">
        <v>74</v>
      </c>
      <c r="R377" s="56" t="s">
        <v>578</v>
      </c>
      <c r="S377" s="56" t="s">
        <v>115</v>
      </c>
      <c r="T377" s="56" t="s">
        <v>74</v>
      </c>
      <c r="U377" s="60">
        <v>0.75</v>
      </c>
      <c r="V377" s="61" t="s">
        <v>34</v>
      </c>
      <c r="W377" s="56" t="s">
        <v>394</v>
      </c>
      <c r="X377" s="56" t="s">
        <v>74</v>
      </c>
      <c r="Y377" s="56" t="s">
        <v>389</v>
      </c>
      <c r="Z377" s="56" t="s">
        <v>80</v>
      </c>
      <c r="AA377" s="56" t="s">
        <v>80</v>
      </c>
      <c r="AB377" s="56" t="s">
        <v>80</v>
      </c>
      <c r="AC377" s="56" t="s">
        <v>74</v>
      </c>
      <c r="AD377" s="56" t="s">
        <v>294</v>
      </c>
      <c r="AE377" s="60">
        <v>0.5</v>
      </c>
      <c r="AF377" s="61">
        <v>38467</v>
      </c>
      <c r="AG377" s="56" t="s">
        <v>36</v>
      </c>
      <c r="AH377" s="56" t="s">
        <v>46</v>
      </c>
      <c r="AI377" s="56" t="s">
        <v>42</v>
      </c>
      <c r="AJ377" s="56" t="s">
        <v>409</v>
      </c>
      <c r="AK377" s="56" t="s">
        <v>42</v>
      </c>
      <c r="AL377" s="56" t="s">
        <v>80</v>
      </c>
      <c r="AM377" s="61" t="s">
        <v>74</v>
      </c>
      <c r="AN377" s="61" t="s">
        <v>74</v>
      </c>
      <c r="AO377" s="61" t="s">
        <v>74</v>
      </c>
      <c r="AP377" s="61" t="s">
        <v>74</v>
      </c>
      <c r="AQ377" s="61" t="s">
        <v>80</v>
      </c>
      <c r="AR377" s="61" t="s">
        <v>74</v>
      </c>
      <c r="AS377" s="56" t="s">
        <v>344</v>
      </c>
      <c r="AT377" s="56">
        <v>35</v>
      </c>
      <c r="AU377" s="56" t="s">
        <v>38</v>
      </c>
      <c r="AV377" s="56">
        <v>0</v>
      </c>
      <c r="AW377" s="56" t="s">
        <v>26</v>
      </c>
      <c r="AY377" s="56"/>
      <c r="AZ377" s="56" t="s">
        <v>361</v>
      </c>
    </row>
    <row r="378" spans="1:52" ht="29" customHeight="1" x14ac:dyDescent="0.15">
      <c r="A378" s="57" t="s">
        <v>164</v>
      </c>
      <c r="B378" s="76">
        <v>38751</v>
      </c>
      <c r="C378" s="58" t="s">
        <v>126</v>
      </c>
      <c r="D378" s="76">
        <v>14494</v>
      </c>
      <c r="E378" s="59">
        <f t="shared" si="10"/>
        <v>66.412046543463376</v>
      </c>
      <c r="F378" s="56" t="s">
        <v>31</v>
      </c>
      <c r="G378" s="56" t="s">
        <v>106</v>
      </c>
      <c r="H378" s="56" t="s">
        <v>82</v>
      </c>
      <c r="I378" s="56" t="s">
        <v>26</v>
      </c>
      <c r="J378" s="56" t="s">
        <v>26</v>
      </c>
      <c r="K378" s="56">
        <v>18</v>
      </c>
      <c r="L378" s="56" t="s">
        <v>450</v>
      </c>
      <c r="M378" s="56" t="s">
        <v>82</v>
      </c>
      <c r="N378" s="56" t="s">
        <v>73</v>
      </c>
      <c r="O378" s="56" t="s">
        <v>74</v>
      </c>
      <c r="P378" s="56" t="s">
        <v>114</v>
      </c>
      <c r="Q378" s="56" t="s">
        <v>74</v>
      </c>
      <c r="R378" s="56" t="s">
        <v>578</v>
      </c>
      <c r="S378" s="56" t="s">
        <v>115</v>
      </c>
      <c r="T378" s="56" t="s">
        <v>74</v>
      </c>
      <c r="U378" s="60">
        <v>6.6</v>
      </c>
      <c r="V378" s="56" t="s">
        <v>178</v>
      </c>
      <c r="W378" s="56" t="s">
        <v>179</v>
      </c>
      <c r="X378" s="56" t="s">
        <v>74</v>
      </c>
      <c r="Y378" s="56" t="s">
        <v>390</v>
      </c>
      <c r="Z378" s="56" t="s">
        <v>80</v>
      </c>
      <c r="AA378" s="56" t="s">
        <v>80</v>
      </c>
      <c r="AB378" s="56" t="s">
        <v>80</v>
      </c>
      <c r="AC378" s="56" t="s">
        <v>74</v>
      </c>
      <c r="AD378" s="56" t="s">
        <v>296</v>
      </c>
      <c r="AE378" s="60">
        <v>6.6</v>
      </c>
      <c r="AF378" s="76">
        <v>36301</v>
      </c>
      <c r="AG378" s="56" t="s">
        <v>36</v>
      </c>
      <c r="AH378" s="56" t="s">
        <v>27</v>
      </c>
      <c r="AI378" s="56" t="s">
        <v>582</v>
      </c>
      <c r="AJ378" s="56" t="s">
        <v>590</v>
      </c>
      <c r="AK378" s="56" t="s">
        <v>42</v>
      </c>
      <c r="AL378" s="56" t="s">
        <v>80</v>
      </c>
      <c r="AM378" s="61" t="s">
        <v>74</v>
      </c>
      <c r="AN378" s="61" t="s">
        <v>74</v>
      </c>
      <c r="AO378" s="61" t="s">
        <v>74</v>
      </c>
      <c r="AP378" s="61" t="s">
        <v>74</v>
      </c>
      <c r="AQ378" s="61" t="s">
        <v>80</v>
      </c>
      <c r="AR378" s="61" t="s">
        <v>74</v>
      </c>
      <c r="AS378" s="56" t="s">
        <v>595</v>
      </c>
      <c r="AT378" s="56">
        <v>15</v>
      </c>
      <c r="AU378" s="56" t="s">
        <v>38</v>
      </c>
      <c r="AV378" s="56">
        <v>0</v>
      </c>
      <c r="AW378" s="56" t="s">
        <v>26</v>
      </c>
      <c r="AY378" s="56"/>
      <c r="AZ378" s="56" t="s">
        <v>361</v>
      </c>
    </row>
    <row r="379" spans="1:52" ht="29" customHeight="1" x14ac:dyDescent="0.15">
      <c r="A379" s="57" t="s">
        <v>165</v>
      </c>
      <c r="B379" s="76">
        <v>38751</v>
      </c>
      <c r="C379" s="58" t="s">
        <v>12</v>
      </c>
      <c r="D379" s="58">
        <v>11396</v>
      </c>
      <c r="E379" s="59">
        <f t="shared" si="10"/>
        <v>74.893908281998634</v>
      </c>
      <c r="F379" s="56" t="s">
        <v>31</v>
      </c>
      <c r="G379" s="56" t="s">
        <v>289</v>
      </c>
      <c r="H379" s="56" t="s">
        <v>322</v>
      </c>
      <c r="I379" s="56" t="s">
        <v>430</v>
      </c>
      <c r="J379" s="56" t="s">
        <v>430</v>
      </c>
      <c r="K379" s="56">
        <v>18</v>
      </c>
      <c r="L379" s="56" t="s">
        <v>388</v>
      </c>
      <c r="M379" s="56" t="s">
        <v>322</v>
      </c>
      <c r="N379" s="56" t="s">
        <v>73</v>
      </c>
      <c r="O379" s="56" t="s">
        <v>74</v>
      </c>
      <c r="P379" s="56" t="s">
        <v>426</v>
      </c>
      <c r="Q379" s="56" t="s">
        <v>74</v>
      </c>
      <c r="R379" s="56" t="s">
        <v>578</v>
      </c>
      <c r="S379" s="56" t="s">
        <v>305</v>
      </c>
      <c r="T379" s="56" t="s">
        <v>74</v>
      </c>
      <c r="U379" s="60">
        <v>1.2</v>
      </c>
      <c r="V379" s="61" t="s">
        <v>178</v>
      </c>
      <c r="W379" s="56" t="s">
        <v>394</v>
      </c>
      <c r="X379" s="56" t="s">
        <v>74</v>
      </c>
      <c r="Y379" s="56" t="s">
        <v>389</v>
      </c>
      <c r="Z379" s="56" t="s">
        <v>361</v>
      </c>
      <c r="AA379" s="56" t="s">
        <v>430</v>
      </c>
      <c r="AB379" s="56" t="s">
        <v>26</v>
      </c>
      <c r="AC379" s="56" t="s">
        <v>387</v>
      </c>
      <c r="AD379" s="56" t="s">
        <v>294</v>
      </c>
      <c r="AE379" s="60">
        <v>1.2</v>
      </c>
      <c r="AF379" s="61">
        <v>38295</v>
      </c>
      <c r="AG379" s="56" t="s">
        <v>427</v>
      </c>
      <c r="AH379" s="56" t="s">
        <v>365</v>
      </c>
      <c r="AI379" s="56" t="s">
        <v>602</v>
      </c>
      <c r="AJ379" s="56" t="s">
        <v>175</v>
      </c>
      <c r="AK379" s="56" t="s">
        <v>596</v>
      </c>
      <c r="AL379" s="56" t="s">
        <v>361</v>
      </c>
      <c r="AM379" s="61" t="s">
        <v>74</v>
      </c>
      <c r="AN379" s="61" t="s">
        <v>74</v>
      </c>
      <c r="AO379" s="61" t="s">
        <v>74</v>
      </c>
      <c r="AP379" s="61" t="s">
        <v>74</v>
      </c>
      <c r="AQ379" s="61" t="s">
        <v>430</v>
      </c>
      <c r="AR379" s="61" t="s">
        <v>597</v>
      </c>
      <c r="AS379" s="56" t="s">
        <v>344</v>
      </c>
      <c r="AT379" s="56">
        <v>35</v>
      </c>
      <c r="AU379" s="56" t="s">
        <v>38</v>
      </c>
      <c r="AV379" s="56">
        <v>0</v>
      </c>
      <c r="AW379" s="56" t="s">
        <v>26</v>
      </c>
      <c r="AY379" s="56"/>
      <c r="AZ379" s="56" t="s">
        <v>361</v>
      </c>
    </row>
    <row r="380" spans="1:52" ht="29" customHeight="1" x14ac:dyDescent="0.15">
      <c r="A380" s="57" t="s">
        <v>580</v>
      </c>
      <c r="B380" s="76">
        <v>38751</v>
      </c>
      <c r="C380" s="58" t="s">
        <v>126</v>
      </c>
      <c r="D380" s="58">
        <v>18341</v>
      </c>
      <c r="E380" s="59">
        <f t="shared" si="10"/>
        <v>55.879534565366185</v>
      </c>
      <c r="F380" s="56" t="s">
        <v>31</v>
      </c>
      <c r="G380" s="56" t="s">
        <v>106</v>
      </c>
      <c r="H380" s="56" t="s">
        <v>82</v>
      </c>
      <c r="I380" s="56" t="s">
        <v>26</v>
      </c>
      <c r="J380" s="56" t="s">
        <v>26</v>
      </c>
      <c r="K380" s="56">
        <v>16</v>
      </c>
      <c r="L380" s="56" t="s">
        <v>418</v>
      </c>
      <c r="M380" s="56" t="s">
        <v>82</v>
      </c>
      <c r="N380" s="56" t="s">
        <v>73</v>
      </c>
      <c r="O380" s="56" t="s">
        <v>74</v>
      </c>
      <c r="P380" s="56" t="s">
        <v>277</v>
      </c>
      <c r="Q380" s="56" t="s">
        <v>1399</v>
      </c>
      <c r="R380" s="56" t="s">
        <v>578</v>
      </c>
      <c r="S380" s="56" t="s">
        <v>115</v>
      </c>
      <c r="T380" s="56" t="s">
        <v>74</v>
      </c>
      <c r="U380" s="60">
        <v>5.9</v>
      </c>
      <c r="V380" s="61" t="s">
        <v>116</v>
      </c>
      <c r="W380" s="56" t="s">
        <v>117</v>
      </c>
      <c r="X380" s="56" t="s">
        <v>74</v>
      </c>
      <c r="Y380" s="56" t="s">
        <v>389</v>
      </c>
      <c r="Z380" s="56" t="s">
        <v>80</v>
      </c>
      <c r="AA380" s="56" t="s">
        <v>80</v>
      </c>
      <c r="AB380" s="56" t="s">
        <v>80</v>
      </c>
      <c r="AC380" s="56" t="s">
        <v>74</v>
      </c>
      <c r="AD380" s="56" t="s">
        <v>294</v>
      </c>
      <c r="AE380" s="60">
        <v>6</v>
      </c>
      <c r="AF380" s="61">
        <v>36577</v>
      </c>
      <c r="AG380" s="56" t="s">
        <v>36</v>
      </c>
      <c r="AH380" s="56" t="s">
        <v>46</v>
      </c>
      <c r="AI380" s="56" t="s">
        <v>42</v>
      </c>
      <c r="AJ380" s="56" t="s">
        <v>409</v>
      </c>
      <c r="AK380" s="56" t="s">
        <v>42</v>
      </c>
      <c r="AL380" s="56" t="s">
        <v>80</v>
      </c>
      <c r="AM380" s="61" t="s">
        <v>74</v>
      </c>
      <c r="AN380" s="61" t="s">
        <v>74</v>
      </c>
      <c r="AO380" s="61" t="s">
        <v>74</v>
      </c>
      <c r="AP380" s="61" t="s">
        <v>74</v>
      </c>
      <c r="AQ380" s="61" t="s">
        <v>26</v>
      </c>
      <c r="AR380" s="61" t="s">
        <v>286</v>
      </c>
      <c r="AS380" s="56" t="s">
        <v>344</v>
      </c>
      <c r="AT380" s="56">
        <v>15</v>
      </c>
      <c r="AU380" s="56" t="s">
        <v>38</v>
      </c>
      <c r="AV380" s="56">
        <v>0</v>
      </c>
      <c r="AW380" s="56" t="s">
        <v>26</v>
      </c>
      <c r="AY380" s="56"/>
      <c r="AZ380" s="56" t="s">
        <v>361</v>
      </c>
    </row>
    <row r="381" spans="1:52" ht="29" customHeight="1" x14ac:dyDescent="0.15">
      <c r="A381" s="57" t="s">
        <v>166</v>
      </c>
      <c r="B381" s="76">
        <v>38751</v>
      </c>
      <c r="C381" s="58" t="s">
        <v>16</v>
      </c>
      <c r="D381" s="76">
        <v>24490</v>
      </c>
      <c r="E381" s="59">
        <f t="shared" si="10"/>
        <v>39.044490075290895</v>
      </c>
      <c r="F381" s="56" t="s">
        <v>44</v>
      </c>
      <c r="G381" s="56" t="s">
        <v>106</v>
      </c>
      <c r="H381" s="56" t="s">
        <v>82</v>
      </c>
      <c r="I381" s="56" t="s">
        <v>26</v>
      </c>
      <c r="J381" s="56" t="s">
        <v>26</v>
      </c>
      <c r="K381" s="56">
        <v>14</v>
      </c>
      <c r="L381" s="56" t="s">
        <v>42</v>
      </c>
      <c r="M381" s="56" t="s">
        <v>82</v>
      </c>
      <c r="N381" s="56" t="s">
        <v>73</v>
      </c>
      <c r="O381" s="56" t="s">
        <v>74</v>
      </c>
      <c r="P381" s="56" t="s">
        <v>114</v>
      </c>
      <c r="Q381" s="56" t="s">
        <v>74</v>
      </c>
      <c r="R381" s="56" t="s">
        <v>578</v>
      </c>
      <c r="S381" s="56" t="s">
        <v>115</v>
      </c>
      <c r="T381" s="56" t="s">
        <v>74</v>
      </c>
      <c r="U381" s="60">
        <v>11.9</v>
      </c>
      <c r="V381" s="61" t="s">
        <v>410</v>
      </c>
      <c r="W381" s="56" t="s">
        <v>425</v>
      </c>
      <c r="X381" s="56" t="s">
        <v>74</v>
      </c>
      <c r="Y381" s="56" t="s">
        <v>390</v>
      </c>
      <c r="Z381" s="56" t="s">
        <v>80</v>
      </c>
      <c r="AA381" s="56" t="s">
        <v>80</v>
      </c>
      <c r="AB381" s="56" t="s">
        <v>26</v>
      </c>
      <c r="AC381" s="56" t="s">
        <v>387</v>
      </c>
      <c r="AD381" s="56" t="s">
        <v>294</v>
      </c>
      <c r="AE381" s="60">
        <v>8</v>
      </c>
      <c r="AF381" s="61">
        <v>34394</v>
      </c>
      <c r="AG381" s="56" t="s">
        <v>36</v>
      </c>
      <c r="AH381" s="56" t="s">
        <v>27</v>
      </c>
      <c r="AI381" s="56" t="s">
        <v>588</v>
      </c>
      <c r="AJ381" s="56" t="s">
        <v>7</v>
      </c>
      <c r="AK381" s="56" t="s">
        <v>451</v>
      </c>
      <c r="AL381" s="56" t="s">
        <v>80</v>
      </c>
      <c r="AM381" s="61" t="s">
        <v>74</v>
      </c>
      <c r="AN381" s="61" t="s">
        <v>74</v>
      </c>
      <c r="AO381" s="61" t="s">
        <v>408</v>
      </c>
      <c r="AP381" s="61" t="s">
        <v>408</v>
      </c>
      <c r="AQ381" s="61" t="s">
        <v>361</v>
      </c>
      <c r="AR381" s="61" t="s">
        <v>408</v>
      </c>
      <c r="AS381" s="56" t="s">
        <v>341</v>
      </c>
      <c r="AT381" s="56">
        <v>15</v>
      </c>
      <c r="AU381" s="56" t="s">
        <v>38</v>
      </c>
      <c r="AV381" s="56">
        <v>0</v>
      </c>
      <c r="AW381" s="56" t="s">
        <v>26</v>
      </c>
      <c r="AY381" s="56"/>
      <c r="AZ381" s="56" t="s">
        <v>361</v>
      </c>
    </row>
    <row r="382" spans="1:52" ht="29" customHeight="1" x14ac:dyDescent="0.15">
      <c r="A382" s="57" t="s">
        <v>167</v>
      </c>
      <c r="B382" s="76">
        <v>38751</v>
      </c>
      <c r="C382" s="58" t="s">
        <v>16</v>
      </c>
      <c r="D382" s="76">
        <v>15423</v>
      </c>
      <c r="E382" s="59">
        <f t="shared" si="10"/>
        <v>63.868583162217661</v>
      </c>
      <c r="F382" s="56" t="s">
        <v>44</v>
      </c>
      <c r="G382" s="56" t="s">
        <v>241</v>
      </c>
      <c r="H382" s="56" t="s">
        <v>82</v>
      </c>
      <c r="I382" s="56" t="s">
        <v>26</v>
      </c>
      <c r="J382" s="56" t="s">
        <v>26</v>
      </c>
      <c r="K382" s="56">
        <v>18</v>
      </c>
      <c r="L382" s="56" t="s">
        <v>104</v>
      </c>
      <c r="M382" s="56" t="s">
        <v>82</v>
      </c>
      <c r="N382" s="56" t="s">
        <v>73</v>
      </c>
      <c r="O382" s="56" t="s">
        <v>74</v>
      </c>
      <c r="P382" s="56" t="s">
        <v>493</v>
      </c>
      <c r="Q382" s="56" t="s">
        <v>738</v>
      </c>
      <c r="R382" s="56" t="s">
        <v>578</v>
      </c>
      <c r="S382" s="56" t="s">
        <v>115</v>
      </c>
      <c r="T382" s="56" t="s">
        <v>74</v>
      </c>
      <c r="U382" s="60">
        <v>8.9</v>
      </c>
      <c r="V382" s="61" t="s">
        <v>410</v>
      </c>
      <c r="W382" s="56" t="s">
        <v>425</v>
      </c>
      <c r="X382" s="56" t="s">
        <v>74</v>
      </c>
      <c r="Y382" s="56" t="s">
        <v>390</v>
      </c>
      <c r="Z382" s="56" t="s">
        <v>26</v>
      </c>
      <c r="AA382" s="56" t="s">
        <v>80</v>
      </c>
      <c r="AB382" s="56" t="s">
        <v>80</v>
      </c>
      <c r="AC382" s="56" t="s">
        <v>74</v>
      </c>
      <c r="AD382" s="56" t="s">
        <v>294</v>
      </c>
      <c r="AE382" s="60">
        <v>5.4</v>
      </c>
      <c r="AF382" s="61">
        <v>35489</v>
      </c>
      <c r="AG382" s="56" t="s">
        <v>36</v>
      </c>
      <c r="AH382" s="56" t="s">
        <v>27</v>
      </c>
      <c r="AI382" s="56" t="s">
        <v>42</v>
      </c>
      <c r="AJ382" s="56" t="s">
        <v>42</v>
      </c>
      <c r="AK382" s="56" t="s">
        <v>42</v>
      </c>
      <c r="AL382" s="56" t="s">
        <v>80</v>
      </c>
      <c r="AM382" s="61" t="s">
        <v>74</v>
      </c>
      <c r="AN382" s="61" t="s">
        <v>74</v>
      </c>
      <c r="AO382" s="61" t="s">
        <v>74</v>
      </c>
      <c r="AP382" s="61" t="s">
        <v>74</v>
      </c>
      <c r="AQ382" s="61" t="s">
        <v>26</v>
      </c>
      <c r="AR382" s="61" t="s">
        <v>448</v>
      </c>
      <c r="AS382" s="56" t="s">
        <v>449</v>
      </c>
      <c r="AT382" s="56">
        <v>35</v>
      </c>
      <c r="AU382" s="56" t="s">
        <v>38</v>
      </c>
      <c r="AV382" s="56">
        <v>0</v>
      </c>
      <c r="AW382" s="56" t="s">
        <v>26</v>
      </c>
      <c r="AY382" s="56"/>
      <c r="AZ382" s="56" t="s">
        <v>361</v>
      </c>
    </row>
    <row r="383" spans="1:52" ht="29" customHeight="1" x14ac:dyDescent="0.15">
      <c r="E383" s="96"/>
      <c r="U383" s="60"/>
      <c r="AY383" s="56"/>
    </row>
    <row r="384" spans="1:52" ht="29" customHeight="1" x14ac:dyDescent="0.15">
      <c r="E384" s="96"/>
      <c r="U384" s="60"/>
      <c r="AY384" s="56"/>
    </row>
    <row r="385" spans="5:51" ht="29" customHeight="1" x14ac:dyDescent="0.15">
      <c r="E385" s="96"/>
      <c r="U385" s="60"/>
      <c r="AY385" s="56"/>
    </row>
    <row r="386" spans="5:51" ht="29" customHeight="1" x14ac:dyDescent="0.15">
      <c r="E386" s="96"/>
      <c r="U386" s="60"/>
      <c r="AY386" s="56"/>
    </row>
    <row r="387" spans="5:51" ht="29" customHeight="1" x14ac:dyDescent="0.15">
      <c r="E387" s="96"/>
      <c r="U387" s="60"/>
      <c r="AY387" s="56"/>
    </row>
    <row r="388" spans="5:51" ht="29" customHeight="1" x14ac:dyDescent="0.15">
      <c r="E388" s="96"/>
      <c r="U388" s="60"/>
      <c r="AY388" s="56"/>
    </row>
    <row r="389" spans="5:51" ht="29" customHeight="1" x14ac:dyDescent="0.15">
      <c r="E389" s="96"/>
      <c r="U389" s="60"/>
      <c r="AY389" s="56"/>
    </row>
    <row r="390" spans="5:51" ht="29" customHeight="1" x14ac:dyDescent="0.15">
      <c r="E390" s="96"/>
      <c r="U390" s="60"/>
      <c r="AY390" s="56"/>
    </row>
    <row r="391" spans="5:51" ht="29" customHeight="1" x14ac:dyDescent="0.15">
      <c r="E391" s="96"/>
      <c r="U391" s="60"/>
      <c r="AY391" s="56"/>
    </row>
    <row r="392" spans="5:51" ht="29" customHeight="1" x14ac:dyDescent="0.15">
      <c r="E392" s="96"/>
      <c r="U392" s="60"/>
      <c r="AY392" s="56"/>
    </row>
    <row r="393" spans="5:51" ht="29" customHeight="1" x14ac:dyDescent="0.15">
      <c r="E393" s="96"/>
      <c r="U393" s="60"/>
      <c r="AY393" s="56"/>
    </row>
    <row r="394" spans="5:51" ht="29" customHeight="1" x14ac:dyDescent="0.15">
      <c r="E394" s="96"/>
      <c r="U394" s="60"/>
      <c r="AY394" s="56"/>
    </row>
    <row r="395" spans="5:51" ht="29" customHeight="1" x14ac:dyDescent="0.15">
      <c r="E395" s="96"/>
      <c r="U395" s="60"/>
      <c r="AY395" s="56"/>
    </row>
    <row r="396" spans="5:51" ht="29" customHeight="1" x14ac:dyDescent="0.15">
      <c r="E396" s="96"/>
      <c r="U396" s="60"/>
      <c r="AY396" s="56"/>
    </row>
    <row r="397" spans="5:51" ht="29" customHeight="1" x14ac:dyDescent="0.15">
      <c r="E397" s="96"/>
      <c r="U397" s="60"/>
      <c r="AE397" s="56"/>
      <c r="AY397" s="56"/>
    </row>
    <row r="398" spans="5:51" ht="29" customHeight="1" x14ac:dyDescent="0.15">
      <c r="E398" s="96"/>
      <c r="U398" s="60"/>
      <c r="AE398" s="56"/>
      <c r="AY398" s="56"/>
    </row>
    <row r="399" spans="5:51" ht="29" customHeight="1" x14ac:dyDescent="0.15">
      <c r="E399" s="96"/>
      <c r="U399" s="60"/>
      <c r="AE399" s="56"/>
      <c r="AY399" s="56"/>
    </row>
    <row r="400" spans="5:51" ht="29" customHeight="1" x14ac:dyDescent="0.15">
      <c r="E400" s="96"/>
      <c r="U400" s="60"/>
      <c r="AE400" s="56"/>
      <c r="AY400" s="56"/>
    </row>
    <row r="401" spans="5:51" ht="29" customHeight="1" x14ac:dyDescent="0.15">
      <c r="E401" s="96"/>
      <c r="U401" s="60"/>
      <c r="AE401" s="56"/>
      <c r="AY401" s="56"/>
    </row>
    <row r="402" spans="5:51" ht="29" customHeight="1" x14ac:dyDescent="0.15">
      <c r="E402" s="96"/>
      <c r="U402" s="60"/>
      <c r="AE402" s="56"/>
      <c r="AY402" s="56"/>
    </row>
    <row r="403" spans="5:51" ht="29" customHeight="1" x14ac:dyDescent="0.15">
      <c r="E403" s="96"/>
      <c r="U403" s="60"/>
      <c r="AE403" s="56"/>
      <c r="AY403" s="56"/>
    </row>
    <row r="404" spans="5:51" ht="29" customHeight="1" x14ac:dyDescent="0.15">
      <c r="E404" s="96"/>
      <c r="U404" s="60"/>
      <c r="AE404" s="56"/>
      <c r="AY404" s="56"/>
    </row>
    <row r="405" spans="5:51" ht="29" customHeight="1" x14ac:dyDescent="0.15">
      <c r="E405" s="96"/>
      <c r="U405" s="60"/>
      <c r="AE405" s="56"/>
      <c r="AY405" s="56"/>
    </row>
    <row r="406" spans="5:51" ht="29" customHeight="1" x14ac:dyDescent="0.15">
      <c r="E406" s="96"/>
      <c r="U406" s="60"/>
      <c r="AE406" s="56"/>
      <c r="AY406" s="56"/>
    </row>
    <row r="407" spans="5:51" ht="29" customHeight="1" x14ac:dyDescent="0.15">
      <c r="E407" s="96"/>
      <c r="U407" s="60"/>
      <c r="AE407" s="56"/>
      <c r="AY407" s="56"/>
    </row>
    <row r="408" spans="5:51" ht="29" customHeight="1" x14ac:dyDescent="0.15">
      <c r="E408" s="96"/>
      <c r="U408" s="60"/>
      <c r="AE408" s="56"/>
      <c r="AY408" s="56"/>
    </row>
    <row r="409" spans="5:51" ht="29" customHeight="1" x14ac:dyDescent="0.15">
      <c r="E409" s="96"/>
      <c r="U409" s="60"/>
      <c r="AE409" s="56"/>
      <c r="AY409" s="56"/>
    </row>
    <row r="410" spans="5:51" ht="29" customHeight="1" x14ac:dyDescent="0.15">
      <c r="E410" s="96"/>
      <c r="U410" s="60"/>
      <c r="AE410" s="56"/>
      <c r="AY410" s="56"/>
    </row>
    <row r="411" spans="5:51" ht="29" customHeight="1" x14ac:dyDescent="0.15">
      <c r="E411" s="96"/>
      <c r="U411" s="60"/>
      <c r="AE411" s="56"/>
      <c r="AY411" s="56"/>
    </row>
    <row r="412" spans="5:51" ht="29" customHeight="1" x14ac:dyDescent="0.15">
      <c r="E412" s="96"/>
      <c r="U412" s="60"/>
      <c r="AE412" s="56"/>
      <c r="AY412" s="56"/>
    </row>
    <row r="413" spans="5:51" ht="29" customHeight="1" x14ac:dyDescent="0.15">
      <c r="E413" s="96"/>
      <c r="U413" s="60"/>
      <c r="AE413" s="56"/>
      <c r="AY413" s="56"/>
    </row>
    <row r="414" spans="5:51" ht="29" customHeight="1" x14ac:dyDescent="0.15">
      <c r="E414" s="96"/>
      <c r="U414" s="60"/>
      <c r="AE414" s="56"/>
      <c r="AY414" s="56"/>
    </row>
    <row r="415" spans="5:51" ht="29" customHeight="1" x14ac:dyDescent="0.15">
      <c r="E415" s="96"/>
      <c r="U415" s="60"/>
      <c r="AE415" s="56"/>
      <c r="AY415" s="56"/>
    </row>
    <row r="416" spans="5:51" ht="29" customHeight="1" x14ac:dyDescent="0.15">
      <c r="E416" s="96"/>
      <c r="U416" s="60"/>
      <c r="AE416" s="56"/>
      <c r="AY416" s="56"/>
    </row>
    <row r="417" spans="5:51" ht="29" customHeight="1" x14ac:dyDescent="0.15">
      <c r="E417" s="96"/>
      <c r="U417" s="60"/>
      <c r="AE417" s="56"/>
      <c r="AY417" s="56"/>
    </row>
    <row r="418" spans="5:51" ht="29" customHeight="1" x14ac:dyDescent="0.15">
      <c r="E418" s="96"/>
      <c r="U418" s="60"/>
      <c r="AE418" s="56"/>
      <c r="AY418" s="56"/>
    </row>
    <row r="419" spans="5:51" ht="29" customHeight="1" x14ac:dyDescent="0.15">
      <c r="E419" s="96"/>
      <c r="U419" s="60"/>
      <c r="AE419" s="56"/>
      <c r="AY419" s="56"/>
    </row>
    <row r="420" spans="5:51" ht="29" customHeight="1" x14ac:dyDescent="0.15">
      <c r="E420" s="96"/>
      <c r="U420" s="60"/>
      <c r="AE420" s="56"/>
      <c r="AY420" s="56"/>
    </row>
    <row r="421" spans="5:51" ht="29" customHeight="1" x14ac:dyDescent="0.15">
      <c r="E421" s="96"/>
      <c r="U421" s="60"/>
      <c r="AE421" s="56"/>
      <c r="AY421" s="56"/>
    </row>
    <row r="422" spans="5:51" ht="29" customHeight="1" x14ac:dyDescent="0.15">
      <c r="E422" s="96"/>
      <c r="U422" s="60"/>
      <c r="AE422" s="56"/>
      <c r="AY422" s="56"/>
    </row>
    <row r="423" spans="5:51" ht="29" customHeight="1" x14ac:dyDescent="0.15">
      <c r="E423" s="96"/>
      <c r="U423" s="60"/>
      <c r="AE423" s="56"/>
      <c r="AY423" s="56"/>
    </row>
    <row r="424" spans="5:51" ht="29" customHeight="1" x14ac:dyDescent="0.15">
      <c r="E424" s="96"/>
      <c r="U424" s="60"/>
      <c r="AE424" s="56"/>
      <c r="AY424" s="56"/>
    </row>
    <row r="425" spans="5:51" ht="29" customHeight="1" x14ac:dyDescent="0.15">
      <c r="E425" s="96"/>
      <c r="U425" s="60"/>
      <c r="AE425" s="56"/>
      <c r="AY425" s="56"/>
    </row>
    <row r="426" spans="5:51" ht="29" customHeight="1" x14ac:dyDescent="0.15">
      <c r="E426" s="96"/>
      <c r="U426" s="60"/>
      <c r="AE426" s="56"/>
      <c r="AY426" s="56"/>
    </row>
    <row r="427" spans="5:51" ht="29" customHeight="1" x14ac:dyDescent="0.15">
      <c r="E427" s="96"/>
      <c r="U427" s="60"/>
      <c r="AE427" s="56"/>
      <c r="AY427" s="56"/>
    </row>
    <row r="428" spans="5:51" ht="29" customHeight="1" x14ac:dyDescent="0.15">
      <c r="E428" s="96"/>
      <c r="U428" s="60"/>
      <c r="AE428" s="56"/>
      <c r="AY428" s="56"/>
    </row>
    <row r="429" spans="5:51" ht="29" customHeight="1" x14ac:dyDescent="0.15">
      <c r="E429" s="96"/>
      <c r="U429" s="60"/>
      <c r="AE429" s="56"/>
      <c r="AY429" s="56"/>
    </row>
    <row r="430" spans="5:51" ht="29" customHeight="1" x14ac:dyDescent="0.15">
      <c r="E430" s="96"/>
      <c r="U430" s="60"/>
      <c r="AE430" s="56"/>
      <c r="AY430" s="56"/>
    </row>
    <row r="431" spans="5:51" ht="29" customHeight="1" x14ac:dyDescent="0.15">
      <c r="E431" s="96"/>
      <c r="U431" s="60"/>
      <c r="AE431" s="56"/>
      <c r="AY431" s="56"/>
    </row>
    <row r="432" spans="5:51" ht="29" customHeight="1" x14ac:dyDescent="0.15">
      <c r="E432" s="96"/>
      <c r="U432" s="60"/>
      <c r="AE432" s="56"/>
      <c r="AY432" s="56"/>
    </row>
    <row r="433" spans="5:51" ht="29" customHeight="1" x14ac:dyDescent="0.15">
      <c r="E433" s="96"/>
      <c r="U433" s="60"/>
      <c r="AE433" s="56"/>
      <c r="AY433" s="56"/>
    </row>
    <row r="434" spans="5:51" ht="29" customHeight="1" x14ac:dyDescent="0.15">
      <c r="E434" s="96"/>
      <c r="U434" s="60"/>
      <c r="AE434" s="56"/>
      <c r="AY434" s="56"/>
    </row>
    <row r="435" spans="5:51" ht="29" customHeight="1" x14ac:dyDescent="0.15">
      <c r="E435" s="96"/>
      <c r="U435" s="60"/>
      <c r="AE435" s="56"/>
      <c r="AY435" s="56"/>
    </row>
    <row r="436" spans="5:51" ht="29" customHeight="1" x14ac:dyDescent="0.15">
      <c r="E436" s="96"/>
      <c r="U436" s="60"/>
      <c r="AE436" s="56"/>
      <c r="AY436" s="56"/>
    </row>
    <row r="437" spans="5:51" ht="29" customHeight="1" x14ac:dyDescent="0.15">
      <c r="E437" s="96"/>
      <c r="U437" s="60"/>
      <c r="AE437" s="56"/>
      <c r="AY437" s="56"/>
    </row>
    <row r="438" spans="5:51" ht="29" customHeight="1" x14ac:dyDescent="0.15">
      <c r="E438" s="96"/>
      <c r="U438" s="60"/>
      <c r="AE438" s="56"/>
      <c r="AY438" s="56"/>
    </row>
    <row r="439" spans="5:51" ht="29" customHeight="1" x14ac:dyDescent="0.15">
      <c r="E439" s="96"/>
      <c r="U439" s="60"/>
      <c r="AE439" s="56"/>
      <c r="AY439" s="56"/>
    </row>
    <row r="440" spans="5:51" ht="29" customHeight="1" x14ac:dyDescent="0.15">
      <c r="E440" s="96"/>
      <c r="U440" s="60"/>
      <c r="AE440" s="56"/>
      <c r="AY440" s="56"/>
    </row>
    <row r="441" spans="5:51" ht="29" customHeight="1" x14ac:dyDescent="0.15">
      <c r="E441" s="96"/>
      <c r="U441" s="60"/>
      <c r="AE441" s="56"/>
      <c r="AY441" s="56"/>
    </row>
    <row r="442" spans="5:51" ht="29" customHeight="1" x14ac:dyDescent="0.15">
      <c r="E442" s="96"/>
      <c r="U442" s="60"/>
      <c r="AE442" s="56"/>
      <c r="AY442" s="56"/>
    </row>
    <row r="443" spans="5:51" ht="29" customHeight="1" x14ac:dyDescent="0.15">
      <c r="E443" s="96"/>
      <c r="U443" s="60"/>
      <c r="AE443" s="56"/>
      <c r="AY443" s="56"/>
    </row>
    <row r="444" spans="5:51" ht="29" customHeight="1" x14ac:dyDescent="0.15">
      <c r="E444" s="96"/>
      <c r="U444" s="60"/>
      <c r="AE444" s="56"/>
      <c r="AY444" s="56"/>
    </row>
    <row r="445" spans="5:51" ht="29" customHeight="1" x14ac:dyDescent="0.15">
      <c r="E445" s="96"/>
      <c r="U445" s="60"/>
      <c r="AE445" s="56"/>
      <c r="AY445" s="56"/>
    </row>
    <row r="446" spans="5:51" ht="29" customHeight="1" x14ac:dyDescent="0.15">
      <c r="E446" s="96"/>
      <c r="U446" s="60"/>
      <c r="AE446" s="56"/>
      <c r="AY446" s="56"/>
    </row>
    <row r="447" spans="5:51" ht="29" customHeight="1" x14ac:dyDescent="0.15">
      <c r="E447" s="96"/>
      <c r="U447" s="60"/>
      <c r="AE447" s="56"/>
      <c r="AY447" s="56"/>
    </row>
    <row r="448" spans="5:51" ht="29" customHeight="1" x14ac:dyDescent="0.15">
      <c r="E448" s="96"/>
      <c r="U448" s="60"/>
      <c r="AE448" s="56"/>
      <c r="AY448" s="56"/>
    </row>
    <row r="449" spans="5:51" ht="29" customHeight="1" x14ac:dyDescent="0.15">
      <c r="E449" s="96"/>
      <c r="U449" s="60"/>
      <c r="AE449" s="56"/>
      <c r="AY449" s="56"/>
    </row>
    <row r="450" spans="5:51" ht="29" customHeight="1" x14ac:dyDescent="0.15">
      <c r="E450" s="96"/>
      <c r="U450" s="60"/>
      <c r="AE450" s="56"/>
      <c r="AY450" s="56"/>
    </row>
    <row r="451" spans="5:51" ht="29" customHeight="1" x14ac:dyDescent="0.15">
      <c r="E451" s="96"/>
      <c r="U451" s="60"/>
      <c r="AE451" s="56"/>
      <c r="AY451" s="56"/>
    </row>
    <row r="452" spans="5:51" ht="29" customHeight="1" x14ac:dyDescent="0.15">
      <c r="E452" s="96"/>
      <c r="U452" s="60"/>
      <c r="AE452" s="56"/>
      <c r="AY452" s="56"/>
    </row>
    <row r="453" spans="5:51" ht="29" customHeight="1" x14ac:dyDescent="0.15">
      <c r="E453" s="96"/>
      <c r="U453" s="60"/>
      <c r="AE453" s="56"/>
      <c r="AY453" s="56"/>
    </row>
    <row r="454" spans="5:51" ht="29" customHeight="1" x14ac:dyDescent="0.15">
      <c r="E454" s="96"/>
      <c r="U454" s="60"/>
      <c r="AE454" s="56"/>
      <c r="AY454" s="56"/>
    </row>
    <row r="455" spans="5:51" ht="29" customHeight="1" x14ac:dyDescent="0.15">
      <c r="E455" s="96"/>
      <c r="U455" s="60"/>
      <c r="AE455" s="56"/>
      <c r="AY455" s="56"/>
    </row>
    <row r="456" spans="5:51" ht="29" customHeight="1" x14ac:dyDescent="0.15">
      <c r="E456" s="96"/>
      <c r="U456" s="60"/>
      <c r="AE456" s="56"/>
      <c r="AY456" s="56"/>
    </row>
    <row r="457" spans="5:51" ht="29" customHeight="1" x14ac:dyDescent="0.15">
      <c r="E457" s="96"/>
      <c r="U457" s="60"/>
      <c r="AE457" s="56"/>
      <c r="AY457" s="56"/>
    </row>
    <row r="458" spans="5:51" ht="29" customHeight="1" x14ac:dyDescent="0.15">
      <c r="E458" s="96"/>
      <c r="U458" s="60"/>
      <c r="AE458" s="56"/>
      <c r="AY458" s="56"/>
    </row>
    <row r="459" spans="5:51" ht="29" customHeight="1" x14ac:dyDescent="0.15">
      <c r="E459" s="96"/>
      <c r="U459" s="60"/>
      <c r="AE459" s="56"/>
      <c r="AY459" s="56"/>
    </row>
    <row r="460" spans="5:51" ht="29" customHeight="1" x14ac:dyDescent="0.15">
      <c r="E460" s="96"/>
      <c r="U460" s="60"/>
      <c r="AE460" s="56"/>
      <c r="AY460" s="56"/>
    </row>
    <row r="461" spans="5:51" ht="29" customHeight="1" x14ac:dyDescent="0.15">
      <c r="E461" s="96"/>
      <c r="U461" s="60"/>
      <c r="AE461" s="56"/>
      <c r="AY461" s="56"/>
    </row>
    <row r="462" spans="5:51" ht="29" customHeight="1" x14ac:dyDescent="0.15">
      <c r="E462" s="96"/>
      <c r="U462" s="60"/>
      <c r="AE462" s="56"/>
      <c r="AY462" s="56"/>
    </row>
    <row r="463" spans="5:51" ht="29" customHeight="1" x14ac:dyDescent="0.15">
      <c r="E463" s="96"/>
      <c r="U463" s="60"/>
      <c r="AE463" s="56"/>
      <c r="AY463" s="56"/>
    </row>
    <row r="464" spans="5:51" ht="29" customHeight="1" x14ac:dyDescent="0.15">
      <c r="E464" s="96"/>
      <c r="U464" s="60"/>
      <c r="AE464" s="56"/>
      <c r="AY464" s="56"/>
    </row>
    <row r="465" spans="5:51" ht="29" customHeight="1" x14ac:dyDescent="0.15">
      <c r="E465" s="96"/>
      <c r="U465" s="60"/>
      <c r="AE465" s="56"/>
      <c r="AY465" s="56"/>
    </row>
    <row r="466" spans="5:51" ht="29" customHeight="1" x14ac:dyDescent="0.15">
      <c r="E466" s="96"/>
      <c r="U466" s="60"/>
      <c r="AE466" s="56"/>
      <c r="AY466" s="56"/>
    </row>
    <row r="467" spans="5:51" ht="29" customHeight="1" x14ac:dyDescent="0.15">
      <c r="E467" s="96"/>
      <c r="U467" s="60"/>
      <c r="AE467" s="56"/>
      <c r="AY467" s="56"/>
    </row>
    <row r="468" spans="5:51" ht="29" customHeight="1" x14ac:dyDescent="0.15">
      <c r="E468" s="96"/>
      <c r="U468" s="60"/>
      <c r="AE468" s="56"/>
      <c r="AY468" s="56"/>
    </row>
    <row r="469" spans="5:51" ht="29" customHeight="1" x14ac:dyDescent="0.15">
      <c r="E469" s="96"/>
      <c r="U469" s="60"/>
      <c r="AE469" s="56"/>
      <c r="AY469" s="56"/>
    </row>
    <row r="470" spans="5:51" ht="29" customHeight="1" x14ac:dyDescent="0.15">
      <c r="E470" s="96"/>
      <c r="U470" s="60"/>
      <c r="AE470" s="56"/>
      <c r="AY470" s="56"/>
    </row>
    <row r="471" spans="5:51" ht="29" customHeight="1" x14ac:dyDescent="0.15">
      <c r="E471" s="96"/>
      <c r="U471" s="60"/>
      <c r="AE471" s="56"/>
      <c r="AY471" s="56"/>
    </row>
    <row r="472" spans="5:51" ht="29" customHeight="1" x14ac:dyDescent="0.15">
      <c r="E472" s="96"/>
      <c r="U472" s="60"/>
      <c r="AE472" s="56"/>
      <c r="AY472" s="56"/>
    </row>
    <row r="473" spans="5:51" ht="29" customHeight="1" x14ac:dyDescent="0.15">
      <c r="E473" s="96"/>
      <c r="U473" s="60"/>
      <c r="AE473" s="56"/>
      <c r="AY473" s="56"/>
    </row>
    <row r="474" spans="5:51" ht="29" customHeight="1" x14ac:dyDescent="0.15">
      <c r="E474" s="96"/>
      <c r="U474" s="60"/>
      <c r="AE474" s="56"/>
      <c r="AY474" s="56"/>
    </row>
    <row r="475" spans="5:51" ht="29" customHeight="1" x14ac:dyDescent="0.15">
      <c r="E475" s="96"/>
      <c r="U475" s="60"/>
      <c r="AE475" s="56"/>
      <c r="AY475" s="56"/>
    </row>
    <row r="476" spans="5:51" ht="29" customHeight="1" x14ac:dyDescent="0.15">
      <c r="E476" s="96"/>
      <c r="U476" s="60"/>
      <c r="AE476" s="56"/>
      <c r="AY476" s="56"/>
    </row>
    <row r="477" spans="5:51" ht="29" customHeight="1" x14ac:dyDescent="0.15">
      <c r="E477" s="96"/>
      <c r="U477" s="60"/>
      <c r="AE477" s="56"/>
      <c r="AY477" s="56"/>
    </row>
    <row r="478" spans="5:51" ht="29" customHeight="1" x14ac:dyDescent="0.15">
      <c r="E478" s="96"/>
      <c r="U478" s="60"/>
      <c r="AE478" s="56"/>
      <c r="AY478" s="56"/>
    </row>
    <row r="479" spans="5:51" ht="29" customHeight="1" x14ac:dyDescent="0.15">
      <c r="E479" s="96"/>
      <c r="U479" s="60"/>
      <c r="AE479" s="56"/>
      <c r="AY479" s="56"/>
    </row>
    <row r="480" spans="5:51" ht="29" customHeight="1" x14ac:dyDescent="0.15">
      <c r="E480" s="96"/>
      <c r="U480" s="60"/>
      <c r="AE480" s="56"/>
      <c r="AY480" s="56"/>
    </row>
    <row r="481" spans="5:51" ht="29" customHeight="1" x14ac:dyDescent="0.15">
      <c r="E481" s="96"/>
      <c r="U481" s="60"/>
      <c r="AE481" s="56"/>
      <c r="AY481" s="56"/>
    </row>
    <row r="482" spans="5:51" ht="29" customHeight="1" x14ac:dyDescent="0.15">
      <c r="E482" s="96"/>
      <c r="U482" s="60"/>
      <c r="AE482" s="56"/>
      <c r="AY482" s="56"/>
    </row>
    <row r="483" spans="5:51" ht="29" customHeight="1" x14ac:dyDescent="0.15">
      <c r="E483" s="96"/>
      <c r="U483" s="60"/>
      <c r="AE483" s="56"/>
      <c r="AY483" s="56"/>
    </row>
    <row r="484" spans="5:51" ht="29" customHeight="1" x14ac:dyDescent="0.15">
      <c r="E484" s="96"/>
      <c r="U484" s="60"/>
      <c r="AE484" s="56"/>
      <c r="AY484" s="56"/>
    </row>
    <row r="485" spans="5:51" ht="29" customHeight="1" x14ac:dyDescent="0.15">
      <c r="E485" s="96"/>
      <c r="U485" s="60"/>
      <c r="AE485" s="56"/>
      <c r="AY485" s="56"/>
    </row>
    <row r="486" spans="5:51" ht="29" customHeight="1" x14ac:dyDescent="0.15">
      <c r="E486" s="96"/>
      <c r="U486" s="60"/>
      <c r="AE486" s="56"/>
      <c r="AY486" s="56"/>
    </row>
    <row r="487" spans="5:51" ht="29" customHeight="1" x14ac:dyDescent="0.15">
      <c r="E487" s="96"/>
      <c r="U487" s="60"/>
      <c r="AE487" s="56"/>
      <c r="AY487" s="56"/>
    </row>
    <row r="488" spans="5:51" ht="29" customHeight="1" x14ac:dyDescent="0.15">
      <c r="E488" s="96"/>
      <c r="U488" s="60"/>
      <c r="AE488" s="56"/>
      <c r="AY488" s="56"/>
    </row>
    <row r="489" spans="5:51" ht="29" customHeight="1" x14ac:dyDescent="0.15">
      <c r="E489" s="96"/>
      <c r="U489" s="60"/>
      <c r="AE489" s="56"/>
      <c r="AY489" s="56"/>
    </row>
    <row r="490" spans="5:51" ht="29" customHeight="1" x14ac:dyDescent="0.15">
      <c r="E490" s="96"/>
      <c r="U490" s="60"/>
      <c r="AE490" s="56"/>
      <c r="AY490" s="56"/>
    </row>
    <row r="491" spans="5:51" ht="29" customHeight="1" x14ac:dyDescent="0.15">
      <c r="E491" s="96"/>
      <c r="U491" s="60"/>
      <c r="AE491" s="56"/>
      <c r="AY491" s="56"/>
    </row>
    <row r="492" spans="5:51" ht="29" customHeight="1" x14ac:dyDescent="0.15">
      <c r="E492" s="96"/>
      <c r="U492" s="60"/>
      <c r="AE492" s="56"/>
      <c r="AY492" s="56"/>
    </row>
    <row r="493" spans="5:51" ht="29" customHeight="1" x14ac:dyDescent="0.15">
      <c r="E493" s="96"/>
      <c r="U493" s="60"/>
      <c r="AE493" s="56"/>
      <c r="AY493" s="56"/>
    </row>
    <row r="494" spans="5:51" ht="29" customHeight="1" x14ac:dyDescent="0.15">
      <c r="E494" s="96"/>
      <c r="U494" s="60"/>
      <c r="AE494" s="56"/>
      <c r="AY494" s="56"/>
    </row>
    <row r="495" spans="5:51" ht="29" customHeight="1" x14ac:dyDescent="0.15">
      <c r="E495" s="96"/>
      <c r="U495" s="60"/>
      <c r="AE495" s="56"/>
      <c r="AY495" s="56"/>
    </row>
    <row r="496" spans="5:51" ht="29" customHeight="1" x14ac:dyDescent="0.15">
      <c r="E496" s="96"/>
      <c r="U496" s="60"/>
      <c r="AE496" s="56"/>
      <c r="AY496" s="56"/>
    </row>
    <row r="497" spans="5:51" ht="29" customHeight="1" x14ac:dyDescent="0.15">
      <c r="E497" s="96"/>
      <c r="U497" s="60"/>
      <c r="AE497" s="56"/>
      <c r="AY497" s="56"/>
    </row>
    <row r="498" spans="5:51" ht="29" customHeight="1" x14ac:dyDescent="0.15">
      <c r="E498" s="96"/>
      <c r="U498" s="60"/>
      <c r="AE498" s="56"/>
      <c r="AY498" s="56"/>
    </row>
    <row r="499" spans="5:51" ht="29" customHeight="1" x14ac:dyDescent="0.15">
      <c r="E499" s="96"/>
      <c r="U499" s="60"/>
      <c r="AE499" s="56"/>
      <c r="AY499" s="56"/>
    </row>
    <row r="500" spans="5:51" ht="29" customHeight="1" x14ac:dyDescent="0.15">
      <c r="E500" s="96"/>
      <c r="U500" s="60"/>
      <c r="AE500" s="56"/>
      <c r="AY500" s="56"/>
    </row>
    <row r="501" spans="5:51" ht="29" customHeight="1" x14ac:dyDescent="0.15">
      <c r="E501" s="96"/>
      <c r="U501" s="60"/>
      <c r="AE501" s="56"/>
      <c r="AY501" s="56"/>
    </row>
    <row r="502" spans="5:51" ht="29" customHeight="1" x14ac:dyDescent="0.15">
      <c r="E502" s="96"/>
      <c r="U502" s="60"/>
      <c r="AE502" s="56"/>
      <c r="AY502" s="56"/>
    </row>
    <row r="503" spans="5:51" ht="29" customHeight="1" x14ac:dyDescent="0.15">
      <c r="E503" s="96"/>
      <c r="U503" s="60"/>
      <c r="AE503" s="56"/>
      <c r="AY503" s="56"/>
    </row>
    <row r="504" spans="5:51" ht="29" customHeight="1" x14ac:dyDescent="0.15">
      <c r="E504" s="96"/>
      <c r="U504" s="60"/>
      <c r="AE504" s="56"/>
      <c r="AY504" s="56"/>
    </row>
    <row r="505" spans="5:51" ht="29" customHeight="1" x14ac:dyDescent="0.15">
      <c r="E505" s="96"/>
      <c r="U505" s="60"/>
      <c r="AE505" s="56"/>
      <c r="AY505" s="56"/>
    </row>
    <row r="506" spans="5:51" ht="29" customHeight="1" x14ac:dyDescent="0.15">
      <c r="E506" s="96"/>
      <c r="U506" s="60"/>
      <c r="AE506" s="56"/>
      <c r="AY506" s="56"/>
    </row>
    <row r="507" spans="5:51" ht="29" customHeight="1" x14ac:dyDescent="0.15">
      <c r="E507" s="96"/>
      <c r="U507" s="60"/>
      <c r="AE507" s="56"/>
      <c r="AY507" s="56"/>
    </row>
    <row r="508" spans="5:51" ht="29" customHeight="1" x14ac:dyDescent="0.15">
      <c r="E508" s="96"/>
      <c r="U508" s="60"/>
      <c r="AE508" s="56"/>
      <c r="AY508" s="56"/>
    </row>
    <row r="509" spans="5:51" ht="29" customHeight="1" x14ac:dyDescent="0.15">
      <c r="E509" s="96"/>
      <c r="U509" s="60"/>
      <c r="AE509" s="56"/>
      <c r="AY509" s="56"/>
    </row>
    <row r="510" spans="5:51" ht="29" customHeight="1" x14ac:dyDescent="0.15">
      <c r="E510" s="96"/>
      <c r="U510" s="60"/>
      <c r="AE510" s="56"/>
      <c r="AY510" s="56"/>
    </row>
    <row r="511" spans="5:51" ht="29" customHeight="1" x14ac:dyDescent="0.15">
      <c r="E511" s="96"/>
      <c r="U511" s="60"/>
      <c r="AE511" s="56"/>
      <c r="AY511" s="56"/>
    </row>
    <row r="512" spans="5:51" ht="29" customHeight="1" x14ac:dyDescent="0.15">
      <c r="E512" s="96"/>
      <c r="U512" s="60"/>
      <c r="AE512" s="56"/>
      <c r="AY512" s="56"/>
    </row>
    <row r="513" spans="5:51" ht="29" customHeight="1" x14ac:dyDescent="0.15">
      <c r="E513" s="96"/>
      <c r="U513" s="60"/>
      <c r="AE513" s="56"/>
      <c r="AY513" s="56"/>
    </row>
    <row r="514" spans="5:51" ht="29" customHeight="1" x14ac:dyDescent="0.15">
      <c r="E514" s="96"/>
      <c r="U514" s="60"/>
      <c r="AE514" s="56"/>
      <c r="AY514" s="56"/>
    </row>
    <row r="515" spans="5:51" ht="29" customHeight="1" x14ac:dyDescent="0.15">
      <c r="E515" s="96"/>
      <c r="U515" s="60"/>
      <c r="AE515" s="56"/>
      <c r="AY515" s="56"/>
    </row>
    <row r="516" spans="5:51" ht="29" customHeight="1" x14ac:dyDescent="0.15">
      <c r="E516" s="96"/>
      <c r="U516" s="60"/>
      <c r="AE516" s="56"/>
      <c r="AY516" s="56"/>
    </row>
    <row r="517" spans="5:51" ht="29" customHeight="1" x14ac:dyDescent="0.15">
      <c r="E517" s="96"/>
      <c r="U517" s="60"/>
      <c r="AE517" s="56"/>
      <c r="AY517" s="56"/>
    </row>
    <row r="518" spans="5:51" ht="29" customHeight="1" x14ac:dyDescent="0.15">
      <c r="E518" s="96"/>
      <c r="U518" s="60"/>
      <c r="AE518" s="56"/>
      <c r="AY518" s="56"/>
    </row>
    <row r="519" spans="5:51" ht="29" customHeight="1" x14ac:dyDescent="0.15">
      <c r="E519" s="96"/>
      <c r="U519" s="60"/>
      <c r="AE519" s="56"/>
      <c r="AY519" s="56"/>
    </row>
    <row r="520" spans="5:51" ht="29" customHeight="1" x14ac:dyDescent="0.15">
      <c r="E520" s="96"/>
      <c r="U520" s="60"/>
      <c r="AE520" s="56"/>
      <c r="AY520" s="56"/>
    </row>
    <row r="521" spans="5:51" ht="29" customHeight="1" x14ac:dyDescent="0.15">
      <c r="E521" s="96"/>
      <c r="U521" s="60"/>
      <c r="AE521" s="56"/>
      <c r="AY521" s="56"/>
    </row>
    <row r="522" spans="5:51" ht="29" customHeight="1" x14ac:dyDescent="0.15">
      <c r="E522" s="96"/>
      <c r="U522" s="60"/>
      <c r="AE522" s="56"/>
      <c r="AY522" s="56"/>
    </row>
    <row r="523" spans="5:51" ht="29" customHeight="1" x14ac:dyDescent="0.15">
      <c r="E523" s="96"/>
      <c r="U523" s="60"/>
      <c r="AE523" s="56"/>
      <c r="AY523" s="56"/>
    </row>
    <row r="524" spans="5:51" ht="29" customHeight="1" x14ac:dyDescent="0.15">
      <c r="E524" s="96"/>
      <c r="U524" s="60"/>
      <c r="AE524" s="56"/>
      <c r="AY524" s="56"/>
    </row>
    <row r="525" spans="5:51" ht="29" customHeight="1" x14ac:dyDescent="0.15">
      <c r="E525" s="96"/>
      <c r="U525" s="60"/>
      <c r="AE525" s="56"/>
      <c r="AY525" s="56"/>
    </row>
    <row r="526" spans="5:51" ht="29" customHeight="1" x14ac:dyDescent="0.15">
      <c r="E526" s="96"/>
      <c r="U526" s="60"/>
      <c r="AE526" s="56"/>
      <c r="AY526" s="56"/>
    </row>
    <row r="527" spans="5:51" ht="29" customHeight="1" x14ac:dyDescent="0.15">
      <c r="E527" s="96"/>
      <c r="U527" s="60"/>
      <c r="AE527" s="56"/>
      <c r="AY527" s="56"/>
    </row>
    <row r="528" spans="5:51" ht="29" customHeight="1" x14ac:dyDescent="0.15">
      <c r="E528" s="96"/>
      <c r="U528" s="60"/>
      <c r="AE528" s="56"/>
      <c r="AY528" s="56"/>
    </row>
    <row r="529" spans="5:51" ht="29" customHeight="1" x14ac:dyDescent="0.15">
      <c r="E529" s="96"/>
      <c r="U529" s="60"/>
      <c r="AE529" s="56"/>
      <c r="AY529" s="56"/>
    </row>
    <row r="530" spans="5:51" ht="29" customHeight="1" x14ac:dyDescent="0.15">
      <c r="E530" s="96"/>
      <c r="U530" s="60"/>
      <c r="AE530" s="56"/>
      <c r="AY530" s="56"/>
    </row>
    <row r="531" spans="5:51" ht="29" customHeight="1" x14ac:dyDescent="0.15">
      <c r="E531" s="96"/>
      <c r="U531" s="60"/>
      <c r="AE531" s="56"/>
      <c r="AY531" s="56"/>
    </row>
    <row r="532" spans="5:51" ht="29" customHeight="1" x14ac:dyDescent="0.15">
      <c r="E532" s="96"/>
      <c r="U532" s="60"/>
      <c r="AE532" s="56"/>
      <c r="AY532" s="56"/>
    </row>
    <row r="533" spans="5:51" ht="29" customHeight="1" x14ac:dyDescent="0.15">
      <c r="E533" s="96"/>
      <c r="U533" s="60"/>
      <c r="AE533" s="56"/>
      <c r="AY533" s="56"/>
    </row>
    <row r="534" spans="5:51" ht="29" customHeight="1" x14ac:dyDescent="0.15">
      <c r="E534" s="96"/>
      <c r="U534" s="60"/>
      <c r="AE534" s="56"/>
      <c r="AY534" s="56"/>
    </row>
    <row r="535" spans="5:51" ht="29" customHeight="1" x14ac:dyDescent="0.15">
      <c r="E535" s="96"/>
      <c r="U535" s="60"/>
      <c r="AE535" s="56"/>
      <c r="AY535" s="56"/>
    </row>
    <row r="536" spans="5:51" ht="29" customHeight="1" x14ac:dyDescent="0.15">
      <c r="E536" s="96"/>
      <c r="U536" s="60"/>
      <c r="AE536" s="56"/>
      <c r="AY536" s="56"/>
    </row>
    <row r="537" spans="5:51" ht="29" customHeight="1" x14ac:dyDescent="0.15">
      <c r="E537" s="96"/>
      <c r="U537" s="60"/>
      <c r="AE537" s="56"/>
      <c r="AY537" s="56"/>
    </row>
    <row r="538" spans="5:51" ht="29" customHeight="1" x14ac:dyDescent="0.15">
      <c r="E538" s="96"/>
      <c r="U538" s="60"/>
      <c r="AE538" s="56"/>
      <c r="AY538" s="56"/>
    </row>
    <row r="539" spans="5:51" ht="29" customHeight="1" x14ac:dyDescent="0.15">
      <c r="E539" s="96"/>
      <c r="U539" s="60"/>
      <c r="AE539" s="56"/>
      <c r="AY539" s="56"/>
    </row>
    <row r="540" spans="5:51" ht="29" customHeight="1" x14ac:dyDescent="0.15">
      <c r="E540" s="96"/>
      <c r="U540" s="60"/>
      <c r="AE540" s="56"/>
      <c r="AY540" s="56"/>
    </row>
    <row r="541" spans="5:51" ht="29" customHeight="1" x14ac:dyDescent="0.15">
      <c r="E541" s="96"/>
      <c r="U541" s="60"/>
      <c r="AE541" s="56"/>
      <c r="AY541" s="56"/>
    </row>
    <row r="542" spans="5:51" ht="29" customHeight="1" x14ac:dyDescent="0.15">
      <c r="E542" s="96"/>
      <c r="U542" s="60"/>
      <c r="AE542" s="56"/>
      <c r="AY542" s="56"/>
    </row>
    <row r="543" spans="5:51" ht="29" customHeight="1" x14ac:dyDescent="0.15">
      <c r="E543" s="96"/>
      <c r="U543" s="60"/>
      <c r="AE543" s="56"/>
      <c r="AY543" s="56"/>
    </row>
    <row r="544" spans="5:51" ht="29" customHeight="1" x14ac:dyDescent="0.15">
      <c r="E544" s="96"/>
      <c r="U544" s="60"/>
      <c r="AE544" s="56"/>
      <c r="AY544" s="56"/>
    </row>
    <row r="545" spans="5:51" ht="29" customHeight="1" x14ac:dyDescent="0.15">
      <c r="E545" s="96"/>
      <c r="U545" s="60"/>
      <c r="AE545" s="56"/>
      <c r="AY545" s="56"/>
    </row>
    <row r="546" spans="5:51" ht="29" customHeight="1" x14ac:dyDescent="0.15">
      <c r="E546" s="96"/>
      <c r="U546" s="60"/>
      <c r="AE546" s="56"/>
      <c r="AY546" s="56"/>
    </row>
    <row r="547" spans="5:51" ht="29" customHeight="1" x14ac:dyDescent="0.15">
      <c r="E547" s="96"/>
      <c r="U547" s="60"/>
      <c r="AE547" s="56"/>
      <c r="AY547" s="56"/>
    </row>
    <row r="548" spans="5:51" ht="29" customHeight="1" x14ac:dyDescent="0.15">
      <c r="E548" s="96"/>
      <c r="U548" s="60"/>
      <c r="AE548" s="56"/>
      <c r="AY548" s="56"/>
    </row>
    <row r="549" spans="5:51" ht="29" customHeight="1" x14ac:dyDescent="0.15">
      <c r="E549" s="96"/>
      <c r="U549" s="60"/>
      <c r="AE549" s="56"/>
      <c r="AY549" s="56"/>
    </row>
    <row r="550" spans="5:51" ht="29" customHeight="1" x14ac:dyDescent="0.15">
      <c r="E550" s="96"/>
      <c r="U550" s="60"/>
      <c r="AE550" s="56"/>
      <c r="AY550" s="56"/>
    </row>
    <row r="551" spans="5:51" ht="29" customHeight="1" x14ac:dyDescent="0.15">
      <c r="E551" s="96"/>
      <c r="U551" s="60"/>
      <c r="AE551" s="56"/>
      <c r="AY551" s="56"/>
    </row>
    <row r="552" spans="5:51" ht="29" customHeight="1" x14ac:dyDescent="0.15">
      <c r="E552" s="96"/>
      <c r="U552" s="60"/>
      <c r="AE552" s="56"/>
      <c r="AY552" s="56"/>
    </row>
    <row r="553" spans="5:51" ht="29" customHeight="1" x14ac:dyDescent="0.15">
      <c r="E553" s="96"/>
      <c r="U553" s="60"/>
      <c r="AE553" s="56"/>
      <c r="AY553" s="56"/>
    </row>
    <row r="554" spans="5:51" ht="29" customHeight="1" x14ac:dyDescent="0.15">
      <c r="E554" s="96"/>
      <c r="U554" s="60"/>
      <c r="AE554" s="56"/>
      <c r="AY554" s="56"/>
    </row>
    <row r="555" spans="5:51" ht="29" customHeight="1" x14ac:dyDescent="0.15">
      <c r="E555" s="96"/>
      <c r="U555" s="60"/>
      <c r="AE555" s="56"/>
      <c r="AY555" s="56"/>
    </row>
    <row r="556" spans="5:51" ht="29" customHeight="1" x14ac:dyDescent="0.15">
      <c r="E556" s="96"/>
      <c r="U556" s="60"/>
      <c r="AE556" s="56"/>
      <c r="AY556" s="56"/>
    </row>
    <row r="557" spans="5:51" ht="29" customHeight="1" x14ac:dyDescent="0.15">
      <c r="E557" s="96"/>
      <c r="U557" s="60"/>
      <c r="AE557" s="56"/>
      <c r="AY557" s="56"/>
    </row>
    <row r="558" spans="5:51" ht="29" customHeight="1" x14ac:dyDescent="0.15">
      <c r="E558" s="96"/>
      <c r="U558" s="60"/>
      <c r="AE558" s="56"/>
      <c r="AY558" s="56"/>
    </row>
    <row r="559" spans="5:51" ht="29" customHeight="1" x14ac:dyDescent="0.15">
      <c r="E559" s="96"/>
      <c r="U559" s="60"/>
      <c r="AE559" s="56"/>
      <c r="AY559" s="56"/>
    </row>
    <row r="560" spans="5:51" ht="29" customHeight="1" x14ac:dyDescent="0.15">
      <c r="E560" s="96"/>
      <c r="U560" s="60"/>
      <c r="AE560" s="56"/>
      <c r="AY560" s="56"/>
    </row>
    <row r="561" spans="5:51" ht="29" customHeight="1" x14ac:dyDescent="0.15">
      <c r="E561" s="96"/>
      <c r="U561" s="60"/>
      <c r="AE561" s="56"/>
      <c r="AY561" s="56"/>
    </row>
    <row r="562" spans="5:51" ht="29" customHeight="1" x14ac:dyDescent="0.15">
      <c r="E562" s="96"/>
      <c r="U562" s="60"/>
      <c r="AE562" s="56"/>
      <c r="AY562" s="56"/>
    </row>
    <row r="563" spans="5:51" ht="29" customHeight="1" x14ac:dyDescent="0.15">
      <c r="E563" s="96"/>
      <c r="U563" s="60"/>
      <c r="AE563" s="56"/>
      <c r="AY563" s="56"/>
    </row>
    <row r="564" spans="5:51" ht="29" customHeight="1" x14ac:dyDescent="0.15">
      <c r="E564" s="96"/>
      <c r="U564" s="60"/>
      <c r="AE564" s="56"/>
      <c r="AY564" s="56"/>
    </row>
    <row r="565" spans="5:51" ht="29" customHeight="1" x14ac:dyDescent="0.15">
      <c r="E565" s="96"/>
      <c r="U565" s="60"/>
      <c r="AE565" s="56"/>
      <c r="AY565" s="56"/>
    </row>
    <row r="566" spans="5:51" ht="29" customHeight="1" x14ac:dyDescent="0.15">
      <c r="E566" s="96"/>
      <c r="U566" s="60"/>
      <c r="AE566" s="56"/>
      <c r="AY566" s="56"/>
    </row>
    <row r="567" spans="5:51" ht="29" customHeight="1" x14ac:dyDescent="0.15">
      <c r="E567" s="96"/>
      <c r="U567" s="60"/>
      <c r="AE567" s="56"/>
      <c r="AY567" s="56"/>
    </row>
    <row r="568" spans="5:51" ht="29" customHeight="1" x14ac:dyDescent="0.15">
      <c r="E568" s="96"/>
      <c r="U568" s="60"/>
      <c r="AE568" s="56"/>
      <c r="AY568" s="56"/>
    </row>
    <row r="569" spans="5:51" ht="29" customHeight="1" x14ac:dyDescent="0.15">
      <c r="E569" s="96"/>
      <c r="U569" s="60"/>
      <c r="AE569" s="56"/>
      <c r="AY569" s="56"/>
    </row>
    <row r="570" spans="5:51" ht="29" customHeight="1" x14ac:dyDescent="0.15">
      <c r="E570" s="96"/>
      <c r="U570" s="60"/>
      <c r="AE570" s="56"/>
      <c r="AY570" s="56"/>
    </row>
    <row r="571" spans="5:51" ht="29" customHeight="1" x14ac:dyDescent="0.15">
      <c r="E571" s="96"/>
      <c r="U571" s="60"/>
      <c r="AE571" s="56"/>
      <c r="AY571" s="56"/>
    </row>
    <row r="572" spans="5:51" ht="29" customHeight="1" x14ac:dyDescent="0.15">
      <c r="E572" s="96"/>
      <c r="U572" s="60"/>
      <c r="AE572" s="56"/>
      <c r="AY572" s="56"/>
    </row>
    <row r="573" spans="5:51" ht="29" customHeight="1" x14ac:dyDescent="0.15">
      <c r="E573" s="96"/>
      <c r="U573" s="60"/>
      <c r="AE573" s="56"/>
      <c r="AY573" s="56"/>
    </row>
    <row r="574" spans="5:51" ht="29" customHeight="1" x14ac:dyDescent="0.15">
      <c r="E574" s="96"/>
      <c r="U574" s="60"/>
      <c r="AE574" s="56"/>
      <c r="AY574" s="56"/>
    </row>
    <row r="575" spans="5:51" ht="29" customHeight="1" x14ac:dyDescent="0.15">
      <c r="E575" s="96"/>
      <c r="U575" s="60"/>
      <c r="AE575" s="56"/>
      <c r="AY575" s="56"/>
    </row>
    <row r="576" spans="5:51" ht="29" customHeight="1" x14ac:dyDescent="0.15">
      <c r="E576" s="96"/>
      <c r="U576" s="60"/>
      <c r="AE576" s="56"/>
      <c r="AY576" s="56"/>
    </row>
    <row r="577" spans="5:51" ht="29" customHeight="1" x14ac:dyDescent="0.15">
      <c r="E577" s="96"/>
      <c r="U577" s="60"/>
      <c r="AE577" s="56"/>
      <c r="AY577" s="56"/>
    </row>
    <row r="578" spans="5:51" ht="29" customHeight="1" x14ac:dyDescent="0.15">
      <c r="E578" s="96"/>
      <c r="U578" s="60"/>
      <c r="AE578" s="56"/>
      <c r="AY578" s="56"/>
    </row>
    <row r="579" spans="5:51" ht="29" customHeight="1" x14ac:dyDescent="0.15">
      <c r="E579" s="96"/>
      <c r="U579" s="60"/>
      <c r="AE579" s="56"/>
      <c r="AY579" s="56"/>
    </row>
    <row r="580" spans="5:51" ht="29" customHeight="1" x14ac:dyDescent="0.15">
      <c r="E580" s="96"/>
      <c r="U580" s="60"/>
      <c r="AE580" s="56"/>
      <c r="AY580" s="56"/>
    </row>
    <row r="581" spans="5:51" ht="29" customHeight="1" x14ac:dyDescent="0.15">
      <c r="E581" s="96"/>
      <c r="U581" s="60"/>
      <c r="AE581" s="56"/>
      <c r="AY581" s="56"/>
    </row>
    <row r="582" spans="5:51" ht="29" customHeight="1" x14ac:dyDescent="0.15">
      <c r="E582" s="96"/>
      <c r="U582" s="60"/>
      <c r="AE582" s="56"/>
      <c r="AY582" s="56"/>
    </row>
    <row r="583" spans="5:51" ht="29" customHeight="1" x14ac:dyDescent="0.15">
      <c r="E583" s="96"/>
      <c r="U583" s="60"/>
      <c r="AE583" s="56"/>
      <c r="AY583" s="56"/>
    </row>
    <row r="584" spans="5:51" ht="29" customHeight="1" x14ac:dyDescent="0.15">
      <c r="E584" s="96"/>
      <c r="U584" s="60"/>
      <c r="AE584" s="56"/>
      <c r="AY584" s="56"/>
    </row>
    <row r="585" spans="5:51" ht="29" customHeight="1" x14ac:dyDescent="0.15">
      <c r="E585" s="96"/>
      <c r="U585" s="60"/>
      <c r="AE585" s="56"/>
      <c r="AY585" s="56"/>
    </row>
    <row r="586" spans="5:51" ht="29" customHeight="1" x14ac:dyDescent="0.15">
      <c r="E586" s="96"/>
      <c r="U586" s="60"/>
      <c r="AE586" s="56"/>
      <c r="AY586" s="56"/>
    </row>
    <row r="587" spans="5:51" ht="29" customHeight="1" x14ac:dyDescent="0.15">
      <c r="E587" s="96"/>
      <c r="U587" s="60"/>
      <c r="AE587" s="56"/>
      <c r="AY587" s="56"/>
    </row>
    <row r="588" spans="5:51" ht="29" customHeight="1" x14ac:dyDescent="0.15">
      <c r="E588" s="96"/>
      <c r="U588" s="60"/>
      <c r="AE588" s="56"/>
      <c r="AY588" s="56"/>
    </row>
    <row r="589" spans="5:51" ht="29" customHeight="1" x14ac:dyDescent="0.15">
      <c r="E589" s="96"/>
      <c r="U589" s="60"/>
      <c r="AE589" s="56"/>
      <c r="AY589" s="56"/>
    </row>
    <row r="590" spans="5:51" ht="29" customHeight="1" x14ac:dyDescent="0.15">
      <c r="E590" s="96"/>
      <c r="U590" s="60"/>
      <c r="AE590" s="56"/>
      <c r="AY590" s="56"/>
    </row>
    <row r="591" spans="5:51" ht="29" customHeight="1" x14ac:dyDescent="0.15">
      <c r="E591" s="96"/>
      <c r="U591" s="60"/>
      <c r="AE591" s="56"/>
      <c r="AY591" s="56"/>
    </row>
    <row r="592" spans="5:51" ht="29" customHeight="1" x14ac:dyDescent="0.15">
      <c r="E592" s="96"/>
      <c r="U592" s="60"/>
      <c r="AE592" s="56"/>
      <c r="AY592" s="56"/>
    </row>
    <row r="593" spans="5:51" ht="29" customHeight="1" x14ac:dyDescent="0.15">
      <c r="E593" s="96"/>
      <c r="U593" s="60"/>
      <c r="AE593" s="56"/>
      <c r="AY593" s="56"/>
    </row>
    <row r="594" spans="5:51" ht="29" customHeight="1" x14ac:dyDescent="0.15">
      <c r="E594" s="96"/>
      <c r="U594" s="60"/>
      <c r="AE594" s="56"/>
      <c r="AY594" s="56"/>
    </row>
    <row r="595" spans="5:51" ht="29" customHeight="1" x14ac:dyDescent="0.15">
      <c r="E595" s="96"/>
      <c r="U595" s="60"/>
      <c r="AE595" s="56"/>
      <c r="AY595" s="56"/>
    </row>
    <row r="596" spans="5:51" ht="29" customHeight="1" x14ac:dyDescent="0.15">
      <c r="E596" s="96"/>
      <c r="U596" s="60"/>
      <c r="AE596" s="56"/>
      <c r="AY596" s="56"/>
    </row>
    <row r="597" spans="5:51" ht="29" customHeight="1" x14ac:dyDescent="0.15">
      <c r="E597" s="96"/>
      <c r="U597" s="60"/>
      <c r="AE597" s="56"/>
      <c r="AY597" s="56"/>
    </row>
    <row r="598" spans="5:51" ht="29" customHeight="1" x14ac:dyDescent="0.15">
      <c r="E598" s="96"/>
      <c r="U598" s="60"/>
      <c r="AE598" s="56"/>
      <c r="AY598" s="56"/>
    </row>
    <row r="599" spans="5:51" ht="29" customHeight="1" x14ac:dyDescent="0.15">
      <c r="E599" s="96"/>
      <c r="U599" s="60"/>
      <c r="AE599" s="56"/>
      <c r="AY599" s="56"/>
    </row>
    <row r="600" spans="5:51" ht="29" customHeight="1" x14ac:dyDescent="0.15">
      <c r="E600" s="96"/>
      <c r="U600" s="60"/>
      <c r="AE600" s="56"/>
      <c r="AY600" s="56"/>
    </row>
    <row r="601" spans="5:51" ht="29" customHeight="1" x14ac:dyDescent="0.15">
      <c r="E601" s="96"/>
      <c r="U601" s="60"/>
      <c r="AE601" s="56"/>
      <c r="AY601" s="56"/>
    </row>
    <row r="602" spans="5:51" ht="29" customHeight="1" x14ac:dyDescent="0.15">
      <c r="E602" s="96"/>
      <c r="U602" s="60"/>
      <c r="AE602" s="56"/>
      <c r="AY602" s="56"/>
    </row>
    <row r="603" spans="5:51" ht="29" customHeight="1" x14ac:dyDescent="0.15">
      <c r="E603" s="96"/>
      <c r="U603" s="60"/>
      <c r="AE603" s="56"/>
      <c r="AY603" s="56"/>
    </row>
    <row r="604" spans="5:51" ht="29" customHeight="1" x14ac:dyDescent="0.15">
      <c r="E604" s="96"/>
      <c r="U604" s="60"/>
      <c r="AE604" s="56"/>
      <c r="AY604" s="56"/>
    </row>
    <row r="605" spans="5:51" ht="29" customHeight="1" x14ac:dyDescent="0.15">
      <c r="E605" s="96"/>
      <c r="U605" s="60"/>
      <c r="AE605" s="56"/>
      <c r="AY605" s="56"/>
    </row>
    <row r="606" spans="5:51" ht="29" customHeight="1" x14ac:dyDescent="0.15">
      <c r="E606" s="96"/>
      <c r="U606" s="60"/>
      <c r="AE606" s="56"/>
      <c r="AY606" s="56"/>
    </row>
    <row r="607" spans="5:51" ht="29" customHeight="1" x14ac:dyDescent="0.15">
      <c r="E607" s="96"/>
      <c r="U607" s="60"/>
      <c r="AE607" s="56"/>
      <c r="AY607" s="56"/>
    </row>
    <row r="608" spans="5:51" ht="29" customHeight="1" x14ac:dyDescent="0.15">
      <c r="E608" s="96"/>
      <c r="U608" s="60"/>
      <c r="AE608" s="56"/>
      <c r="AY608" s="56"/>
    </row>
    <row r="609" spans="5:51" ht="29" customHeight="1" x14ac:dyDescent="0.15">
      <c r="E609" s="96"/>
      <c r="U609" s="60"/>
      <c r="AE609" s="56"/>
      <c r="AY609" s="56"/>
    </row>
    <row r="610" spans="5:51" ht="29" customHeight="1" x14ac:dyDescent="0.15">
      <c r="E610" s="96"/>
      <c r="U610" s="60"/>
      <c r="AE610" s="56"/>
      <c r="AY610" s="56"/>
    </row>
    <row r="611" spans="5:51" ht="29" customHeight="1" x14ac:dyDescent="0.15">
      <c r="E611" s="96"/>
      <c r="U611" s="60"/>
      <c r="AE611" s="56"/>
      <c r="AY611" s="56"/>
    </row>
    <row r="612" spans="5:51" ht="29" customHeight="1" x14ac:dyDescent="0.15">
      <c r="E612" s="96"/>
      <c r="U612" s="60"/>
      <c r="AE612" s="56"/>
      <c r="AY612" s="56"/>
    </row>
    <row r="613" spans="5:51" ht="29" customHeight="1" x14ac:dyDescent="0.15">
      <c r="E613" s="96"/>
      <c r="U613" s="60"/>
      <c r="AE613" s="56"/>
      <c r="AY613" s="56"/>
    </row>
    <row r="614" spans="5:51" ht="29" customHeight="1" x14ac:dyDescent="0.15">
      <c r="E614" s="96"/>
      <c r="U614" s="60"/>
      <c r="AE614" s="56"/>
      <c r="AY614" s="56"/>
    </row>
    <row r="615" spans="5:51" ht="29" customHeight="1" x14ac:dyDescent="0.15">
      <c r="E615" s="96"/>
      <c r="U615" s="60"/>
      <c r="AE615" s="56"/>
      <c r="AY615" s="56"/>
    </row>
    <row r="616" spans="5:51" ht="29" customHeight="1" x14ac:dyDescent="0.15">
      <c r="E616" s="96"/>
      <c r="U616" s="60"/>
      <c r="AE616" s="56"/>
      <c r="AY616" s="56"/>
    </row>
    <row r="617" spans="5:51" ht="29" customHeight="1" x14ac:dyDescent="0.15">
      <c r="E617" s="96"/>
      <c r="U617" s="60"/>
      <c r="AE617" s="56"/>
      <c r="AY617" s="56"/>
    </row>
    <row r="618" spans="5:51" ht="29" customHeight="1" x14ac:dyDescent="0.15">
      <c r="E618" s="96"/>
      <c r="U618" s="60"/>
      <c r="AE618" s="56"/>
      <c r="AY618" s="56"/>
    </row>
    <row r="619" spans="5:51" ht="29" customHeight="1" x14ac:dyDescent="0.15">
      <c r="E619" s="96"/>
      <c r="U619" s="60"/>
      <c r="AE619" s="56"/>
      <c r="AY619" s="56"/>
    </row>
    <row r="620" spans="5:51" ht="29" customHeight="1" x14ac:dyDescent="0.15">
      <c r="E620" s="96"/>
      <c r="U620" s="60"/>
      <c r="AE620" s="56"/>
      <c r="AY620" s="56"/>
    </row>
    <row r="621" spans="5:51" ht="29" customHeight="1" x14ac:dyDescent="0.15">
      <c r="E621" s="96"/>
      <c r="U621" s="60"/>
      <c r="AE621" s="56"/>
      <c r="AY621" s="56"/>
    </row>
    <row r="622" spans="5:51" ht="29" customHeight="1" x14ac:dyDescent="0.15">
      <c r="E622" s="96"/>
      <c r="U622" s="60"/>
      <c r="AE622" s="56"/>
      <c r="AY622" s="56"/>
    </row>
    <row r="623" spans="5:51" ht="29" customHeight="1" x14ac:dyDescent="0.15">
      <c r="E623" s="96"/>
      <c r="U623" s="60"/>
      <c r="AE623" s="56"/>
      <c r="AY623" s="56"/>
    </row>
    <row r="624" spans="5:51" ht="29" customHeight="1" x14ac:dyDescent="0.15">
      <c r="E624" s="96"/>
      <c r="U624" s="60"/>
      <c r="AE624" s="56"/>
      <c r="AY624" s="56"/>
    </row>
    <row r="625" spans="5:51" ht="29" customHeight="1" x14ac:dyDescent="0.15">
      <c r="E625" s="96"/>
      <c r="U625" s="60"/>
      <c r="AE625" s="56"/>
      <c r="AY625" s="56"/>
    </row>
    <row r="626" spans="5:51" ht="29" customHeight="1" x14ac:dyDescent="0.15">
      <c r="E626" s="96"/>
      <c r="U626" s="60"/>
      <c r="AE626" s="56"/>
      <c r="AY626" s="56"/>
    </row>
    <row r="627" spans="5:51" ht="29" customHeight="1" x14ac:dyDescent="0.15">
      <c r="E627" s="96"/>
      <c r="U627" s="60"/>
      <c r="AE627" s="56"/>
      <c r="AY627" s="56"/>
    </row>
    <row r="628" spans="5:51" ht="29" customHeight="1" x14ac:dyDescent="0.15">
      <c r="E628" s="96"/>
      <c r="U628" s="60"/>
      <c r="AE628" s="56"/>
      <c r="AY628" s="56"/>
    </row>
    <row r="629" spans="5:51" ht="29" customHeight="1" x14ac:dyDescent="0.15">
      <c r="E629" s="96"/>
      <c r="U629" s="60"/>
      <c r="AE629" s="56"/>
      <c r="AY629" s="56"/>
    </row>
    <row r="630" spans="5:51" ht="29" customHeight="1" x14ac:dyDescent="0.15">
      <c r="E630" s="96"/>
      <c r="U630" s="60"/>
      <c r="AE630" s="56"/>
      <c r="AY630" s="56"/>
    </row>
    <row r="631" spans="5:51" ht="29" customHeight="1" x14ac:dyDescent="0.15">
      <c r="E631" s="96"/>
      <c r="U631" s="60"/>
      <c r="AE631" s="56"/>
      <c r="AY631" s="56"/>
    </row>
    <row r="632" spans="5:51" ht="29" customHeight="1" x14ac:dyDescent="0.15">
      <c r="E632" s="96"/>
      <c r="U632" s="60"/>
      <c r="AE632" s="56"/>
      <c r="AY632" s="56"/>
    </row>
    <row r="633" spans="5:51" ht="29" customHeight="1" x14ac:dyDescent="0.15">
      <c r="E633" s="96"/>
      <c r="U633" s="60"/>
      <c r="AE633" s="56"/>
      <c r="AY633" s="56"/>
    </row>
    <row r="634" spans="5:51" ht="29" customHeight="1" x14ac:dyDescent="0.15">
      <c r="E634" s="96"/>
      <c r="U634" s="60"/>
      <c r="AE634" s="56"/>
      <c r="AY634" s="56"/>
    </row>
    <row r="635" spans="5:51" ht="29" customHeight="1" x14ac:dyDescent="0.15">
      <c r="E635" s="96"/>
      <c r="U635" s="60"/>
      <c r="AE635" s="56"/>
      <c r="AY635" s="56"/>
    </row>
    <row r="636" spans="5:51" ht="29" customHeight="1" x14ac:dyDescent="0.15">
      <c r="E636" s="96"/>
      <c r="U636" s="60"/>
      <c r="AE636" s="56"/>
      <c r="AY636" s="56"/>
    </row>
    <row r="637" spans="5:51" ht="29" customHeight="1" x14ac:dyDescent="0.15">
      <c r="E637" s="96"/>
      <c r="U637" s="60"/>
      <c r="AE637" s="56"/>
      <c r="AY637" s="56"/>
    </row>
    <row r="638" spans="5:51" ht="29" customHeight="1" x14ac:dyDescent="0.15">
      <c r="E638" s="96"/>
      <c r="U638" s="60"/>
      <c r="AE638" s="56"/>
      <c r="AY638" s="56"/>
    </row>
    <row r="639" spans="5:51" ht="29" customHeight="1" x14ac:dyDescent="0.15">
      <c r="E639" s="96"/>
      <c r="U639" s="60"/>
      <c r="AE639" s="56"/>
      <c r="AY639" s="56"/>
    </row>
    <row r="640" spans="5:51" ht="29" customHeight="1" x14ac:dyDescent="0.15">
      <c r="E640" s="96"/>
      <c r="U640" s="60"/>
      <c r="AE640" s="56"/>
      <c r="AY640" s="56"/>
    </row>
    <row r="641" spans="5:51" ht="29" customHeight="1" x14ac:dyDescent="0.15">
      <c r="E641" s="96"/>
      <c r="U641" s="60"/>
      <c r="AE641" s="56"/>
      <c r="AY641" s="56"/>
    </row>
    <row r="642" spans="5:51" ht="29" customHeight="1" x14ac:dyDescent="0.15">
      <c r="E642" s="96"/>
      <c r="U642" s="60"/>
      <c r="AE642" s="56"/>
      <c r="AY642" s="56"/>
    </row>
    <row r="643" spans="5:51" ht="29" customHeight="1" x14ac:dyDescent="0.15">
      <c r="E643" s="96"/>
      <c r="U643" s="60"/>
      <c r="AE643" s="56"/>
      <c r="AY643" s="56"/>
    </row>
    <row r="644" spans="5:51" ht="29" customHeight="1" x14ac:dyDescent="0.15">
      <c r="E644" s="96"/>
      <c r="U644" s="60"/>
      <c r="AE644" s="56"/>
      <c r="AY644" s="56"/>
    </row>
    <row r="645" spans="5:51" ht="29" customHeight="1" x14ac:dyDescent="0.15">
      <c r="E645" s="96"/>
      <c r="U645" s="60"/>
      <c r="AE645" s="56"/>
      <c r="AY645" s="56"/>
    </row>
    <row r="646" spans="5:51" ht="29" customHeight="1" x14ac:dyDescent="0.15">
      <c r="E646" s="96"/>
      <c r="U646" s="60"/>
      <c r="AE646" s="56"/>
      <c r="AY646" s="56"/>
    </row>
    <row r="647" spans="5:51" ht="29" customHeight="1" x14ac:dyDescent="0.15">
      <c r="E647" s="96"/>
      <c r="U647" s="60"/>
      <c r="AE647" s="56"/>
      <c r="AY647" s="56"/>
    </row>
    <row r="648" spans="5:51" ht="29" customHeight="1" x14ac:dyDescent="0.15">
      <c r="E648" s="96"/>
      <c r="U648" s="60"/>
      <c r="AE648" s="56"/>
      <c r="AY648" s="56"/>
    </row>
    <row r="649" spans="5:51" ht="29" customHeight="1" x14ac:dyDescent="0.15">
      <c r="E649" s="96"/>
      <c r="U649" s="60"/>
      <c r="AE649" s="56"/>
      <c r="AY649" s="56"/>
    </row>
    <row r="650" spans="5:51" ht="29" customHeight="1" x14ac:dyDescent="0.15">
      <c r="E650" s="96"/>
      <c r="U650" s="60"/>
      <c r="AE650" s="56"/>
      <c r="AY650" s="56"/>
    </row>
    <row r="651" spans="5:51" ht="29" customHeight="1" x14ac:dyDescent="0.15">
      <c r="E651" s="96"/>
      <c r="U651" s="60"/>
      <c r="AE651" s="56"/>
      <c r="AY651" s="56"/>
    </row>
    <row r="652" spans="5:51" ht="29" customHeight="1" x14ac:dyDescent="0.15">
      <c r="E652" s="96"/>
      <c r="U652" s="60"/>
      <c r="AE652" s="56"/>
      <c r="AY652" s="56"/>
    </row>
    <row r="653" spans="5:51" ht="29" customHeight="1" x14ac:dyDescent="0.15">
      <c r="E653" s="96"/>
      <c r="U653" s="60"/>
      <c r="AE653" s="56"/>
      <c r="AY653" s="56"/>
    </row>
    <row r="654" spans="5:51" ht="29" customHeight="1" x14ac:dyDescent="0.15">
      <c r="E654" s="96"/>
      <c r="U654" s="60"/>
      <c r="AE654" s="56"/>
      <c r="AY654" s="56"/>
    </row>
    <row r="655" spans="5:51" ht="29" customHeight="1" x14ac:dyDescent="0.15">
      <c r="E655" s="96"/>
      <c r="U655" s="60"/>
      <c r="AE655" s="56"/>
      <c r="AY655" s="56"/>
    </row>
    <row r="656" spans="5:51" ht="29" customHeight="1" x14ac:dyDescent="0.15">
      <c r="E656" s="96"/>
      <c r="U656" s="60"/>
      <c r="AE656" s="56"/>
      <c r="AY656" s="56"/>
    </row>
    <row r="657" spans="5:51" ht="29" customHeight="1" x14ac:dyDescent="0.15">
      <c r="E657" s="96"/>
      <c r="U657" s="60"/>
      <c r="AE657" s="56"/>
      <c r="AY657" s="56"/>
    </row>
    <row r="658" spans="5:51" ht="29" customHeight="1" x14ac:dyDescent="0.15">
      <c r="E658" s="96"/>
      <c r="U658" s="60"/>
      <c r="AE658" s="56"/>
      <c r="AY658" s="56"/>
    </row>
    <row r="659" spans="5:51" ht="29" customHeight="1" x14ac:dyDescent="0.15">
      <c r="E659" s="96"/>
      <c r="U659" s="60"/>
      <c r="AE659" s="56"/>
      <c r="AY659" s="56"/>
    </row>
    <row r="660" spans="5:51" ht="29" customHeight="1" x14ac:dyDescent="0.15">
      <c r="E660" s="96"/>
      <c r="U660" s="60"/>
      <c r="AE660" s="56"/>
      <c r="AY660" s="56"/>
    </row>
    <row r="661" spans="5:51" ht="29" customHeight="1" x14ac:dyDescent="0.15">
      <c r="E661" s="96"/>
      <c r="U661" s="60"/>
      <c r="AE661" s="56"/>
      <c r="AY661" s="56"/>
    </row>
    <row r="662" spans="5:51" ht="29" customHeight="1" x14ac:dyDescent="0.15">
      <c r="E662" s="96"/>
      <c r="U662" s="60"/>
      <c r="AE662" s="56"/>
      <c r="AY662" s="56"/>
    </row>
    <row r="663" spans="5:51" ht="29" customHeight="1" x14ac:dyDescent="0.15">
      <c r="E663" s="96"/>
      <c r="U663" s="60"/>
      <c r="AE663" s="56"/>
      <c r="AY663" s="56"/>
    </row>
    <row r="664" spans="5:51" ht="29" customHeight="1" x14ac:dyDescent="0.15">
      <c r="E664" s="96"/>
      <c r="U664" s="60"/>
      <c r="AE664" s="56"/>
      <c r="AY664" s="56"/>
    </row>
    <row r="665" spans="5:51" ht="29" customHeight="1" x14ac:dyDescent="0.15">
      <c r="E665" s="96"/>
      <c r="U665" s="60"/>
      <c r="AE665" s="56"/>
      <c r="AY665" s="56"/>
    </row>
    <row r="666" spans="5:51" ht="29" customHeight="1" x14ac:dyDescent="0.15">
      <c r="E666" s="96"/>
      <c r="U666" s="60"/>
      <c r="AE666" s="56"/>
      <c r="AY666" s="56"/>
    </row>
    <row r="667" spans="5:51" ht="29" customHeight="1" x14ac:dyDescent="0.15">
      <c r="E667" s="96"/>
      <c r="U667" s="60"/>
      <c r="AE667" s="56"/>
      <c r="AY667" s="56"/>
    </row>
    <row r="668" spans="5:51" ht="29" customHeight="1" x14ac:dyDescent="0.15">
      <c r="E668" s="96"/>
      <c r="U668" s="60"/>
      <c r="AE668" s="56"/>
      <c r="AY668" s="56"/>
    </row>
    <row r="669" spans="5:51" ht="29" customHeight="1" x14ac:dyDescent="0.15">
      <c r="E669" s="96"/>
      <c r="U669" s="60"/>
      <c r="AE669" s="56"/>
      <c r="AY669" s="56"/>
    </row>
    <row r="670" spans="5:51" ht="29" customHeight="1" x14ac:dyDescent="0.15">
      <c r="E670" s="96"/>
      <c r="U670" s="60"/>
      <c r="AE670" s="56"/>
      <c r="AY670" s="56"/>
    </row>
    <row r="671" spans="5:51" ht="29" customHeight="1" x14ac:dyDescent="0.15">
      <c r="E671" s="96"/>
      <c r="U671" s="60"/>
      <c r="AE671" s="56"/>
      <c r="AY671" s="56"/>
    </row>
    <row r="672" spans="5:51" ht="29" customHeight="1" x14ac:dyDescent="0.15">
      <c r="E672" s="96"/>
      <c r="U672" s="60"/>
      <c r="AE672" s="56"/>
      <c r="AY672" s="56"/>
    </row>
    <row r="673" spans="5:51" ht="29" customHeight="1" x14ac:dyDescent="0.15">
      <c r="E673" s="96"/>
      <c r="U673" s="60"/>
      <c r="AE673" s="56"/>
      <c r="AY673" s="56"/>
    </row>
    <row r="674" spans="5:51" ht="29" customHeight="1" x14ac:dyDescent="0.15">
      <c r="E674" s="96"/>
      <c r="U674" s="60"/>
      <c r="AE674" s="56"/>
      <c r="AY674" s="56"/>
    </row>
  </sheetData>
  <phoneticPr fontId="3" type="noConversion"/>
  <dataValidations count="35">
    <dataValidation type="list" allowBlank="1" showInputMessage="1" showErrorMessage="1" sqref="P94:P98" xr:uid="{00000000-0002-0000-0100-000000000000}">
      <formula1>"MON, CHB, LBI, MUL, OTH, U, OS"</formula1>
    </dataValidation>
    <dataValidation type="list" allowBlank="1" showInputMessage="1" showErrorMessage="1" sqref="T34:T36" xr:uid="{00000000-0002-0000-0100-000001000000}">
      <formula1>"ANX, PEN, PPA, RHD, SDM, CHI, OHI, TNR, TRE, NA, OTH"</formula1>
    </dataValidation>
    <dataValidation type="list" allowBlank="1" showInputMessage="1" showErrorMessage="1" sqref="C34:C36" xr:uid="{00000000-0002-0000-0100-000002000000}">
      <formula1>"PA, PS, SP, OF, OC"</formula1>
    </dataValidation>
    <dataValidation type="list" allowBlank="1" showInputMessage="1" showErrorMessage="1" sqref="W216 W208:W214 WWE319 W91:W98 W101:W147 W149:W156 W190:W206 W226:W280 W326:W427 W316:W320 JS319 TO319 ADK319 ANG319 AXC319 BGY319 BQU319 CAQ319 CKM319 CUI319 DEE319 DOA319 DXW319 EHS319 ERO319 FBK319 FLG319 FVC319 GEY319 GOU319 GYQ319 HIM319 HSI319 ICE319 IMA319 IVW319 JFS319 JPO319 JZK319 KJG319 KTC319 LCY319 LMU319 LWQ319 MGM319 MQI319 NAE319 NKA319 NTW319 ODS319 ONO319 OXK319 PHG319 PRC319 QAY319 QKU319 QUQ319 REM319 ROI319 RYE319 SIA319 SRW319 TBS319 TLO319 TVK319 UFG319 UPC319 UYY319 VIU319 VSQ319 WCM319 WMI319 W284:W285 W311:W312 W3:W87" xr:uid="{00000000-0002-0000-0100-000003000000}">
      <formula1>"ANO, BRO, CON, GLO, MTC, TCM, TCS, WER, NA, NCL, OPT, OTH, U"</formula1>
    </dataValidation>
    <dataValidation type="list" allowBlank="1" showInputMessage="1" showErrorMessage="1" sqref="V339" xr:uid="{00000000-0002-0000-0100-000004000000}">
      <formula1>"FLU, NFL, NCL,OTH, U"</formula1>
    </dataValidation>
    <dataValidation type="list" allowBlank="1" showInputMessage="1" showErrorMessage="1" sqref="S83:S85 S34:S36" xr:uid="{00000000-0002-0000-0100-000005000000}">
      <formula1>"STR, OTH"</formula1>
    </dataValidation>
    <dataValidation type="list" allowBlank="1" showInputMessage="1" showErrorMessage="1" sqref="P83:P85" xr:uid="{00000000-0002-0000-0100-000006000000}">
      <formula1>"MON, CHB, LBI, SLL, OTH, U"</formula1>
    </dataValidation>
    <dataValidation type="list" allowBlank="1" showInputMessage="1" showErrorMessage="1" sqref="C338:C349 C73:C74 C21:C22 C24:C27 C15:C19 C79:C80 C216:C218 C101:C111 C226:C246 C29:C32 WVK319 C248:C280 C1:C13 C83:C87 C91:C98 C114:C136 C138:C140 C191:C214 C353:C65401 C326:C336 C316:C320 IY319 SU319 ACQ319 AMM319 AWI319 BGE319 BQA319 BZW319 CJS319 CTO319 DDK319 DNG319 DXC319 EGY319 EQU319 FAQ319 FKM319 FUI319 GEE319 GOA319 GXW319 HHS319 HRO319 IBK319 ILG319 IVC319 JEY319 JOU319 JYQ319 KIM319 KSI319 LCE319 LMA319 LVW319 MFS319 MPO319 MZK319 NJG319 NTC319 OCY319 OMU319 OWQ319 PGM319 PQI319 QAE319 QKA319 QTW319 RDS319 RNO319 RXK319 SHG319 SRC319 TAY319 TKU319 TUQ319 UEM319 UOI319 UYE319 VIA319 VRW319 WBS319 WLO319 C311:C312 C284:C289 C37:C40 C42:C67" xr:uid="{00000000-0002-0000-0100-000007000000}">
      <formula1>"PA, PS, SP, OF, OC, OS, U"</formula1>
    </dataValidation>
    <dataValidation type="list" allowBlank="1" showInputMessage="1" showErrorMessage="1" sqref="W217:W218 W428:W65401 W207 W1:W2 W286:W289" xr:uid="{00000000-0002-0000-0100-000008000000}">
      <formula1>"ANO, BRO, CON, GLO, MTC, TCM, TCS, WER, NA, NCL, OTH, U"</formula1>
    </dataValidation>
    <dataValidation type="list" allowBlank="1" showInputMessage="1" showErrorMessage="1" sqref="F61:F67 F109 F79:F80 F73:F74 F21:F22 F24:F27 F338:F349 F103:F107 F101 F15:F19 F369:F375 F216:F218 F226:F246 F29:F32 WVN319 F248:F280 F114:F136 F138:F140 F191:F214 F326:F336 F316:F320 JB319 SX319 ACT319 AMP319 AWL319 BGH319 BQD319 BZZ319 CJV319 CTR319 DDN319 DNJ319 DXF319 EHB319 EQX319 FAT319 FKP319 FUL319 GEH319 GOD319 GXZ319 HHV319 HRR319 IBN319 ILJ319 IVF319 JFB319 JOX319 JYT319 KIP319 KSL319 LCH319 LMD319 LVZ319 MFV319 MPR319 MZN319 NJJ319 NTF319 ODB319 OMX319 OWT319 PGP319 PQL319 QAH319 QKD319 QTZ319 RDV319 RNR319 RXN319 SHJ319 SRF319 TBB319 TKX319 TUT319 UEP319 UOL319 UYH319 VID319 VRZ319 WBV319 WLR319 F311:F312 F284:F285 F37:F40 F42:F58" xr:uid="{00000000-0002-0000-0100-000009000000}">
      <formula1>"M, F"</formula1>
    </dataValidation>
    <dataValidation type="list" allowBlank="1" showInputMessage="1" showErrorMessage="1" sqref="T94" xr:uid="{00000000-0002-0000-0100-00000A000000}">
      <formula1>"ANX, PEN, PPA, RHD, SDM, TBI, TNR, TRE, NA, OTH, CHI, OHI"</formula1>
    </dataValidation>
    <dataValidation type="list" allowBlank="1" showInputMessage="1" showErrorMessage="1" sqref="M34:M36 M94:M98" xr:uid="{00000000-0002-0000-0100-00000B000000}">
      <formula1>"R, W"</formula1>
    </dataValidation>
    <dataValidation type="list" allowBlank="1" showInputMessage="1" showErrorMessage="1" sqref="V83:V85 V34:V36 V94:V98" xr:uid="{00000000-0002-0000-0100-00000C000000}">
      <formula1>"FLU, NFL, NCL, OTH"</formula1>
    </dataValidation>
    <dataValidation type="list" allowBlank="1" showInputMessage="1" showErrorMessage="1" sqref="T83:T85 T95:T98" xr:uid="{00000000-0002-0000-0100-00000D000000}">
      <formula1>"ANX, PEN, PPA, RHD, SDM, TBI, TNR, TRE, NA, OTH"</formula1>
    </dataValidation>
    <dataValidation type="list" allowBlank="1" showInputMessage="1" showErrorMessage="1" sqref="H83:H85 H34:H36 H94:H96" xr:uid="{00000000-0002-0000-0100-00000E000000}">
      <formula1>"R, L, A"</formula1>
    </dataValidation>
    <dataValidation type="list" allowBlank="1" showInputMessage="1" showErrorMessage="1" sqref="G83:G85 G34:G36 G94:G98" xr:uid="{00000000-0002-0000-0100-00000F000000}">
      <formula1>"WH, AA, AI, AS, HL, NH, MI, OTH"</formula1>
    </dataValidation>
    <dataValidation type="list" allowBlank="1" showInputMessage="1" showErrorMessage="1" sqref="AD83:AD85 AD34:AD36 AD94:AD98" xr:uid="{00000000-0002-0000-0100-000010000000}">
      <formula1>"RP, LP, RW, LW, NM"</formula1>
    </dataValidation>
    <dataValidation type="list" allowBlank="1" showInputMessage="1" showErrorMessage="1" sqref="AD338:AD349 AD79:AD80 AD73:AD74 AD21:AD22 AD24:AD27 AD15:AD19 AD86:AD87 AD101:AD109 AD216:AD218 AD59:AD67 AD29:AD32 WWL319 AD248:AD280 AD1:AD13 AD91:AD93 AD114:AD136 AD138:AD140 AD191:AD214 AD220:AD246 AD353:AD65401 AD326:AD336 AD316:AD320 JZ319 TV319 ADR319 ANN319 AXJ319 BHF319 BRB319 CAX319 CKT319 CUP319 DEL319 DOH319 DYD319 EHZ319 ERV319 FBR319 FLN319 FVJ319 GFF319 GPB319 GYX319 HIT319 HSP319 ICL319 IMH319 IWD319 JFZ319 JPV319 JZR319 KJN319 KTJ319 LDF319 LNB319 LWX319 MGT319 MQP319 NAL319 NKH319 NUD319 ODZ319 ONV319 OXR319 PHN319 PRJ319 QBF319 QLB319 QUX319 RET319 ROP319 RYL319 SIH319 SSD319 TBZ319 TLV319 TVR319 UFN319 UPJ319 UZF319 VJB319 VSX319 WCT319 WMP319 AD311:AD312 AD284:AD289" xr:uid="{00000000-0002-0000-0100-000011000000}">
      <formula1>"RP, LP, RW, LW, NM, U"</formula1>
    </dataValidation>
    <dataValidation type="list" allowBlank="1" showInputMessage="1" showErrorMessage="1" sqref="S79:S80 S73:S74 S21:S22 S24:S27 S338:S349 S15:S19 S86:S87 S216:S218 S101:S109 S226:S246 S59:S67 S29:S32 WWA319 S248:S280 S1:S13 S91:S98 S114:S136 S138:S140 S149:S156 S191:S214 S353:S65401 S326:S336 S316:S320 JO319 TK319 ADG319 ANC319 AWY319 BGU319 BQQ319 CAM319 CKI319 CUE319 DEA319 DNW319 DXS319 EHO319 ERK319 FBG319 FLC319 FUY319 GEU319 GOQ319 GYM319 HII319 HSE319 ICA319 ILW319 IVS319 JFO319 JPK319 JZG319 KJC319 KSY319 LCU319 LMQ319 LWM319 MGI319 MQE319 NAA319 NJW319 NTS319 ODO319 ONK319 OXG319 PHC319 PQY319 QAU319 QKQ319 QUM319 REI319 ROE319 RYA319 SHW319 SRS319 TBO319 TLK319 TVG319 UFC319 UOY319 UYU319 VIQ319 VSM319 WCI319 WME319 S284:S312" xr:uid="{00000000-0002-0000-0100-000012000000}">
      <formula1>"STR, OTH, U"</formula1>
    </dataValidation>
    <dataValidation type="list" allowBlank="1" showInputMessage="1" showErrorMessage="1" sqref="M338:M349 M15:M19 M73:M74 M21:M22 M24:M27 M79:M80 M101:M109 M216:M218 M226:M246 M29:M32 WVU319 M248:M280 M1:M13 M83:M87 M91:M93 M114:M136 M138:M140 M149:M156 M191:M214 M353:M65401 M326:M336 M316:M320 JI319 TE319 ADA319 AMW319 AWS319 BGO319 BQK319 CAG319 CKC319 CTY319 DDU319 DNQ319 DXM319 EHI319 ERE319 FBA319 FKW319 FUS319 GEO319 GOK319 GYG319 HIC319 HRY319 IBU319 ILQ319 IVM319 JFI319 JPE319 JZA319 KIW319 KSS319 LCO319 LMK319 LWG319 MGC319 MPY319 MZU319 NJQ319 NTM319 ODI319 ONE319 OXA319 PGW319 PQS319 QAO319 QKK319 QUG319 REC319 RNY319 RXU319 SHQ319 SRM319 TBI319 TLE319 TVA319 UEW319 UOS319 UYO319 VIK319 VSG319 WCC319 WLY319 M284:M312 M37:M40 M42:M67" xr:uid="{00000000-0002-0000-0100-000013000000}">
      <formula1>"R, W, U"</formula1>
    </dataValidation>
    <dataValidation type="list" allowBlank="1" showInputMessage="1" showErrorMessage="1" sqref="T338:T349 T79:T80 T73:T74 T21:T22 T24:T27 T15:T19 T101:T109 T86:T87 T216:T218 T226:T246 T59:T67 T29:T32 T248:T280 T1:T13 T91:T93 T114:T136 T138:T140 T191:T195 T201:T214 T353:T65401 T326:T336 WWB319 JP319 TL319 ADH319 AND319 AWZ319 BGV319 BQR319 CAN319 CKJ319 CUF319 DEB319 DNX319 DXT319 EHP319 ERL319 FBH319 FLD319 FUZ319 GEV319 GOR319 GYN319 HIJ319 HSF319 ICB319 ILX319 IVT319 JFP319 JPL319 JZH319 KJD319 KSZ319 LCV319 LMR319 LWN319 MGJ319 MQF319 NAB319 NJX319 NTT319 ODP319 ONL319 OXH319 PHD319 PQZ319 QAV319 QKR319 QUN319 REJ319 ROF319 RYB319 SHX319 SRT319 TBP319 TLL319 TVH319 UFD319 UOZ319 UYV319 VIR319 VSN319 WCJ319 WMF319 T311:T320 T284:T289" xr:uid="{00000000-0002-0000-0100-000014000000}">
      <formula1>"ANX, PEN, PPA, RHD, SDM, CHI, OHI, TNR, TRE, NA, OTH, U"</formula1>
    </dataValidation>
    <dataValidation type="list" allowBlank="1" showInputMessage="1" showErrorMessage="1" sqref="AM9" xr:uid="{00000000-0002-0000-0100-000015000000}">
      <formula1>"FR, TE, PA, OC, SC, CE, BS, N, U"</formula1>
    </dataValidation>
    <dataValidation type="list" allowBlank="1" showInputMessage="1" showErrorMessage="1" sqref="P79:P80 P73:P74 P21:P22 P24:P27 P338:P349 P101:P109 P15:P19 P86:P87 P34:P36 P216:P218 P226:P246 P59:P67 P29:P32 WVX319 P248:P280 P1:P13 P91:P93 P114:P136 P138:P140 P152:P156 P191:P214 P353:P65401 P326:P336 P316:P320 JL319 TH319 ADD319 AMZ319 AWV319 BGR319 BQN319 CAJ319 CKF319 CUB319 DDX319 DNT319 DXP319 EHL319 ERH319 FBD319 FKZ319 FUV319 GER319 GON319 GYJ319 HIF319 HSB319 IBX319 ILT319 IVP319 JFL319 JPH319 JZD319 KIZ319 KSV319 LCR319 LMN319 LWJ319 MGF319 MQB319 MZX319 NJT319 NTP319 ODL319 ONH319 OXD319 PGZ319 PQV319 QAR319 QKN319 QUJ319 REF319 ROB319 RXX319 SHT319 SRP319 TBL319 TLH319 TVD319 UEZ319 UOV319 UYR319 VIN319 VSJ319 WCF319 WMB319 P284:P312 O290:O310" xr:uid="{00000000-0002-0000-0100-000016000000}">
      <formula1>"MON, CHB, LBI, MUL, OTH, U"</formula1>
    </dataValidation>
    <dataValidation type="list" allowBlank="1" showInputMessage="1" showErrorMessage="1" sqref="I79:J80 I73:J74 I21:J22 I24:J27 I338:J349 I86:I87 I15:J19 I216:J218 I101:J109 I226:J246 I29:J32 WVQ319:WVR319 I3:J13 J83:J87 I91:J98 I114:J136 I138:J140 I142:J147 J148:J156 I191:J214 I353:J65401 I248:J280 I326:J336 I316:J320 JE319:JF319 TA319:TB319 ACW319:ACX319 AMS319:AMT319 AWO319:AWP319 BGK319:BGL319 BQG319:BQH319 CAC319:CAD319 CJY319:CJZ319 CTU319:CTV319 DDQ319:DDR319 DNM319:DNN319 DXI319:DXJ319 EHE319:EHF319 ERA319:ERB319 FAW319:FAX319 FKS319:FKT319 FUO319:FUP319 GEK319:GEL319 GOG319:GOH319 GYC319:GYD319 HHY319:HHZ319 HRU319:HRV319 IBQ319:IBR319 ILM319:ILN319 IVI319:IVJ319 JFE319:JFF319 JPA319:JPB319 JYW319:JYX319 KIS319:KIT319 KSO319:KSP319 LCK319:LCL319 LMG319:LMH319 LWC319:LWD319 MFY319:MFZ319 MPU319:MPV319 MZQ319:MZR319 NJM319:NJN319 NTI319:NTJ319 ODE319:ODF319 ONA319:ONB319 OWW319:OWX319 PGS319:PGT319 PQO319:PQP319 QAK319:QAL319 QKG319:QKH319 QUC319:QUD319 RDY319:RDZ319 RNU319:RNV319 RXQ319:RXR319 SHM319:SHN319 SRI319:SRJ319 TBE319:TBF319 TLA319:TLB319 TUW319:TUX319 UES319:UET319 UOO319:UOP319 UYK319:UYL319 VIG319:VIH319 VSC319:VSD319 WBY319:WBZ319 WLU319:WLV319 I311:J312 J290:J310 I284:J285 I34:J40 I42:J67" xr:uid="{00000000-0002-0000-0100-000017000000}">
      <formula1>"Y, N"</formula1>
    </dataValidation>
    <dataValidation type="list" allowBlank="1" showInputMessage="1" showErrorMessage="1" sqref="AO9 AH9:AH13 AH338:AH349 AH73:AH74 AH21:AH22 AH24:AH27 AH15:AH19 AH70 AH79:AH80 AH59:AH60 AH34:AH36 AH216:AH218 AH101:AH109 AH226:AH246 AH29:AH32 WWP319 AH251:AH280 AH1:AH7 AH83:AH87 AH91:AH98 AH114:AH136 AH138:AH140 AH149:AH156 AH191:AH214 AH353:AH65401 AH326:AH336 AH311:AH312 KD319 TZ319 ADV319 ANR319 AXN319 BHJ319 BRF319 CBB319 CKX319 CUT319 DEP319 DOL319 DYH319 EID319 ERZ319 FBV319 FLR319 FVN319 GFJ319 GPF319 GZB319 HIX319 HST319 ICP319 IML319 IWH319 JGD319 JPZ319 JZV319 KJR319 KTN319 LDJ319 LNF319 LXB319 MGX319 MQT319 NAP319 NKL319 NUH319 OED319 ONZ319 OXV319 PHR319 PRN319 QBJ319 QLF319 QVB319 REX319 ROT319 RYP319 SIL319 SSH319 TCD319 TLZ319 TVV319 UFR319 UPN319 UZJ319 VJF319 VTB319 WCX319 WMT319 AH284:AH293 AH316:AH319" xr:uid="{00000000-0002-0000-0100-000018000000}">
      <formula1>"ISC, HEM, MIX, NA, U"</formula1>
    </dataValidation>
    <dataValidation type="list" allowBlank="1" showInputMessage="1" showErrorMessage="1" sqref="AP107:AP109 AN107:AN109 AP79:AP80 AN101:AN105 AP101:AP105 AN15:AN19 AG15:AG19 AP73:AP74 AG21:AG22 AP21:AP22 AN21:AN22 AG24:AG27 AP24:AP27 AN24:AN27 AG79:AG80 AN79:AN80 AN59:AN67 AN338:AN349 AP338:AP349 AG338:AG349 AP86:AP87 AN73:AN74 AG73:AG74 AP15:AP19 AG34:AG36 AG216:AG218 AP216:AP218 AN216:AN218 AG101:AG109 AG226:AG246 AP226:AP246 AN226:AN246 AG59:AG67 AP59:AP60 AN29:AN32 AP29:AP32 AG29:AG32 AP251:AP280 AP1:AP13 AG1:AG13 AN1:AN13 AG83:AG87 AN83:AN87 AP91:AP93 AN91:AN93 AG91:AG98 AG114:AG136 AP114:AP136 AN114:AN136 AG138:AG140 AN138:AN140 AP138:AP140 AG149:AG156 AP149:AP156 AN149:AN156 AP191:AP195 AN191:AN195 AG191:AG214 AP201:AP214 AN201:AN214 AG248:AG280 AN248:AN280 AG353:AG65401 AN353:AN65401 AP353:AP65401 WWX319 AP326:AP336 AG326:AG336 AN326:AN336 AN316:AN320 AP316:AP320 AG316:AG320 KC319 TY319 ADU319 ANQ319 AXM319 BHI319 BRE319 CBA319 CKW319 CUS319 DEO319 DOK319 DYG319 EIC319 ERY319 FBU319 FLQ319 FVM319 GFI319 GPE319 GZA319 HIW319 HSS319 ICO319 IMK319 IWG319 JGC319 JPY319 JZU319 KJQ319 KTM319 LDI319 LNE319 LXA319 MGW319 MQS319 NAO319 NKK319 NUG319 OEC319 ONY319 OXU319 PHQ319 PRM319 QBI319 QLE319 QVA319 REW319 ROS319 RYO319 SIK319 SSG319 TCC319 TLY319 TVU319 UFQ319 UPM319 UZI319 VJE319 VTA319 WCW319 WMS319 WWO319 KJ319 UF319 AEB319 ANX319 AXT319 BHP319 BRL319 CBH319 CLD319 CUZ319 DEV319 DOR319 DYN319 EIJ319 ESF319 FCB319 FLX319 FVT319 GFP319 GPL319 GZH319 HJD319 HSZ319 ICV319 IMR319 IWN319 JGJ319 JQF319 KAB319 KJX319 KTT319 LDP319 LNL319 LXH319 MHD319 MQZ319 NAV319 NKR319 NUN319 OEJ319 OOF319 OYB319 PHX319 PRT319 QBP319 QLL319 QVH319 RFD319 ROZ319 RYV319 SIR319 SSN319 TCJ319 TMF319 TWB319 UFX319 UPT319 UZP319 VJL319 VTH319 WDD319 WMZ319 WWV319 KL319 UH319 AED319 ANZ319 AXV319 BHR319 BRN319 CBJ319 CLF319 CVB319 DEX319 DOT319 DYP319 EIL319 ESH319 FCD319 FLZ319 FVV319 GFR319 GPN319 GZJ319 HJF319 HTB319 ICX319 IMT319 IWP319 JGL319 JQH319 KAD319 KJZ319 KTV319 LDR319 LNN319 LXJ319 MHF319 MRB319 NAX319 NKT319 NUP319 OEL319 OOH319 OYD319 PHZ319 PRV319 QBR319 QLN319 QVJ319 RFF319 RPB319 RYX319 SIT319 SSP319 TCL319 TMH319 TWD319 UFZ319 UPV319 UZR319 VJN319 VTJ319 WDF319 WNB319 AN311:AN312 AG311:AG312 AG284:AG289 AP284:AP293 AN284:AN293 AP311:AP312" xr:uid="{00000000-0002-0000-0100-000019000000}">
      <formula1>"L, R, B, NA, U"</formula1>
    </dataValidation>
    <dataValidation type="list" allowBlank="1" showInputMessage="1" showErrorMessage="1" sqref="V338 V79:V80 V101:V109 V86:V87 V21:V22 V24:V27 V15:V19 V340:V349 V73:V74 V216:V218 V226:V246 V29:V32 WWD319 V248:V280 V1:V13 V91:V93 V114:V136 V138:V140 V142 V145:V146 V191:V214 V353:V65401 V326:V336 V316:V320 JR319 TN319 ADJ319 ANF319 AXB319 BGX319 BQT319 CAP319 CKL319 CUH319 DED319 DNZ319 DXV319 EHR319 ERN319 FBJ319 FLF319 FVB319 GEX319 GOT319 GYP319 HIL319 HSH319 ICD319 ILZ319 IVV319 JFR319 JPN319 JZJ319 KJF319 KTB319 LCX319 LMT319 LWP319 MGL319 MQH319 NAD319 NJZ319 NTV319 ODR319 ONN319 OXJ319 PHF319 PRB319 QAX319 QKT319 QUP319 REL319 ROH319 RYD319 SHZ319 SRV319 TBR319 TLN319 TVJ319 UFF319 UPB319 UYX319 VIT319 VSP319 WCL319 WMH319 V311:V312 V284:V289 V37:V67" xr:uid="{00000000-0002-0000-0100-00001A000000}">
      <formula1>"FLU, NFL, NCL, OTH, U"</formula1>
    </dataValidation>
    <dataValidation type="list" allowBlank="1" showInputMessage="1" showErrorMessage="1" sqref="X338:X349 X73:X74 X21:X22 X24:X27 X15:X19 X79:X80 X216:X218 X101:X109 X226:X246 X29:X32 WWF319 X248:X280 X1:X13 X83:X87 X91:X98 X114:X136 X138:X140 X142:X156 X191:X195 X201:X214 X353:X65401 X326:X336 X316:X320 JT319 TP319 ADL319 ANH319 AXD319 BGZ319 BQV319 CAR319 CKN319 CUJ319 DEF319 DOB319 DXX319 EHT319 ERP319 FBL319 FLH319 FVD319 GEZ319 GOV319 GYR319 HIN319 HSJ319 ICF319 IMB319 IVX319 JFT319 JPP319 JZL319 KJH319 KTD319 LCZ319 LMV319 LWR319 MGN319 MQJ319 NAF319 NKB319 NTX319 ODT319 ONP319 OXL319 PHH319 PRD319 QAZ319 QKV319 QUR319 REN319 ROJ319 RYF319 SIB319 SRX319 TBT319 TLP319 TVL319 UFH319 UPD319 UYZ319 VIV319 VSR319 WCN319 WMJ319 X284:X289 X311:X312 X34:X67" xr:uid="{00000000-0002-0000-0100-00001B000000}">
      <formula1>"ACO, AFM, DYN, EFM, GNO, MNE, SEM, NA, NCL, OTH"</formula1>
    </dataValidation>
    <dataValidation type="list" allowBlank="1" showInputMessage="1" showErrorMessage="1" sqref="H338:H349 H79:H80 H73:H74 H21:H22 H24:H27 H15:H19 H86:H87 H216:H218 H101:H109 H226:H246 H29:H32 WVP319 H248:H280 H1:H13 H91:H93 H97:H98 H114:H136 H138:H140 H149:H156 H191:H214 H353:H65401 H326:H336 H316:H320 JD319 SZ319 ACV319 AMR319 AWN319 BGJ319 BQF319 CAB319 CJX319 CTT319 DDP319 DNL319 DXH319 EHD319 EQZ319 FAV319 FKR319 FUN319 GEJ319 GOF319 GYB319 HHX319 HRT319 IBP319 ILL319 IVH319 JFD319 JOZ319 JYV319 KIR319 KSN319 LCJ319 LMF319 LWB319 MFX319 MPT319 MZP319 NJL319 NTH319 ODD319 OMZ319 OWV319 PGR319 PQN319 QAJ319 QKF319 QUB319 RDX319 RNT319 RXP319 SHL319 SRH319 TBD319 TKZ319 TUV319 UER319 UON319 UYJ319 VIF319 VSB319 WBX319 WLT319 H284:H312 H37:H40 H42:H67" xr:uid="{00000000-0002-0000-0100-00001C000000}">
      <formula1>"R, L, A, U"</formula1>
    </dataValidation>
    <dataValidation type="list" allowBlank="1" showInputMessage="1" showErrorMessage="1" sqref="G338:G349 G79:G80 G73:G74 G21:G22 G24:G27 G15:G19 G101:G109 G86:G87 G216:G218 G226:G246 G29:G32 WVO319 G248:G280 G1:G13 G91:G93 G114:G136 G138:G140 G142:G144 G149:G156 G191:G214 G353:G65401 G326:G336 G316:G320 JC319 SY319 ACU319 AMQ319 AWM319 BGI319 BQE319 CAA319 CJW319 CTS319 DDO319 DNK319 DXG319 EHC319 EQY319 FAU319 FKQ319 FUM319 GEI319 GOE319 GYA319 HHW319 HRS319 IBO319 ILK319 IVG319 JFC319 JOY319 JYU319 KIQ319 KSM319 LCI319 LME319 LWA319 MFW319 MPS319 MZO319 NJK319 NTG319 ODC319 OMY319 OWU319 PGQ319 PQM319 QAI319 QKE319 QUA319 RDW319 RNS319 RXO319 SHK319 SRG319 TBC319 TKY319 TUU319 UEQ319 UOM319 UYI319 VIE319 VSA319 WBW319 WLS319 G284:G312 G37:G40 G42:G67" xr:uid="{00000000-0002-0000-0100-00001D000000}">
      <formula1>"WH, AA, AI, AS, HL, NH, MI, OTH, U"</formula1>
    </dataValidation>
    <dataValidation type="list" allowBlank="1" showInputMessage="1" showErrorMessage="1" sqref="AA15 Z16:AA16 AB15:AB16 AQ15:AQ19 Z17:AB19 AW15:AW19 Z21:AB22 AL21:AL22 AQ21:AQ22 AW21:AW22 AL24:AL27 AQ24:AQ27 AW24:AW27 Z24:AB27 AW73:AW74 Z79:AB80 AQ79:AQ80 AL79:AL80 AW79:AW80 AQ338:AQ349 AW338:AW349 Z338:AB349 AL338:AL349 AQ73:AQ74 Z73:AB74 AL73:AL74 AL15:AL19 AQ59:AQ60 Z34:AB34 AB35:AB36 AQ34:AQ36 AL34:AL36 AQ311:AQ312 Z101:AB109 AL101:AL109 AQ101:AQ109 AL216:AL218 AQ216:AQ218 Z216:AB218 AW216:AW218 AW101:AW109 AW226:AW246 AL226:AL246 AQ226:AQ246 Z226:AB246 AL59:AL67 Z59:AB67 AW29:AW32 Z29:AB32 AL29:AL32 AQ29:AQ32 Z1:AA2 Z248:AB280 AQ1:AQ13 AL1:AL13 Z3:AB13 AW1:AW13 Z83:AB87 AW83:AW87 AQ83:AQ87 AL83:AL87 AL91:AL98 AW91:AW98 AQ91:AQ98 Z91:AB98 AL114:AL136 Z114:AB136 AQ114:AQ136 AW114:AW136 AL138:AL140 AQ138:AQ140 AW138:AW140 Z138:AB140 Z149:Z156 AQ149:AQ156 AL149:AL156 AW191:AW195 AQ191:AQ199 AL191:AL214 AQ201:AQ214 Z191:AB214 AW201:AW214 AW248:AW280 AQ249:AQ280 AL248:AL280 AQ353:AQ65401 AW353:AW65401 Z353:AB65401 AL353:AL65401 WWH319:WWJ319 AL326:AL336 AW326:AW336 Z326:AB336 AQ326:AQ336 AQ316:AQ320 AL316:AL320 AW316:AW320 Z316:AB320 KH319 UD319 ADZ319 ANV319 AXR319 BHN319 BRJ319 CBF319 CLB319 CUX319 DET319 DOP319 DYL319 EIH319 ESD319 FBZ319 FLV319 FVR319 GFN319 GPJ319 GZF319 HJB319 HSX319 ICT319 IMP319 IWL319 JGH319 JQD319 JZZ319 KJV319 KTR319 LDN319 LNJ319 LXF319 MHB319 MQX319 NAT319 NKP319 NUL319 OEH319 OOD319 OXZ319 PHV319 PRR319 QBN319 QLJ319 QVF319 RFB319 ROX319 RYT319 SIP319 SSL319 TCH319 TMD319 TVZ319 UFV319 UPR319 UZN319 VJJ319 VTF319 WDB319 WMX319 WWT319 KS319 UO319 AEK319 AOG319 AYC319 BHY319 BRU319 CBQ319 CLM319 CVI319 DFE319 DPA319 DYW319 EIS319 ESO319 FCK319 FMG319 FWC319 GFY319 GPU319 GZQ319 HJM319 HTI319 IDE319 INA319 IWW319 JGS319 JQO319 KAK319 KKG319 KUC319 LDY319 LNU319 LXQ319 MHM319 MRI319 NBE319 NLA319 NUW319 OES319 OOO319 OYK319 PIG319 PSC319 QBY319 QLU319 QVQ319 RFM319 RPI319 RZE319 SJA319 SSW319 TCS319 TMO319 TWK319 UGG319 UQC319 UZY319 VJU319 VTQ319 WDM319 WNI319 WXE319 KM319 UI319 AEE319 AOA319 AXW319 BHS319 BRO319 CBK319 CLG319 CVC319 DEY319 DOU319 DYQ319 EIM319 ESI319 FCE319 FMA319 FVW319 GFS319 GPO319 GZK319 HJG319 HTC319 ICY319 IMU319 IWQ319 JGM319 JQI319 KAE319 KKA319 KTW319 LDS319 LNO319 LXK319 MHG319 MRC319 NAY319 NKU319 NUQ319 OEM319 OOI319 OYE319 PIA319 PRW319 QBS319 QLO319 QVK319 RFG319 RPC319 RYY319 SIU319 SSQ319 TCM319 TMI319 TWE319 UGA319 UPW319 UZS319 VJO319 VTK319 WDG319 WNC319 WWY319 JV319:JX319 TR319:TT319 ADN319:ADP319 ANJ319:ANL319 AXF319:AXH319 BHB319:BHD319 BQX319:BQZ319 CAT319:CAV319 CKP319:CKR319 CUL319:CUN319 DEH319:DEJ319 DOD319:DOF319 DXZ319:DYB319 EHV319:EHX319 ERR319:ERT319 FBN319:FBP319 FLJ319:FLL319 FVF319:FVH319 GFB319:GFD319 GOX319:GOZ319 GYT319:GYV319 HIP319:HIR319 HSL319:HSN319 ICH319:ICJ319 IMD319:IMF319 IVZ319:IWB319 JFV319:JFX319 JPR319:JPT319 JZN319:JZP319 KJJ319:KJL319 KTF319:KTH319 LDB319:LDD319 LMX319:LMZ319 LWT319:LWV319 MGP319:MGR319 MQL319:MQN319 NAH319:NAJ319 NKD319:NKF319 NTZ319:NUB319 ODV319:ODX319 ONR319:ONT319 OXN319:OXP319 PHJ319:PHL319 PRF319:PRH319 QBB319:QBD319 QKX319:QKZ319 QUT319:QUV319 REP319:RER319 ROL319:RON319 RYH319:RYJ319 SID319:SIF319 SRZ319:SSB319 TBV319:TBX319 TLR319:TLT319 TVN319:TVP319 UFJ319:UFL319 UPF319:UPH319 UZB319:UZD319 VIX319:VIZ319 VST319:VSV319 WCP319:WCR319 WML319:WMN319 AW284:AW289 Z286:AA289 AW311:AW312 Z311:AB312 AL311:AL312 Z284:AB285 AQ284:AQ293 AL284:AL293 AW34:AW40 Z35:AA58 AW42:AW49 AW59:AW67" xr:uid="{00000000-0002-0000-0100-00001E000000}">
      <formula1>"Y, N, U"</formula1>
    </dataValidation>
    <dataValidation type="list" allowBlank="1" showInputMessage="1" showErrorMessage="1" sqref="AH8" xr:uid="{00000000-0002-0000-0100-00001F000000}">
      <formula1>"CTS, MRI, PET, AUT, REC, OTH, U"</formula1>
    </dataValidation>
    <dataValidation type="list" allowBlank="1" showInputMessage="1" showErrorMessage="1" sqref="F108 F102 F376:F65401 F83:F87 F34:F36 F59:F60 F91:F98 F1:F13 F149:F156 F353:F368 F286:F310" xr:uid="{00000000-0002-0000-0100-000020000000}">
      <formula1>"M,F"</formula1>
    </dataValidation>
    <dataValidation type="date" allowBlank="1" showInputMessage="1" showErrorMessage="1" sqref="B73:B74 B21:B22 B24:B27 B79:B80 E675:E65401 B15:B19 B216:B218 B101:B109 B226:B246 B29:B32 WVJ319 B248:B280 B1:B13 B83:B87 B91:B98 B114:B136 B138:B140 B149:B156 B191:B214 B353:B65401 B326:B349 B316:B320 IX319 ST319 ACP319 AML319 AWH319 BGD319 BPZ319 BZV319 CJR319 CTN319 DDJ319 DNF319 DXB319 EGX319 EQT319 FAP319 FKL319 FUH319 GED319 GNZ319 GXV319 HHR319 HRN319 IBJ319 ILF319 IVB319 JEX319 JOT319 JYP319 KIL319 KSH319 LCD319 LLZ319 LVV319 MFR319 MPN319 MZJ319 NJF319 NTB319 OCX319 OMT319 OWP319 PGL319 PQH319 QAD319 QJZ319 QTV319 RDR319 RNN319 RXJ319 SHF319 SRB319 TAX319 TKT319 TUP319 UEL319 UOH319 UYD319 VHZ319 VRV319 WBR319 WLN319 B284:B289 B311:B312 B34:B40 B42:B67" xr:uid="{00000000-0002-0000-0100-000021000000}">
      <formula1>37621</formula1>
      <formula2>53327</formula2>
    </dataValidation>
    <dataValidation type="list" allowBlank="1" showInputMessage="1" showErrorMessage="1" sqref="AZ326:AZ1048576 AZ1:AZ40 AZ101:AZ315 AZ42:AZ99" xr:uid="{00000000-0002-0000-0100-000022000000}">
      <formula1>"Y,N"</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K467"/>
  <sheetViews>
    <sheetView zoomScale="131" zoomScaleNormal="131" zoomScalePageLayoutView="150" workbookViewId="0">
      <pane ySplit="1" topLeftCell="A2" activePane="bottomLeft" state="frozen"/>
      <selection pane="bottomLeft"/>
    </sheetView>
  </sheetViews>
  <sheetFormatPr baseColWidth="10" defaultColWidth="10.6640625" defaultRowHeight="29" customHeight="1" x14ac:dyDescent="0.15"/>
  <cols>
    <col min="1" max="1" width="14.6640625" style="1" customWidth="1"/>
    <col min="2" max="2" width="8.5" style="1" customWidth="1"/>
    <col min="3" max="3" width="11" style="1" customWidth="1"/>
    <col min="4" max="4" width="8.5" style="1" customWidth="1"/>
    <col min="5" max="5" width="6.6640625" style="1" customWidth="1"/>
    <col min="6" max="6" width="6.83203125" style="1" customWidth="1"/>
    <col min="7" max="7" width="7.83203125" style="1" customWidth="1"/>
    <col min="8" max="8" width="11.1640625" style="1" customWidth="1"/>
    <col min="9" max="9" width="9.5" style="1" customWidth="1"/>
    <col min="10" max="10" width="10.5" style="1" customWidth="1"/>
    <col min="11" max="11" width="9.1640625" style="1" customWidth="1"/>
    <col min="12" max="12" width="17.5" style="1" customWidth="1"/>
    <col min="13" max="13" width="10.33203125" style="1" customWidth="1"/>
    <col min="14" max="14" width="8.5" style="1" customWidth="1"/>
    <col min="15" max="15" width="5.83203125" style="1" customWidth="1"/>
    <col min="16" max="16" width="9.1640625" style="1" customWidth="1"/>
    <col min="17" max="17" width="12.1640625" style="1" customWidth="1"/>
    <col min="18" max="19" width="9.83203125" style="1" customWidth="1"/>
    <col min="20" max="20" width="9.1640625" style="1" customWidth="1"/>
    <col min="21" max="21" width="9.6640625" style="1" customWidth="1"/>
    <col min="22" max="22" width="11.1640625" style="1" customWidth="1"/>
    <col min="23" max="24" width="10.6640625" style="1" customWidth="1"/>
    <col min="25" max="25" width="10.33203125" style="1" customWidth="1"/>
    <col min="26" max="26" width="9.1640625" style="1" customWidth="1"/>
    <col min="27" max="27" width="9.6640625" style="1" customWidth="1"/>
    <col min="28" max="28" width="10.33203125" style="1" customWidth="1"/>
    <col min="29" max="29" width="11.5" style="1" customWidth="1"/>
    <col min="30" max="30" width="7.5" style="1" customWidth="1"/>
    <col min="31" max="31" width="6.6640625" style="26" customWidth="1"/>
    <col min="32" max="32" width="10.6640625" style="1"/>
    <col min="33" max="33" width="6.1640625" style="1" customWidth="1"/>
    <col min="34" max="34" width="7.1640625" style="1" customWidth="1"/>
    <col min="35" max="35" width="10.83203125" style="1" customWidth="1"/>
    <col min="36" max="36" width="12" style="1" customWidth="1"/>
    <col min="37" max="37" width="17.33203125" style="1" customWidth="1"/>
    <col min="38" max="38" width="10.1640625" style="1" customWidth="1"/>
    <col min="39" max="39" width="8.6640625" style="1" customWidth="1"/>
    <col min="40" max="40" width="11" style="1" customWidth="1"/>
    <col min="41" max="41" width="10.6640625" style="1"/>
    <col min="42" max="42" width="11.5" style="1" customWidth="1"/>
    <col min="43" max="44" width="10.6640625" style="1"/>
    <col min="45" max="45" width="29.5" style="1" customWidth="1"/>
    <col min="46" max="46" width="11.6640625" style="1" customWidth="1"/>
    <col min="47" max="47" width="13.1640625" style="1" customWidth="1"/>
    <col min="48" max="48" width="10.6640625" style="1"/>
    <col min="49" max="49" width="8.83203125" style="1" customWidth="1"/>
    <col min="50" max="50" width="37.5" style="1" customWidth="1"/>
    <col min="51" max="51" width="10.6640625" style="45"/>
    <col min="52" max="16384" width="10.6640625" style="1"/>
  </cols>
  <sheetData>
    <row r="1" spans="1:54" s="3" customFormat="1" ht="61" customHeight="1" x14ac:dyDescent="0.15">
      <c r="A1" s="10" t="s">
        <v>264</v>
      </c>
      <c r="B1" s="4" t="s">
        <v>359</v>
      </c>
      <c r="C1" s="4" t="s">
        <v>435</v>
      </c>
      <c r="D1" s="4" t="s">
        <v>320</v>
      </c>
      <c r="E1" s="5" t="s">
        <v>1094</v>
      </c>
      <c r="F1" s="3" t="s">
        <v>319</v>
      </c>
      <c r="G1" s="3" t="s">
        <v>288</v>
      </c>
      <c r="H1" s="3" t="s">
        <v>321</v>
      </c>
      <c r="I1" s="3" t="s">
        <v>436</v>
      </c>
      <c r="J1" s="3" t="s">
        <v>339</v>
      </c>
      <c r="K1" s="3" t="s">
        <v>336</v>
      </c>
      <c r="L1" s="3" t="s">
        <v>405</v>
      </c>
      <c r="M1" s="3" t="s">
        <v>271</v>
      </c>
      <c r="N1" s="3" t="s">
        <v>378</v>
      </c>
      <c r="O1" s="3" t="s">
        <v>379</v>
      </c>
      <c r="P1" s="3" t="s">
        <v>306</v>
      </c>
      <c r="Q1" s="3" t="s">
        <v>346</v>
      </c>
      <c r="R1" s="3" t="s">
        <v>407</v>
      </c>
      <c r="S1" s="3" t="s">
        <v>342</v>
      </c>
      <c r="T1" s="3" t="s">
        <v>402</v>
      </c>
      <c r="U1" s="25" t="s">
        <v>395</v>
      </c>
      <c r="V1" s="2" t="s">
        <v>351</v>
      </c>
      <c r="W1" s="3" t="s">
        <v>381</v>
      </c>
      <c r="X1" s="3" t="s">
        <v>343</v>
      </c>
      <c r="Y1" s="3" t="s">
        <v>272</v>
      </c>
      <c r="Z1" s="3" t="s">
        <v>371</v>
      </c>
      <c r="AA1" s="3" t="s">
        <v>360</v>
      </c>
      <c r="AB1" s="3" t="s">
        <v>372</v>
      </c>
      <c r="AC1" s="3" t="s">
        <v>364</v>
      </c>
      <c r="AD1" s="3" t="s">
        <v>495</v>
      </c>
      <c r="AE1" s="25" t="s">
        <v>433</v>
      </c>
      <c r="AF1" s="2" t="s">
        <v>177</v>
      </c>
      <c r="AG1" s="3" t="s">
        <v>273</v>
      </c>
      <c r="AH1" s="3" t="s">
        <v>293</v>
      </c>
      <c r="AI1" s="3" t="s">
        <v>601</v>
      </c>
      <c r="AJ1" s="3" t="s">
        <v>377</v>
      </c>
      <c r="AK1" s="3" t="s">
        <v>312</v>
      </c>
      <c r="AL1" s="3" t="s">
        <v>421</v>
      </c>
      <c r="AM1" s="2" t="s">
        <v>446</v>
      </c>
      <c r="AN1" s="2" t="s">
        <v>299</v>
      </c>
      <c r="AO1" s="2" t="s">
        <v>447</v>
      </c>
      <c r="AP1" s="2" t="s">
        <v>510</v>
      </c>
      <c r="AQ1" s="2" t="s">
        <v>132</v>
      </c>
      <c r="AR1" s="2" t="s">
        <v>392</v>
      </c>
      <c r="AS1" s="3" t="s">
        <v>406</v>
      </c>
      <c r="AT1" s="3" t="s">
        <v>511</v>
      </c>
      <c r="AU1" s="3" t="s">
        <v>512</v>
      </c>
      <c r="AV1" s="3" t="s">
        <v>513</v>
      </c>
      <c r="AW1" s="3" t="s">
        <v>380</v>
      </c>
      <c r="AX1" s="3" t="s">
        <v>514</v>
      </c>
      <c r="AY1" s="44" t="s">
        <v>1331</v>
      </c>
    </row>
    <row r="2" spans="1:54" s="3" customFormat="1" ht="29" customHeight="1" x14ac:dyDescent="0.15">
      <c r="A2" s="10"/>
      <c r="B2" s="4"/>
      <c r="C2" s="4"/>
      <c r="D2" s="4"/>
      <c r="E2" s="5"/>
      <c r="U2" s="25"/>
      <c r="V2" s="2"/>
      <c r="AE2" s="25"/>
      <c r="AF2" s="2"/>
      <c r="AM2" s="2"/>
      <c r="AN2" s="2"/>
      <c r="AO2" s="2"/>
      <c r="AP2" s="2"/>
      <c r="AQ2" s="2"/>
      <c r="AR2" s="2"/>
      <c r="AY2" s="44"/>
    </row>
    <row r="3" spans="1:54" ht="29" customHeight="1" x14ac:dyDescent="0.15">
      <c r="A3" s="11" t="s">
        <v>1283</v>
      </c>
      <c r="B3" s="12">
        <v>40610</v>
      </c>
      <c r="C3" s="12" t="s">
        <v>355</v>
      </c>
      <c r="D3" s="12">
        <v>24949</v>
      </c>
      <c r="E3" s="30">
        <v>42.9</v>
      </c>
      <c r="F3" s="13" t="s">
        <v>356</v>
      </c>
      <c r="G3" s="13" t="s">
        <v>289</v>
      </c>
      <c r="H3" s="13" t="s">
        <v>322</v>
      </c>
      <c r="I3" s="13" t="s">
        <v>430</v>
      </c>
      <c r="J3" s="13" t="s">
        <v>430</v>
      </c>
      <c r="K3" s="13">
        <v>16</v>
      </c>
      <c r="L3" s="13" t="s">
        <v>615</v>
      </c>
      <c r="M3" s="13" t="s">
        <v>322</v>
      </c>
      <c r="N3" s="13" t="s">
        <v>429</v>
      </c>
      <c r="O3" s="13" t="s">
        <v>408</v>
      </c>
      <c r="P3" s="13" t="s">
        <v>426</v>
      </c>
      <c r="Q3" s="13" t="s">
        <v>408</v>
      </c>
      <c r="R3" s="13" t="s">
        <v>578</v>
      </c>
      <c r="S3" s="13" t="s">
        <v>305</v>
      </c>
      <c r="T3" s="13" t="s">
        <v>408</v>
      </c>
      <c r="U3" s="13">
        <v>11.66</v>
      </c>
      <c r="V3" s="14" t="s">
        <v>410</v>
      </c>
      <c r="W3" s="13" t="s">
        <v>425</v>
      </c>
      <c r="X3" s="13" t="s">
        <v>408</v>
      </c>
      <c r="Y3" s="13" t="s">
        <v>611</v>
      </c>
      <c r="Z3" s="13" t="s">
        <v>361</v>
      </c>
      <c r="AA3" s="13" t="s">
        <v>430</v>
      </c>
      <c r="AB3" s="13" t="s">
        <v>361</v>
      </c>
      <c r="AC3" s="13" t="s">
        <v>408</v>
      </c>
      <c r="AD3" s="13" t="s">
        <v>318</v>
      </c>
      <c r="AE3" s="13">
        <v>11.66</v>
      </c>
      <c r="AF3" s="14">
        <v>36335</v>
      </c>
      <c r="AG3" s="13" t="s">
        <v>427</v>
      </c>
      <c r="AH3" s="13" t="s">
        <v>431</v>
      </c>
      <c r="AI3" s="13" t="s">
        <v>1279</v>
      </c>
      <c r="AJ3" s="13" t="s">
        <v>1280</v>
      </c>
      <c r="AK3" s="13" t="s">
        <v>409</v>
      </c>
      <c r="AL3" s="13" t="s">
        <v>361</v>
      </c>
      <c r="AM3" s="14" t="s">
        <v>408</v>
      </c>
      <c r="AN3" s="14" t="s">
        <v>408</v>
      </c>
      <c r="AO3" s="14" t="s">
        <v>408</v>
      </c>
      <c r="AP3" s="14" t="s">
        <v>408</v>
      </c>
      <c r="AQ3" s="14" t="s">
        <v>361</v>
      </c>
      <c r="AR3" s="14" t="s">
        <v>408</v>
      </c>
      <c r="AS3" s="13" t="s">
        <v>646</v>
      </c>
      <c r="AT3" s="13">
        <v>25</v>
      </c>
      <c r="AU3" s="13" t="s">
        <v>347</v>
      </c>
      <c r="AV3" s="13" t="s">
        <v>1281</v>
      </c>
      <c r="AW3" s="13" t="s">
        <v>430</v>
      </c>
      <c r="AX3" s="13" t="s">
        <v>1282</v>
      </c>
      <c r="AY3" s="46"/>
      <c r="AZ3" s="13"/>
      <c r="BA3" s="13"/>
      <c r="BB3" s="13"/>
    </row>
    <row r="4" spans="1:54" ht="29" customHeight="1" x14ac:dyDescent="0.15">
      <c r="A4" s="11" t="s">
        <v>1270</v>
      </c>
      <c r="B4" s="8">
        <v>40572</v>
      </c>
      <c r="C4" s="8" t="s">
        <v>497</v>
      </c>
      <c r="D4" s="8">
        <v>18245</v>
      </c>
      <c r="E4" s="21">
        <f t="shared" ref="E4:E10" si="0">(B4-D4)/365.25</f>
        <v>61.127994524298423</v>
      </c>
      <c r="F4" s="1" t="s">
        <v>356</v>
      </c>
      <c r="G4" s="1" t="s">
        <v>1043</v>
      </c>
      <c r="H4" s="1" t="s">
        <v>322</v>
      </c>
      <c r="I4" s="1" t="s">
        <v>430</v>
      </c>
      <c r="J4" s="1" t="s">
        <v>430</v>
      </c>
      <c r="K4" s="1">
        <v>15</v>
      </c>
      <c r="L4" s="1" t="s">
        <v>1271</v>
      </c>
      <c r="M4" s="1" t="s">
        <v>322</v>
      </c>
      <c r="N4" s="1" t="s">
        <v>429</v>
      </c>
      <c r="O4" s="1" t="s">
        <v>408</v>
      </c>
      <c r="P4" s="1" t="s">
        <v>493</v>
      </c>
      <c r="Q4" s="1" t="s">
        <v>1272</v>
      </c>
      <c r="R4" s="1" t="s">
        <v>578</v>
      </c>
      <c r="S4" s="1" t="s">
        <v>305</v>
      </c>
      <c r="T4" s="1" t="s">
        <v>408</v>
      </c>
      <c r="U4" s="1">
        <v>14.66</v>
      </c>
      <c r="V4" s="9" t="s">
        <v>178</v>
      </c>
      <c r="W4" s="1" t="s">
        <v>179</v>
      </c>
      <c r="X4" s="1" t="s">
        <v>408</v>
      </c>
      <c r="Y4" s="1" t="s">
        <v>611</v>
      </c>
      <c r="Z4" s="1" t="s">
        <v>361</v>
      </c>
      <c r="AA4" s="1" t="s">
        <v>361</v>
      </c>
      <c r="AB4" s="1" t="s">
        <v>361</v>
      </c>
      <c r="AC4" s="1" t="s">
        <v>408</v>
      </c>
      <c r="AD4" s="1" t="s">
        <v>413</v>
      </c>
      <c r="AE4" s="1">
        <v>14.66</v>
      </c>
      <c r="AF4" s="9">
        <v>34831</v>
      </c>
      <c r="AG4" s="1" t="s">
        <v>427</v>
      </c>
      <c r="AH4" s="1" t="s">
        <v>431</v>
      </c>
      <c r="AI4" s="1" t="s">
        <v>409</v>
      </c>
      <c r="AJ4" s="1" t="s">
        <v>408</v>
      </c>
      <c r="AK4" s="1" t="s">
        <v>409</v>
      </c>
      <c r="AL4" s="1" t="s">
        <v>361</v>
      </c>
      <c r="AM4" s="9" t="s">
        <v>408</v>
      </c>
      <c r="AN4" s="9" t="s">
        <v>408</v>
      </c>
      <c r="AO4" s="9" t="s">
        <v>408</v>
      </c>
      <c r="AP4" s="9" t="s">
        <v>408</v>
      </c>
      <c r="AQ4" s="9" t="s">
        <v>361</v>
      </c>
      <c r="AR4" s="9" t="s">
        <v>408</v>
      </c>
      <c r="AS4" s="1" t="s">
        <v>1273</v>
      </c>
      <c r="AT4" s="1">
        <v>30</v>
      </c>
      <c r="AU4" s="1" t="s">
        <v>347</v>
      </c>
      <c r="AV4" s="1" t="s">
        <v>1145</v>
      </c>
      <c r="AW4" s="1" t="s">
        <v>430</v>
      </c>
    </row>
    <row r="5" spans="1:54" ht="41" customHeight="1" x14ac:dyDescent="0.15">
      <c r="A5" s="11" t="s">
        <v>1267</v>
      </c>
      <c r="B5" s="8">
        <v>40572</v>
      </c>
      <c r="C5" s="8" t="s">
        <v>497</v>
      </c>
      <c r="D5" s="8">
        <v>19506</v>
      </c>
      <c r="E5" s="21">
        <f t="shared" si="0"/>
        <v>57.675564681724843</v>
      </c>
      <c r="F5" s="1" t="s">
        <v>356</v>
      </c>
      <c r="G5" s="1" t="s">
        <v>289</v>
      </c>
      <c r="H5" s="1" t="s">
        <v>322</v>
      </c>
      <c r="I5" s="1" t="s">
        <v>430</v>
      </c>
      <c r="J5" s="1" t="s">
        <v>430</v>
      </c>
      <c r="K5" s="1">
        <v>14</v>
      </c>
      <c r="L5" s="1" t="s">
        <v>1268</v>
      </c>
      <c r="M5" s="1" t="s">
        <v>322</v>
      </c>
      <c r="N5" s="1" t="s">
        <v>429</v>
      </c>
      <c r="O5" s="1" t="s">
        <v>408</v>
      </c>
      <c r="P5" s="1" t="s">
        <v>426</v>
      </c>
      <c r="Q5" s="1" t="s">
        <v>408</v>
      </c>
      <c r="R5" s="1" t="s">
        <v>578</v>
      </c>
      <c r="S5" s="1" t="s">
        <v>305</v>
      </c>
      <c r="T5" s="1" t="s">
        <v>408</v>
      </c>
      <c r="U5" s="1">
        <v>10.66</v>
      </c>
      <c r="V5" s="9" t="s">
        <v>410</v>
      </c>
      <c r="W5" s="1" t="s">
        <v>425</v>
      </c>
      <c r="X5" s="1" t="s">
        <v>408</v>
      </c>
      <c r="Y5" s="1" t="s">
        <v>611</v>
      </c>
      <c r="Z5" s="1" t="s">
        <v>430</v>
      </c>
      <c r="AA5" s="1" t="s">
        <v>361</v>
      </c>
      <c r="AB5" s="1" t="s">
        <v>361</v>
      </c>
      <c r="AC5" s="1" t="s">
        <v>408</v>
      </c>
      <c r="AD5" s="1" t="s">
        <v>290</v>
      </c>
      <c r="AE5" s="1">
        <v>7</v>
      </c>
      <c r="AF5" s="9">
        <v>36677</v>
      </c>
      <c r="AG5" s="1" t="s">
        <v>427</v>
      </c>
      <c r="AH5" s="1" t="s">
        <v>431</v>
      </c>
      <c r="AI5" s="1" t="s">
        <v>409</v>
      </c>
      <c r="AJ5" s="1" t="s">
        <v>408</v>
      </c>
      <c r="AK5" s="1" t="s">
        <v>409</v>
      </c>
      <c r="AL5" s="1" t="s">
        <v>361</v>
      </c>
      <c r="AM5" s="9" t="s">
        <v>408</v>
      </c>
      <c r="AN5" s="9" t="s">
        <v>408</v>
      </c>
      <c r="AO5" s="9" t="s">
        <v>408</v>
      </c>
      <c r="AP5" s="9" t="s">
        <v>408</v>
      </c>
      <c r="AQ5" s="9" t="s">
        <v>361</v>
      </c>
      <c r="AR5" s="9" t="s">
        <v>408</v>
      </c>
      <c r="AS5" s="1" t="s">
        <v>1269</v>
      </c>
      <c r="AT5" s="1">
        <v>30</v>
      </c>
      <c r="AU5" s="1" t="s">
        <v>347</v>
      </c>
      <c r="AV5" s="1" t="s">
        <v>1145</v>
      </c>
      <c r="AW5" s="1" t="s">
        <v>430</v>
      </c>
    </row>
    <row r="6" spans="1:54" ht="35" customHeight="1" x14ac:dyDescent="0.15">
      <c r="A6" s="11" t="s">
        <v>1347</v>
      </c>
      <c r="B6" s="8">
        <v>41208</v>
      </c>
      <c r="C6" s="8" t="s">
        <v>311</v>
      </c>
      <c r="D6" s="8">
        <v>18481</v>
      </c>
      <c r="E6" s="21">
        <f t="shared" si="0"/>
        <v>62.223134839151264</v>
      </c>
      <c r="F6" s="1" t="s">
        <v>428</v>
      </c>
      <c r="G6" s="1" t="s">
        <v>453</v>
      </c>
      <c r="H6" s="1" t="s">
        <v>322</v>
      </c>
      <c r="I6" s="1" t="s">
        <v>430</v>
      </c>
      <c r="J6" s="1" t="s">
        <v>430</v>
      </c>
      <c r="K6" s="1">
        <v>14</v>
      </c>
      <c r="L6" s="1" t="s">
        <v>1348</v>
      </c>
      <c r="M6" s="1" t="s">
        <v>322</v>
      </c>
      <c r="N6" s="1" t="s">
        <v>429</v>
      </c>
      <c r="O6" s="1" t="s">
        <v>408</v>
      </c>
      <c r="P6" s="1" t="s">
        <v>426</v>
      </c>
      <c r="Q6" s="1" t="s">
        <v>408</v>
      </c>
      <c r="R6" s="1" t="s">
        <v>578</v>
      </c>
      <c r="S6" s="1" t="s">
        <v>305</v>
      </c>
      <c r="T6" s="1" t="s">
        <v>239</v>
      </c>
      <c r="U6" s="1">
        <v>9.6999999999999993</v>
      </c>
      <c r="V6" s="9" t="s">
        <v>410</v>
      </c>
      <c r="W6" s="1" t="s">
        <v>425</v>
      </c>
      <c r="X6" s="1" t="s">
        <v>408</v>
      </c>
      <c r="Y6" s="1" t="s">
        <v>1337</v>
      </c>
      <c r="Z6" s="1" t="s">
        <v>430</v>
      </c>
      <c r="AA6" s="1" t="s">
        <v>361</v>
      </c>
      <c r="AB6" s="1" t="s">
        <v>430</v>
      </c>
      <c r="AC6" s="1" t="s">
        <v>1349</v>
      </c>
      <c r="AD6" s="1" t="s">
        <v>413</v>
      </c>
      <c r="AE6" s="1">
        <v>9.6999999999999993</v>
      </c>
      <c r="AF6" s="9">
        <v>37670</v>
      </c>
      <c r="AG6" s="1" t="s">
        <v>427</v>
      </c>
      <c r="AH6" s="1" t="s">
        <v>365</v>
      </c>
      <c r="AI6" s="1" t="s">
        <v>409</v>
      </c>
      <c r="AJ6" s="1" t="s">
        <v>408</v>
      </c>
      <c r="AK6" s="1" t="s">
        <v>409</v>
      </c>
      <c r="AL6" s="1" t="s">
        <v>361</v>
      </c>
      <c r="AM6" s="9" t="s">
        <v>408</v>
      </c>
      <c r="AN6" s="9" t="s">
        <v>408</v>
      </c>
      <c r="AO6" s="9" t="s">
        <v>408</v>
      </c>
      <c r="AP6" s="9" t="s">
        <v>408</v>
      </c>
      <c r="AQ6" s="9" t="s">
        <v>361</v>
      </c>
      <c r="AR6" s="9" t="s">
        <v>408</v>
      </c>
      <c r="AS6" s="1" t="s">
        <v>349</v>
      </c>
      <c r="AT6" s="1">
        <v>25</v>
      </c>
      <c r="AU6" s="1" t="s">
        <v>347</v>
      </c>
      <c r="AV6" s="1">
        <v>0</v>
      </c>
      <c r="AW6" s="1" t="s">
        <v>430</v>
      </c>
      <c r="AY6" s="1"/>
    </row>
    <row r="7" spans="1:54" ht="29" customHeight="1" x14ac:dyDescent="0.15">
      <c r="A7" s="11" t="s">
        <v>1346</v>
      </c>
      <c r="B7" s="8">
        <v>41208</v>
      </c>
      <c r="C7" s="8" t="s">
        <v>497</v>
      </c>
      <c r="D7" s="8">
        <v>20995</v>
      </c>
      <c r="E7" s="21">
        <f t="shared" si="0"/>
        <v>55.340177960301162</v>
      </c>
      <c r="F7" s="1" t="s">
        <v>356</v>
      </c>
      <c r="G7" s="1" t="s">
        <v>289</v>
      </c>
      <c r="H7" s="1" t="s">
        <v>322</v>
      </c>
      <c r="I7" s="1" t="s">
        <v>430</v>
      </c>
      <c r="J7" s="1" t="s">
        <v>430</v>
      </c>
      <c r="K7" s="1">
        <v>13</v>
      </c>
      <c r="L7" s="1" t="s">
        <v>757</v>
      </c>
      <c r="M7" s="1" t="s">
        <v>322</v>
      </c>
      <c r="N7" s="1" t="s">
        <v>758</v>
      </c>
      <c r="O7" s="1">
        <v>13</v>
      </c>
      <c r="P7" s="1" t="s">
        <v>426</v>
      </c>
      <c r="Q7" s="1" t="s">
        <v>408</v>
      </c>
      <c r="R7" s="1" t="s">
        <v>578</v>
      </c>
      <c r="S7" s="1" t="s">
        <v>305</v>
      </c>
      <c r="T7" s="1" t="s">
        <v>408</v>
      </c>
      <c r="U7" s="1">
        <v>6.2</v>
      </c>
      <c r="V7" s="9" t="s">
        <v>410</v>
      </c>
      <c r="W7" s="1" t="s">
        <v>425</v>
      </c>
      <c r="X7" s="1" t="s">
        <v>408</v>
      </c>
      <c r="Y7" s="1" t="s">
        <v>1337</v>
      </c>
      <c r="Z7" s="1" t="s">
        <v>430</v>
      </c>
      <c r="AA7" s="1" t="s">
        <v>361</v>
      </c>
      <c r="AB7" s="1" t="s">
        <v>361</v>
      </c>
      <c r="AC7" s="1" t="s">
        <v>408</v>
      </c>
      <c r="AD7" s="1" t="s">
        <v>413</v>
      </c>
      <c r="AE7" s="1" t="s">
        <v>409</v>
      </c>
      <c r="AF7" s="9">
        <v>38945</v>
      </c>
      <c r="AG7" s="1" t="s">
        <v>427</v>
      </c>
      <c r="AH7" s="1" t="s">
        <v>409</v>
      </c>
      <c r="AI7" s="1" t="s">
        <v>409</v>
      </c>
      <c r="AJ7" s="1" t="s">
        <v>408</v>
      </c>
      <c r="AK7" s="1" t="s">
        <v>409</v>
      </c>
      <c r="AL7" s="1" t="s">
        <v>361</v>
      </c>
      <c r="AM7" s="9" t="s">
        <v>408</v>
      </c>
      <c r="AN7" s="9" t="s">
        <v>408</v>
      </c>
      <c r="AO7" s="9" t="s">
        <v>408</v>
      </c>
      <c r="AP7" s="9" t="s">
        <v>408</v>
      </c>
      <c r="AQ7" s="9" t="s">
        <v>361</v>
      </c>
      <c r="AR7" s="9" t="s">
        <v>408</v>
      </c>
      <c r="AS7" s="1" t="s">
        <v>349</v>
      </c>
      <c r="AT7" s="1">
        <v>25</v>
      </c>
      <c r="AU7" s="1" t="s">
        <v>347</v>
      </c>
      <c r="AV7" s="1">
        <v>0</v>
      </c>
      <c r="AW7" s="1" t="s">
        <v>430</v>
      </c>
      <c r="AY7" s="1"/>
    </row>
    <row r="8" spans="1:54" ht="29" customHeight="1" x14ac:dyDescent="0.15">
      <c r="A8" s="11" t="s">
        <v>1343</v>
      </c>
      <c r="B8" s="8">
        <v>41209</v>
      </c>
      <c r="C8" s="8" t="s">
        <v>497</v>
      </c>
      <c r="D8" s="8">
        <v>11869</v>
      </c>
      <c r="E8" s="21">
        <f t="shared" si="0"/>
        <v>80.328542094455855</v>
      </c>
      <c r="F8" s="1" t="s">
        <v>356</v>
      </c>
      <c r="G8" s="1" t="s">
        <v>289</v>
      </c>
      <c r="H8" s="1" t="s">
        <v>322</v>
      </c>
      <c r="I8" s="1" t="s">
        <v>430</v>
      </c>
      <c r="J8" s="1" t="s">
        <v>430</v>
      </c>
      <c r="K8" s="1">
        <v>12</v>
      </c>
      <c r="L8" s="1" t="s">
        <v>1344</v>
      </c>
      <c r="M8" s="1" t="s">
        <v>322</v>
      </c>
      <c r="N8" s="1" t="s">
        <v>429</v>
      </c>
      <c r="O8" s="1" t="s">
        <v>408</v>
      </c>
      <c r="P8" s="1" t="s">
        <v>426</v>
      </c>
      <c r="Q8" s="1" t="s">
        <v>408</v>
      </c>
      <c r="R8" s="1" t="s">
        <v>578</v>
      </c>
      <c r="S8" s="1" t="s">
        <v>305</v>
      </c>
      <c r="T8" s="1" t="s">
        <v>408</v>
      </c>
      <c r="U8" s="1">
        <v>27</v>
      </c>
      <c r="V8" s="9" t="s">
        <v>410</v>
      </c>
      <c r="W8" s="1" t="s">
        <v>425</v>
      </c>
      <c r="X8" s="1" t="s">
        <v>408</v>
      </c>
      <c r="Y8" s="1" t="s">
        <v>1337</v>
      </c>
      <c r="Z8" s="1" t="s">
        <v>409</v>
      </c>
      <c r="AA8" s="1" t="s">
        <v>409</v>
      </c>
      <c r="AB8" s="1" t="s">
        <v>361</v>
      </c>
      <c r="AC8" s="1" t="s">
        <v>408</v>
      </c>
      <c r="AD8" s="1" t="s">
        <v>290</v>
      </c>
      <c r="AE8" s="1" t="s">
        <v>409</v>
      </c>
      <c r="AF8" s="9" t="s">
        <v>1350</v>
      </c>
      <c r="AG8" s="1" t="s">
        <v>427</v>
      </c>
      <c r="AH8" s="1" t="s">
        <v>409</v>
      </c>
      <c r="AI8" s="1" t="s">
        <v>409</v>
      </c>
      <c r="AJ8" s="1" t="s">
        <v>408</v>
      </c>
      <c r="AK8" s="1" t="s">
        <v>409</v>
      </c>
      <c r="AL8" s="1" t="s">
        <v>361</v>
      </c>
      <c r="AM8" s="9" t="s">
        <v>408</v>
      </c>
      <c r="AN8" s="9" t="s">
        <v>408</v>
      </c>
      <c r="AO8" s="9" t="s">
        <v>408</v>
      </c>
      <c r="AP8" s="9" t="s">
        <v>408</v>
      </c>
      <c r="AQ8" s="9" t="s">
        <v>430</v>
      </c>
      <c r="AR8" s="9" t="s">
        <v>1345</v>
      </c>
      <c r="AS8" s="1" t="s">
        <v>409</v>
      </c>
      <c r="AT8" s="1">
        <v>25</v>
      </c>
      <c r="AU8" s="1" t="s">
        <v>347</v>
      </c>
      <c r="AV8" s="1">
        <v>0</v>
      </c>
      <c r="AW8" s="1" t="s">
        <v>430</v>
      </c>
      <c r="AY8" s="1"/>
    </row>
    <row r="9" spans="1:54" ht="29" customHeight="1" x14ac:dyDescent="0.15">
      <c r="A9" s="11" t="s">
        <v>1342</v>
      </c>
      <c r="B9" s="8">
        <v>41209</v>
      </c>
      <c r="C9" s="8" t="s">
        <v>497</v>
      </c>
      <c r="D9" s="8">
        <v>16187</v>
      </c>
      <c r="E9" s="21">
        <f t="shared" si="0"/>
        <v>68.506502395619435</v>
      </c>
      <c r="F9" s="1" t="s">
        <v>356</v>
      </c>
      <c r="G9" s="1" t="s">
        <v>289</v>
      </c>
      <c r="H9" s="1" t="s">
        <v>322</v>
      </c>
      <c r="I9" s="1" t="s">
        <v>430</v>
      </c>
      <c r="J9" s="1" t="s">
        <v>430</v>
      </c>
      <c r="K9" s="1">
        <v>16</v>
      </c>
      <c r="L9" s="1" t="s">
        <v>763</v>
      </c>
      <c r="M9" s="1" t="s">
        <v>322</v>
      </c>
      <c r="N9" s="1" t="s">
        <v>429</v>
      </c>
      <c r="O9" s="1" t="s">
        <v>408</v>
      </c>
      <c r="P9" s="1" t="s">
        <v>426</v>
      </c>
      <c r="Q9" s="1" t="s">
        <v>408</v>
      </c>
      <c r="R9" s="1" t="s">
        <v>578</v>
      </c>
      <c r="S9" s="1" t="s">
        <v>305</v>
      </c>
      <c r="T9" s="1" t="s">
        <v>408</v>
      </c>
      <c r="U9" s="1">
        <v>14</v>
      </c>
      <c r="V9" s="9" t="s">
        <v>410</v>
      </c>
      <c r="W9" s="1" t="s">
        <v>425</v>
      </c>
      <c r="X9" s="1" t="s">
        <v>408</v>
      </c>
      <c r="Y9" s="1" t="s">
        <v>1337</v>
      </c>
      <c r="Z9" s="1" t="s">
        <v>430</v>
      </c>
      <c r="AA9" s="1" t="s">
        <v>430</v>
      </c>
      <c r="AB9" s="1" t="s">
        <v>409</v>
      </c>
      <c r="AC9" s="1" t="s">
        <v>408</v>
      </c>
      <c r="AD9" s="1" t="s">
        <v>290</v>
      </c>
      <c r="AE9" s="1" t="s">
        <v>409</v>
      </c>
      <c r="AF9" s="9">
        <v>36087</v>
      </c>
      <c r="AG9" s="1" t="s">
        <v>427</v>
      </c>
      <c r="AH9" s="1" t="s">
        <v>431</v>
      </c>
      <c r="AI9" s="1" t="s">
        <v>409</v>
      </c>
      <c r="AJ9" s="1" t="s">
        <v>408</v>
      </c>
      <c r="AK9" s="1" t="s">
        <v>409</v>
      </c>
      <c r="AL9" s="1" t="s">
        <v>361</v>
      </c>
      <c r="AM9" s="9" t="s">
        <v>408</v>
      </c>
      <c r="AN9" s="9" t="s">
        <v>408</v>
      </c>
      <c r="AO9" s="9" t="s">
        <v>408</v>
      </c>
      <c r="AP9" s="9" t="s">
        <v>408</v>
      </c>
      <c r="AQ9" s="9" t="s">
        <v>361</v>
      </c>
      <c r="AR9" s="9" t="s">
        <v>408</v>
      </c>
      <c r="AS9" s="1" t="s">
        <v>409</v>
      </c>
      <c r="AT9" s="1">
        <v>25</v>
      </c>
      <c r="AU9" s="1" t="s">
        <v>347</v>
      </c>
      <c r="AV9" s="1">
        <v>0</v>
      </c>
      <c r="AW9" s="1" t="s">
        <v>430</v>
      </c>
      <c r="AY9" s="1"/>
    </row>
    <row r="10" spans="1:54" ht="29" customHeight="1" x14ac:dyDescent="0.15">
      <c r="A10" s="11" t="s">
        <v>1340</v>
      </c>
      <c r="B10" s="8">
        <v>41208</v>
      </c>
      <c r="C10" s="8" t="s">
        <v>350</v>
      </c>
      <c r="D10" s="8">
        <v>15751</v>
      </c>
      <c r="E10" s="21">
        <f t="shared" si="0"/>
        <v>69.6974674880219</v>
      </c>
      <c r="F10" s="1" t="s">
        <v>356</v>
      </c>
      <c r="G10" s="1" t="s">
        <v>289</v>
      </c>
      <c r="H10" s="1" t="s">
        <v>322</v>
      </c>
      <c r="I10" s="1" t="s">
        <v>430</v>
      </c>
      <c r="J10" s="1" t="s">
        <v>430</v>
      </c>
      <c r="K10" s="1">
        <v>16</v>
      </c>
      <c r="L10" s="1" t="s">
        <v>1341</v>
      </c>
      <c r="M10" s="1" t="s">
        <v>322</v>
      </c>
      <c r="N10" s="1" t="s">
        <v>429</v>
      </c>
      <c r="O10" s="1" t="s">
        <v>408</v>
      </c>
      <c r="P10" s="1" t="s">
        <v>426</v>
      </c>
      <c r="Q10" s="1" t="s">
        <v>408</v>
      </c>
      <c r="R10" s="1" t="s">
        <v>578</v>
      </c>
      <c r="S10" s="1" t="s">
        <v>305</v>
      </c>
      <c r="T10" s="1" t="s">
        <v>408</v>
      </c>
      <c r="U10" s="1">
        <v>12</v>
      </c>
      <c r="V10" s="9" t="s">
        <v>410</v>
      </c>
      <c r="W10" s="1" t="s">
        <v>425</v>
      </c>
      <c r="X10" s="1" t="s">
        <v>408</v>
      </c>
      <c r="Y10" s="1" t="s">
        <v>1337</v>
      </c>
      <c r="Z10" s="1" t="s">
        <v>430</v>
      </c>
      <c r="AA10" s="1" t="s">
        <v>409</v>
      </c>
      <c r="AB10" s="1" t="s">
        <v>361</v>
      </c>
      <c r="AC10" s="1" t="s">
        <v>408</v>
      </c>
      <c r="AD10" s="1" t="s">
        <v>290</v>
      </c>
      <c r="AE10" s="1">
        <v>4</v>
      </c>
      <c r="AF10" s="9">
        <v>36804</v>
      </c>
      <c r="AG10" s="1" t="s">
        <v>427</v>
      </c>
      <c r="AH10" s="1" t="s">
        <v>431</v>
      </c>
      <c r="AI10" s="1" t="s">
        <v>409</v>
      </c>
      <c r="AJ10" s="1" t="s">
        <v>408</v>
      </c>
      <c r="AK10" s="1" t="s">
        <v>409</v>
      </c>
      <c r="AL10" s="1" t="s">
        <v>361</v>
      </c>
      <c r="AM10" s="9" t="s">
        <v>408</v>
      </c>
      <c r="AN10" s="9" t="s">
        <v>408</v>
      </c>
      <c r="AO10" s="9" t="s">
        <v>408</v>
      </c>
      <c r="AP10" s="9" t="s">
        <v>408</v>
      </c>
      <c r="AQ10" s="9" t="s">
        <v>361</v>
      </c>
      <c r="AR10" s="9" t="s">
        <v>408</v>
      </c>
      <c r="AS10" s="1" t="s">
        <v>349</v>
      </c>
      <c r="AT10" s="1">
        <v>25</v>
      </c>
      <c r="AU10" s="1" t="s">
        <v>347</v>
      </c>
      <c r="AV10" s="1">
        <v>0</v>
      </c>
      <c r="AW10" s="1" t="s">
        <v>430</v>
      </c>
      <c r="AY10" s="1"/>
    </row>
    <row r="11" spans="1:54" ht="29" customHeight="1" x14ac:dyDescent="0.15">
      <c r="A11" s="1" t="s">
        <v>913</v>
      </c>
      <c r="B11" s="7">
        <v>39289</v>
      </c>
      <c r="C11" s="1" t="s">
        <v>171</v>
      </c>
      <c r="D11" s="7">
        <v>18124</v>
      </c>
      <c r="E11" s="21">
        <f t="shared" ref="E11:E45" si="1">(B11-D11)/365.25</f>
        <v>57.946611909650926</v>
      </c>
      <c r="F11" s="1" t="s">
        <v>356</v>
      </c>
      <c r="G11" s="1" t="s">
        <v>289</v>
      </c>
      <c r="H11" s="1" t="s">
        <v>322</v>
      </c>
      <c r="I11" s="1" t="s">
        <v>430</v>
      </c>
      <c r="J11" s="1" t="s">
        <v>430</v>
      </c>
      <c r="K11" s="1">
        <v>16</v>
      </c>
      <c r="L11" s="1" t="s">
        <v>910</v>
      </c>
      <c r="M11" s="1" t="s">
        <v>322</v>
      </c>
      <c r="N11" s="1" t="s">
        <v>429</v>
      </c>
      <c r="O11" s="1" t="s">
        <v>408</v>
      </c>
      <c r="P11" s="1" t="s">
        <v>426</v>
      </c>
      <c r="Q11" s="1" t="s">
        <v>408</v>
      </c>
      <c r="R11" s="1" t="s">
        <v>578</v>
      </c>
      <c r="S11" s="1" t="s">
        <v>305</v>
      </c>
      <c r="T11" s="1" t="s">
        <v>408</v>
      </c>
      <c r="U11" s="21">
        <v>6.1136208076659821</v>
      </c>
      <c r="V11" s="1" t="s">
        <v>178</v>
      </c>
      <c r="W11" s="1" t="s">
        <v>297</v>
      </c>
      <c r="X11" s="1" t="s">
        <v>408</v>
      </c>
      <c r="Y11" s="1" t="s">
        <v>408</v>
      </c>
      <c r="Z11" s="1" t="s">
        <v>430</v>
      </c>
      <c r="AA11" s="1" t="s">
        <v>361</v>
      </c>
      <c r="AB11" s="1" t="s">
        <v>430</v>
      </c>
      <c r="AC11" s="1" t="s">
        <v>911</v>
      </c>
      <c r="AD11" s="1" t="s">
        <v>413</v>
      </c>
      <c r="AE11" s="26">
        <v>3.04</v>
      </c>
      <c r="AF11" s="23">
        <v>37056</v>
      </c>
      <c r="AG11" s="1" t="s">
        <v>427</v>
      </c>
      <c r="AH11" s="1" t="s">
        <v>365</v>
      </c>
      <c r="AI11" s="1" t="s">
        <v>1205</v>
      </c>
      <c r="AJ11" s="1" t="s">
        <v>175</v>
      </c>
      <c r="AK11" s="1" t="s">
        <v>633</v>
      </c>
      <c r="AL11" s="1" t="s">
        <v>361</v>
      </c>
      <c r="AM11" s="1" t="s">
        <v>408</v>
      </c>
      <c r="AN11" s="1" t="s">
        <v>408</v>
      </c>
      <c r="AO11" s="1" t="s">
        <v>408</v>
      </c>
      <c r="AP11" s="1" t="s">
        <v>408</v>
      </c>
      <c r="AQ11" s="1" t="s">
        <v>361</v>
      </c>
      <c r="AR11" s="1" t="s">
        <v>408</v>
      </c>
      <c r="AS11" s="1" t="s">
        <v>409</v>
      </c>
      <c r="AT11" s="19" t="e">
        <f>#REF!+0.08</f>
        <v>#REF!</v>
      </c>
      <c r="AU11" s="19" t="s">
        <v>912</v>
      </c>
      <c r="AV11" s="19" t="e">
        <f>#REF!+0.08</f>
        <v>#REF!</v>
      </c>
      <c r="AW11" s="1" t="s">
        <v>430</v>
      </c>
      <c r="AY11" s="1"/>
    </row>
    <row r="12" spans="1:54" ht="29" customHeight="1" x14ac:dyDescent="0.15">
      <c r="A12" s="1" t="s">
        <v>914</v>
      </c>
      <c r="B12" s="7">
        <v>39584</v>
      </c>
      <c r="C12" s="1" t="s">
        <v>171</v>
      </c>
      <c r="D12" s="7">
        <v>18124</v>
      </c>
      <c r="E12" s="21">
        <f t="shared" si="1"/>
        <v>58.75427789185489</v>
      </c>
      <c r="F12" s="1" t="s">
        <v>356</v>
      </c>
      <c r="G12" s="1" t="s">
        <v>289</v>
      </c>
      <c r="H12" s="1" t="s">
        <v>322</v>
      </c>
      <c r="I12" s="1" t="s">
        <v>430</v>
      </c>
      <c r="J12" s="1" t="s">
        <v>430</v>
      </c>
      <c r="K12" s="1">
        <v>16</v>
      </c>
      <c r="L12" s="1" t="s">
        <v>910</v>
      </c>
      <c r="M12" s="1" t="s">
        <v>322</v>
      </c>
      <c r="N12" s="1" t="s">
        <v>429</v>
      </c>
      <c r="O12" s="1" t="s">
        <v>408</v>
      </c>
      <c r="P12" s="1" t="s">
        <v>426</v>
      </c>
      <c r="Q12" s="1" t="s">
        <v>408</v>
      </c>
      <c r="R12" s="1" t="s">
        <v>578</v>
      </c>
      <c r="S12" s="1" t="s">
        <v>305</v>
      </c>
      <c r="T12" s="1" t="s">
        <v>408</v>
      </c>
      <c r="U12" s="21">
        <v>6.9212867898699519</v>
      </c>
      <c r="V12" s="1" t="s">
        <v>178</v>
      </c>
      <c r="W12" s="1" t="s">
        <v>297</v>
      </c>
      <c r="X12" s="1" t="s">
        <v>408</v>
      </c>
      <c r="Y12" s="1" t="s">
        <v>408</v>
      </c>
      <c r="Z12" s="1" t="s">
        <v>430</v>
      </c>
      <c r="AA12" s="1" t="s">
        <v>361</v>
      </c>
      <c r="AB12" s="1" t="s">
        <v>430</v>
      </c>
      <c r="AC12" s="1" t="s">
        <v>911</v>
      </c>
      <c r="AD12" s="1" t="s">
        <v>413</v>
      </c>
      <c r="AE12" s="26">
        <v>3.04</v>
      </c>
      <c r="AF12" s="23">
        <v>37056</v>
      </c>
      <c r="AG12" s="1" t="s">
        <v>427</v>
      </c>
      <c r="AH12" s="1" t="s">
        <v>365</v>
      </c>
      <c r="AI12" s="1" t="s">
        <v>1205</v>
      </c>
      <c r="AJ12" s="1" t="s">
        <v>175</v>
      </c>
      <c r="AK12" s="1" t="s">
        <v>633</v>
      </c>
      <c r="AL12" s="1" t="s">
        <v>361</v>
      </c>
      <c r="AM12" s="1" t="s">
        <v>408</v>
      </c>
      <c r="AN12" s="1" t="s">
        <v>408</v>
      </c>
      <c r="AO12" s="1" t="s">
        <v>408</v>
      </c>
      <c r="AP12" s="1" t="s">
        <v>408</v>
      </c>
      <c r="AQ12" s="1" t="s">
        <v>361</v>
      </c>
      <c r="AR12" s="1" t="s">
        <v>408</v>
      </c>
      <c r="AS12" s="1" t="s">
        <v>409</v>
      </c>
      <c r="AT12" s="19" t="e">
        <f>AT11+0.83</f>
        <v>#REF!</v>
      </c>
      <c r="AU12" s="19" t="s">
        <v>912</v>
      </c>
      <c r="AV12" s="19" t="e">
        <f>AV11+0.83</f>
        <v>#REF!</v>
      </c>
      <c r="AW12" s="1" t="s">
        <v>430</v>
      </c>
      <c r="AY12" s="1"/>
    </row>
    <row r="13" spans="1:54" ht="29" customHeight="1" x14ac:dyDescent="0.15">
      <c r="A13" s="1" t="s">
        <v>915</v>
      </c>
      <c r="B13" s="7">
        <v>39695</v>
      </c>
      <c r="C13" s="1" t="s">
        <v>171</v>
      </c>
      <c r="D13" s="7">
        <v>18124</v>
      </c>
      <c r="E13" s="21">
        <f t="shared" si="1"/>
        <v>59.058179329226554</v>
      </c>
      <c r="F13" s="1" t="s">
        <v>356</v>
      </c>
      <c r="G13" s="1" t="s">
        <v>289</v>
      </c>
      <c r="H13" s="1" t="s">
        <v>322</v>
      </c>
      <c r="I13" s="1" t="s">
        <v>430</v>
      </c>
      <c r="J13" s="1" t="s">
        <v>430</v>
      </c>
      <c r="K13" s="1">
        <v>16</v>
      </c>
      <c r="L13" s="1" t="s">
        <v>910</v>
      </c>
      <c r="M13" s="1" t="s">
        <v>322</v>
      </c>
      <c r="N13" s="1" t="s">
        <v>429</v>
      </c>
      <c r="O13" s="1" t="s">
        <v>408</v>
      </c>
      <c r="P13" s="1" t="s">
        <v>426</v>
      </c>
      <c r="Q13" s="1" t="s">
        <v>408</v>
      </c>
      <c r="R13" s="1" t="s">
        <v>578</v>
      </c>
      <c r="S13" s="1" t="s">
        <v>305</v>
      </c>
      <c r="T13" s="1" t="s">
        <v>408</v>
      </c>
      <c r="U13" s="21">
        <v>7.225188227241615</v>
      </c>
      <c r="V13" s="1" t="s">
        <v>178</v>
      </c>
      <c r="W13" s="1" t="s">
        <v>297</v>
      </c>
      <c r="X13" s="1" t="s">
        <v>408</v>
      </c>
      <c r="Y13" s="1" t="s">
        <v>408</v>
      </c>
      <c r="Z13" s="1" t="s">
        <v>430</v>
      </c>
      <c r="AA13" s="1" t="s">
        <v>361</v>
      </c>
      <c r="AB13" s="1" t="s">
        <v>430</v>
      </c>
      <c r="AC13" s="1" t="s">
        <v>911</v>
      </c>
      <c r="AD13" s="1" t="s">
        <v>413</v>
      </c>
      <c r="AE13" s="26">
        <v>3.08</v>
      </c>
      <c r="AF13" s="23">
        <v>37056</v>
      </c>
      <c r="AG13" s="1" t="s">
        <v>427</v>
      </c>
      <c r="AH13" s="1" t="s">
        <v>365</v>
      </c>
      <c r="AI13" s="1" t="s">
        <v>1205</v>
      </c>
      <c r="AJ13" s="1" t="s">
        <v>175</v>
      </c>
      <c r="AK13" s="1" t="s">
        <v>633</v>
      </c>
      <c r="AL13" s="1" t="s">
        <v>361</v>
      </c>
      <c r="AM13" s="1" t="s">
        <v>408</v>
      </c>
      <c r="AN13" s="1" t="s">
        <v>408</v>
      </c>
      <c r="AO13" s="1" t="s">
        <v>408</v>
      </c>
      <c r="AP13" s="1" t="s">
        <v>408</v>
      </c>
      <c r="AQ13" s="1" t="s">
        <v>361</v>
      </c>
      <c r="AR13" s="1" t="s">
        <v>408</v>
      </c>
      <c r="AS13" s="1" t="s">
        <v>409</v>
      </c>
      <c r="AT13" s="19" t="e">
        <f>AT12+0.33</f>
        <v>#REF!</v>
      </c>
      <c r="AU13" s="19" t="s">
        <v>912</v>
      </c>
      <c r="AV13" s="19" t="e">
        <f>AV12+0.33</f>
        <v>#REF!</v>
      </c>
      <c r="AW13" s="1" t="s">
        <v>430</v>
      </c>
      <c r="AY13" s="1"/>
    </row>
    <row r="14" spans="1:54" ht="29" customHeight="1" x14ac:dyDescent="0.15">
      <c r="A14" s="1" t="s">
        <v>1095</v>
      </c>
      <c r="B14" s="7">
        <v>39920</v>
      </c>
      <c r="C14" s="1" t="s">
        <v>171</v>
      </c>
      <c r="D14" s="7">
        <v>18124</v>
      </c>
      <c r="E14" s="21">
        <f t="shared" si="1"/>
        <v>59.674195756331279</v>
      </c>
      <c r="F14" s="1" t="s">
        <v>356</v>
      </c>
      <c r="G14" s="1" t="s">
        <v>289</v>
      </c>
      <c r="H14" s="1" t="s">
        <v>322</v>
      </c>
      <c r="I14" s="1" t="s">
        <v>430</v>
      </c>
      <c r="J14" s="1" t="s">
        <v>430</v>
      </c>
      <c r="K14" s="1">
        <v>16</v>
      </c>
      <c r="L14" s="1" t="s">
        <v>910</v>
      </c>
      <c r="M14" s="1" t="s">
        <v>322</v>
      </c>
      <c r="N14" s="1" t="s">
        <v>429</v>
      </c>
      <c r="O14" s="1" t="s">
        <v>408</v>
      </c>
      <c r="P14" s="1" t="s">
        <v>426</v>
      </c>
      <c r="Q14" s="1" t="s">
        <v>408</v>
      </c>
      <c r="R14" s="1" t="s">
        <v>578</v>
      </c>
      <c r="S14" s="1" t="s">
        <v>305</v>
      </c>
      <c r="T14" s="1" t="s">
        <v>408</v>
      </c>
      <c r="U14" s="21">
        <v>7.8412046543463383</v>
      </c>
      <c r="V14" s="1" t="s">
        <v>178</v>
      </c>
      <c r="W14" s="1" t="s">
        <v>297</v>
      </c>
      <c r="X14" s="1" t="s">
        <v>408</v>
      </c>
      <c r="Y14" s="1" t="s">
        <v>408</v>
      </c>
      <c r="Z14" s="1" t="s">
        <v>430</v>
      </c>
      <c r="AA14" s="1" t="s">
        <v>361</v>
      </c>
      <c r="AB14" s="1" t="s">
        <v>430</v>
      </c>
      <c r="AC14" s="1" t="s">
        <v>911</v>
      </c>
      <c r="AD14" s="1" t="s">
        <v>413</v>
      </c>
      <c r="AE14" s="26">
        <v>3.58</v>
      </c>
      <c r="AF14" s="23">
        <v>37056</v>
      </c>
      <c r="AG14" s="1" t="s">
        <v>427</v>
      </c>
      <c r="AH14" s="1" t="s">
        <v>365</v>
      </c>
      <c r="AI14" s="1" t="s">
        <v>1205</v>
      </c>
      <c r="AJ14" s="1" t="s">
        <v>175</v>
      </c>
      <c r="AK14" s="1" t="s">
        <v>633</v>
      </c>
      <c r="AL14" s="1" t="s">
        <v>361</v>
      </c>
      <c r="AM14" s="1" t="s">
        <v>408</v>
      </c>
      <c r="AN14" s="1" t="s">
        <v>408</v>
      </c>
      <c r="AO14" s="1" t="s">
        <v>408</v>
      </c>
      <c r="AP14" s="1" t="s">
        <v>408</v>
      </c>
      <c r="AQ14" s="1" t="s">
        <v>361</v>
      </c>
      <c r="AR14" s="1" t="s">
        <v>408</v>
      </c>
      <c r="AS14" s="1" t="s">
        <v>409</v>
      </c>
      <c r="AT14" s="19" t="e">
        <f>AT13+0.58</f>
        <v>#REF!</v>
      </c>
      <c r="AU14" s="19" t="s">
        <v>912</v>
      </c>
      <c r="AV14" s="19" t="e">
        <f>AV13+0.58</f>
        <v>#REF!</v>
      </c>
      <c r="AW14" s="1" t="s">
        <v>430</v>
      </c>
      <c r="AY14" s="1"/>
    </row>
    <row r="15" spans="1:54" ht="29" customHeight="1" x14ac:dyDescent="0.15">
      <c r="A15" s="1" t="s">
        <v>1118</v>
      </c>
      <c r="B15" s="7">
        <v>40065</v>
      </c>
      <c r="C15" s="1" t="s">
        <v>171</v>
      </c>
      <c r="D15" s="7">
        <v>18124</v>
      </c>
      <c r="E15" s="21">
        <f t="shared" si="1"/>
        <v>60.071184120465432</v>
      </c>
      <c r="F15" s="1" t="s">
        <v>356</v>
      </c>
      <c r="G15" s="1" t="s">
        <v>289</v>
      </c>
      <c r="H15" s="1" t="s">
        <v>322</v>
      </c>
      <c r="I15" s="1" t="s">
        <v>430</v>
      </c>
      <c r="J15" s="1" t="s">
        <v>430</v>
      </c>
      <c r="K15" s="1">
        <v>16</v>
      </c>
      <c r="L15" s="1" t="s">
        <v>910</v>
      </c>
      <c r="M15" s="1" t="s">
        <v>322</v>
      </c>
      <c r="N15" s="1" t="s">
        <v>429</v>
      </c>
      <c r="O15" s="1" t="s">
        <v>408</v>
      </c>
      <c r="P15" s="1" t="s">
        <v>426</v>
      </c>
      <c r="Q15" s="1" t="s">
        <v>408</v>
      </c>
      <c r="R15" s="1" t="s">
        <v>578</v>
      </c>
      <c r="S15" s="1" t="s">
        <v>305</v>
      </c>
      <c r="T15" s="1" t="s">
        <v>408</v>
      </c>
      <c r="U15" s="21">
        <v>8.2381930184804926</v>
      </c>
      <c r="V15" s="1" t="s">
        <v>178</v>
      </c>
      <c r="W15" s="1" t="s">
        <v>297</v>
      </c>
      <c r="X15" s="1" t="s">
        <v>408</v>
      </c>
      <c r="Y15" s="1" t="s">
        <v>408</v>
      </c>
      <c r="Z15" s="1" t="s">
        <v>430</v>
      </c>
      <c r="AA15" s="1" t="s">
        <v>361</v>
      </c>
      <c r="AB15" s="1" t="s">
        <v>430</v>
      </c>
      <c r="AC15" s="1" t="s">
        <v>911</v>
      </c>
      <c r="AD15" s="1" t="s">
        <v>413</v>
      </c>
      <c r="AE15" s="26">
        <v>3.58</v>
      </c>
      <c r="AF15" s="23">
        <v>37056</v>
      </c>
      <c r="AG15" s="1" t="s">
        <v>427</v>
      </c>
      <c r="AH15" s="1" t="s">
        <v>365</v>
      </c>
      <c r="AI15" s="1" t="s">
        <v>1205</v>
      </c>
      <c r="AJ15" s="1" t="s">
        <v>175</v>
      </c>
      <c r="AK15" s="1" t="s">
        <v>633</v>
      </c>
      <c r="AL15" s="1" t="s">
        <v>361</v>
      </c>
      <c r="AM15" s="1" t="s">
        <v>408</v>
      </c>
      <c r="AN15" s="1" t="s">
        <v>408</v>
      </c>
      <c r="AO15" s="1" t="s">
        <v>408</v>
      </c>
      <c r="AP15" s="1" t="s">
        <v>408</v>
      </c>
      <c r="AQ15" s="1" t="s">
        <v>361</v>
      </c>
      <c r="AR15" s="1" t="s">
        <v>408</v>
      </c>
      <c r="AS15" s="1" t="s">
        <v>409</v>
      </c>
      <c r="AT15" s="19" t="e">
        <f>AT14+0.42</f>
        <v>#REF!</v>
      </c>
      <c r="AU15" s="19" t="s">
        <v>912</v>
      </c>
      <c r="AV15" s="19" t="e">
        <f>AV14+0.42</f>
        <v>#REF!</v>
      </c>
      <c r="AW15" s="1" t="s">
        <v>430</v>
      </c>
      <c r="AY15" s="1"/>
    </row>
    <row r="16" spans="1:54" ht="29" customHeight="1" x14ac:dyDescent="0.15">
      <c r="A16" s="1" t="s">
        <v>918</v>
      </c>
      <c r="B16" s="7">
        <v>39289</v>
      </c>
      <c r="C16" s="1" t="s">
        <v>171</v>
      </c>
      <c r="D16" s="7">
        <v>12645</v>
      </c>
      <c r="E16" s="21">
        <f t="shared" si="1"/>
        <v>72.947296372347708</v>
      </c>
      <c r="F16" s="1" t="s">
        <v>356</v>
      </c>
      <c r="G16" s="1" t="s">
        <v>289</v>
      </c>
      <c r="H16" s="1" t="s">
        <v>322</v>
      </c>
      <c r="I16" s="1" t="s">
        <v>430</v>
      </c>
      <c r="J16" s="1" t="s">
        <v>430</v>
      </c>
      <c r="K16" s="1">
        <v>23</v>
      </c>
      <c r="L16" s="1" t="s">
        <v>917</v>
      </c>
      <c r="M16" s="1" t="s">
        <v>322</v>
      </c>
      <c r="N16" s="1" t="s">
        <v>429</v>
      </c>
      <c r="O16" s="1" t="s">
        <v>408</v>
      </c>
      <c r="P16" s="1" t="s">
        <v>426</v>
      </c>
      <c r="Q16" s="1" t="s">
        <v>408</v>
      </c>
      <c r="R16" s="1" t="s">
        <v>578</v>
      </c>
      <c r="S16" s="1" t="s">
        <v>305</v>
      </c>
      <c r="T16" s="1" t="s">
        <v>408</v>
      </c>
      <c r="U16" s="21">
        <v>10.113620807665983</v>
      </c>
      <c r="V16" s="1" t="s">
        <v>410</v>
      </c>
      <c r="W16" s="1" t="s">
        <v>330</v>
      </c>
      <c r="X16" s="1" t="s">
        <v>408</v>
      </c>
      <c r="Y16" s="1" t="s">
        <v>408</v>
      </c>
      <c r="Z16" s="1" t="s">
        <v>430</v>
      </c>
      <c r="AA16" s="1" t="s">
        <v>361</v>
      </c>
      <c r="AB16" s="1" t="s">
        <v>361</v>
      </c>
      <c r="AC16" s="1" t="s">
        <v>408</v>
      </c>
      <c r="AD16" s="1" t="s">
        <v>290</v>
      </c>
      <c r="AE16" s="26" t="s">
        <v>409</v>
      </c>
      <c r="AF16" s="23">
        <v>35595</v>
      </c>
      <c r="AG16" s="1" t="s">
        <v>427</v>
      </c>
      <c r="AH16" s="1" t="s">
        <v>431</v>
      </c>
      <c r="AI16" s="1" t="s">
        <v>651</v>
      </c>
      <c r="AJ16" s="1" t="s">
        <v>175</v>
      </c>
      <c r="AK16" s="1" t="s">
        <v>633</v>
      </c>
      <c r="AL16" s="1" t="s">
        <v>361</v>
      </c>
      <c r="AM16" s="1" t="s">
        <v>408</v>
      </c>
      <c r="AN16" s="1" t="s">
        <v>408</v>
      </c>
      <c r="AO16" s="1" t="s">
        <v>408</v>
      </c>
      <c r="AP16" s="1" t="s">
        <v>408</v>
      </c>
      <c r="AQ16" s="1" t="s">
        <v>361</v>
      </c>
      <c r="AR16" s="1" t="s">
        <v>408</v>
      </c>
      <c r="AS16" s="1" t="s">
        <v>409</v>
      </c>
      <c r="AT16" s="19" t="e">
        <f>#REF!+0.08</f>
        <v>#REF!</v>
      </c>
      <c r="AU16" s="19" t="s">
        <v>912</v>
      </c>
      <c r="AV16" s="19" t="e">
        <f>#REF!+0.08</f>
        <v>#REF!</v>
      </c>
      <c r="AW16" s="1" t="s">
        <v>430</v>
      </c>
      <c r="AY16" s="1"/>
    </row>
    <row r="17" spans="1:51" ht="29" customHeight="1" x14ac:dyDescent="0.15">
      <c r="A17" s="1" t="s">
        <v>1096</v>
      </c>
      <c r="B17" s="7">
        <v>39911</v>
      </c>
      <c r="C17" s="1" t="s">
        <v>171</v>
      </c>
      <c r="D17" s="7">
        <v>12645</v>
      </c>
      <c r="E17" s="21">
        <f t="shared" si="1"/>
        <v>74.650239561943877</v>
      </c>
      <c r="F17" s="1" t="s">
        <v>356</v>
      </c>
      <c r="G17" s="1" t="s">
        <v>289</v>
      </c>
      <c r="H17" s="1" t="s">
        <v>322</v>
      </c>
      <c r="I17" s="1" t="s">
        <v>430</v>
      </c>
      <c r="J17" s="1" t="s">
        <v>430</v>
      </c>
      <c r="K17" s="1">
        <v>23</v>
      </c>
      <c r="L17" s="1" t="s">
        <v>917</v>
      </c>
      <c r="M17" s="1" t="s">
        <v>322</v>
      </c>
      <c r="N17" s="1" t="s">
        <v>429</v>
      </c>
      <c r="O17" s="1" t="s">
        <v>408</v>
      </c>
      <c r="P17" s="1" t="s">
        <v>426</v>
      </c>
      <c r="Q17" s="1" t="s">
        <v>408</v>
      </c>
      <c r="R17" s="1" t="s">
        <v>578</v>
      </c>
      <c r="S17" s="1" t="s">
        <v>305</v>
      </c>
      <c r="T17" s="1" t="s">
        <v>408</v>
      </c>
      <c r="U17" s="21">
        <v>11.816563997262149</v>
      </c>
      <c r="V17" s="1" t="s">
        <v>410</v>
      </c>
      <c r="W17" s="1" t="s">
        <v>330</v>
      </c>
      <c r="X17" s="1" t="s">
        <v>408</v>
      </c>
      <c r="Y17" s="1" t="s">
        <v>408</v>
      </c>
      <c r="Z17" s="1" t="s">
        <v>430</v>
      </c>
      <c r="AA17" s="1" t="s">
        <v>361</v>
      </c>
      <c r="AB17" s="1" t="s">
        <v>361</v>
      </c>
      <c r="AC17" s="1" t="s">
        <v>408</v>
      </c>
      <c r="AD17" s="1" t="s">
        <v>290</v>
      </c>
      <c r="AE17" s="26" t="s">
        <v>409</v>
      </c>
      <c r="AF17" s="23">
        <v>35595</v>
      </c>
      <c r="AG17" s="1" t="s">
        <v>427</v>
      </c>
      <c r="AH17" s="1" t="s">
        <v>431</v>
      </c>
      <c r="AI17" s="1" t="s">
        <v>651</v>
      </c>
      <c r="AJ17" s="1" t="s">
        <v>175</v>
      </c>
      <c r="AK17" s="1" t="s">
        <v>633</v>
      </c>
      <c r="AL17" s="1" t="s">
        <v>361</v>
      </c>
      <c r="AM17" s="1" t="s">
        <v>408</v>
      </c>
      <c r="AN17" s="1" t="s">
        <v>408</v>
      </c>
      <c r="AO17" s="1" t="s">
        <v>408</v>
      </c>
      <c r="AP17" s="1" t="s">
        <v>408</v>
      </c>
      <c r="AQ17" s="1" t="s">
        <v>361</v>
      </c>
      <c r="AR17" s="1" t="s">
        <v>408</v>
      </c>
      <c r="AS17" s="1" t="s">
        <v>409</v>
      </c>
      <c r="AT17" s="19" t="e">
        <f>AT16+1.75</f>
        <v>#REF!</v>
      </c>
      <c r="AU17" s="19" t="s">
        <v>912</v>
      </c>
      <c r="AV17" s="19" t="e">
        <f>AV16+1.75</f>
        <v>#REF!</v>
      </c>
      <c r="AW17" s="1" t="s">
        <v>430</v>
      </c>
      <c r="AY17" s="1"/>
    </row>
    <row r="18" spans="1:51" ht="29" customHeight="1" x14ac:dyDescent="0.15">
      <c r="A18" s="1" t="s">
        <v>1097</v>
      </c>
      <c r="B18" s="7">
        <v>39981</v>
      </c>
      <c r="C18" s="1" t="s">
        <v>171</v>
      </c>
      <c r="D18" s="7">
        <v>12645</v>
      </c>
      <c r="E18" s="21">
        <f t="shared" si="1"/>
        <v>74.841889117043124</v>
      </c>
      <c r="F18" s="13" t="s">
        <v>356</v>
      </c>
      <c r="G18" s="13" t="s">
        <v>289</v>
      </c>
      <c r="H18" s="13" t="s">
        <v>322</v>
      </c>
      <c r="I18" s="13" t="s">
        <v>430</v>
      </c>
      <c r="J18" s="13" t="s">
        <v>430</v>
      </c>
      <c r="K18" s="13">
        <v>23</v>
      </c>
      <c r="L18" s="13" t="s">
        <v>917</v>
      </c>
      <c r="M18" s="13" t="s">
        <v>322</v>
      </c>
      <c r="N18" s="13" t="s">
        <v>429</v>
      </c>
      <c r="O18" s="13" t="s">
        <v>408</v>
      </c>
      <c r="P18" s="13" t="s">
        <v>426</v>
      </c>
      <c r="Q18" s="13" t="s">
        <v>408</v>
      </c>
      <c r="R18" s="1" t="s">
        <v>578</v>
      </c>
      <c r="S18" s="13" t="s">
        <v>305</v>
      </c>
      <c r="T18" s="13" t="s">
        <v>408</v>
      </c>
      <c r="U18" s="30">
        <v>12.008213552361397</v>
      </c>
      <c r="V18" s="13" t="s">
        <v>410</v>
      </c>
      <c r="W18" s="13" t="s">
        <v>330</v>
      </c>
      <c r="X18" s="13" t="s">
        <v>408</v>
      </c>
      <c r="Y18" s="13" t="s">
        <v>408</v>
      </c>
      <c r="Z18" s="13" t="s">
        <v>430</v>
      </c>
      <c r="AA18" s="13" t="s">
        <v>361</v>
      </c>
      <c r="AB18" s="13" t="s">
        <v>361</v>
      </c>
      <c r="AC18" s="13" t="s">
        <v>408</v>
      </c>
      <c r="AD18" s="13" t="s">
        <v>290</v>
      </c>
      <c r="AE18" s="27" t="s">
        <v>409</v>
      </c>
      <c r="AF18" s="23">
        <v>35595</v>
      </c>
      <c r="AG18" s="13" t="s">
        <v>427</v>
      </c>
      <c r="AH18" s="13" t="s">
        <v>431</v>
      </c>
      <c r="AI18" s="1" t="s">
        <v>651</v>
      </c>
      <c r="AJ18" s="13" t="s">
        <v>175</v>
      </c>
      <c r="AK18" s="13" t="s">
        <v>633</v>
      </c>
      <c r="AL18" s="13" t="s">
        <v>361</v>
      </c>
      <c r="AM18" s="13" t="s">
        <v>408</v>
      </c>
      <c r="AN18" s="13" t="s">
        <v>408</v>
      </c>
      <c r="AO18" s="13" t="s">
        <v>408</v>
      </c>
      <c r="AP18" s="13" t="s">
        <v>408</v>
      </c>
      <c r="AQ18" s="13" t="s">
        <v>361</v>
      </c>
      <c r="AR18" s="13" t="s">
        <v>408</v>
      </c>
      <c r="AS18" s="13" t="s">
        <v>409</v>
      </c>
      <c r="AT18" s="40" t="e">
        <f>AT17+0.17</f>
        <v>#REF!</v>
      </c>
      <c r="AU18" s="40" t="s">
        <v>912</v>
      </c>
      <c r="AV18" s="19" t="e">
        <f>AV17+0.17</f>
        <v>#REF!</v>
      </c>
      <c r="AW18" s="13" t="s">
        <v>430</v>
      </c>
      <c r="AY18" s="1"/>
    </row>
    <row r="19" spans="1:51" ht="29" customHeight="1" x14ac:dyDescent="0.15">
      <c r="A19" s="1" t="s">
        <v>1098</v>
      </c>
      <c r="B19" s="7">
        <v>40016</v>
      </c>
      <c r="C19" s="1" t="s">
        <v>171</v>
      </c>
      <c r="D19" s="7">
        <v>12645</v>
      </c>
      <c r="E19" s="21">
        <f t="shared" si="1"/>
        <v>74.937713894592747</v>
      </c>
      <c r="F19" s="13" t="s">
        <v>356</v>
      </c>
      <c r="G19" s="13" t="s">
        <v>289</v>
      </c>
      <c r="H19" s="13" t="s">
        <v>322</v>
      </c>
      <c r="I19" s="13" t="s">
        <v>430</v>
      </c>
      <c r="J19" s="13" t="s">
        <v>430</v>
      </c>
      <c r="K19" s="13">
        <v>23</v>
      </c>
      <c r="L19" s="13" t="s">
        <v>917</v>
      </c>
      <c r="M19" s="13" t="s">
        <v>322</v>
      </c>
      <c r="N19" s="13" t="s">
        <v>429</v>
      </c>
      <c r="O19" s="13" t="s">
        <v>408</v>
      </c>
      <c r="P19" s="13" t="s">
        <v>426</v>
      </c>
      <c r="Q19" s="13" t="s">
        <v>408</v>
      </c>
      <c r="R19" s="1" t="s">
        <v>578</v>
      </c>
      <c r="S19" s="13" t="s">
        <v>305</v>
      </c>
      <c r="T19" s="13" t="s">
        <v>408</v>
      </c>
      <c r="U19" s="30">
        <v>12.10403832991102</v>
      </c>
      <c r="V19" s="13" t="s">
        <v>410</v>
      </c>
      <c r="W19" s="13" t="s">
        <v>330</v>
      </c>
      <c r="X19" s="13" t="s">
        <v>408</v>
      </c>
      <c r="Y19" s="13" t="s">
        <v>408</v>
      </c>
      <c r="Z19" s="13" t="s">
        <v>430</v>
      </c>
      <c r="AA19" s="13" t="s">
        <v>361</v>
      </c>
      <c r="AB19" s="13" t="s">
        <v>361</v>
      </c>
      <c r="AC19" s="13" t="s">
        <v>408</v>
      </c>
      <c r="AD19" s="13" t="s">
        <v>290</v>
      </c>
      <c r="AE19" s="27" t="s">
        <v>409</v>
      </c>
      <c r="AF19" s="23">
        <v>35595</v>
      </c>
      <c r="AG19" s="13" t="s">
        <v>427</v>
      </c>
      <c r="AH19" s="13" t="s">
        <v>431</v>
      </c>
      <c r="AI19" s="1" t="s">
        <v>651</v>
      </c>
      <c r="AJ19" s="13" t="s">
        <v>175</v>
      </c>
      <c r="AK19" s="13" t="s">
        <v>633</v>
      </c>
      <c r="AL19" s="13" t="s">
        <v>361</v>
      </c>
      <c r="AM19" s="13" t="s">
        <v>408</v>
      </c>
      <c r="AN19" s="13" t="s">
        <v>408</v>
      </c>
      <c r="AO19" s="13" t="s">
        <v>408</v>
      </c>
      <c r="AP19" s="13" t="s">
        <v>408</v>
      </c>
      <c r="AQ19" s="13" t="s">
        <v>361</v>
      </c>
      <c r="AR19" s="13" t="s">
        <v>408</v>
      </c>
      <c r="AS19" s="13" t="s">
        <v>409</v>
      </c>
      <c r="AT19" s="40" t="e">
        <f>AT18+0.08</f>
        <v>#REF!</v>
      </c>
      <c r="AU19" s="40" t="s">
        <v>912</v>
      </c>
      <c r="AV19" s="19" t="e">
        <f>AV18+0.08</f>
        <v>#REF!</v>
      </c>
      <c r="AW19" s="13" t="s">
        <v>430</v>
      </c>
      <c r="AY19" s="1"/>
    </row>
    <row r="20" spans="1:51" ht="29" customHeight="1" x14ac:dyDescent="0.15">
      <c r="A20" s="1" t="s">
        <v>1220</v>
      </c>
      <c r="B20" s="7">
        <v>40226</v>
      </c>
      <c r="C20" s="1" t="s">
        <v>171</v>
      </c>
      <c r="D20" s="7">
        <v>12645</v>
      </c>
      <c r="E20" s="21">
        <f t="shared" si="1"/>
        <v>75.512662559890487</v>
      </c>
      <c r="F20" s="13" t="s">
        <v>356</v>
      </c>
      <c r="G20" s="13" t="s">
        <v>289</v>
      </c>
      <c r="H20" s="13" t="s">
        <v>322</v>
      </c>
      <c r="I20" s="13" t="s">
        <v>430</v>
      </c>
      <c r="J20" s="13" t="s">
        <v>430</v>
      </c>
      <c r="K20" s="13">
        <v>23</v>
      </c>
      <c r="L20" s="13" t="s">
        <v>917</v>
      </c>
      <c r="M20" s="13" t="s">
        <v>322</v>
      </c>
      <c r="N20" s="13" t="s">
        <v>429</v>
      </c>
      <c r="O20" s="13" t="s">
        <v>408</v>
      </c>
      <c r="P20" s="13" t="s">
        <v>426</v>
      </c>
      <c r="Q20" s="13" t="s">
        <v>408</v>
      </c>
      <c r="R20" s="1" t="s">
        <v>578</v>
      </c>
      <c r="S20" s="13" t="s">
        <v>305</v>
      </c>
      <c r="T20" s="13" t="s">
        <v>408</v>
      </c>
      <c r="U20" s="30">
        <v>12.678986995208762</v>
      </c>
      <c r="V20" s="13" t="s">
        <v>409</v>
      </c>
      <c r="W20" s="13" t="s">
        <v>409</v>
      </c>
      <c r="X20" s="13" t="s">
        <v>408</v>
      </c>
      <c r="Y20" s="13" t="s">
        <v>408</v>
      </c>
      <c r="Z20" s="13" t="s">
        <v>430</v>
      </c>
      <c r="AA20" s="13" t="s">
        <v>361</v>
      </c>
      <c r="AB20" s="13" t="s">
        <v>361</v>
      </c>
      <c r="AC20" s="13" t="s">
        <v>408</v>
      </c>
      <c r="AD20" s="13" t="s">
        <v>290</v>
      </c>
      <c r="AE20" s="27" t="s">
        <v>409</v>
      </c>
      <c r="AF20" s="23">
        <v>35595</v>
      </c>
      <c r="AG20" s="13" t="s">
        <v>427</v>
      </c>
      <c r="AH20" s="13" t="s">
        <v>431</v>
      </c>
      <c r="AI20" s="1" t="s">
        <v>651</v>
      </c>
      <c r="AJ20" s="13" t="s">
        <v>175</v>
      </c>
      <c r="AK20" s="13" t="s">
        <v>633</v>
      </c>
      <c r="AL20" s="13" t="s">
        <v>361</v>
      </c>
      <c r="AM20" s="13" t="s">
        <v>408</v>
      </c>
      <c r="AN20" s="13" t="s">
        <v>408</v>
      </c>
      <c r="AO20" s="13" t="s">
        <v>408</v>
      </c>
      <c r="AP20" s="13" t="s">
        <v>408</v>
      </c>
      <c r="AQ20" s="13" t="s">
        <v>361</v>
      </c>
      <c r="AR20" s="13" t="s">
        <v>408</v>
      </c>
      <c r="AS20" s="13" t="s">
        <v>409</v>
      </c>
      <c r="AT20" s="40" t="e">
        <f>AT19+0.58</f>
        <v>#REF!</v>
      </c>
      <c r="AU20" s="40" t="s">
        <v>912</v>
      </c>
      <c r="AV20" s="19" t="e">
        <f>AV19+0.58</f>
        <v>#REF!</v>
      </c>
      <c r="AW20" s="1" t="s">
        <v>430</v>
      </c>
      <c r="AY20" s="1"/>
    </row>
    <row r="21" spans="1:51" ht="29" customHeight="1" x14ac:dyDescent="0.15">
      <c r="A21" s="1" t="s">
        <v>1221</v>
      </c>
      <c r="B21" s="7">
        <v>40376</v>
      </c>
      <c r="C21" s="1" t="s">
        <v>171</v>
      </c>
      <c r="D21" s="7">
        <v>12645</v>
      </c>
      <c r="E21" s="21">
        <f t="shared" si="1"/>
        <v>75.923340177960299</v>
      </c>
      <c r="F21" s="13" t="s">
        <v>356</v>
      </c>
      <c r="G21" s="13" t="s">
        <v>289</v>
      </c>
      <c r="H21" s="13" t="s">
        <v>322</v>
      </c>
      <c r="I21" s="13" t="s">
        <v>430</v>
      </c>
      <c r="J21" s="13" t="s">
        <v>430</v>
      </c>
      <c r="K21" s="13">
        <v>23</v>
      </c>
      <c r="L21" s="13" t="s">
        <v>917</v>
      </c>
      <c r="M21" s="13" t="s">
        <v>322</v>
      </c>
      <c r="N21" s="13" t="s">
        <v>429</v>
      </c>
      <c r="O21" s="13" t="s">
        <v>408</v>
      </c>
      <c r="P21" s="13" t="s">
        <v>426</v>
      </c>
      <c r="Q21" s="13" t="s">
        <v>408</v>
      </c>
      <c r="R21" s="1" t="s">
        <v>578</v>
      </c>
      <c r="S21" s="13" t="s">
        <v>305</v>
      </c>
      <c r="T21" s="13" t="s">
        <v>408</v>
      </c>
      <c r="U21" s="30">
        <v>13.089664613278575</v>
      </c>
      <c r="V21" s="13" t="s">
        <v>409</v>
      </c>
      <c r="W21" s="13" t="s">
        <v>409</v>
      </c>
      <c r="X21" s="13" t="s">
        <v>408</v>
      </c>
      <c r="Y21" s="13" t="s">
        <v>408</v>
      </c>
      <c r="Z21" s="13" t="s">
        <v>430</v>
      </c>
      <c r="AA21" s="13" t="s">
        <v>361</v>
      </c>
      <c r="AB21" s="13" t="s">
        <v>361</v>
      </c>
      <c r="AC21" s="13" t="s">
        <v>408</v>
      </c>
      <c r="AD21" s="13" t="s">
        <v>290</v>
      </c>
      <c r="AE21" s="27" t="s">
        <v>409</v>
      </c>
      <c r="AF21" s="23">
        <v>35595</v>
      </c>
      <c r="AG21" s="13" t="s">
        <v>427</v>
      </c>
      <c r="AH21" s="13" t="s">
        <v>431</v>
      </c>
      <c r="AI21" s="1" t="s">
        <v>651</v>
      </c>
      <c r="AJ21" s="13" t="s">
        <v>175</v>
      </c>
      <c r="AK21" s="13" t="s">
        <v>633</v>
      </c>
      <c r="AL21" s="13" t="s">
        <v>361</v>
      </c>
      <c r="AM21" s="13" t="s">
        <v>408</v>
      </c>
      <c r="AN21" s="13" t="s">
        <v>408</v>
      </c>
      <c r="AO21" s="13" t="s">
        <v>408</v>
      </c>
      <c r="AP21" s="13" t="s">
        <v>408</v>
      </c>
      <c r="AQ21" s="13" t="s">
        <v>361</v>
      </c>
      <c r="AR21" s="13" t="s">
        <v>408</v>
      </c>
      <c r="AS21" s="13" t="s">
        <v>409</v>
      </c>
      <c r="AT21" s="40" t="e">
        <f>AT20+0.42</f>
        <v>#REF!</v>
      </c>
      <c r="AU21" s="40" t="s">
        <v>912</v>
      </c>
      <c r="AV21" s="19" t="e">
        <f>AV20+0.42</f>
        <v>#REF!</v>
      </c>
      <c r="AW21" s="1" t="s">
        <v>430</v>
      </c>
      <c r="AY21" s="1"/>
    </row>
    <row r="22" spans="1:51" ht="29" customHeight="1" x14ac:dyDescent="0.15">
      <c r="A22" s="1" t="s">
        <v>922</v>
      </c>
      <c r="B22" s="7">
        <v>39504</v>
      </c>
      <c r="C22" s="1" t="s">
        <v>350</v>
      </c>
      <c r="D22" s="7">
        <v>9760</v>
      </c>
      <c r="E22" s="21">
        <f t="shared" si="1"/>
        <v>81.434633812457221</v>
      </c>
      <c r="F22" s="1" t="s">
        <v>428</v>
      </c>
      <c r="G22" s="1" t="s">
        <v>289</v>
      </c>
      <c r="H22" s="1" t="s">
        <v>322</v>
      </c>
      <c r="I22" s="1" t="s">
        <v>430</v>
      </c>
      <c r="J22" s="1" t="s">
        <v>430</v>
      </c>
      <c r="K22" s="1">
        <v>18</v>
      </c>
      <c r="L22" s="1" t="s">
        <v>920</v>
      </c>
      <c r="M22" s="1" t="s">
        <v>322</v>
      </c>
      <c r="N22" s="1" t="s">
        <v>429</v>
      </c>
      <c r="O22" s="1" t="s">
        <v>408</v>
      </c>
      <c r="P22" s="1" t="s">
        <v>493</v>
      </c>
      <c r="Q22" s="1" t="s">
        <v>921</v>
      </c>
      <c r="R22" s="1" t="s">
        <v>578</v>
      </c>
      <c r="S22" s="1" t="s">
        <v>305</v>
      </c>
      <c r="T22" s="1" t="s">
        <v>408</v>
      </c>
      <c r="U22" s="21">
        <v>6.5352498288843259</v>
      </c>
      <c r="V22" s="1" t="s">
        <v>178</v>
      </c>
      <c r="W22" s="1" t="s">
        <v>394</v>
      </c>
      <c r="X22" s="1" t="s">
        <v>408</v>
      </c>
      <c r="Y22" s="1" t="s">
        <v>408</v>
      </c>
      <c r="Z22" s="1" t="s">
        <v>409</v>
      </c>
      <c r="AA22" s="1" t="s">
        <v>361</v>
      </c>
      <c r="AB22" s="1" t="s">
        <v>409</v>
      </c>
      <c r="AC22" s="1" t="s">
        <v>408</v>
      </c>
      <c r="AD22" s="1" t="s">
        <v>290</v>
      </c>
      <c r="AE22" s="26" t="s">
        <v>409</v>
      </c>
      <c r="AF22" s="23">
        <v>37117</v>
      </c>
      <c r="AG22" s="1" t="s">
        <v>427</v>
      </c>
      <c r="AH22" s="1" t="s">
        <v>409</v>
      </c>
      <c r="AI22" s="1" t="s">
        <v>409</v>
      </c>
      <c r="AJ22" s="1" t="s">
        <v>408</v>
      </c>
      <c r="AK22" s="1" t="s">
        <v>633</v>
      </c>
      <c r="AL22" s="1" t="s">
        <v>361</v>
      </c>
      <c r="AM22" s="1" t="s">
        <v>408</v>
      </c>
      <c r="AN22" s="1" t="s">
        <v>408</v>
      </c>
      <c r="AO22" s="1" t="s">
        <v>408</v>
      </c>
      <c r="AP22" s="1" t="s">
        <v>408</v>
      </c>
      <c r="AQ22" s="1" t="s">
        <v>361</v>
      </c>
      <c r="AR22" s="1" t="s">
        <v>408</v>
      </c>
      <c r="AS22" s="1" t="s">
        <v>409</v>
      </c>
      <c r="AT22" s="19" t="e">
        <f>#REF!+0.06</f>
        <v>#REF!</v>
      </c>
      <c r="AU22" s="19" t="s">
        <v>912</v>
      </c>
      <c r="AV22" s="19" t="e">
        <f>#REF!+0.06</f>
        <v>#REF!</v>
      </c>
      <c r="AW22" s="1" t="s">
        <v>430</v>
      </c>
      <c r="AY22" s="1"/>
    </row>
    <row r="23" spans="1:51" ht="29" customHeight="1" x14ac:dyDescent="0.15">
      <c r="A23" s="1" t="s">
        <v>925</v>
      </c>
      <c r="B23" s="7">
        <v>39530</v>
      </c>
      <c r="C23" s="1" t="s">
        <v>350</v>
      </c>
      <c r="D23" s="7">
        <v>18201</v>
      </c>
      <c r="E23" s="21">
        <f t="shared" si="1"/>
        <v>58.395619438740589</v>
      </c>
      <c r="F23" s="1" t="s">
        <v>428</v>
      </c>
      <c r="G23" s="1" t="s">
        <v>289</v>
      </c>
      <c r="H23" s="1" t="s">
        <v>322</v>
      </c>
      <c r="I23" s="1" t="s">
        <v>430</v>
      </c>
      <c r="J23" s="1" t="s">
        <v>430</v>
      </c>
      <c r="K23" s="1">
        <v>16</v>
      </c>
      <c r="L23" s="1" t="s">
        <v>924</v>
      </c>
      <c r="M23" s="1" t="s">
        <v>322</v>
      </c>
      <c r="N23" s="1" t="s">
        <v>429</v>
      </c>
      <c r="O23" s="1" t="s">
        <v>408</v>
      </c>
      <c r="P23" s="1" t="s">
        <v>426</v>
      </c>
      <c r="Q23" s="1" t="s">
        <v>408</v>
      </c>
      <c r="R23" s="1" t="s">
        <v>578</v>
      </c>
      <c r="S23" s="1" t="s">
        <v>305</v>
      </c>
      <c r="T23" s="1" t="s">
        <v>408</v>
      </c>
      <c r="U23" s="21">
        <v>6.3819301848049284</v>
      </c>
      <c r="V23" s="1" t="s">
        <v>178</v>
      </c>
      <c r="W23" s="1" t="s">
        <v>394</v>
      </c>
      <c r="X23" s="1" t="s">
        <v>408</v>
      </c>
      <c r="Y23" s="1" t="s">
        <v>408</v>
      </c>
      <c r="Z23" s="1" t="s">
        <v>361</v>
      </c>
      <c r="AA23" s="1" t="s">
        <v>361</v>
      </c>
      <c r="AB23" s="1" t="s">
        <v>409</v>
      </c>
      <c r="AC23" s="1" t="s">
        <v>408</v>
      </c>
      <c r="AD23" s="1" t="s">
        <v>413</v>
      </c>
      <c r="AE23" s="26" t="s">
        <v>409</v>
      </c>
      <c r="AF23" s="23">
        <v>37199</v>
      </c>
      <c r="AG23" s="1" t="s">
        <v>427</v>
      </c>
      <c r="AH23" s="1" t="s">
        <v>409</v>
      </c>
      <c r="AI23" s="1" t="s">
        <v>409</v>
      </c>
      <c r="AJ23" s="1" t="s">
        <v>408</v>
      </c>
      <c r="AK23" s="1" t="s">
        <v>633</v>
      </c>
      <c r="AL23" s="1" t="s">
        <v>361</v>
      </c>
      <c r="AM23" s="1" t="s">
        <v>408</v>
      </c>
      <c r="AN23" s="1" t="s">
        <v>408</v>
      </c>
      <c r="AO23" s="1" t="s">
        <v>408</v>
      </c>
      <c r="AP23" s="1" t="s">
        <v>408</v>
      </c>
      <c r="AQ23" s="1" t="s">
        <v>361</v>
      </c>
      <c r="AR23" s="1" t="s">
        <v>408</v>
      </c>
      <c r="AS23" s="1" t="s">
        <v>409</v>
      </c>
      <c r="AT23" s="19" t="e">
        <f>#REF!+0.08</f>
        <v>#REF!</v>
      </c>
      <c r="AU23" s="19" t="s">
        <v>912</v>
      </c>
      <c r="AV23" s="19" t="e">
        <f>#REF!+0.08</f>
        <v>#REF!</v>
      </c>
      <c r="AW23" s="1" t="s">
        <v>430</v>
      </c>
      <c r="AY23" s="1"/>
    </row>
    <row r="24" spans="1:51" ht="29" customHeight="1" x14ac:dyDescent="0.15">
      <c r="A24" s="1" t="s">
        <v>928</v>
      </c>
      <c r="B24" s="7">
        <v>39530</v>
      </c>
      <c r="C24" s="1" t="s">
        <v>350</v>
      </c>
      <c r="D24" s="7">
        <v>16753</v>
      </c>
      <c r="E24" s="21">
        <f t="shared" si="1"/>
        <v>62.360027378507873</v>
      </c>
      <c r="F24" s="1" t="s">
        <v>356</v>
      </c>
      <c r="G24" s="1" t="s">
        <v>289</v>
      </c>
      <c r="H24" s="1" t="s">
        <v>322</v>
      </c>
      <c r="I24" s="1" t="s">
        <v>430</v>
      </c>
      <c r="J24" s="1" t="s">
        <v>430</v>
      </c>
      <c r="K24" s="1">
        <v>16</v>
      </c>
      <c r="L24" s="1" t="s">
        <v>927</v>
      </c>
      <c r="M24" s="1" t="s">
        <v>322</v>
      </c>
      <c r="N24" s="1" t="s">
        <v>429</v>
      </c>
      <c r="O24" s="1" t="s">
        <v>408</v>
      </c>
      <c r="P24" s="1" t="s">
        <v>426</v>
      </c>
      <c r="Q24" s="1" t="s">
        <v>408</v>
      </c>
      <c r="R24" s="1" t="s">
        <v>578</v>
      </c>
      <c r="S24" s="1" t="s">
        <v>305</v>
      </c>
      <c r="T24" s="1" t="s">
        <v>408</v>
      </c>
      <c r="U24" s="21">
        <v>6.97056810403833</v>
      </c>
      <c r="V24" s="1" t="s">
        <v>178</v>
      </c>
      <c r="W24" s="1" t="s">
        <v>394</v>
      </c>
      <c r="X24" s="1" t="s">
        <v>408</v>
      </c>
      <c r="Y24" s="1" t="s">
        <v>408</v>
      </c>
      <c r="Z24" s="1" t="s">
        <v>409</v>
      </c>
      <c r="AA24" s="1" t="s">
        <v>361</v>
      </c>
      <c r="AB24" s="1" t="s">
        <v>409</v>
      </c>
      <c r="AC24" s="1" t="s">
        <v>408</v>
      </c>
      <c r="AD24" s="1" t="s">
        <v>413</v>
      </c>
      <c r="AE24" s="26" t="s">
        <v>409</v>
      </c>
      <c r="AF24" s="23">
        <v>36984</v>
      </c>
      <c r="AG24" s="1" t="s">
        <v>427</v>
      </c>
      <c r="AH24" s="1" t="s">
        <v>409</v>
      </c>
      <c r="AI24" s="1" t="s">
        <v>409</v>
      </c>
      <c r="AJ24" s="1" t="s">
        <v>408</v>
      </c>
      <c r="AK24" s="1" t="s">
        <v>633</v>
      </c>
      <c r="AL24" s="1" t="s">
        <v>361</v>
      </c>
      <c r="AM24" s="1" t="s">
        <v>408</v>
      </c>
      <c r="AN24" s="1" t="s">
        <v>408</v>
      </c>
      <c r="AO24" s="1" t="s">
        <v>408</v>
      </c>
      <c r="AP24" s="1" t="s">
        <v>408</v>
      </c>
      <c r="AQ24" s="1" t="s">
        <v>361</v>
      </c>
      <c r="AR24" s="1" t="s">
        <v>408</v>
      </c>
      <c r="AS24" s="1" t="s">
        <v>409</v>
      </c>
      <c r="AT24" s="19" t="e">
        <f>AT23</f>
        <v>#REF!</v>
      </c>
      <c r="AU24" s="19" t="s">
        <v>912</v>
      </c>
      <c r="AV24" s="19" t="e">
        <f>#REF!+0.08</f>
        <v>#REF!</v>
      </c>
      <c r="AW24" s="1" t="s">
        <v>430</v>
      </c>
      <c r="AY24" s="1"/>
    </row>
    <row r="25" spans="1:51" ht="29" customHeight="1" x14ac:dyDescent="0.15">
      <c r="A25" s="1" t="s">
        <v>931</v>
      </c>
      <c r="B25" s="7">
        <v>39530</v>
      </c>
      <c r="C25" s="1" t="s">
        <v>350</v>
      </c>
      <c r="D25" s="7">
        <v>18197</v>
      </c>
      <c r="E25" s="21">
        <f t="shared" si="1"/>
        <v>58.406570841889121</v>
      </c>
      <c r="F25" s="1" t="s">
        <v>428</v>
      </c>
      <c r="G25" s="1" t="s">
        <v>289</v>
      </c>
      <c r="H25" s="1" t="s">
        <v>322</v>
      </c>
      <c r="I25" s="1" t="s">
        <v>430</v>
      </c>
      <c r="J25" s="1" t="s">
        <v>430</v>
      </c>
      <c r="K25" s="1">
        <v>14</v>
      </c>
      <c r="L25" s="1" t="s">
        <v>930</v>
      </c>
      <c r="M25" s="1" t="s">
        <v>322</v>
      </c>
      <c r="N25" s="1" t="s">
        <v>429</v>
      </c>
      <c r="O25" s="1" t="s">
        <v>408</v>
      </c>
      <c r="P25" s="1" t="s">
        <v>426</v>
      </c>
      <c r="Q25" s="1" t="s">
        <v>408</v>
      </c>
      <c r="R25" s="1" t="s">
        <v>578</v>
      </c>
      <c r="S25" s="1" t="s">
        <v>305</v>
      </c>
      <c r="T25" s="1" t="s">
        <v>408</v>
      </c>
      <c r="U25" s="21">
        <v>1.6071184120465434</v>
      </c>
      <c r="V25" s="1" t="s">
        <v>178</v>
      </c>
      <c r="W25" s="1" t="s">
        <v>394</v>
      </c>
      <c r="X25" s="1" t="s">
        <v>408</v>
      </c>
      <c r="Y25" s="1" t="s">
        <v>408</v>
      </c>
      <c r="Z25" s="1" t="s">
        <v>409</v>
      </c>
      <c r="AA25" s="1" t="s">
        <v>409</v>
      </c>
      <c r="AB25" s="1" t="s">
        <v>409</v>
      </c>
      <c r="AC25" s="1" t="s">
        <v>408</v>
      </c>
      <c r="AD25" s="1" t="s">
        <v>290</v>
      </c>
      <c r="AE25" s="26">
        <v>2</v>
      </c>
      <c r="AF25" s="23">
        <v>38943</v>
      </c>
      <c r="AG25" s="1" t="s">
        <v>322</v>
      </c>
      <c r="AH25" s="1" t="s">
        <v>409</v>
      </c>
      <c r="AI25" s="1" t="s">
        <v>409</v>
      </c>
      <c r="AJ25" s="1" t="s">
        <v>408</v>
      </c>
      <c r="AK25" s="1" t="s">
        <v>409</v>
      </c>
      <c r="AL25" s="1" t="s">
        <v>430</v>
      </c>
      <c r="AM25" s="7">
        <v>34460</v>
      </c>
      <c r="AN25" s="1" t="s">
        <v>322</v>
      </c>
      <c r="AO25" s="7">
        <v>38606</v>
      </c>
      <c r="AP25" s="1" t="s">
        <v>427</v>
      </c>
      <c r="AQ25" s="1" t="s">
        <v>430</v>
      </c>
      <c r="AR25" s="1" t="s">
        <v>408</v>
      </c>
      <c r="AS25" s="1" t="s">
        <v>409</v>
      </c>
      <c r="AT25" s="19" t="e">
        <f>AT24</f>
        <v>#REF!</v>
      </c>
      <c r="AU25" s="19" t="s">
        <v>912</v>
      </c>
      <c r="AV25" s="19" t="e">
        <f>#REF!+0.08</f>
        <v>#REF!</v>
      </c>
      <c r="AW25" s="1" t="s">
        <v>430</v>
      </c>
      <c r="AY25" s="1"/>
    </row>
    <row r="26" spans="1:51" ht="29" customHeight="1" x14ac:dyDescent="0.15">
      <c r="A26" s="1" t="s">
        <v>934</v>
      </c>
      <c r="B26" s="7">
        <v>39687</v>
      </c>
      <c r="C26" s="1" t="s">
        <v>350</v>
      </c>
      <c r="D26" s="7">
        <v>13775</v>
      </c>
      <c r="E26" s="21">
        <f t="shared" si="1"/>
        <v>70.943189596167002</v>
      </c>
      <c r="F26" s="1" t="s">
        <v>428</v>
      </c>
      <c r="G26" s="1" t="s">
        <v>289</v>
      </c>
      <c r="H26" s="1" t="s">
        <v>322</v>
      </c>
      <c r="I26" s="1" t="s">
        <v>430</v>
      </c>
      <c r="J26" s="1" t="s">
        <v>430</v>
      </c>
      <c r="K26" s="1">
        <v>16</v>
      </c>
      <c r="L26" s="1" t="s">
        <v>933</v>
      </c>
      <c r="M26" s="1" t="s">
        <v>322</v>
      </c>
      <c r="N26" s="1" t="s">
        <v>429</v>
      </c>
      <c r="O26" s="1" t="s">
        <v>408</v>
      </c>
      <c r="P26" s="1" t="s">
        <v>426</v>
      </c>
      <c r="Q26" s="1" t="s">
        <v>408</v>
      </c>
      <c r="R26" s="1" t="s">
        <v>578</v>
      </c>
      <c r="S26" s="1" t="s">
        <v>305</v>
      </c>
      <c r="T26" s="1" t="s">
        <v>408</v>
      </c>
      <c r="U26" s="21">
        <v>1.483915126625599</v>
      </c>
      <c r="V26" s="1" t="s">
        <v>178</v>
      </c>
      <c r="W26" s="1" t="s">
        <v>394</v>
      </c>
      <c r="X26" s="1" t="s">
        <v>408</v>
      </c>
      <c r="Y26" s="1" t="s">
        <v>408</v>
      </c>
      <c r="Z26" s="1" t="s">
        <v>361</v>
      </c>
      <c r="AA26" s="1" t="s">
        <v>361</v>
      </c>
      <c r="AB26" s="1" t="s">
        <v>361</v>
      </c>
      <c r="AC26" s="1" t="s">
        <v>408</v>
      </c>
      <c r="AD26" s="1" t="s">
        <v>318</v>
      </c>
      <c r="AE26" s="26">
        <v>1.08</v>
      </c>
      <c r="AF26" s="23">
        <v>39145</v>
      </c>
      <c r="AG26" s="1" t="s">
        <v>427</v>
      </c>
      <c r="AH26" s="1" t="s">
        <v>408</v>
      </c>
      <c r="AI26" s="1" t="s">
        <v>1206</v>
      </c>
      <c r="AJ26" s="1" t="s">
        <v>175</v>
      </c>
      <c r="AK26" s="1" t="s">
        <v>633</v>
      </c>
      <c r="AL26" s="1" t="s">
        <v>361</v>
      </c>
      <c r="AM26" s="1" t="s">
        <v>408</v>
      </c>
      <c r="AN26" s="1" t="s">
        <v>408</v>
      </c>
      <c r="AO26" s="1" t="s">
        <v>408</v>
      </c>
      <c r="AP26" s="1" t="s">
        <v>408</v>
      </c>
      <c r="AQ26" s="1" t="s">
        <v>361</v>
      </c>
      <c r="AR26" s="1" t="s">
        <v>408</v>
      </c>
      <c r="AS26" s="1" t="s">
        <v>409</v>
      </c>
      <c r="AT26" s="19" t="e">
        <f>#REF!+0.33</f>
        <v>#REF!</v>
      </c>
      <c r="AU26" s="19" t="s">
        <v>912</v>
      </c>
      <c r="AV26" s="19" t="e">
        <f>#REF!+0.33</f>
        <v>#REF!</v>
      </c>
      <c r="AW26" s="1" t="s">
        <v>430</v>
      </c>
      <c r="AY26" s="1"/>
    </row>
    <row r="27" spans="1:51" ht="29" customHeight="1" x14ac:dyDescent="0.15">
      <c r="A27" s="1" t="s">
        <v>1099</v>
      </c>
      <c r="B27" s="7">
        <v>39920</v>
      </c>
      <c r="C27" s="1" t="s">
        <v>350</v>
      </c>
      <c r="D27" s="7">
        <v>13775</v>
      </c>
      <c r="E27" s="21">
        <f t="shared" si="1"/>
        <v>71.581108829568791</v>
      </c>
      <c r="F27" s="1" t="s">
        <v>428</v>
      </c>
      <c r="G27" s="1" t="s">
        <v>289</v>
      </c>
      <c r="H27" s="1" t="s">
        <v>322</v>
      </c>
      <c r="I27" s="1" t="s">
        <v>430</v>
      </c>
      <c r="J27" s="1" t="s">
        <v>430</v>
      </c>
      <c r="K27" s="1">
        <v>16</v>
      </c>
      <c r="L27" s="1" t="s">
        <v>933</v>
      </c>
      <c r="M27" s="1" t="s">
        <v>322</v>
      </c>
      <c r="N27" s="1" t="s">
        <v>429</v>
      </c>
      <c r="O27" s="1" t="s">
        <v>408</v>
      </c>
      <c r="P27" s="1" t="s">
        <v>426</v>
      </c>
      <c r="Q27" s="1" t="s">
        <v>408</v>
      </c>
      <c r="R27" s="1" t="s">
        <v>578</v>
      </c>
      <c r="S27" s="1" t="s">
        <v>305</v>
      </c>
      <c r="T27" s="1" t="s">
        <v>408</v>
      </c>
      <c r="U27" s="21">
        <v>2.1218343600273784</v>
      </c>
      <c r="V27" s="1" t="s">
        <v>178</v>
      </c>
      <c r="W27" s="1" t="s">
        <v>394</v>
      </c>
      <c r="X27" s="1" t="s">
        <v>408</v>
      </c>
      <c r="Y27" s="1" t="s">
        <v>408</v>
      </c>
      <c r="Z27" s="1" t="s">
        <v>361</v>
      </c>
      <c r="AA27" s="1" t="s">
        <v>361</v>
      </c>
      <c r="AB27" s="1" t="s">
        <v>361</v>
      </c>
      <c r="AC27" s="1" t="s">
        <v>408</v>
      </c>
      <c r="AD27" s="1" t="s">
        <v>318</v>
      </c>
      <c r="AE27" s="26">
        <v>1.58</v>
      </c>
      <c r="AF27" s="23">
        <v>39145</v>
      </c>
      <c r="AG27" s="1" t="s">
        <v>427</v>
      </c>
      <c r="AH27" s="1" t="s">
        <v>408</v>
      </c>
      <c r="AI27" s="1" t="s">
        <v>1206</v>
      </c>
      <c r="AJ27" s="1" t="s">
        <v>175</v>
      </c>
      <c r="AK27" s="1" t="s">
        <v>633</v>
      </c>
      <c r="AL27" s="1" t="s">
        <v>361</v>
      </c>
      <c r="AM27" s="1" t="s">
        <v>408</v>
      </c>
      <c r="AN27" s="1" t="s">
        <v>408</v>
      </c>
      <c r="AO27" s="1" t="s">
        <v>408</v>
      </c>
      <c r="AP27" s="1" t="s">
        <v>408</v>
      </c>
      <c r="AQ27" s="1" t="s">
        <v>361</v>
      </c>
      <c r="AR27" s="1" t="s">
        <v>408</v>
      </c>
      <c r="AS27" s="1" t="s">
        <v>409</v>
      </c>
      <c r="AT27" s="19" t="e">
        <f>AT26+0.67</f>
        <v>#REF!</v>
      </c>
      <c r="AU27" s="19" t="s">
        <v>912</v>
      </c>
      <c r="AV27" s="19" t="e">
        <f>AV26+0.67</f>
        <v>#REF!</v>
      </c>
      <c r="AW27" s="1" t="s">
        <v>430</v>
      </c>
      <c r="AY27" s="1"/>
    </row>
    <row r="28" spans="1:51" ht="29" customHeight="1" x14ac:dyDescent="0.15">
      <c r="A28" s="1" t="s">
        <v>1119</v>
      </c>
      <c r="B28" s="7">
        <v>40092</v>
      </c>
      <c r="C28" s="1" t="s">
        <v>350</v>
      </c>
      <c r="D28" s="7">
        <v>13775</v>
      </c>
      <c r="E28" s="21">
        <f t="shared" si="1"/>
        <v>72.05201916495551</v>
      </c>
      <c r="F28" s="1" t="s">
        <v>428</v>
      </c>
      <c r="G28" s="1" t="s">
        <v>289</v>
      </c>
      <c r="H28" s="1" t="s">
        <v>322</v>
      </c>
      <c r="I28" s="1" t="s">
        <v>430</v>
      </c>
      <c r="J28" s="1" t="s">
        <v>430</v>
      </c>
      <c r="K28" s="1">
        <v>16</v>
      </c>
      <c r="L28" s="1" t="s">
        <v>933</v>
      </c>
      <c r="M28" s="1" t="s">
        <v>322</v>
      </c>
      <c r="N28" s="1" t="s">
        <v>429</v>
      </c>
      <c r="O28" s="1" t="s">
        <v>408</v>
      </c>
      <c r="P28" s="1" t="s">
        <v>426</v>
      </c>
      <c r="Q28" s="1" t="s">
        <v>408</v>
      </c>
      <c r="R28" s="1" t="s">
        <v>578</v>
      </c>
      <c r="S28" s="1" t="s">
        <v>305</v>
      </c>
      <c r="T28" s="1" t="s">
        <v>408</v>
      </c>
      <c r="U28" s="21">
        <v>2.5927446954140998</v>
      </c>
      <c r="V28" s="1" t="s">
        <v>178</v>
      </c>
      <c r="W28" s="1" t="s">
        <v>394</v>
      </c>
      <c r="X28" s="1" t="s">
        <v>408</v>
      </c>
      <c r="Y28" s="1" t="s">
        <v>408</v>
      </c>
      <c r="Z28" s="1" t="s">
        <v>361</v>
      </c>
      <c r="AA28" s="1" t="s">
        <v>361</v>
      </c>
      <c r="AB28" s="1" t="s">
        <v>361</v>
      </c>
      <c r="AC28" s="1" t="s">
        <v>408</v>
      </c>
      <c r="AD28" s="1" t="s">
        <v>318</v>
      </c>
      <c r="AE28" s="26">
        <v>1.58</v>
      </c>
      <c r="AF28" s="23">
        <v>39145</v>
      </c>
      <c r="AG28" s="1" t="s">
        <v>427</v>
      </c>
      <c r="AH28" s="1" t="s">
        <v>408</v>
      </c>
      <c r="AI28" s="1" t="s">
        <v>1206</v>
      </c>
      <c r="AJ28" s="1" t="s">
        <v>175</v>
      </c>
      <c r="AK28" s="1" t="s">
        <v>633</v>
      </c>
      <c r="AL28" s="1" t="s">
        <v>361</v>
      </c>
      <c r="AM28" s="1" t="s">
        <v>408</v>
      </c>
      <c r="AN28" s="1" t="s">
        <v>408</v>
      </c>
      <c r="AO28" s="1" t="s">
        <v>408</v>
      </c>
      <c r="AP28" s="1" t="s">
        <v>408</v>
      </c>
      <c r="AQ28" s="1" t="s">
        <v>361</v>
      </c>
      <c r="AR28" s="1" t="s">
        <v>408</v>
      </c>
      <c r="AS28" s="1" t="s">
        <v>409</v>
      </c>
      <c r="AT28" s="19" t="e">
        <f>AT27+0.5</f>
        <v>#REF!</v>
      </c>
      <c r="AU28" s="19" t="s">
        <v>912</v>
      </c>
      <c r="AV28" s="19" t="e">
        <f>AV27+0.5</f>
        <v>#REF!</v>
      </c>
      <c r="AW28" s="1" t="s">
        <v>430</v>
      </c>
      <c r="AY28" s="1"/>
    </row>
    <row r="29" spans="1:51" ht="29" customHeight="1" x14ac:dyDescent="0.15">
      <c r="A29" s="1" t="s">
        <v>938</v>
      </c>
      <c r="B29" s="7">
        <v>39684</v>
      </c>
      <c r="C29" s="1" t="s">
        <v>350</v>
      </c>
      <c r="D29" s="7">
        <v>14920</v>
      </c>
      <c r="E29" s="21">
        <f t="shared" si="1"/>
        <v>67.800136892539356</v>
      </c>
      <c r="F29" s="1" t="s">
        <v>428</v>
      </c>
      <c r="G29" s="1" t="s">
        <v>289</v>
      </c>
      <c r="H29" s="1" t="s">
        <v>322</v>
      </c>
      <c r="I29" s="1" t="s">
        <v>430</v>
      </c>
      <c r="J29" s="1" t="s">
        <v>430</v>
      </c>
      <c r="K29" s="1">
        <v>14</v>
      </c>
      <c r="L29" s="1" t="s">
        <v>936</v>
      </c>
      <c r="M29" s="1" t="s">
        <v>322</v>
      </c>
      <c r="N29" s="1" t="s">
        <v>429</v>
      </c>
      <c r="O29" s="1" t="s">
        <v>408</v>
      </c>
      <c r="P29" s="1" t="s">
        <v>426</v>
      </c>
      <c r="Q29" s="1" t="s">
        <v>408</v>
      </c>
      <c r="R29" s="1" t="s">
        <v>578</v>
      </c>
      <c r="S29" s="1" t="s">
        <v>305</v>
      </c>
      <c r="T29" s="1" t="s">
        <v>408</v>
      </c>
      <c r="U29" s="21">
        <v>2.4476386036960984</v>
      </c>
      <c r="V29" s="1" t="s">
        <v>178</v>
      </c>
      <c r="W29" s="1" t="s">
        <v>394</v>
      </c>
      <c r="X29" s="1" t="s">
        <v>408</v>
      </c>
      <c r="Y29" s="1" t="s">
        <v>408</v>
      </c>
      <c r="Z29" s="1" t="s">
        <v>409</v>
      </c>
      <c r="AA29" s="1" t="s">
        <v>361</v>
      </c>
      <c r="AB29" s="1" t="s">
        <v>430</v>
      </c>
      <c r="AC29" s="1" t="s">
        <v>937</v>
      </c>
      <c r="AD29" s="1" t="s">
        <v>318</v>
      </c>
      <c r="AE29" s="26">
        <v>1.58</v>
      </c>
      <c r="AF29" s="23">
        <v>38790</v>
      </c>
      <c r="AG29" s="1" t="s">
        <v>427</v>
      </c>
      <c r="AH29" s="1" t="s">
        <v>409</v>
      </c>
      <c r="AI29" s="1" t="s">
        <v>1206</v>
      </c>
      <c r="AJ29" s="1" t="s">
        <v>175</v>
      </c>
      <c r="AK29" s="1" t="s">
        <v>633</v>
      </c>
      <c r="AL29" s="1" t="s">
        <v>361</v>
      </c>
      <c r="AM29" s="1" t="s">
        <v>408</v>
      </c>
      <c r="AN29" s="1" t="s">
        <v>408</v>
      </c>
      <c r="AO29" s="1" t="s">
        <v>408</v>
      </c>
      <c r="AP29" s="1" t="s">
        <v>408</v>
      </c>
      <c r="AQ29" s="1" t="s">
        <v>361</v>
      </c>
      <c r="AR29" s="1" t="s">
        <v>408</v>
      </c>
      <c r="AS29" s="1" t="s">
        <v>409</v>
      </c>
      <c r="AT29" s="19" t="e">
        <f>#REF!+0.33</f>
        <v>#REF!</v>
      </c>
      <c r="AU29" s="19" t="s">
        <v>912</v>
      </c>
      <c r="AV29" s="19" t="e">
        <f>#REF!+0.33</f>
        <v>#REF!</v>
      </c>
      <c r="AW29" s="1" t="s">
        <v>430</v>
      </c>
      <c r="AY29" s="1"/>
    </row>
    <row r="30" spans="1:51" ht="29" customHeight="1" x14ac:dyDescent="0.15">
      <c r="A30" s="1" t="s">
        <v>1100</v>
      </c>
      <c r="B30" s="7">
        <v>39916</v>
      </c>
      <c r="C30" s="1" t="s">
        <v>350</v>
      </c>
      <c r="D30" s="7">
        <v>14920</v>
      </c>
      <c r="E30" s="21">
        <f t="shared" si="1"/>
        <v>68.435318275154003</v>
      </c>
      <c r="F30" s="1" t="s">
        <v>428</v>
      </c>
      <c r="G30" s="1" t="s">
        <v>289</v>
      </c>
      <c r="H30" s="1" t="s">
        <v>322</v>
      </c>
      <c r="I30" s="1" t="s">
        <v>430</v>
      </c>
      <c r="J30" s="1" t="s">
        <v>430</v>
      </c>
      <c r="K30" s="1">
        <v>14</v>
      </c>
      <c r="L30" s="1" t="s">
        <v>936</v>
      </c>
      <c r="M30" s="1" t="s">
        <v>322</v>
      </c>
      <c r="N30" s="1" t="s">
        <v>429</v>
      </c>
      <c r="O30" s="1" t="s">
        <v>408</v>
      </c>
      <c r="P30" s="1" t="s">
        <v>426</v>
      </c>
      <c r="Q30" s="1" t="s">
        <v>408</v>
      </c>
      <c r="R30" s="1" t="s">
        <v>578</v>
      </c>
      <c r="S30" s="1" t="s">
        <v>305</v>
      </c>
      <c r="T30" s="1" t="s">
        <v>408</v>
      </c>
      <c r="U30" s="21">
        <v>3.0828199863107462</v>
      </c>
      <c r="V30" s="1" t="s">
        <v>178</v>
      </c>
      <c r="W30" s="1" t="s">
        <v>394</v>
      </c>
      <c r="X30" s="1" t="s">
        <v>408</v>
      </c>
      <c r="Y30" s="1" t="s">
        <v>408</v>
      </c>
      <c r="Z30" s="1" t="s">
        <v>409</v>
      </c>
      <c r="AA30" s="1" t="s">
        <v>361</v>
      </c>
      <c r="AB30" s="1" t="s">
        <v>430</v>
      </c>
      <c r="AC30" s="1" t="s">
        <v>937</v>
      </c>
      <c r="AD30" s="1" t="s">
        <v>318</v>
      </c>
      <c r="AE30" s="26">
        <v>2.08</v>
      </c>
      <c r="AF30" s="23">
        <v>38790</v>
      </c>
      <c r="AG30" s="1" t="s">
        <v>427</v>
      </c>
      <c r="AH30" s="1" t="s">
        <v>409</v>
      </c>
      <c r="AI30" s="1" t="s">
        <v>1206</v>
      </c>
      <c r="AJ30" s="1" t="s">
        <v>175</v>
      </c>
      <c r="AK30" s="1" t="s">
        <v>633</v>
      </c>
      <c r="AL30" s="1" t="s">
        <v>361</v>
      </c>
      <c r="AM30" s="1" t="s">
        <v>408</v>
      </c>
      <c r="AN30" s="1" t="s">
        <v>408</v>
      </c>
      <c r="AO30" s="1" t="s">
        <v>408</v>
      </c>
      <c r="AP30" s="1" t="s">
        <v>408</v>
      </c>
      <c r="AQ30" s="1" t="s">
        <v>361</v>
      </c>
      <c r="AR30" s="1" t="s">
        <v>408</v>
      </c>
      <c r="AS30" s="1" t="s">
        <v>409</v>
      </c>
      <c r="AT30" s="19" t="e">
        <f>AT29+0.67</f>
        <v>#REF!</v>
      </c>
      <c r="AU30" s="19" t="s">
        <v>912</v>
      </c>
      <c r="AV30" s="19" t="e">
        <f>AV29+0.67</f>
        <v>#REF!</v>
      </c>
      <c r="AW30" s="1" t="s">
        <v>430</v>
      </c>
      <c r="AY30" s="1"/>
    </row>
    <row r="31" spans="1:51" ht="29" customHeight="1" x14ac:dyDescent="0.15">
      <c r="A31" s="1" t="s">
        <v>941</v>
      </c>
      <c r="B31" s="7">
        <v>39684</v>
      </c>
      <c r="C31" s="1" t="s">
        <v>355</v>
      </c>
      <c r="D31" s="7">
        <v>10109</v>
      </c>
      <c r="E31" s="21">
        <f t="shared" si="1"/>
        <v>80.971937029431899</v>
      </c>
      <c r="F31" s="1" t="s">
        <v>428</v>
      </c>
      <c r="G31" s="1" t="s">
        <v>289</v>
      </c>
      <c r="H31" s="1" t="s">
        <v>322</v>
      </c>
      <c r="I31" s="1" t="s">
        <v>430</v>
      </c>
      <c r="J31" s="1" t="s">
        <v>430</v>
      </c>
      <c r="K31" s="1">
        <v>12</v>
      </c>
      <c r="L31" s="1" t="s">
        <v>940</v>
      </c>
      <c r="M31" s="1" t="s">
        <v>322</v>
      </c>
      <c r="N31" s="1" t="s">
        <v>429</v>
      </c>
      <c r="O31" s="1" t="s">
        <v>408</v>
      </c>
      <c r="P31" s="1" t="s">
        <v>426</v>
      </c>
      <c r="Q31" s="1" t="s">
        <v>408</v>
      </c>
      <c r="R31" s="1" t="s">
        <v>578</v>
      </c>
      <c r="S31" s="1" t="s">
        <v>305</v>
      </c>
      <c r="T31" s="1" t="s">
        <v>408</v>
      </c>
      <c r="U31" s="21">
        <v>1.6947296372347707</v>
      </c>
      <c r="V31" s="1" t="s">
        <v>178</v>
      </c>
      <c r="W31" s="1" t="s">
        <v>648</v>
      </c>
      <c r="X31" s="1" t="s">
        <v>408</v>
      </c>
      <c r="Y31" s="1" t="s">
        <v>408</v>
      </c>
      <c r="Z31" s="1" t="s">
        <v>430</v>
      </c>
      <c r="AA31" s="1" t="s">
        <v>430</v>
      </c>
      <c r="AB31" s="1" t="s">
        <v>361</v>
      </c>
      <c r="AC31" s="1" t="s">
        <v>408</v>
      </c>
      <c r="AD31" s="1" t="s">
        <v>290</v>
      </c>
      <c r="AE31" s="26">
        <v>1.48</v>
      </c>
      <c r="AF31" s="23">
        <v>39065</v>
      </c>
      <c r="AG31" s="1" t="s">
        <v>427</v>
      </c>
      <c r="AH31" s="1" t="s">
        <v>409</v>
      </c>
      <c r="AI31" s="1" t="s">
        <v>409</v>
      </c>
      <c r="AJ31" s="1" t="s">
        <v>408</v>
      </c>
      <c r="AK31" s="1" t="s">
        <v>633</v>
      </c>
      <c r="AL31" s="1" t="s">
        <v>361</v>
      </c>
      <c r="AM31" s="1" t="s">
        <v>408</v>
      </c>
      <c r="AN31" s="1" t="s">
        <v>408</v>
      </c>
      <c r="AO31" s="1" t="s">
        <v>408</v>
      </c>
      <c r="AP31" s="1" t="s">
        <v>408</v>
      </c>
      <c r="AQ31" s="1" t="s">
        <v>361</v>
      </c>
      <c r="AR31" s="1" t="s">
        <v>408</v>
      </c>
      <c r="AS31" s="1" t="s">
        <v>409</v>
      </c>
      <c r="AT31" s="19" t="e">
        <f>#REF!+0.33</f>
        <v>#REF!</v>
      </c>
      <c r="AU31" s="19" t="s">
        <v>912</v>
      </c>
      <c r="AV31" s="19" t="e">
        <f>#REF!+0.33</f>
        <v>#REF!</v>
      </c>
      <c r="AW31" s="1" t="s">
        <v>430</v>
      </c>
      <c r="AY31" s="1"/>
    </row>
    <row r="32" spans="1:51" ht="29" customHeight="1" x14ac:dyDescent="0.15">
      <c r="A32" s="1" t="s">
        <v>1101</v>
      </c>
      <c r="B32" s="7">
        <v>39929</v>
      </c>
      <c r="C32" s="1" t="s">
        <v>355</v>
      </c>
      <c r="D32" s="7">
        <v>10109</v>
      </c>
      <c r="E32" s="21">
        <f t="shared" si="1"/>
        <v>81.642710472279262</v>
      </c>
      <c r="F32" s="1" t="s">
        <v>428</v>
      </c>
      <c r="G32" s="1" t="s">
        <v>289</v>
      </c>
      <c r="H32" s="1" t="s">
        <v>322</v>
      </c>
      <c r="I32" s="1" t="s">
        <v>430</v>
      </c>
      <c r="J32" s="1" t="s">
        <v>430</v>
      </c>
      <c r="K32" s="1">
        <v>12</v>
      </c>
      <c r="L32" s="1" t="s">
        <v>940</v>
      </c>
      <c r="M32" s="1" t="s">
        <v>322</v>
      </c>
      <c r="N32" s="1" t="s">
        <v>429</v>
      </c>
      <c r="O32" s="1" t="s">
        <v>408</v>
      </c>
      <c r="P32" s="1" t="s">
        <v>426</v>
      </c>
      <c r="Q32" s="1" t="s">
        <v>408</v>
      </c>
      <c r="R32" s="1" t="s">
        <v>578</v>
      </c>
      <c r="S32" s="1" t="s">
        <v>305</v>
      </c>
      <c r="T32" s="1" t="s">
        <v>408</v>
      </c>
      <c r="U32" s="21">
        <v>2.3655030800821355</v>
      </c>
      <c r="V32" s="1" t="s">
        <v>178</v>
      </c>
      <c r="W32" s="1" t="s">
        <v>394</v>
      </c>
      <c r="X32" s="1" t="s">
        <v>408</v>
      </c>
      <c r="Y32" s="1" t="s">
        <v>408</v>
      </c>
      <c r="Z32" s="1" t="s">
        <v>430</v>
      </c>
      <c r="AA32" s="1" t="s">
        <v>430</v>
      </c>
      <c r="AB32" s="1" t="s">
        <v>361</v>
      </c>
      <c r="AC32" s="1" t="s">
        <v>408</v>
      </c>
      <c r="AD32" s="1" t="s">
        <v>290</v>
      </c>
      <c r="AE32" s="26">
        <v>1.98</v>
      </c>
      <c r="AF32" s="23">
        <v>39065</v>
      </c>
      <c r="AG32" s="1" t="s">
        <v>427</v>
      </c>
      <c r="AH32" s="1" t="s">
        <v>409</v>
      </c>
      <c r="AI32" s="1" t="s">
        <v>409</v>
      </c>
      <c r="AJ32" s="1" t="s">
        <v>408</v>
      </c>
      <c r="AK32" s="1" t="s">
        <v>633</v>
      </c>
      <c r="AL32" s="1" t="s">
        <v>361</v>
      </c>
      <c r="AM32" s="1" t="s">
        <v>408</v>
      </c>
      <c r="AN32" s="1" t="s">
        <v>408</v>
      </c>
      <c r="AO32" s="1" t="s">
        <v>408</v>
      </c>
      <c r="AP32" s="1" t="s">
        <v>408</v>
      </c>
      <c r="AQ32" s="1" t="s">
        <v>361</v>
      </c>
      <c r="AR32" s="1" t="s">
        <v>408</v>
      </c>
      <c r="AS32" s="1" t="s">
        <v>409</v>
      </c>
      <c r="AT32" s="19" t="e">
        <f>AT31+0.67</f>
        <v>#REF!</v>
      </c>
      <c r="AU32" s="19" t="s">
        <v>912</v>
      </c>
      <c r="AV32" s="19" t="e">
        <f>AV31+0.67</f>
        <v>#REF!</v>
      </c>
      <c r="AW32" s="1" t="s">
        <v>430</v>
      </c>
      <c r="AY32" s="1"/>
    </row>
    <row r="33" spans="1:51" ht="29" customHeight="1" x14ac:dyDescent="0.15">
      <c r="A33" s="1" t="s">
        <v>1121</v>
      </c>
      <c r="B33" s="7">
        <v>40095</v>
      </c>
      <c r="C33" s="1" t="s">
        <v>355</v>
      </c>
      <c r="D33" s="7">
        <v>10109</v>
      </c>
      <c r="E33" s="21">
        <f t="shared" si="1"/>
        <v>82.097193702943187</v>
      </c>
      <c r="F33" s="1" t="s">
        <v>428</v>
      </c>
      <c r="G33" s="1" t="s">
        <v>289</v>
      </c>
      <c r="H33" s="1" t="s">
        <v>322</v>
      </c>
      <c r="I33" s="1" t="s">
        <v>430</v>
      </c>
      <c r="J33" s="1" t="s">
        <v>430</v>
      </c>
      <c r="K33" s="1">
        <v>12</v>
      </c>
      <c r="L33" s="1" t="s">
        <v>940</v>
      </c>
      <c r="M33" s="1" t="s">
        <v>322</v>
      </c>
      <c r="N33" s="1" t="s">
        <v>429</v>
      </c>
      <c r="O33" s="1" t="s">
        <v>408</v>
      </c>
      <c r="P33" s="1" t="s">
        <v>426</v>
      </c>
      <c r="Q33" s="1" t="s">
        <v>408</v>
      </c>
      <c r="R33" s="1" t="s">
        <v>578</v>
      </c>
      <c r="S33" s="1" t="s">
        <v>305</v>
      </c>
      <c r="T33" s="1" t="s">
        <v>408</v>
      </c>
      <c r="U33" s="21">
        <v>2.8199863107460645</v>
      </c>
      <c r="V33" s="1" t="s">
        <v>178</v>
      </c>
      <c r="W33" s="1" t="s">
        <v>394</v>
      </c>
      <c r="X33" s="1" t="s">
        <v>408</v>
      </c>
      <c r="Y33" s="1" t="s">
        <v>408</v>
      </c>
      <c r="Z33" s="1" t="s">
        <v>430</v>
      </c>
      <c r="AA33" s="1" t="s">
        <v>430</v>
      </c>
      <c r="AB33" s="1" t="s">
        <v>361</v>
      </c>
      <c r="AC33" s="1" t="s">
        <v>408</v>
      </c>
      <c r="AD33" s="1" t="s">
        <v>290</v>
      </c>
      <c r="AE33" s="26">
        <v>1.98</v>
      </c>
      <c r="AF33" s="23">
        <v>39065</v>
      </c>
      <c r="AG33" s="1" t="s">
        <v>427</v>
      </c>
      <c r="AH33" s="1" t="s">
        <v>409</v>
      </c>
      <c r="AI33" s="1" t="s">
        <v>409</v>
      </c>
      <c r="AJ33" s="1" t="s">
        <v>408</v>
      </c>
      <c r="AK33" s="1" t="s">
        <v>633</v>
      </c>
      <c r="AL33" s="1" t="s">
        <v>361</v>
      </c>
      <c r="AM33" s="1" t="s">
        <v>408</v>
      </c>
      <c r="AN33" s="1" t="s">
        <v>408</v>
      </c>
      <c r="AO33" s="1" t="s">
        <v>408</v>
      </c>
      <c r="AP33" s="1" t="s">
        <v>408</v>
      </c>
      <c r="AQ33" s="1" t="s">
        <v>361</v>
      </c>
      <c r="AR33" s="1" t="s">
        <v>408</v>
      </c>
      <c r="AS33" s="1" t="s">
        <v>409</v>
      </c>
      <c r="AT33" s="19" t="e">
        <f>AT32+0.5</f>
        <v>#REF!</v>
      </c>
      <c r="AU33" s="19" t="s">
        <v>912</v>
      </c>
      <c r="AV33" s="19" t="e">
        <f>AV32+0.5</f>
        <v>#REF!</v>
      </c>
      <c r="AW33" s="1" t="s">
        <v>430</v>
      </c>
      <c r="AY33" s="1"/>
    </row>
    <row r="34" spans="1:51" ht="29" customHeight="1" x14ac:dyDescent="0.15">
      <c r="A34" s="1" t="s">
        <v>943</v>
      </c>
      <c r="B34" s="7">
        <v>39702</v>
      </c>
      <c r="C34" s="1" t="s">
        <v>355</v>
      </c>
      <c r="D34" s="7">
        <v>11090</v>
      </c>
      <c r="E34" s="21">
        <f t="shared" si="1"/>
        <v>78.335386721423689</v>
      </c>
      <c r="F34" s="1" t="s">
        <v>428</v>
      </c>
      <c r="G34" s="1" t="s">
        <v>289</v>
      </c>
      <c r="H34" s="1" t="s">
        <v>322</v>
      </c>
      <c r="I34" s="1" t="s">
        <v>430</v>
      </c>
      <c r="J34" s="1" t="s">
        <v>430</v>
      </c>
      <c r="K34" s="1">
        <v>12</v>
      </c>
      <c r="L34" s="1" t="s">
        <v>924</v>
      </c>
      <c r="M34" s="1" t="s">
        <v>322</v>
      </c>
      <c r="N34" s="1" t="s">
        <v>429</v>
      </c>
      <c r="O34" s="1" t="s">
        <v>408</v>
      </c>
      <c r="P34" s="1" t="s">
        <v>426</v>
      </c>
      <c r="Q34" s="1" t="s">
        <v>408</v>
      </c>
      <c r="R34" s="1" t="s">
        <v>578</v>
      </c>
      <c r="S34" s="1" t="s">
        <v>305</v>
      </c>
      <c r="T34" s="1" t="s">
        <v>408</v>
      </c>
      <c r="U34" s="21">
        <v>0.88432580424366869</v>
      </c>
      <c r="V34" s="1" t="s">
        <v>178</v>
      </c>
      <c r="W34" s="1" t="s">
        <v>394</v>
      </c>
      <c r="X34" s="1" t="s">
        <v>408</v>
      </c>
      <c r="Y34" s="1" t="s">
        <v>408</v>
      </c>
      <c r="Z34" s="1" t="s">
        <v>361</v>
      </c>
      <c r="AA34" s="1" t="s">
        <v>361</v>
      </c>
      <c r="AB34" s="1" t="s">
        <v>361</v>
      </c>
      <c r="AC34" s="1" t="s">
        <v>408</v>
      </c>
      <c r="AD34" s="1" t="s">
        <v>290</v>
      </c>
      <c r="AE34" s="26">
        <v>0.57999999999999996</v>
      </c>
      <c r="AF34" s="23">
        <v>39379</v>
      </c>
      <c r="AG34" s="1" t="s">
        <v>427</v>
      </c>
      <c r="AH34" s="1" t="s">
        <v>409</v>
      </c>
      <c r="AI34" s="1" t="s">
        <v>1206</v>
      </c>
      <c r="AJ34" s="1" t="s">
        <v>175</v>
      </c>
      <c r="AK34" s="1" t="s">
        <v>633</v>
      </c>
      <c r="AL34" s="1" t="s">
        <v>361</v>
      </c>
      <c r="AM34" s="1" t="s">
        <v>408</v>
      </c>
      <c r="AN34" s="1" t="s">
        <v>408</v>
      </c>
      <c r="AO34" s="1" t="s">
        <v>408</v>
      </c>
      <c r="AP34" s="1" t="s">
        <v>408</v>
      </c>
      <c r="AQ34" s="1" t="s">
        <v>409</v>
      </c>
      <c r="AR34" s="1" t="s">
        <v>408</v>
      </c>
      <c r="AS34" s="1" t="s">
        <v>409</v>
      </c>
      <c r="AT34" s="19" t="e">
        <f>#REF!+0.33</f>
        <v>#REF!</v>
      </c>
      <c r="AU34" s="19" t="s">
        <v>912</v>
      </c>
      <c r="AV34" s="19" t="e">
        <f>#REF!+0.33</f>
        <v>#REF!</v>
      </c>
      <c r="AW34" s="1" t="s">
        <v>430</v>
      </c>
      <c r="AY34" s="1"/>
    </row>
    <row r="35" spans="1:51" ht="29" customHeight="1" x14ac:dyDescent="0.15">
      <c r="A35" s="1" t="s">
        <v>948</v>
      </c>
      <c r="B35" s="7">
        <v>39697</v>
      </c>
      <c r="C35" s="1" t="s">
        <v>171</v>
      </c>
      <c r="D35" s="7">
        <v>16295</v>
      </c>
      <c r="E35" s="21">
        <f t="shared" si="1"/>
        <v>64.071184120465432</v>
      </c>
      <c r="F35" s="1" t="s">
        <v>356</v>
      </c>
      <c r="G35" s="1" t="s">
        <v>289</v>
      </c>
      <c r="H35" s="1" t="s">
        <v>322</v>
      </c>
      <c r="I35" s="1" t="s">
        <v>430</v>
      </c>
      <c r="J35" s="1" t="s">
        <v>430</v>
      </c>
      <c r="K35" s="1">
        <v>16</v>
      </c>
      <c r="L35" s="1" t="s">
        <v>945</v>
      </c>
      <c r="M35" s="1" t="s">
        <v>322</v>
      </c>
      <c r="N35" s="1" t="s">
        <v>429</v>
      </c>
      <c r="O35" s="1" t="s">
        <v>408</v>
      </c>
      <c r="P35" s="1" t="s">
        <v>426</v>
      </c>
      <c r="Q35" s="1" t="s">
        <v>408</v>
      </c>
      <c r="R35" s="1" t="s">
        <v>578</v>
      </c>
      <c r="S35" s="1" t="s">
        <v>305</v>
      </c>
      <c r="T35" s="1" t="s">
        <v>408</v>
      </c>
      <c r="U35" s="21">
        <v>2.3572895277207393</v>
      </c>
      <c r="V35" s="1" t="s">
        <v>178</v>
      </c>
      <c r="W35" s="1" t="s">
        <v>394</v>
      </c>
      <c r="X35" s="1" t="s">
        <v>408</v>
      </c>
      <c r="Y35" s="1" t="s">
        <v>408</v>
      </c>
      <c r="Z35" s="1" t="s">
        <v>361</v>
      </c>
      <c r="AA35" s="1" t="s">
        <v>361</v>
      </c>
      <c r="AB35" s="1" t="s">
        <v>430</v>
      </c>
      <c r="AC35" s="1" t="s">
        <v>937</v>
      </c>
      <c r="AD35" s="1" t="s">
        <v>318</v>
      </c>
      <c r="AE35" s="26">
        <v>0.57999999999999996</v>
      </c>
      <c r="AF35" s="23">
        <v>38836</v>
      </c>
      <c r="AG35" s="1" t="s">
        <v>427</v>
      </c>
      <c r="AH35" s="1" t="s">
        <v>431</v>
      </c>
      <c r="AI35" s="1" t="s">
        <v>409</v>
      </c>
      <c r="AJ35" s="1" t="s">
        <v>408</v>
      </c>
      <c r="AK35" s="1" t="s">
        <v>633</v>
      </c>
      <c r="AL35" s="1" t="s">
        <v>361</v>
      </c>
      <c r="AM35" s="1" t="s">
        <v>408</v>
      </c>
      <c r="AN35" s="1" t="s">
        <v>408</v>
      </c>
      <c r="AO35" s="1" t="s">
        <v>408</v>
      </c>
      <c r="AP35" s="1" t="s">
        <v>408</v>
      </c>
      <c r="AQ35" s="1" t="s">
        <v>430</v>
      </c>
      <c r="AR35" s="1" t="s">
        <v>946</v>
      </c>
      <c r="AS35" s="1" t="s">
        <v>947</v>
      </c>
      <c r="AT35" s="19" t="e">
        <f>#REF!+0.33</f>
        <v>#REF!</v>
      </c>
      <c r="AU35" s="19" t="s">
        <v>912</v>
      </c>
      <c r="AV35" s="19" t="e">
        <f>#REF!+0.33</f>
        <v>#REF!</v>
      </c>
      <c r="AW35" s="1" t="s">
        <v>430</v>
      </c>
      <c r="AY35" s="1"/>
    </row>
    <row r="36" spans="1:51" ht="29" customHeight="1" x14ac:dyDescent="0.15">
      <c r="A36" s="1" t="s">
        <v>1102</v>
      </c>
      <c r="B36" s="7">
        <v>39920</v>
      </c>
      <c r="C36" s="1" t="s">
        <v>171</v>
      </c>
      <c r="D36" s="7">
        <v>16295</v>
      </c>
      <c r="E36" s="21">
        <f t="shared" si="1"/>
        <v>64.681724845995888</v>
      </c>
      <c r="F36" s="1" t="s">
        <v>356</v>
      </c>
      <c r="G36" s="1" t="s">
        <v>289</v>
      </c>
      <c r="H36" s="1" t="s">
        <v>322</v>
      </c>
      <c r="I36" s="1" t="s">
        <v>430</v>
      </c>
      <c r="J36" s="1" t="s">
        <v>430</v>
      </c>
      <c r="K36" s="1">
        <v>16</v>
      </c>
      <c r="L36" s="1" t="s">
        <v>945</v>
      </c>
      <c r="M36" s="1" t="s">
        <v>322</v>
      </c>
      <c r="N36" s="1" t="s">
        <v>429</v>
      </c>
      <c r="O36" s="1" t="s">
        <v>408</v>
      </c>
      <c r="P36" s="1" t="s">
        <v>426</v>
      </c>
      <c r="Q36" s="1" t="s">
        <v>408</v>
      </c>
      <c r="R36" s="1" t="s">
        <v>578</v>
      </c>
      <c r="S36" s="1" t="s">
        <v>305</v>
      </c>
      <c r="T36" s="1" t="s">
        <v>408</v>
      </c>
      <c r="U36" s="21">
        <v>2.967830253251198</v>
      </c>
      <c r="V36" s="1" t="s">
        <v>178</v>
      </c>
      <c r="W36" s="1" t="s">
        <v>394</v>
      </c>
      <c r="X36" s="1" t="s">
        <v>408</v>
      </c>
      <c r="Y36" s="1" t="s">
        <v>408</v>
      </c>
      <c r="Z36" s="1" t="s">
        <v>361</v>
      </c>
      <c r="AA36" s="1" t="s">
        <v>361</v>
      </c>
      <c r="AB36" s="1" t="s">
        <v>430</v>
      </c>
      <c r="AC36" s="1" t="s">
        <v>937</v>
      </c>
      <c r="AD36" s="1" t="s">
        <v>318</v>
      </c>
      <c r="AE36" s="26">
        <v>1.08</v>
      </c>
      <c r="AF36" s="23">
        <v>38836</v>
      </c>
      <c r="AG36" s="1" t="s">
        <v>427</v>
      </c>
      <c r="AH36" s="1" t="s">
        <v>431</v>
      </c>
      <c r="AI36" s="1" t="s">
        <v>409</v>
      </c>
      <c r="AJ36" s="1" t="s">
        <v>408</v>
      </c>
      <c r="AK36" s="1" t="s">
        <v>633</v>
      </c>
      <c r="AL36" s="1" t="s">
        <v>361</v>
      </c>
      <c r="AM36" s="1" t="s">
        <v>408</v>
      </c>
      <c r="AN36" s="1" t="s">
        <v>408</v>
      </c>
      <c r="AO36" s="1" t="s">
        <v>408</v>
      </c>
      <c r="AP36" s="1" t="s">
        <v>408</v>
      </c>
      <c r="AQ36" s="1" t="s">
        <v>430</v>
      </c>
      <c r="AR36" s="1" t="s">
        <v>946</v>
      </c>
      <c r="AS36" s="1" t="s">
        <v>947</v>
      </c>
      <c r="AT36" s="19" t="e">
        <f>AT35+0.58</f>
        <v>#REF!</v>
      </c>
      <c r="AU36" s="19" t="s">
        <v>912</v>
      </c>
      <c r="AV36" s="19" t="e">
        <f>AV35+0.58</f>
        <v>#REF!</v>
      </c>
      <c r="AW36" s="1" t="s">
        <v>430</v>
      </c>
      <c r="AY36" s="1"/>
    </row>
    <row r="37" spans="1:51" ht="29" customHeight="1" x14ac:dyDescent="0.15">
      <c r="A37" s="1" t="s">
        <v>1222</v>
      </c>
      <c r="B37" s="7">
        <v>40092</v>
      </c>
      <c r="C37" s="1" t="s">
        <v>171</v>
      </c>
      <c r="D37" s="7">
        <v>16295</v>
      </c>
      <c r="E37" s="21">
        <f t="shared" si="1"/>
        <v>65.152635181382621</v>
      </c>
      <c r="F37" s="1" t="s">
        <v>356</v>
      </c>
      <c r="G37" s="1" t="s">
        <v>289</v>
      </c>
      <c r="H37" s="1" t="s">
        <v>322</v>
      </c>
      <c r="I37" s="1" t="s">
        <v>430</v>
      </c>
      <c r="J37" s="1" t="s">
        <v>430</v>
      </c>
      <c r="K37" s="1">
        <v>16</v>
      </c>
      <c r="L37" s="1" t="s">
        <v>945</v>
      </c>
      <c r="M37" s="1" t="s">
        <v>322</v>
      </c>
      <c r="N37" s="1" t="s">
        <v>429</v>
      </c>
      <c r="O37" s="1" t="s">
        <v>408</v>
      </c>
      <c r="P37" s="1" t="s">
        <v>426</v>
      </c>
      <c r="Q37" s="1" t="s">
        <v>408</v>
      </c>
      <c r="R37" s="1" t="s">
        <v>578</v>
      </c>
      <c r="S37" s="1" t="s">
        <v>305</v>
      </c>
      <c r="T37" s="1" t="s">
        <v>408</v>
      </c>
      <c r="U37" s="21">
        <v>3.4387405886379194</v>
      </c>
      <c r="V37" s="1" t="s">
        <v>409</v>
      </c>
      <c r="W37" s="1" t="s">
        <v>409</v>
      </c>
      <c r="X37" s="1" t="s">
        <v>408</v>
      </c>
      <c r="Y37" s="1" t="s">
        <v>408</v>
      </c>
      <c r="Z37" s="1" t="s">
        <v>361</v>
      </c>
      <c r="AA37" s="1" t="s">
        <v>361</v>
      </c>
      <c r="AB37" s="1" t="s">
        <v>430</v>
      </c>
      <c r="AC37" s="1" t="s">
        <v>937</v>
      </c>
      <c r="AD37" s="1" t="s">
        <v>318</v>
      </c>
      <c r="AE37" s="26">
        <v>1.08</v>
      </c>
      <c r="AF37" s="23">
        <v>38836</v>
      </c>
      <c r="AG37" s="1" t="s">
        <v>427</v>
      </c>
      <c r="AH37" s="1" t="s">
        <v>431</v>
      </c>
      <c r="AI37" s="1" t="s">
        <v>409</v>
      </c>
      <c r="AJ37" s="1" t="s">
        <v>408</v>
      </c>
      <c r="AK37" s="1" t="s">
        <v>633</v>
      </c>
      <c r="AL37" s="1" t="s">
        <v>361</v>
      </c>
      <c r="AM37" s="1" t="s">
        <v>408</v>
      </c>
      <c r="AN37" s="1" t="s">
        <v>408</v>
      </c>
      <c r="AO37" s="1" t="s">
        <v>408</v>
      </c>
      <c r="AP37" s="1" t="s">
        <v>408</v>
      </c>
      <c r="AQ37" s="1" t="s">
        <v>430</v>
      </c>
      <c r="AR37" s="1" t="s">
        <v>946</v>
      </c>
      <c r="AS37" s="1" t="s">
        <v>947</v>
      </c>
      <c r="AT37" s="19" t="e">
        <f>AT36+0.5</f>
        <v>#REF!</v>
      </c>
      <c r="AU37" s="19" t="s">
        <v>912</v>
      </c>
      <c r="AV37" s="19" t="e">
        <f>AV36+0.5</f>
        <v>#REF!</v>
      </c>
      <c r="AW37" s="1" t="s">
        <v>430</v>
      </c>
      <c r="AY37" s="1"/>
    </row>
    <row r="38" spans="1:51" ht="29" customHeight="1" x14ac:dyDescent="0.15">
      <c r="A38" s="1" t="s">
        <v>950</v>
      </c>
      <c r="B38" s="7">
        <v>39687</v>
      </c>
      <c r="C38" s="1" t="s">
        <v>171</v>
      </c>
      <c r="D38" s="7">
        <v>19483</v>
      </c>
      <c r="E38" s="21">
        <f t="shared" si="1"/>
        <v>55.315537303216978</v>
      </c>
      <c r="F38" s="1" t="s">
        <v>356</v>
      </c>
      <c r="G38" s="1" t="s">
        <v>289</v>
      </c>
      <c r="H38" s="1" t="s">
        <v>322</v>
      </c>
      <c r="I38" s="1" t="s">
        <v>430</v>
      </c>
      <c r="J38" s="1" t="s">
        <v>430</v>
      </c>
      <c r="K38" s="1">
        <v>14</v>
      </c>
      <c r="L38" s="1" t="s">
        <v>927</v>
      </c>
      <c r="M38" s="1" t="s">
        <v>322</v>
      </c>
      <c r="N38" s="1" t="s">
        <v>429</v>
      </c>
      <c r="O38" s="1" t="s">
        <v>408</v>
      </c>
      <c r="P38" s="1" t="s">
        <v>426</v>
      </c>
      <c r="Q38" s="1" t="s">
        <v>408</v>
      </c>
      <c r="R38" s="1" t="s">
        <v>578</v>
      </c>
      <c r="S38" s="1" t="s">
        <v>305</v>
      </c>
      <c r="T38" s="1" t="s">
        <v>408</v>
      </c>
      <c r="U38" s="21">
        <v>1.9028062970568105</v>
      </c>
      <c r="V38" s="1" t="s">
        <v>410</v>
      </c>
      <c r="W38" s="1" t="s">
        <v>1122</v>
      </c>
      <c r="X38" s="1" t="s">
        <v>408</v>
      </c>
      <c r="Y38" s="1" t="s">
        <v>408</v>
      </c>
      <c r="Z38" s="1" t="s">
        <v>430</v>
      </c>
      <c r="AA38" s="1" t="s">
        <v>361</v>
      </c>
      <c r="AB38" s="1" t="s">
        <v>361</v>
      </c>
      <c r="AC38" s="1" t="s">
        <v>408</v>
      </c>
      <c r="AD38" s="1" t="s">
        <v>318</v>
      </c>
      <c r="AE38" s="26">
        <v>0.33</v>
      </c>
      <c r="AF38" s="23">
        <v>38992</v>
      </c>
      <c r="AG38" s="1" t="s">
        <v>427</v>
      </c>
      <c r="AH38" s="1" t="s">
        <v>409</v>
      </c>
      <c r="AI38" s="1" t="s">
        <v>1206</v>
      </c>
      <c r="AJ38" s="1" t="s">
        <v>175</v>
      </c>
      <c r="AK38" s="1" t="s">
        <v>633</v>
      </c>
      <c r="AL38" s="1" t="s">
        <v>361</v>
      </c>
      <c r="AM38" s="1" t="s">
        <v>408</v>
      </c>
      <c r="AN38" s="1" t="s">
        <v>408</v>
      </c>
      <c r="AO38" s="1" t="s">
        <v>408</v>
      </c>
      <c r="AP38" s="1" t="s">
        <v>408</v>
      </c>
      <c r="AQ38" s="1" t="s">
        <v>361</v>
      </c>
      <c r="AR38" s="1" t="s">
        <v>408</v>
      </c>
      <c r="AS38" s="1" t="s">
        <v>409</v>
      </c>
      <c r="AT38" s="19" t="e">
        <f>#REF!+0.25</f>
        <v>#REF!</v>
      </c>
      <c r="AU38" s="19" t="s">
        <v>912</v>
      </c>
      <c r="AV38" s="19" t="e">
        <f>#REF!+0.25</f>
        <v>#REF!</v>
      </c>
      <c r="AW38" s="1" t="s">
        <v>430</v>
      </c>
      <c r="AY38" s="1"/>
    </row>
    <row r="39" spans="1:51" ht="29" customHeight="1" x14ac:dyDescent="0.15">
      <c r="A39" s="1" t="s">
        <v>1103</v>
      </c>
      <c r="B39" s="7">
        <v>39916</v>
      </c>
      <c r="C39" s="1" t="s">
        <v>171</v>
      </c>
      <c r="D39" s="7">
        <v>19483</v>
      </c>
      <c r="E39" s="21">
        <f t="shared" si="1"/>
        <v>55.942505133470227</v>
      </c>
      <c r="F39" s="1" t="s">
        <v>356</v>
      </c>
      <c r="G39" s="1" t="s">
        <v>289</v>
      </c>
      <c r="H39" s="1" t="s">
        <v>322</v>
      </c>
      <c r="I39" s="1" t="s">
        <v>430</v>
      </c>
      <c r="J39" s="1" t="s">
        <v>430</v>
      </c>
      <c r="K39" s="1">
        <v>14</v>
      </c>
      <c r="L39" s="1" t="s">
        <v>927</v>
      </c>
      <c r="M39" s="1" t="s">
        <v>322</v>
      </c>
      <c r="N39" s="1" t="s">
        <v>429</v>
      </c>
      <c r="O39" s="1" t="s">
        <v>408</v>
      </c>
      <c r="P39" s="1" t="s">
        <v>426</v>
      </c>
      <c r="Q39" s="1" t="s">
        <v>408</v>
      </c>
      <c r="R39" s="1" t="s">
        <v>578</v>
      </c>
      <c r="S39" s="1" t="s">
        <v>305</v>
      </c>
      <c r="T39" s="1" t="s">
        <v>408</v>
      </c>
      <c r="U39" s="21">
        <v>2.5297741273100618</v>
      </c>
      <c r="V39" s="1" t="s">
        <v>410</v>
      </c>
      <c r="W39" s="1" t="s">
        <v>1122</v>
      </c>
      <c r="X39" s="1" t="s">
        <v>408</v>
      </c>
      <c r="Y39" s="1" t="s">
        <v>408</v>
      </c>
      <c r="Z39" s="1" t="s">
        <v>430</v>
      </c>
      <c r="AA39" s="1" t="s">
        <v>361</v>
      </c>
      <c r="AB39" s="1" t="s">
        <v>361</v>
      </c>
      <c r="AC39" s="1" t="s">
        <v>408</v>
      </c>
      <c r="AD39" s="1" t="s">
        <v>318</v>
      </c>
      <c r="AE39" s="26">
        <v>0.83000000000000007</v>
      </c>
      <c r="AF39" s="23">
        <v>38992</v>
      </c>
      <c r="AG39" s="1" t="s">
        <v>427</v>
      </c>
      <c r="AH39" s="1" t="s">
        <v>409</v>
      </c>
      <c r="AI39" s="1" t="s">
        <v>1206</v>
      </c>
      <c r="AJ39" s="1" t="s">
        <v>175</v>
      </c>
      <c r="AK39" s="1" t="s">
        <v>633</v>
      </c>
      <c r="AL39" s="1" t="s">
        <v>361</v>
      </c>
      <c r="AM39" s="1" t="s">
        <v>408</v>
      </c>
      <c r="AN39" s="1" t="s">
        <v>408</v>
      </c>
      <c r="AO39" s="1" t="s">
        <v>408</v>
      </c>
      <c r="AP39" s="1" t="s">
        <v>408</v>
      </c>
      <c r="AQ39" s="1" t="s">
        <v>361</v>
      </c>
      <c r="AR39" s="1" t="s">
        <v>408</v>
      </c>
      <c r="AS39" s="1" t="s">
        <v>409</v>
      </c>
      <c r="AT39" s="19" t="e">
        <f>AT38+0.67</f>
        <v>#REF!</v>
      </c>
      <c r="AU39" s="19" t="s">
        <v>912</v>
      </c>
      <c r="AV39" s="19" t="e">
        <f>AV38+0.67</f>
        <v>#REF!</v>
      </c>
      <c r="AW39" s="1" t="s">
        <v>430</v>
      </c>
      <c r="AY39" s="1"/>
    </row>
    <row r="40" spans="1:51" ht="29" customHeight="1" x14ac:dyDescent="0.15">
      <c r="A40" s="1" t="s">
        <v>1120</v>
      </c>
      <c r="B40" s="7">
        <v>40072</v>
      </c>
      <c r="C40" s="1" t="s">
        <v>171</v>
      </c>
      <c r="D40" s="7">
        <v>19483</v>
      </c>
      <c r="E40" s="21">
        <f t="shared" si="1"/>
        <v>56.369609856262834</v>
      </c>
      <c r="F40" s="1" t="s">
        <v>356</v>
      </c>
      <c r="G40" s="1" t="s">
        <v>289</v>
      </c>
      <c r="H40" s="1" t="s">
        <v>322</v>
      </c>
      <c r="I40" s="1" t="s">
        <v>430</v>
      </c>
      <c r="J40" s="1" t="s">
        <v>430</v>
      </c>
      <c r="K40" s="1">
        <v>14</v>
      </c>
      <c r="L40" s="1" t="s">
        <v>927</v>
      </c>
      <c r="M40" s="1" t="s">
        <v>322</v>
      </c>
      <c r="N40" s="1" t="s">
        <v>429</v>
      </c>
      <c r="O40" s="1" t="s">
        <v>408</v>
      </c>
      <c r="P40" s="1" t="s">
        <v>426</v>
      </c>
      <c r="Q40" s="1" t="s">
        <v>408</v>
      </c>
      <c r="R40" s="1" t="s">
        <v>578</v>
      </c>
      <c r="S40" s="1" t="s">
        <v>305</v>
      </c>
      <c r="T40" s="1" t="s">
        <v>408</v>
      </c>
      <c r="U40" s="21">
        <v>2.9568788501026693</v>
      </c>
      <c r="V40" s="1" t="s">
        <v>410</v>
      </c>
      <c r="W40" s="1" t="s">
        <v>1122</v>
      </c>
      <c r="X40" s="1" t="s">
        <v>408</v>
      </c>
      <c r="Y40" s="1" t="s">
        <v>408</v>
      </c>
      <c r="Z40" s="1" t="s">
        <v>430</v>
      </c>
      <c r="AA40" s="1" t="s">
        <v>361</v>
      </c>
      <c r="AB40" s="1" t="s">
        <v>361</v>
      </c>
      <c r="AC40" s="1" t="s">
        <v>408</v>
      </c>
      <c r="AD40" s="1" t="s">
        <v>318</v>
      </c>
      <c r="AE40" s="26">
        <v>0.83000000000000007</v>
      </c>
      <c r="AF40" s="23">
        <v>38992</v>
      </c>
      <c r="AG40" s="1" t="s">
        <v>427</v>
      </c>
      <c r="AH40" s="1" t="s">
        <v>409</v>
      </c>
      <c r="AI40" s="1" t="s">
        <v>1206</v>
      </c>
      <c r="AJ40" s="1" t="s">
        <v>175</v>
      </c>
      <c r="AK40" s="1" t="s">
        <v>633</v>
      </c>
      <c r="AL40" s="1" t="s">
        <v>361</v>
      </c>
      <c r="AM40" s="1" t="s">
        <v>408</v>
      </c>
      <c r="AN40" s="1" t="s">
        <v>408</v>
      </c>
      <c r="AO40" s="1" t="s">
        <v>408</v>
      </c>
      <c r="AP40" s="1" t="s">
        <v>408</v>
      </c>
      <c r="AQ40" s="1" t="s">
        <v>361</v>
      </c>
      <c r="AR40" s="1" t="s">
        <v>408</v>
      </c>
      <c r="AS40" s="1" t="s">
        <v>409</v>
      </c>
      <c r="AT40" s="19" t="e">
        <f>AT39+0.42</f>
        <v>#REF!</v>
      </c>
      <c r="AU40" s="19" t="s">
        <v>912</v>
      </c>
      <c r="AV40" s="19" t="e">
        <f>AV39+0.42</f>
        <v>#REF!</v>
      </c>
      <c r="AW40" s="1" t="s">
        <v>430</v>
      </c>
      <c r="AY40" s="1"/>
    </row>
    <row r="41" spans="1:51" ht="29" customHeight="1" x14ac:dyDescent="0.15">
      <c r="A41" s="1" t="s">
        <v>953</v>
      </c>
      <c r="B41" s="7">
        <v>39694</v>
      </c>
      <c r="C41" s="1" t="s">
        <v>350</v>
      </c>
      <c r="D41" s="7">
        <v>16495</v>
      </c>
      <c r="E41" s="21">
        <f t="shared" si="1"/>
        <v>63.515400410677621</v>
      </c>
      <c r="F41" s="1" t="s">
        <v>356</v>
      </c>
      <c r="G41" s="1" t="s">
        <v>289</v>
      </c>
      <c r="H41" s="1" t="s">
        <v>322</v>
      </c>
      <c r="I41" s="1" t="s">
        <v>430</v>
      </c>
      <c r="J41" s="1" t="s">
        <v>430</v>
      </c>
      <c r="K41" s="1">
        <v>16</v>
      </c>
      <c r="L41" s="1" t="s">
        <v>952</v>
      </c>
      <c r="M41" s="1" t="s">
        <v>322</v>
      </c>
      <c r="N41" s="1" t="s">
        <v>429</v>
      </c>
      <c r="O41" s="1" t="s">
        <v>408</v>
      </c>
      <c r="P41" s="1" t="s">
        <v>426</v>
      </c>
      <c r="Q41" s="1" t="s">
        <v>408</v>
      </c>
      <c r="R41" s="1" t="s">
        <v>578</v>
      </c>
      <c r="S41" s="1" t="s">
        <v>305</v>
      </c>
      <c r="T41" s="1" t="s">
        <v>408</v>
      </c>
      <c r="U41" s="21">
        <v>1.0568104038329911</v>
      </c>
      <c r="V41" s="1" t="s">
        <v>178</v>
      </c>
      <c r="W41" s="1" t="s">
        <v>297</v>
      </c>
      <c r="X41" s="1" t="s">
        <v>408</v>
      </c>
      <c r="Y41" s="1" t="s">
        <v>408</v>
      </c>
      <c r="Z41" s="1" t="s">
        <v>430</v>
      </c>
      <c r="AA41" s="1" t="s">
        <v>361</v>
      </c>
      <c r="AB41" s="1" t="s">
        <v>409</v>
      </c>
      <c r="AC41" s="1" t="s">
        <v>408</v>
      </c>
      <c r="AD41" s="1" t="s">
        <v>413</v>
      </c>
      <c r="AE41" s="26">
        <v>0.77999999999999992</v>
      </c>
      <c r="AF41" s="23">
        <v>39308</v>
      </c>
      <c r="AG41" s="1" t="s">
        <v>322</v>
      </c>
      <c r="AH41" s="1" t="s">
        <v>409</v>
      </c>
      <c r="AI41" s="1" t="s">
        <v>1206</v>
      </c>
      <c r="AJ41" s="1" t="s">
        <v>175</v>
      </c>
      <c r="AK41" s="1" t="s">
        <v>633</v>
      </c>
      <c r="AL41" s="1" t="s">
        <v>361</v>
      </c>
      <c r="AM41" s="1" t="s">
        <v>408</v>
      </c>
      <c r="AN41" s="1" t="s">
        <v>408</v>
      </c>
      <c r="AO41" s="1" t="s">
        <v>408</v>
      </c>
      <c r="AP41" s="1" t="s">
        <v>408</v>
      </c>
      <c r="AQ41" s="1" t="s">
        <v>361</v>
      </c>
      <c r="AR41" s="1" t="s">
        <v>408</v>
      </c>
      <c r="AS41" s="1" t="s">
        <v>409</v>
      </c>
      <c r="AT41" s="19" t="e">
        <f>#REF!+0.25</f>
        <v>#REF!</v>
      </c>
      <c r="AU41" s="19" t="s">
        <v>912</v>
      </c>
      <c r="AV41" s="19" t="e">
        <f>#REF!+0.33</f>
        <v>#REF!</v>
      </c>
      <c r="AW41" s="1" t="s">
        <v>430</v>
      </c>
      <c r="AY41" s="1"/>
    </row>
    <row r="42" spans="1:51" ht="29" customHeight="1" x14ac:dyDescent="0.15">
      <c r="A42" s="1" t="s">
        <v>1105</v>
      </c>
      <c r="B42" s="22">
        <v>39953</v>
      </c>
      <c r="C42" s="13" t="s">
        <v>355</v>
      </c>
      <c r="D42" s="22">
        <v>17308</v>
      </c>
      <c r="E42" s="21">
        <f t="shared" si="1"/>
        <v>61.998631074606436</v>
      </c>
      <c r="F42" s="13" t="s">
        <v>356</v>
      </c>
      <c r="G42" s="1" t="s">
        <v>289</v>
      </c>
      <c r="H42" s="13" t="s">
        <v>427</v>
      </c>
      <c r="I42" s="1" t="s">
        <v>430</v>
      </c>
      <c r="J42" s="1" t="s">
        <v>430</v>
      </c>
      <c r="K42" s="13">
        <v>18</v>
      </c>
      <c r="L42" s="13" t="s">
        <v>1124</v>
      </c>
      <c r="M42" s="13" t="s">
        <v>322</v>
      </c>
      <c r="N42" s="13" t="s">
        <v>429</v>
      </c>
      <c r="O42" s="13" t="s">
        <v>408</v>
      </c>
      <c r="P42" s="13" t="s">
        <v>426</v>
      </c>
      <c r="Q42" s="13" t="s">
        <v>408</v>
      </c>
      <c r="R42" s="1" t="s">
        <v>578</v>
      </c>
      <c r="S42" s="13" t="s">
        <v>305</v>
      </c>
      <c r="T42" s="13" t="s">
        <v>408</v>
      </c>
      <c r="U42" s="30">
        <v>1.1498973305954825</v>
      </c>
      <c r="V42" s="1" t="s">
        <v>410</v>
      </c>
      <c r="W42" s="1" t="s">
        <v>254</v>
      </c>
      <c r="X42" s="1" t="s">
        <v>408</v>
      </c>
      <c r="Y42" s="13" t="s">
        <v>408</v>
      </c>
      <c r="Z42" s="13" t="s">
        <v>430</v>
      </c>
      <c r="AA42" s="13" t="s">
        <v>361</v>
      </c>
      <c r="AB42" s="13" t="s">
        <v>361</v>
      </c>
      <c r="AC42" s="13" t="s">
        <v>408</v>
      </c>
      <c r="AD42" s="13" t="s">
        <v>290</v>
      </c>
      <c r="AE42" s="27">
        <v>0.5</v>
      </c>
      <c r="AF42" s="24">
        <v>39533</v>
      </c>
      <c r="AG42" s="13" t="s">
        <v>427</v>
      </c>
      <c r="AH42" s="13" t="s">
        <v>431</v>
      </c>
      <c r="AI42" s="1" t="s">
        <v>1206</v>
      </c>
      <c r="AJ42" s="13" t="s">
        <v>175</v>
      </c>
      <c r="AK42" s="1" t="s">
        <v>633</v>
      </c>
      <c r="AL42" s="13" t="s">
        <v>430</v>
      </c>
      <c r="AM42" s="13">
        <v>2000</v>
      </c>
      <c r="AN42" s="13" t="s">
        <v>322</v>
      </c>
      <c r="AO42" s="13" t="s">
        <v>408</v>
      </c>
      <c r="AP42" s="13" t="s">
        <v>408</v>
      </c>
      <c r="AQ42" s="13" t="s">
        <v>361</v>
      </c>
      <c r="AR42" s="13" t="s">
        <v>408</v>
      </c>
      <c r="AS42" s="13" t="s">
        <v>409</v>
      </c>
      <c r="AT42" s="40" t="e">
        <f>#REF!+0.25</f>
        <v>#REF!</v>
      </c>
      <c r="AU42" s="40" t="s">
        <v>912</v>
      </c>
      <c r="AV42" s="19" t="e">
        <f>#REF!+0.25</f>
        <v>#REF!</v>
      </c>
      <c r="AW42" s="13" t="s">
        <v>430</v>
      </c>
      <c r="AX42" s="13"/>
      <c r="AY42" s="1"/>
    </row>
    <row r="43" spans="1:51" ht="29" customHeight="1" x14ac:dyDescent="0.15">
      <c r="A43" s="1" t="s">
        <v>1106</v>
      </c>
      <c r="B43" s="22">
        <v>39989</v>
      </c>
      <c r="C43" s="13" t="s">
        <v>355</v>
      </c>
      <c r="D43" s="22">
        <v>17308</v>
      </c>
      <c r="E43" s="21">
        <f t="shared" si="1"/>
        <v>62.097193702943187</v>
      </c>
      <c r="F43" s="13" t="s">
        <v>356</v>
      </c>
      <c r="G43" s="1" t="s">
        <v>289</v>
      </c>
      <c r="H43" s="13" t="s">
        <v>427</v>
      </c>
      <c r="I43" s="1" t="s">
        <v>430</v>
      </c>
      <c r="J43" s="1" t="s">
        <v>430</v>
      </c>
      <c r="K43" s="13">
        <v>18</v>
      </c>
      <c r="L43" s="13" t="s">
        <v>1124</v>
      </c>
      <c r="M43" s="13" t="s">
        <v>322</v>
      </c>
      <c r="N43" s="13" t="s">
        <v>429</v>
      </c>
      <c r="O43" s="13" t="s">
        <v>408</v>
      </c>
      <c r="P43" s="13" t="s">
        <v>426</v>
      </c>
      <c r="Q43" s="13" t="s">
        <v>408</v>
      </c>
      <c r="R43" s="1" t="s">
        <v>578</v>
      </c>
      <c r="S43" s="13" t="s">
        <v>305</v>
      </c>
      <c r="T43" s="13" t="s">
        <v>408</v>
      </c>
      <c r="U43" s="30">
        <v>1.2484599589322383</v>
      </c>
      <c r="V43" s="1" t="s">
        <v>410</v>
      </c>
      <c r="W43" s="1" t="s">
        <v>254</v>
      </c>
      <c r="X43" s="1" t="s">
        <v>408</v>
      </c>
      <c r="Y43" s="13" t="s">
        <v>408</v>
      </c>
      <c r="Z43" s="13" t="s">
        <v>430</v>
      </c>
      <c r="AA43" s="13" t="s">
        <v>361</v>
      </c>
      <c r="AB43" s="13" t="s">
        <v>361</v>
      </c>
      <c r="AC43" s="13" t="s">
        <v>408</v>
      </c>
      <c r="AD43" s="13" t="s">
        <v>290</v>
      </c>
      <c r="AE43" s="27">
        <v>0.57999999999999996</v>
      </c>
      <c r="AF43" s="24">
        <v>39533</v>
      </c>
      <c r="AG43" s="13" t="s">
        <v>427</v>
      </c>
      <c r="AH43" s="13" t="s">
        <v>431</v>
      </c>
      <c r="AI43" s="1" t="s">
        <v>1206</v>
      </c>
      <c r="AJ43" s="13" t="s">
        <v>175</v>
      </c>
      <c r="AK43" s="1" t="s">
        <v>633</v>
      </c>
      <c r="AL43" s="13" t="s">
        <v>430</v>
      </c>
      <c r="AM43" s="13">
        <v>2000</v>
      </c>
      <c r="AN43" s="13" t="s">
        <v>322</v>
      </c>
      <c r="AO43" s="13" t="s">
        <v>408</v>
      </c>
      <c r="AP43" s="13" t="s">
        <v>408</v>
      </c>
      <c r="AQ43" s="13" t="s">
        <v>361</v>
      </c>
      <c r="AR43" s="13" t="s">
        <v>408</v>
      </c>
      <c r="AS43" s="13" t="s">
        <v>409</v>
      </c>
      <c r="AT43" s="40" t="e">
        <f>AT42+0.08</f>
        <v>#REF!</v>
      </c>
      <c r="AU43" s="40" t="s">
        <v>912</v>
      </c>
      <c r="AV43" s="19" t="e">
        <f>AV42+0.08</f>
        <v>#REF!</v>
      </c>
      <c r="AW43" s="13" t="s">
        <v>430</v>
      </c>
      <c r="AX43" s="13"/>
      <c r="AY43" s="1"/>
    </row>
    <row r="44" spans="1:51" ht="29" customHeight="1" x14ac:dyDescent="0.15">
      <c r="A44" s="1" t="s">
        <v>1223</v>
      </c>
      <c r="B44" s="22">
        <v>40207</v>
      </c>
      <c r="C44" s="13" t="s">
        <v>355</v>
      </c>
      <c r="D44" s="22">
        <v>17308</v>
      </c>
      <c r="E44" s="21">
        <f t="shared" si="1"/>
        <v>62.69404517453799</v>
      </c>
      <c r="F44" s="13" t="s">
        <v>356</v>
      </c>
      <c r="G44" s="1" t="s">
        <v>289</v>
      </c>
      <c r="H44" s="13" t="s">
        <v>427</v>
      </c>
      <c r="I44" s="1" t="s">
        <v>430</v>
      </c>
      <c r="J44" s="1" t="s">
        <v>430</v>
      </c>
      <c r="K44" s="13">
        <v>18</v>
      </c>
      <c r="L44" s="13" t="s">
        <v>1124</v>
      </c>
      <c r="M44" s="13" t="s">
        <v>322</v>
      </c>
      <c r="N44" s="13" t="s">
        <v>429</v>
      </c>
      <c r="O44" s="13" t="s">
        <v>408</v>
      </c>
      <c r="P44" s="13" t="s">
        <v>426</v>
      </c>
      <c r="Q44" s="13" t="s">
        <v>408</v>
      </c>
      <c r="R44" s="1" t="s">
        <v>578</v>
      </c>
      <c r="S44" s="13" t="s">
        <v>305</v>
      </c>
      <c r="T44" s="13" t="s">
        <v>408</v>
      </c>
      <c r="U44" s="30">
        <v>1.8453114305270362</v>
      </c>
      <c r="V44" s="1" t="s">
        <v>409</v>
      </c>
      <c r="W44" s="1" t="s">
        <v>409</v>
      </c>
      <c r="X44" s="1" t="s">
        <v>408</v>
      </c>
      <c r="Y44" s="13" t="s">
        <v>408</v>
      </c>
      <c r="Z44" s="13" t="s">
        <v>430</v>
      </c>
      <c r="AA44" s="13" t="s">
        <v>361</v>
      </c>
      <c r="AB44" s="13" t="s">
        <v>361</v>
      </c>
      <c r="AC44" s="13" t="s">
        <v>408</v>
      </c>
      <c r="AD44" s="13" t="s">
        <v>290</v>
      </c>
      <c r="AE44" s="27">
        <v>1.08</v>
      </c>
      <c r="AF44" s="24">
        <v>39533</v>
      </c>
      <c r="AG44" s="13" t="s">
        <v>427</v>
      </c>
      <c r="AH44" s="13" t="s">
        <v>431</v>
      </c>
      <c r="AI44" s="1" t="s">
        <v>1206</v>
      </c>
      <c r="AJ44" s="13" t="s">
        <v>175</v>
      </c>
      <c r="AK44" s="1" t="s">
        <v>633</v>
      </c>
      <c r="AL44" s="13" t="s">
        <v>430</v>
      </c>
      <c r="AM44" s="13">
        <v>2000</v>
      </c>
      <c r="AN44" s="13" t="s">
        <v>322</v>
      </c>
      <c r="AO44" s="13" t="s">
        <v>408</v>
      </c>
      <c r="AP44" s="13" t="s">
        <v>408</v>
      </c>
      <c r="AQ44" s="13" t="s">
        <v>361</v>
      </c>
      <c r="AR44" s="13" t="s">
        <v>408</v>
      </c>
      <c r="AS44" s="13" t="s">
        <v>409</v>
      </c>
      <c r="AT44" s="40" t="e">
        <f>AT43+0.58</f>
        <v>#REF!</v>
      </c>
      <c r="AU44" s="40" t="s">
        <v>912</v>
      </c>
      <c r="AV44" s="19" t="e">
        <f>AV43+0.58</f>
        <v>#REF!</v>
      </c>
      <c r="AW44" s="13" t="s">
        <v>430</v>
      </c>
      <c r="AX44" s="13"/>
      <c r="AY44" s="1"/>
    </row>
    <row r="45" spans="1:51" ht="29" customHeight="1" x14ac:dyDescent="0.15">
      <c r="A45" s="1" t="s">
        <v>1224</v>
      </c>
      <c r="B45" s="22">
        <v>40347</v>
      </c>
      <c r="C45" s="13" t="s">
        <v>355</v>
      </c>
      <c r="D45" s="22">
        <v>17308</v>
      </c>
      <c r="E45" s="21">
        <f t="shared" si="1"/>
        <v>63.077344284736483</v>
      </c>
      <c r="F45" s="13" t="s">
        <v>356</v>
      </c>
      <c r="G45" s="1" t="s">
        <v>289</v>
      </c>
      <c r="H45" s="13" t="s">
        <v>427</v>
      </c>
      <c r="I45" s="1" t="s">
        <v>430</v>
      </c>
      <c r="J45" s="1" t="s">
        <v>430</v>
      </c>
      <c r="K45" s="13">
        <v>18</v>
      </c>
      <c r="L45" s="13" t="s">
        <v>1124</v>
      </c>
      <c r="M45" s="13" t="s">
        <v>322</v>
      </c>
      <c r="N45" s="13" t="s">
        <v>429</v>
      </c>
      <c r="O45" s="13" t="s">
        <v>408</v>
      </c>
      <c r="P45" s="13" t="s">
        <v>426</v>
      </c>
      <c r="Q45" s="13" t="s">
        <v>408</v>
      </c>
      <c r="R45" s="1" t="s">
        <v>578</v>
      </c>
      <c r="S45" s="13" t="s">
        <v>305</v>
      </c>
      <c r="T45" s="13" t="s">
        <v>408</v>
      </c>
      <c r="U45" s="30">
        <v>2.2286105407255303</v>
      </c>
      <c r="V45" s="1" t="s">
        <v>409</v>
      </c>
      <c r="W45" s="1" t="s">
        <v>409</v>
      </c>
      <c r="X45" s="1" t="s">
        <v>408</v>
      </c>
      <c r="Y45" s="13" t="s">
        <v>408</v>
      </c>
      <c r="Z45" s="13" t="s">
        <v>430</v>
      </c>
      <c r="AA45" s="13" t="s">
        <v>361</v>
      </c>
      <c r="AB45" s="13" t="s">
        <v>361</v>
      </c>
      <c r="AC45" s="13" t="s">
        <v>408</v>
      </c>
      <c r="AD45" s="13" t="s">
        <v>290</v>
      </c>
      <c r="AE45" s="27">
        <v>1.08</v>
      </c>
      <c r="AF45" s="24">
        <v>39533</v>
      </c>
      <c r="AG45" s="13" t="s">
        <v>427</v>
      </c>
      <c r="AH45" s="13" t="s">
        <v>431</v>
      </c>
      <c r="AI45" s="1" t="s">
        <v>1206</v>
      </c>
      <c r="AJ45" s="13" t="s">
        <v>175</v>
      </c>
      <c r="AK45" s="1" t="s">
        <v>633</v>
      </c>
      <c r="AL45" s="13" t="s">
        <v>430</v>
      </c>
      <c r="AM45" s="13">
        <v>2000</v>
      </c>
      <c r="AN45" s="13" t="s">
        <v>322</v>
      </c>
      <c r="AO45" s="13" t="s">
        <v>408</v>
      </c>
      <c r="AP45" s="13" t="s">
        <v>408</v>
      </c>
      <c r="AQ45" s="13" t="s">
        <v>361</v>
      </c>
      <c r="AR45" s="13" t="s">
        <v>408</v>
      </c>
      <c r="AS45" s="13" t="s">
        <v>409</v>
      </c>
      <c r="AT45" s="40" t="e">
        <f>AT44+0.42</f>
        <v>#REF!</v>
      </c>
      <c r="AU45" s="40" t="s">
        <v>912</v>
      </c>
      <c r="AV45" s="19" t="e">
        <f>AV44+0.42</f>
        <v>#REF!</v>
      </c>
      <c r="AW45" s="13" t="s">
        <v>430</v>
      </c>
      <c r="AX45" s="13"/>
      <c r="AY45" s="1"/>
    </row>
    <row r="46" spans="1:51" ht="29" customHeight="1" x14ac:dyDescent="0.15">
      <c r="A46" s="1" t="s">
        <v>1108</v>
      </c>
      <c r="B46" s="22">
        <v>39953</v>
      </c>
      <c r="C46" s="13" t="s">
        <v>171</v>
      </c>
      <c r="D46" s="22">
        <v>14303</v>
      </c>
      <c r="E46" s="21">
        <f t="shared" ref="E46:E59" si="2">(B46-D46)/365.25</f>
        <v>70.225872689938399</v>
      </c>
      <c r="F46" s="13" t="s">
        <v>356</v>
      </c>
      <c r="G46" s="1" t="s">
        <v>289</v>
      </c>
      <c r="H46" s="13" t="s">
        <v>322</v>
      </c>
      <c r="I46" s="1" t="s">
        <v>430</v>
      </c>
      <c r="J46" s="1" t="s">
        <v>430</v>
      </c>
      <c r="K46" s="13">
        <v>12</v>
      </c>
      <c r="L46" s="13" t="s">
        <v>1125</v>
      </c>
      <c r="M46" s="13" t="s">
        <v>322</v>
      </c>
      <c r="N46" s="13" t="s">
        <v>429</v>
      </c>
      <c r="O46" s="13" t="s">
        <v>408</v>
      </c>
      <c r="P46" s="13" t="s">
        <v>426</v>
      </c>
      <c r="Q46" s="13" t="s">
        <v>408</v>
      </c>
      <c r="R46" s="1" t="s">
        <v>578</v>
      </c>
      <c r="S46" s="13" t="s">
        <v>305</v>
      </c>
      <c r="T46" s="13" t="s">
        <v>408</v>
      </c>
      <c r="U46" s="30">
        <v>0.58042436687200549</v>
      </c>
      <c r="V46" s="13" t="s">
        <v>178</v>
      </c>
      <c r="W46" s="13" t="s">
        <v>297</v>
      </c>
      <c r="X46" s="1" t="s">
        <v>408</v>
      </c>
      <c r="Y46" s="13" t="s">
        <v>408</v>
      </c>
      <c r="Z46" s="13" t="s">
        <v>361</v>
      </c>
      <c r="AA46" s="13" t="s">
        <v>361</v>
      </c>
      <c r="AB46" s="13" t="s">
        <v>361</v>
      </c>
      <c r="AC46" s="13" t="s">
        <v>408</v>
      </c>
      <c r="AD46" s="13" t="s">
        <v>413</v>
      </c>
      <c r="AE46" s="27">
        <v>0.38</v>
      </c>
      <c r="AF46" s="24">
        <v>39741</v>
      </c>
      <c r="AG46" s="13" t="s">
        <v>427</v>
      </c>
      <c r="AH46" s="13" t="s">
        <v>431</v>
      </c>
      <c r="AI46" s="13" t="s">
        <v>1205</v>
      </c>
      <c r="AJ46" s="13" t="s">
        <v>175</v>
      </c>
      <c r="AK46" s="1" t="s">
        <v>633</v>
      </c>
      <c r="AL46" s="13" t="s">
        <v>361</v>
      </c>
      <c r="AM46" s="13" t="s">
        <v>408</v>
      </c>
      <c r="AN46" s="13" t="s">
        <v>408</v>
      </c>
      <c r="AO46" s="13" t="s">
        <v>408</v>
      </c>
      <c r="AP46" s="13" t="s">
        <v>408</v>
      </c>
      <c r="AQ46" s="13" t="s">
        <v>361</v>
      </c>
      <c r="AR46" s="13" t="s">
        <v>408</v>
      </c>
      <c r="AS46" s="13" t="s">
        <v>409</v>
      </c>
      <c r="AT46" s="40" t="e">
        <f>AT42</f>
        <v>#REF!</v>
      </c>
      <c r="AU46" s="40" t="s">
        <v>912</v>
      </c>
      <c r="AV46" s="19" t="e">
        <f>#REF!+0.25</f>
        <v>#REF!</v>
      </c>
      <c r="AW46" s="13" t="s">
        <v>430</v>
      </c>
      <c r="AX46" s="13"/>
      <c r="AY46" s="1"/>
    </row>
    <row r="47" spans="1:51" ht="29" customHeight="1" x14ac:dyDescent="0.15">
      <c r="A47" s="1" t="s">
        <v>1225</v>
      </c>
      <c r="B47" s="22">
        <v>40163</v>
      </c>
      <c r="C47" s="13" t="s">
        <v>171</v>
      </c>
      <c r="D47" s="22">
        <v>14303</v>
      </c>
      <c r="E47" s="21">
        <f t="shared" si="2"/>
        <v>70.800821355236138</v>
      </c>
      <c r="F47" s="13" t="s">
        <v>356</v>
      </c>
      <c r="G47" s="1" t="s">
        <v>289</v>
      </c>
      <c r="H47" s="13" t="s">
        <v>322</v>
      </c>
      <c r="I47" s="1" t="s">
        <v>430</v>
      </c>
      <c r="J47" s="1" t="s">
        <v>430</v>
      </c>
      <c r="K47" s="13">
        <v>12</v>
      </c>
      <c r="L47" s="13" t="s">
        <v>1125</v>
      </c>
      <c r="M47" s="13" t="s">
        <v>322</v>
      </c>
      <c r="N47" s="13" t="s">
        <v>429</v>
      </c>
      <c r="O47" s="13" t="s">
        <v>408</v>
      </c>
      <c r="P47" s="13" t="s">
        <v>426</v>
      </c>
      <c r="Q47" s="13" t="s">
        <v>408</v>
      </c>
      <c r="R47" s="1" t="s">
        <v>578</v>
      </c>
      <c r="S47" s="13" t="s">
        <v>305</v>
      </c>
      <c r="T47" s="13" t="s">
        <v>408</v>
      </c>
      <c r="U47" s="30">
        <v>1.1553730321697468</v>
      </c>
      <c r="V47" s="13" t="s">
        <v>409</v>
      </c>
      <c r="W47" s="13" t="s">
        <v>409</v>
      </c>
      <c r="X47" s="1" t="s">
        <v>408</v>
      </c>
      <c r="Y47" s="13" t="s">
        <v>408</v>
      </c>
      <c r="Z47" s="13" t="s">
        <v>361</v>
      </c>
      <c r="AA47" s="13" t="s">
        <v>361</v>
      </c>
      <c r="AB47" s="13" t="s">
        <v>361</v>
      </c>
      <c r="AC47" s="13" t="s">
        <v>408</v>
      </c>
      <c r="AD47" s="13" t="s">
        <v>413</v>
      </c>
      <c r="AE47" s="27">
        <v>0.88</v>
      </c>
      <c r="AF47" s="24">
        <v>39741</v>
      </c>
      <c r="AG47" s="13" t="s">
        <v>427</v>
      </c>
      <c r="AH47" s="13" t="s">
        <v>431</v>
      </c>
      <c r="AI47" s="13" t="s">
        <v>1205</v>
      </c>
      <c r="AJ47" s="13" t="s">
        <v>175</v>
      </c>
      <c r="AK47" s="1" t="s">
        <v>633</v>
      </c>
      <c r="AL47" s="13" t="s">
        <v>361</v>
      </c>
      <c r="AM47" s="13" t="s">
        <v>408</v>
      </c>
      <c r="AN47" s="13" t="s">
        <v>408</v>
      </c>
      <c r="AO47" s="13" t="s">
        <v>408</v>
      </c>
      <c r="AP47" s="13" t="s">
        <v>408</v>
      </c>
      <c r="AQ47" s="13" t="s">
        <v>361</v>
      </c>
      <c r="AR47" s="13" t="s">
        <v>408</v>
      </c>
      <c r="AS47" s="13" t="s">
        <v>409</v>
      </c>
      <c r="AT47" s="40" t="e">
        <f>AT46+0.58</f>
        <v>#REF!</v>
      </c>
      <c r="AU47" s="40" t="s">
        <v>912</v>
      </c>
      <c r="AV47" s="19" t="e">
        <f>AV46+0.58</f>
        <v>#REF!</v>
      </c>
      <c r="AW47" s="13" t="s">
        <v>430</v>
      </c>
      <c r="AX47" s="13"/>
      <c r="AY47" s="1"/>
    </row>
    <row r="48" spans="1:51" ht="29" customHeight="1" x14ac:dyDescent="0.15">
      <c r="A48" s="1" t="s">
        <v>1226</v>
      </c>
      <c r="B48" s="22">
        <v>40290</v>
      </c>
      <c r="C48" s="13" t="s">
        <v>171</v>
      </c>
      <c r="D48" s="22">
        <v>14303</v>
      </c>
      <c r="E48" s="21">
        <f t="shared" si="2"/>
        <v>71.148528405201915</v>
      </c>
      <c r="F48" s="13" t="s">
        <v>356</v>
      </c>
      <c r="G48" s="1" t="s">
        <v>289</v>
      </c>
      <c r="H48" s="13" t="s">
        <v>322</v>
      </c>
      <c r="I48" s="1" t="s">
        <v>430</v>
      </c>
      <c r="J48" s="1" t="s">
        <v>430</v>
      </c>
      <c r="K48" s="13">
        <v>12</v>
      </c>
      <c r="L48" s="13" t="s">
        <v>1125</v>
      </c>
      <c r="M48" s="13" t="s">
        <v>322</v>
      </c>
      <c r="N48" s="13" t="s">
        <v>429</v>
      </c>
      <c r="O48" s="13" t="s">
        <v>408</v>
      </c>
      <c r="P48" s="13" t="s">
        <v>426</v>
      </c>
      <c r="Q48" s="13" t="s">
        <v>408</v>
      </c>
      <c r="R48" s="1" t="s">
        <v>578</v>
      </c>
      <c r="S48" s="13" t="s">
        <v>305</v>
      </c>
      <c r="T48" s="13" t="s">
        <v>408</v>
      </c>
      <c r="U48" s="30">
        <v>1.5030800821355237</v>
      </c>
      <c r="V48" s="13" t="s">
        <v>409</v>
      </c>
      <c r="W48" s="13" t="s">
        <v>409</v>
      </c>
      <c r="X48" s="1" t="s">
        <v>408</v>
      </c>
      <c r="Y48" s="13" t="s">
        <v>408</v>
      </c>
      <c r="Z48" s="13" t="s">
        <v>361</v>
      </c>
      <c r="AA48" s="13" t="s">
        <v>361</v>
      </c>
      <c r="AB48" s="13" t="s">
        <v>361</v>
      </c>
      <c r="AC48" s="13" t="s">
        <v>408</v>
      </c>
      <c r="AD48" s="13" t="s">
        <v>413</v>
      </c>
      <c r="AE48" s="27">
        <v>0.88</v>
      </c>
      <c r="AF48" s="24">
        <v>39741</v>
      </c>
      <c r="AG48" s="13" t="s">
        <v>427</v>
      </c>
      <c r="AH48" s="13" t="s">
        <v>431</v>
      </c>
      <c r="AI48" s="13" t="s">
        <v>1205</v>
      </c>
      <c r="AJ48" s="13" t="s">
        <v>175</v>
      </c>
      <c r="AK48" s="1" t="s">
        <v>633</v>
      </c>
      <c r="AL48" s="13" t="s">
        <v>361</v>
      </c>
      <c r="AM48" s="13" t="s">
        <v>408</v>
      </c>
      <c r="AN48" s="13" t="s">
        <v>408</v>
      </c>
      <c r="AO48" s="13" t="s">
        <v>408</v>
      </c>
      <c r="AP48" s="13" t="s">
        <v>408</v>
      </c>
      <c r="AQ48" s="13" t="s">
        <v>361</v>
      </c>
      <c r="AR48" s="13" t="s">
        <v>408</v>
      </c>
      <c r="AS48" s="13" t="s">
        <v>409</v>
      </c>
      <c r="AT48" s="40" t="e">
        <f>AT47+0.33</f>
        <v>#REF!</v>
      </c>
      <c r="AU48" s="40" t="s">
        <v>912</v>
      </c>
      <c r="AV48" s="19" t="e">
        <f>AV47+0.33</f>
        <v>#REF!</v>
      </c>
      <c r="AW48" s="13" t="s">
        <v>430</v>
      </c>
      <c r="AX48" s="13"/>
      <c r="AY48" s="1"/>
    </row>
    <row r="49" spans="1:54" ht="29" customHeight="1" x14ac:dyDescent="0.15">
      <c r="A49" s="1" t="s">
        <v>1110</v>
      </c>
      <c r="B49" s="22">
        <v>39969</v>
      </c>
      <c r="C49" s="13" t="s">
        <v>350</v>
      </c>
      <c r="D49" s="22">
        <v>19749</v>
      </c>
      <c r="E49" s="21">
        <f t="shared" si="2"/>
        <v>55.359342915811091</v>
      </c>
      <c r="F49" s="13" t="s">
        <v>428</v>
      </c>
      <c r="G49" s="1" t="s">
        <v>289</v>
      </c>
      <c r="H49" s="13" t="s">
        <v>322</v>
      </c>
      <c r="I49" s="1" t="s">
        <v>430</v>
      </c>
      <c r="J49" s="1" t="s">
        <v>430</v>
      </c>
      <c r="K49" s="13">
        <v>12</v>
      </c>
      <c r="L49" s="13" t="s">
        <v>1126</v>
      </c>
      <c r="M49" s="13" t="s">
        <v>322</v>
      </c>
      <c r="N49" s="13" t="s">
        <v>429</v>
      </c>
      <c r="O49" s="13" t="s">
        <v>408</v>
      </c>
      <c r="P49" s="13" t="s">
        <v>426</v>
      </c>
      <c r="Q49" s="13" t="s">
        <v>408</v>
      </c>
      <c r="R49" s="1" t="s">
        <v>578</v>
      </c>
      <c r="S49" s="13" t="s">
        <v>305</v>
      </c>
      <c r="T49" s="13" t="s">
        <v>408</v>
      </c>
      <c r="U49" s="30">
        <v>0.88706365503080087</v>
      </c>
      <c r="V49" s="13" t="s">
        <v>178</v>
      </c>
      <c r="W49" s="13" t="s">
        <v>1123</v>
      </c>
      <c r="X49" s="1" t="s">
        <v>408</v>
      </c>
      <c r="Y49" s="13" t="s">
        <v>408</v>
      </c>
      <c r="Z49" s="13" t="s">
        <v>361</v>
      </c>
      <c r="AA49" s="13" t="s">
        <v>361</v>
      </c>
      <c r="AB49" s="13" t="s">
        <v>430</v>
      </c>
      <c r="AC49" s="13" t="s">
        <v>1130</v>
      </c>
      <c r="AD49" s="13" t="s">
        <v>413</v>
      </c>
      <c r="AE49" s="27">
        <v>0.5</v>
      </c>
      <c r="AF49" s="24">
        <v>39645</v>
      </c>
      <c r="AG49" s="13" t="s">
        <v>427</v>
      </c>
      <c r="AH49" s="13" t="s">
        <v>365</v>
      </c>
      <c r="AI49" s="13" t="s">
        <v>1207</v>
      </c>
      <c r="AJ49" s="13" t="s">
        <v>175</v>
      </c>
      <c r="AK49" s="1" t="s">
        <v>1131</v>
      </c>
      <c r="AL49" s="13" t="s">
        <v>361</v>
      </c>
      <c r="AM49" s="13" t="s">
        <v>408</v>
      </c>
      <c r="AN49" s="13" t="s">
        <v>408</v>
      </c>
      <c r="AO49" s="13" t="s">
        <v>408</v>
      </c>
      <c r="AP49" s="13" t="s">
        <v>408</v>
      </c>
      <c r="AQ49" s="13" t="s">
        <v>361</v>
      </c>
      <c r="AR49" s="13" t="s">
        <v>408</v>
      </c>
      <c r="AS49" s="13" t="s">
        <v>409</v>
      </c>
      <c r="AT49" s="40" t="e">
        <f>#REF!+0.33</f>
        <v>#REF!</v>
      </c>
      <c r="AU49" s="40" t="s">
        <v>912</v>
      </c>
      <c r="AV49" s="19" t="e">
        <f>#REF!+0.33</f>
        <v>#REF!</v>
      </c>
      <c r="AW49" s="13" t="s">
        <v>430</v>
      </c>
      <c r="AX49" s="13"/>
      <c r="AY49" s="1"/>
    </row>
    <row r="50" spans="1:54" ht="29" customHeight="1" x14ac:dyDescent="0.15">
      <c r="A50" s="1" t="s">
        <v>1111</v>
      </c>
      <c r="B50" s="22">
        <v>40039</v>
      </c>
      <c r="C50" s="13" t="s">
        <v>350</v>
      </c>
      <c r="D50" s="22">
        <v>19749</v>
      </c>
      <c r="E50" s="21">
        <f t="shared" si="2"/>
        <v>55.550992470910337</v>
      </c>
      <c r="F50" s="13" t="s">
        <v>428</v>
      </c>
      <c r="G50" s="1" t="s">
        <v>289</v>
      </c>
      <c r="H50" s="13" t="s">
        <v>322</v>
      </c>
      <c r="I50" s="1" t="s">
        <v>430</v>
      </c>
      <c r="J50" s="1" t="s">
        <v>430</v>
      </c>
      <c r="K50" s="13">
        <v>12</v>
      </c>
      <c r="L50" s="13" t="s">
        <v>1126</v>
      </c>
      <c r="M50" s="13" t="s">
        <v>322</v>
      </c>
      <c r="N50" s="13" t="s">
        <v>429</v>
      </c>
      <c r="O50" s="13" t="s">
        <v>408</v>
      </c>
      <c r="P50" s="13" t="s">
        <v>426</v>
      </c>
      <c r="Q50" s="13" t="s">
        <v>408</v>
      </c>
      <c r="R50" s="1" t="s">
        <v>578</v>
      </c>
      <c r="S50" s="13" t="s">
        <v>305</v>
      </c>
      <c r="T50" s="13" t="s">
        <v>408</v>
      </c>
      <c r="U50" s="30">
        <v>1.0787132101300478</v>
      </c>
      <c r="V50" s="13" t="s">
        <v>178</v>
      </c>
      <c r="W50" s="13" t="s">
        <v>1123</v>
      </c>
      <c r="X50" s="1" t="s">
        <v>408</v>
      </c>
      <c r="Y50" s="13" t="s">
        <v>408</v>
      </c>
      <c r="Z50" s="13" t="s">
        <v>361</v>
      </c>
      <c r="AA50" s="13" t="s">
        <v>361</v>
      </c>
      <c r="AB50" s="13" t="s">
        <v>430</v>
      </c>
      <c r="AC50" s="13" t="s">
        <v>1130</v>
      </c>
      <c r="AD50" s="13" t="s">
        <v>413</v>
      </c>
      <c r="AE50" s="27">
        <v>0.57999999999999996</v>
      </c>
      <c r="AF50" s="24">
        <v>39645</v>
      </c>
      <c r="AG50" s="13" t="s">
        <v>427</v>
      </c>
      <c r="AH50" s="13" t="s">
        <v>365</v>
      </c>
      <c r="AI50" s="13" t="s">
        <v>1207</v>
      </c>
      <c r="AJ50" s="13" t="s">
        <v>175</v>
      </c>
      <c r="AK50" s="1" t="s">
        <v>1131</v>
      </c>
      <c r="AL50" s="13" t="s">
        <v>361</v>
      </c>
      <c r="AM50" s="13" t="s">
        <v>408</v>
      </c>
      <c r="AN50" s="13" t="s">
        <v>408</v>
      </c>
      <c r="AO50" s="13" t="s">
        <v>408</v>
      </c>
      <c r="AP50" s="13" t="s">
        <v>408</v>
      </c>
      <c r="AQ50" s="13" t="s">
        <v>361</v>
      </c>
      <c r="AR50" s="13" t="s">
        <v>408</v>
      </c>
      <c r="AS50" s="13" t="s">
        <v>409</v>
      </c>
      <c r="AT50" s="40" t="e">
        <f>AT49+0.17</f>
        <v>#REF!</v>
      </c>
      <c r="AU50" s="40" t="s">
        <v>912</v>
      </c>
      <c r="AV50" s="19" t="e">
        <f>AV49+0.17</f>
        <v>#REF!</v>
      </c>
      <c r="AW50" s="13" t="s">
        <v>430</v>
      </c>
      <c r="AX50" s="13"/>
      <c r="AY50" s="1"/>
    </row>
    <row r="51" spans="1:54" ht="29" customHeight="1" x14ac:dyDescent="0.15">
      <c r="A51" s="1" t="s">
        <v>1227</v>
      </c>
      <c r="B51" s="22">
        <v>40251</v>
      </c>
      <c r="C51" s="13" t="s">
        <v>350</v>
      </c>
      <c r="D51" s="22">
        <v>19749</v>
      </c>
      <c r="E51" s="21">
        <f t="shared" si="2"/>
        <v>56.131416837782339</v>
      </c>
      <c r="F51" s="13" t="s">
        <v>428</v>
      </c>
      <c r="G51" s="1" t="s">
        <v>289</v>
      </c>
      <c r="H51" s="13" t="s">
        <v>322</v>
      </c>
      <c r="I51" s="1" t="s">
        <v>430</v>
      </c>
      <c r="J51" s="1" t="s">
        <v>430</v>
      </c>
      <c r="K51" s="13">
        <v>12</v>
      </c>
      <c r="L51" s="13" t="s">
        <v>1126</v>
      </c>
      <c r="M51" s="13" t="s">
        <v>322</v>
      </c>
      <c r="N51" s="13" t="s">
        <v>429</v>
      </c>
      <c r="O51" s="13" t="s">
        <v>408</v>
      </c>
      <c r="P51" s="13" t="s">
        <v>426</v>
      </c>
      <c r="Q51" s="13" t="s">
        <v>408</v>
      </c>
      <c r="R51" s="1" t="s">
        <v>578</v>
      </c>
      <c r="S51" s="13" t="s">
        <v>305</v>
      </c>
      <c r="T51" s="13" t="s">
        <v>408</v>
      </c>
      <c r="U51" s="30">
        <v>1.6591375770020533</v>
      </c>
      <c r="V51" s="13" t="s">
        <v>409</v>
      </c>
      <c r="W51" s="13" t="s">
        <v>409</v>
      </c>
      <c r="X51" s="1" t="s">
        <v>408</v>
      </c>
      <c r="Y51" s="13" t="s">
        <v>408</v>
      </c>
      <c r="Z51" s="13" t="s">
        <v>361</v>
      </c>
      <c r="AA51" s="13" t="s">
        <v>361</v>
      </c>
      <c r="AB51" s="13" t="s">
        <v>430</v>
      </c>
      <c r="AC51" s="13" t="s">
        <v>1130</v>
      </c>
      <c r="AD51" s="13" t="s">
        <v>413</v>
      </c>
      <c r="AE51" s="27">
        <v>1.08</v>
      </c>
      <c r="AF51" s="24">
        <v>39645</v>
      </c>
      <c r="AG51" s="13" t="s">
        <v>427</v>
      </c>
      <c r="AH51" s="13" t="s">
        <v>365</v>
      </c>
      <c r="AI51" s="13" t="s">
        <v>1207</v>
      </c>
      <c r="AJ51" s="13" t="s">
        <v>175</v>
      </c>
      <c r="AK51" s="1" t="s">
        <v>1131</v>
      </c>
      <c r="AL51" s="13" t="s">
        <v>361</v>
      </c>
      <c r="AM51" s="13" t="s">
        <v>408</v>
      </c>
      <c r="AN51" s="13" t="s">
        <v>408</v>
      </c>
      <c r="AO51" s="13" t="s">
        <v>408</v>
      </c>
      <c r="AP51" s="13" t="s">
        <v>408</v>
      </c>
      <c r="AQ51" s="13" t="s">
        <v>361</v>
      </c>
      <c r="AR51" s="13" t="s">
        <v>408</v>
      </c>
      <c r="AS51" s="13" t="s">
        <v>409</v>
      </c>
      <c r="AT51" s="40" t="e">
        <f>AT50+0.58</f>
        <v>#REF!</v>
      </c>
      <c r="AU51" s="40" t="s">
        <v>912</v>
      </c>
      <c r="AV51" s="19" t="e">
        <f>AV50+0.58</f>
        <v>#REF!</v>
      </c>
      <c r="AW51" s="13" t="s">
        <v>430</v>
      </c>
      <c r="AX51" s="13"/>
    </row>
    <row r="52" spans="1:54" ht="29" customHeight="1" x14ac:dyDescent="0.15">
      <c r="A52" s="1" t="s">
        <v>1228</v>
      </c>
      <c r="B52" s="22">
        <v>40378</v>
      </c>
      <c r="C52" s="13" t="s">
        <v>350</v>
      </c>
      <c r="D52" s="22">
        <v>19749</v>
      </c>
      <c r="E52" s="21">
        <f t="shared" si="2"/>
        <v>56.479123887748116</v>
      </c>
      <c r="F52" s="13" t="s">
        <v>428</v>
      </c>
      <c r="G52" s="1" t="s">
        <v>289</v>
      </c>
      <c r="H52" s="13" t="s">
        <v>322</v>
      </c>
      <c r="I52" s="1" t="s">
        <v>430</v>
      </c>
      <c r="J52" s="1" t="s">
        <v>430</v>
      </c>
      <c r="K52" s="13">
        <v>12</v>
      </c>
      <c r="L52" s="13" t="s">
        <v>1126</v>
      </c>
      <c r="M52" s="13" t="s">
        <v>322</v>
      </c>
      <c r="N52" s="13" t="s">
        <v>429</v>
      </c>
      <c r="O52" s="13" t="s">
        <v>408</v>
      </c>
      <c r="P52" s="13" t="s">
        <v>426</v>
      </c>
      <c r="Q52" s="13" t="s">
        <v>408</v>
      </c>
      <c r="R52" s="1" t="s">
        <v>578</v>
      </c>
      <c r="S52" s="13" t="s">
        <v>305</v>
      </c>
      <c r="T52" s="13" t="s">
        <v>408</v>
      </c>
      <c r="U52" s="30">
        <v>2.0068446269678302</v>
      </c>
      <c r="V52" s="13" t="s">
        <v>409</v>
      </c>
      <c r="W52" s="13" t="s">
        <v>409</v>
      </c>
      <c r="X52" s="1" t="s">
        <v>408</v>
      </c>
      <c r="Y52" s="13" t="s">
        <v>408</v>
      </c>
      <c r="Z52" s="13" t="s">
        <v>361</v>
      </c>
      <c r="AA52" s="13" t="s">
        <v>361</v>
      </c>
      <c r="AB52" s="13" t="s">
        <v>430</v>
      </c>
      <c r="AC52" s="13" t="s">
        <v>1130</v>
      </c>
      <c r="AD52" s="13" t="s">
        <v>413</v>
      </c>
      <c r="AE52" s="27">
        <v>1.08</v>
      </c>
      <c r="AF52" s="24">
        <v>39645</v>
      </c>
      <c r="AG52" s="13" t="s">
        <v>427</v>
      </c>
      <c r="AH52" s="13" t="s">
        <v>365</v>
      </c>
      <c r="AI52" s="13" t="s">
        <v>1207</v>
      </c>
      <c r="AJ52" s="13" t="s">
        <v>175</v>
      </c>
      <c r="AK52" s="1" t="s">
        <v>1131</v>
      </c>
      <c r="AL52" s="13" t="s">
        <v>361</v>
      </c>
      <c r="AM52" s="13" t="s">
        <v>408</v>
      </c>
      <c r="AN52" s="13" t="s">
        <v>408</v>
      </c>
      <c r="AO52" s="13" t="s">
        <v>408</v>
      </c>
      <c r="AP52" s="13" t="s">
        <v>408</v>
      </c>
      <c r="AQ52" s="13" t="s">
        <v>361</v>
      </c>
      <c r="AR52" s="13" t="s">
        <v>408</v>
      </c>
      <c r="AS52" s="13" t="s">
        <v>409</v>
      </c>
      <c r="AT52" s="40" t="e">
        <f>AT51+0.33</f>
        <v>#REF!</v>
      </c>
      <c r="AU52" s="40" t="s">
        <v>912</v>
      </c>
      <c r="AV52" s="19" t="e">
        <f>AV51+0.33</f>
        <v>#REF!</v>
      </c>
      <c r="AW52" s="13" t="s">
        <v>430</v>
      </c>
      <c r="AX52" s="13"/>
    </row>
    <row r="53" spans="1:54" ht="29" customHeight="1" x14ac:dyDescent="0.15">
      <c r="A53" s="1" t="s">
        <v>1113</v>
      </c>
      <c r="B53" s="22">
        <v>39966</v>
      </c>
      <c r="C53" s="13" t="s">
        <v>171</v>
      </c>
      <c r="D53" s="22">
        <v>12737</v>
      </c>
      <c r="E53" s="21">
        <f t="shared" si="2"/>
        <v>74.548939082819984</v>
      </c>
      <c r="F53" s="13" t="s">
        <v>356</v>
      </c>
      <c r="G53" s="13" t="s">
        <v>453</v>
      </c>
      <c r="H53" s="13" t="s">
        <v>322</v>
      </c>
      <c r="I53" s="1" t="s">
        <v>430</v>
      </c>
      <c r="J53" s="1" t="s">
        <v>430</v>
      </c>
      <c r="K53" s="13">
        <v>16</v>
      </c>
      <c r="L53" s="13" t="s">
        <v>1127</v>
      </c>
      <c r="M53" s="13" t="s">
        <v>322</v>
      </c>
      <c r="N53" s="13" t="s">
        <v>429</v>
      </c>
      <c r="O53" s="13" t="s">
        <v>408</v>
      </c>
      <c r="P53" s="13" t="s">
        <v>426</v>
      </c>
      <c r="Q53" s="13" t="s">
        <v>408</v>
      </c>
      <c r="R53" s="1" t="s">
        <v>578</v>
      </c>
      <c r="S53" s="13" t="s">
        <v>305</v>
      </c>
      <c r="T53" s="13" t="s">
        <v>408</v>
      </c>
      <c r="U53" s="30">
        <v>4.9664613278576315</v>
      </c>
      <c r="V53" s="1" t="s">
        <v>178</v>
      </c>
      <c r="W53" s="1" t="s">
        <v>297</v>
      </c>
      <c r="X53" s="1" t="s">
        <v>408</v>
      </c>
      <c r="Y53" s="13" t="s">
        <v>408</v>
      </c>
      <c r="Z53" s="13" t="s">
        <v>361</v>
      </c>
      <c r="AA53" s="13" t="s">
        <v>361</v>
      </c>
      <c r="AB53" s="13" t="s">
        <v>361</v>
      </c>
      <c r="AC53" s="13" t="s">
        <v>408</v>
      </c>
      <c r="AD53" s="13" t="s">
        <v>290</v>
      </c>
      <c r="AE53" s="27" t="s">
        <v>409</v>
      </c>
      <c r="AF53" s="13" t="s">
        <v>1132</v>
      </c>
      <c r="AG53" s="13" t="s">
        <v>427</v>
      </c>
      <c r="AH53" s="13" t="s">
        <v>409</v>
      </c>
      <c r="AI53" s="1" t="s">
        <v>1206</v>
      </c>
      <c r="AJ53" s="13" t="s">
        <v>175</v>
      </c>
      <c r="AK53" s="1" t="s">
        <v>633</v>
      </c>
      <c r="AL53" s="13" t="s">
        <v>361</v>
      </c>
      <c r="AM53" s="13" t="s">
        <v>408</v>
      </c>
      <c r="AN53" s="13" t="s">
        <v>408</v>
      </c>
      <c r="AO53" s="13" t="s">
        <v>408</v>
      </c>
      <c r="AP53" s="13" t="s">
        <v>408</v>
      </c>
      <c r="AQ53" s="13" t="s">
        <v>361</v>
      </c>
      <c r="AR53" s="13" t="s">
        <v>408</v>
      </c>
      <c r="AS53" s="13" t="s">
        <v>409</v>
      </c>
      <c r="AT53" s="40" t="e">
        <f>#REF!+0.25</f>
        <v>#REF!</v>
      </c>
      <c r="AU53" s="40" t="s">
        <v>912</v>
      </c>
      <c r="AV53" s="19" t="e">
        <f>#REF!+0.25</f>
        <v>#REF!</v>
      </c>
      <c r="AW53" s="13" t="s">
        <v>430</v>
      </c>
      <c r="AX53" s="13"/>
    </row>
    <row r="54" spans="1:54" ht="29" customHeight="1" x14ac:dyDescent="0.15">
      <c r="A54" s="1" t="s">
        <v>1229</v>
      </c>
      <c r="B54" s="22">
        <v>40163</v>
      </c>
      <c r="C54" s="13" t="s">
        <v>171</v>
      </c>
      <c r="D54" s="22">
        <v>12737</v>
      </c>
      <c r="E54" s="21">
        <f t="shared" si="2"/>
        <v>75.088295687885008</v>
      </c>
      <c r="F54" s="13" t="s">
        <v>356</v>
      </c>
      <c r="G54" s="13" t="s">
        <v>453</v>
      </c>
      <c r="H54" s="13" t="s">
        <v>322</v>
      </c>
      <c r="I54" s="1" t="s">
        <v>430</v>
      </c>
      <c r="J54" s="1" t="s">
        <v>430</v>
      </c>
      <c r="K54" s="13">
        <v>16</v>
      </c>
      <c r="L54" s="13" t="s">
        <v>1127</v>
      </c>
      <c r="M54" s="13" t="s">
        <v>322</v>
      </c>
      <c r="N54" s="13" t="s">
        <v>429</v>
      </c>
      <c r="O54" s="13" t="s">
        <v>408</v>
      </c>
      <c r="P54" s="13" t="s">
        <v>426</v>
      </c>
      <c r="Q54" s="13" t="s">
        <v>408</v>
      </c>
      <c r="R54" s="1" t="s">
        <v>578</v>
      </c>
      <c r="S54" s="13" t="s">
        <v>305</v>
      </c>
      <c r="T54" s="13" t="s">
        <v>408</v>
      </c>
      <c r="U54" s="30">
        <v>5.505817932922656</v>
      </c>
      <c r="V54" s="13" t="s">
        <v>409</v>
      </c>
      <c r="W54" s="13" t="s">
        <v>409</v>
      </c>
      <c r="X54" s="1" t="s">
        <v>408</v>
      </c>
      <c r="Y54" s="13" t="s">
        <v>408</v>
      </c>
      <c r="Z54" s="13" t="s">
        <v>361</v>
      </c>
      <c r="AA54" s="13" t="s">
        <v>361</v>
      </c>
      <c r="AB54" s="13" t="s">
        <v>361</v>
      </c>
      <c r="AC54" s="13" t="s">
        <v>408</v>
      </c>
      <c r="AD54" s="13" t="s">
        <v>290</v>
      </c>
      <c r="AE54" s="27" t="s">
        <v>409</v>
      </c>
      <c r="AF54" s="13" t="s">
        <v>1132</v>
      </c>
      <c r="AG54" s="13" t="s">
        <v>427</v>
      </c>
      <c r="AH54" s="13" t="s">
        <v>409</v>
      </c>
      <c r="AI54" s="1" t="s">
        <v>1206</v>
      </c>
      <c r="AJ54" s="13" t="s">
        <v>175</v>
      </c>
      <c r="AK54" s="1" t="s">
        <v>633</v>
      </c>
      <c r="AL54" s="13" t="s">
        <v>361</v>
      </c>
      <c r="AM54" s="13" t="s">
        <v>408</v>
      </c>
      <c r="AN54" s="13" t="s">
        <v>408</v>
      </c>
      <c r="AO54" s="13" t="s">
        <v>408</v>
      </c>
      <c r="AP54" s="13" t="s">
        <v>408</v>
      </c>
      <c r="AQ54" s="13" t="s">
        <v>361</v>
      </c>
      <c r="AR54" s="13" t="s">
        <v>408</v>
      </c>
      <c r="AS54" s="13" t="s">
        <v>409</v>
      </c>
      <c r="AT54" s="40" t="e">
        <f>AT53+0.5</f>
        <v>#REF!</v>
      </c>
      <c r="AU54" s="40" t="s">
        <v>912</v>
      </c>
      <c r="AV54" s="19" t="e">
        <f>AV53+0.5</f>
        <v>#REF!</v>
      </c>
      <c r="AW54" s="13" t="s">
        <v>430</v>
      </c>
      <c r="AX54" s="13"/>
    </row>
    <row r="55" spans="1:54" ht="29" customHeight="1" x14ac:dyDescent="0.15">
      <c r="A55" s="1" t="s">
        <v>1230</v>
      </c>
      <c r="B55" s="22">
        <v>40409</v>
      </c>
      <c r="C55" s="13" t="s">
        <v>171</v>
      </c>
      <c r="D55" s="22">
        <v>12737</v>
      </c>
      <c r="E55" s="21">
        <f t="shared" si="2"/>
        <v>75.761806981519513</v>
      </c>
      <c r="F55" s="13" t="s">
        <v>356</v>
      </c>
      <c r="G55" s="13" t="s">
        <v>453</v>
      </c>
      <c r="H55" s="13" t="s">
        <v>322</v>
      </c>
      <c r="I55" s="1" t="s">
        <v>430</v>
      </c>
      <c r="J55" s="1" t="s">
        <v>430</v>
      </c>
      <c r="K55" s="13">
        <v>16</v>
      </c>
      <c r="L55" s="13" t="s">
        <v>1127</v>
      </c>
      <c r="M55" s="13" t="s">
        <v>322</v>
      </c>
      <c r="N55" s="13" t="s">
        <v>429</v>
      </c>
      <c r="O55" s="13" t="s">
        <v>408</v>
      </c>
      <c r="P55" s="13" t="s">
        <v>426</v>
      </c>
      <c r="Q55" s="13" t="s">
        <v>408</v>
      </c>
      <c r="R55" s="1" t="s">
        <v>578</v>
      </c>
      <c r="S55" s="13" t="s">
        <v>305</v>
      </c>
      <c r="T55" s="13" t="s">
        <v>408</v>
      </c>
      <c r="U55" s="30">
        <v>6.1793292265571527</v>
      </c>
      <c r="V55" s="13" t="s">
        <v>409</v>
      </c>
      <c r="W55" s="13" t="s">
        <v>409</v>
      </c>
      <c r="X55" s="1" t="s">
        <v>408</v>
      </c>
      <c r="Y55" s="13" t="s">
        <v>408</v>
      </c>
      <c r="Z55" s="13" t="s">
        <v>361</v>
      </c>
      <c r="AA55" s="13" t="s">
        <v>361</v>
      </c>
      <c r="AB55" s="13" t="s">
        <v>361</v>
      </c>
      <c r="AC55" s="13" t="s">
        <v>408</v>
      </c>
      <c r="AD55" s="13" t="s">
        <v>290</v>
      </c>
      <c r="AE55" s="27" t="s">
        <v>409</v>
      </c>
      <c r="AF55" s="13" t="s">
        <v>1132</v>
      </c>
      <c r="AG55" s="13" t="s">
        <v>427</v>
      </c>
      <c r="AH55" s="13" t="s">
        <v>409</v>
      </c>
      <c r="AI55" s="1" t="s">
        <v>1206</v>
      </c>
      <c r="AJ55" s="13" t="s">
        <v>175</v>
      </c>
      <c r="AK55" s="1" t="s">
        <v>633</v>
      </c>
      <c r="AL55" s="13" t="s">
        <v>361</v>
      </c>
      <c r="AM55" s="13" t="s">
        <v>408</v>
      </c>
      <c r="AN55" s="13" t="s">
        <v>408</v>
      </c>
      <c r="AO55" s="13" t="s">
        <v>408</v>
      </c>
      <c r="AP55" s="13" t="s">
        <v>408</v>
      </c>
      <c r="AQ55" s="13" t="s">
        <v>361</v>
      </c>
      <c r="AR55" s="13" t="s">
        <v>408</v>
      </c>
      <c r="AS55" s="13" t="s">
        <v>409</v>
      </c>
      <c r="AT55" s="40" t="e">
        <f>AT54+0.67</f>
        <v>#REF!</v>
      </c>
      <c r="AU55" s="40" t="s">
        <v>912</v>
      </c>
      <c r="AV55" s="19" t="e">
        <f>AV54+0.67</f>
        <v>#REF!</v>
      </c>
      <c r="AW55" s="13" t="s">
        <v>430</v>
      </c>
      <c r="AX55" s="13"/>
    </row>
    <row r="56" spans="1:54" ht="29" customHeight="1" x14ac:dyDescent="0.15">
      <c r="A56" s="1" t="s">
        <v>1115</v>
      </c>
      <c r="B56" s="22">
        <v>39989</v>
      </c>
      <c r="C56" s="13" t="s">
        <v>171</v>
      </c>
      <c r="D56" s="22">
        <v>14138</v>
      </c>
      <c r="E56" s="21">
        <f t="shared" si="2"/>
        <v>70.776180698151947</v>
      </c>
      <c r="F56" s="13" t="s">
        <v>428</v>
      </c>
      <c r="G56" s="13" t="s">
        <v>289</v>
      </c>
      <c r="H56" s="13" t="s">
        <v>322</v>
      </c>
      <c r="I56" s="1" t="s">
        <v>430</v>
      </c>
      <c r="J56" s="1" t="s">
        <v>430</v>
      </c>
      <c r="K56" s="13">
        <v>12</v>
      </c>
      <c r="L56" s="13" t="s">
        <v>1128</v>
      </c>
      <c r="M56" s="13" t="s">
        <v>322</v>
      </c>
      <c r="N56" s="13" t="s">
        <v>429</v>
      </c>
      <c r="O56" s="13" t="s">
        <v>408</v>
      </c>
      <c r="P56" s="13" t="s">
        <v>426</v>
      </c>
      <c r="Q56" s="13" t="s">
        <v>408</v>
      </c>
      <c r="R56" s="1" t="s">
        <v>578</v>
      </c>
      <c r="S56" s="13" t="s">
        <v>305</v>
      </c>
      <c r="T56" s="13" t="s">
        <v>408</v>
      </c>
      <c r="U56" s="30">
        <v>9.0075290896646134</v>
      </c>
      <c r="V56" s="1" t="s">
        <v>410</v>
      </c>
      <c r="W56" s="1" t="s">
        <v>425</v>
      </c>
      <c r="X56" s="1" t="s">
        <v>408</v>
      </c>
      <c r="Y56" s="13" t="s">
        <v>408</v>
      </c>
      <c r="Z56" s="13" t="s">
        <v>361</v>
      </c>
      <c r="AA56" s="13" t="s">
        <v>361</v>
      </c>
      <c r="AB56" s="13" t="s">
        <v>430</v>
      </c>
      <c r="AC56" s="13" t="s">
        <v>1130</v>
      </c>
      <c r="AD56" s="13" t="s">
        <v>290</v>
      </c>
      <c r="AE56" s="27" t="s">
        <v>409</v>
      </c>
      <c r="AF56" s="39">
        <v>36699</v>
      </c>
      <c r="AG56" s="13" t="s">
        <v>427</v>
      </c>
      <c r="AH56" s="13" t="s">
        <v>1133</v>
      </c>
      <c r="AI56" s="1" t="s">
        <v>1206</v>
      </c>
      <c r="AJ56" s="13" t="s">
        <v>175</v>
      </c>
      <c r="AK56" s="1" t="s">
        <v>633</v>
      </c>
      <c r="AL56" s="13" t="s">
        <v>361</v>
      </c>
      <c r="AM56" s="13" t="s">
        <v>408</v>
      </c>
      <c r="AN56" s="13" t="s">
        <v>408</v>
      </c>
      <c r="AO56" s="13" t="s">
        <v>408</v>
      </c>
      <c r="AP56" s="13" t="s">
        <v>408</v>
      </c>
      <c r="AQ56" s="13" t="s">
        <v>361</v>
      </c>
      <c r="AR56" s="13" t="s">
        <v>408</v>
      </c>
      <c r="AS56" s="13" t="s">
        <v>1134</v>
      </c>
      <c r="AT56" s="40" t="e">
        <f>#REF!+0.25</f>
        <v>#REF!</v>
      </c>
      <c r="AU56" s="40" t="s">
        <v>912</v>
      </c>
      <c r="AV56" s="19" t="e">
        <f>#REF!+0.25</f>
        <v>#REF!</v>
      </c>
      <c r="AW56" s="13" t="s">
        <v>430</v>
      </c>
      <c r="AX56" s="13"/>
    </row>
    <row r="57" spans="1:54" ht="29" customHeight="1" x14ac:dyDescent="0.15">
      <c r="A57" s="1" t="s">
        <v>1116</v>
      </c>
      <c r="B57" s="22">
        <v>40016</v>
      </c>
      <c r="C57" s="13" t="s">
        <v>171</v>
      </c>
      <c r="D57" s="22">
        <v>14138</v>
      </c>
      <c r="E57" s="21">
        <f t="shared" si="2"/>
        <v>70.850102669404521</v>
      </c>
      <c r="F57" s="13" t="s">
        <v>428</v>
      </c>
      <c r="G57" s="13" t="s">
        <v>289</v>
      </c>
      <c r="H57" s="13" t="s">
        <v>322</v>
      </c>
      <c r="I57" s="1" t="s">
        <v>430</v>
      </c>
      <c r="J57" s="1" t="s">
        <v>430</v>
      </c>
      <c r="K57" s="13">
        <v>12</v>
      </c>
      <c r="L57" s="13" t="s">
        <v>1128</v>
      </c>
      <c r="M57" s="13" t="s">
        <v>322</v>
      </c>
      <c r="N57" s="13" t="s">
        <v>429</v>
      </c>
      <c r="O57" s="13" t="s">
        <v>408</v>
      </c>
      <c r="P57" s="13" t="s">
        <v>426</v>
      </c>
      <c r="Q57" s="13" t="s">
        <v>408</v>
      </c>
      <c r="R57" s="1" t="s">
        <v>578</v>
      </c>
      <c r="S57" s="13" t="s">
        <v>305</v>
      </c>
      <c r="T57" s="13" t="s">
        <v>408</v>
      </c>
      <c r="U57" s="30">
        <v>9.0814510609171801</v>
      </c>
      <c r="V57" s="1" t="s">
        <v>410</v>
      </c>
      <c r="W57" s="1" t="s">
        <v>425</v>
      </c>
      <c r="X57" s="1" t="s">
        <v>408</v>
      </c>
      <c r="Y57" s="13" t="s">
        <v>408</v>
      </c>
      <c r="Z57" s="13" t="s">
        <v>361</v>
      </c>
      <c r="AA57" s="13" t="s">
        <v>361</v>
      </c>
      <c r="AB57" s="13" t="s">
        <v>430</v>
      </c>
      <c r="AC57" s="13" t="s">
        <v>1130</v>
      </c>
      <c r="AD57" s="13" t="s">
        <v>290</v>
      </c>
      <c r="AE57" s="27" t="s">
        <v>409</v>
      </c>
      <c r="AF57" s="39">
        <v>36699</v>
      </c>
      <c r="AG57" s="13" t="s">
        <v>427</v>
      </c>
      <c r="AH57" s="13" t="s">
        <v>1133</v>
      </c>
      <c r="AI57" s="1" t="s">
        <v>1206</v>
      </c>
      <c r="AJ57" s="13" t="s">
        <v>175</v>
      </c>
      <c r="AK57" s="1" t="s">
        <v>633</v>
      </c>
      <c r="AL57" s="13" t="s">
        <v>361</v>
      </c>
      <c r="AM57" s="13" t="s">
        <v>408</v>
      </c>
      <c r="AN57" s="13" t="s">
        <v>408</v>
      </c>
      <c r="AO57" s="13" t="s">
        <v>408</v>
      </c>
      <c r="AP57" s="13" t="s">
        <v>408</v>
      </c>
      <c r="AQ57" s="13" t="s">
        <v>361</v>
      </c>
      <c r="AR57" s="13" t="s">
        <v>408</v>
      </c>
      <c r="AS57" s="13" t="s">
        <v>1134</v>
      </c>
      <c r="AT57" s="40" t="e">
        <f>AT56+0.08</f>
        <v>#REF!</v>
      </c>
      <c r="AU57" s="40" t="s">
        <v>912</v>
      </c>
      <c r="AV57" s="19" t="e">
        <f>AV56+0.08</f>
        <v>#REF!</v>
      </c>
      <c r="AW57" s="13" t="s">
        <v>430</v>
      </c>
      <c r="AX57" s="13"/>
    </row>
    <row r="58" spans="1:54" ht="29" customHeight="1" x14ac:dyDescent="0.15">
      <c r="A58" s="1" t="s">
        <v>1231</v>
      </c>
      <c r="B58" s="22">
        <v>40226</v>
      </c>
      <c r="C58" s="13" t="s">
        <v>171</v>
      </c>
      <c r="D58" s="22">
        <v>14138</v>
      </c>
      <c r="E58" s="21">
        <f t="shared" si="2"/>
        <v>71.42505133470226</v>
      </c>
      <c r="F58" s="13" t="s">
        <v>428</v>
      </c>
      <c r="G58" s="13" t="s">
        <v>289</v>
      </c>
      <c r="H58" s="13" t="s">
        <v>322</v>
      </c>
      <c r="I58" s="1" t="s">
        <v>430</v>
      </c>
      <c r="J58" s="1" t="s">
        <v>430</v>
      </c>
      <c r="K58" s="13">
        <v>12</v>
      </c>
      <c r="L58" s="13" t="s">
        <v>1128</v>
      </c>
      <c r="M58" s="13" t="s">
        <v>322</v>
      </c>
      <c r="N58" s="13" t="s">
        <v>429</v>
      </c>
      <c r="O58" s="13" t="s">
        <v>408</v>
      </c>
      <c r="P58" s="13" t="s">
        <v>426</v>
      </c>
      <c r="Q58" s="13" t="s">
        <v>408</v>
      </c>
      <c r="R58" s="1" t="s">
        <v>578</v>
      </c>
      <c r="S58" s="13" t="s">
        <v>305</v>
      </c>
      <c r="T58" s="13" t="s">
        <v>408</v>
      </c>
      <c r="U58" s="30">
        <v>9.6563997262149215</v>
      </c>
      <c r="V58" s="13" t="s">
        <v>409</v>
      </c>
      <c r="W58" s="13" t="s">
        <v>409</v>
      </c>
      <c r="X58" s="1" t="s">
        <v>408</v>
      </c>
      <c r="Y58" s="13" t="s">
        <v>408</v>
      </c>
      <c r="Z58" s="13" t="s">
        <v>361</v>
      </c>
      <c r="AA58" s="13" t="s">
        <v>361</v>
      </c>
      <c r="AB58" s="13" t="s">
        <v>430</v>
      </c>
      <c r="AC58" s="13" t="s">
        <v>1130</v>
      </c>
      <c r="AD58" s="13" t="s">
        <v>290</v>
      </c>
      <c r="AE58" s="27" t="s">
        <v>409</v>
      </c>
      <c r="AF58" s="39">
        <v>36699</v>
      </c>
      <c r="AG58" s="13" t="s">
        <v>427</v>
      </c>
      <c r="AH58" s="13" t="s">
        <v>1133</v>
      </c>
      <c r="AI58" s="1" t="s">
        <v>1206</v>
      </c>
      <c r="AJ58" s="13" t="s">
        <v>175</v>
      </c>
      <c r="AK58" s="1" t="s">
        <v>633</v>
      </c>
      <c r="AL58" s="13" t="s">
        <v>361</v>
      </c>
      <c r="AM58" s="13" t="s">
        <v>408</v>
      </c>
      <c r="AN58" s="13" t="s">
        <v>408</v>
      </c>
      <c r="AO58" s="13" t="s">
        <v>408</v>
      </c>
      <c r="AP58" s="13" t="s">
        <v>408</v>
      </c>
      <c r="AQ58" s="13" t="s">
        <v>361</v>
      </c>
      <c r="AR58" s="13" t="s">
        <v>408</v>
      </c>
      <c r="AS58" s="13" t="s">
        <v>1134</v>
      </c>
      <c r="AT58" s="40" t="e">
        <f>AT57+0.58</f>
        <v>#REF!</v>
      </c>
      <c r="AU58" s="40" t="s">
        <v>912</v>
      </c>
      <c r="AV58" s="19" t="e">
        <f>AV57+0.58</f>
        <v>#REF!</v>
      </c>
      <c r="AW58" s="13" t="s">
        <v>430</v>
      </c>
      <c r="AX58" s="13"/>
    </row>
    <row r="59" spans="1:54" ht="29" customHeight="1" x14ac:dyDescent="0.15">
      <c r="A59" s="1" t="s">
        <v>1232</v>
      </c>
      <c r="B59" s="22">
        <v>40361</v>
      </c>
      <c r="C59" s="13" t="s">
        <v>171</v>
      </c>
      <c r="D59" s="22">
        <v>14138</v>
      </c>
      <c r="E59" s="21">
        <f t="shared" si="2"/>
        <v>71.794661190965087</v>
      </c>
      <c r="F59" s="13" t="s">
        <v>428</v>
      </c>
      <c r="G59" s="13" t="s">
        <v>289</v>
      </c>
      <c r="H59" s="13" t="s">
        <v>322</v>
      </c>
      <c r="I59" s="1" t="s">
        <v>430</v>
      </c>
      <c r="J59" s="1" t="s">
        <v>430</v>
      </c>
      <c r="K59" s="13">
        <v>12</v>
      </c>
      <c r="L59" s="13" t="s">
        <v>1128</v>
      </c>
      <c r="M59" s="13" t="s">
        <v>322</v>
      </c>
      <c r="N59" s="13" t="s">
        <v>429</v>
      </c>
      <c r="O59" s="13" t="s">
        <v>408</v>
      </c>
      <c r="P59" s="13" t="s">
        <v>426</v>
      </c>
      <c r="Q59" s="13" t="s">
        <v>408</v>
      </c>
      <c r="R59" s="1" t="s">
        <v>578</v>
      </c>
      <c r="S59" s="13" t="s">
        <v>305</v>
      </c>
      <c r="T59" s="13" t="s">
        <v>408</v>
      </c>
      <c r="U59" s="30">
        <v>10.026009582477755</v>
      </c>
      <c r="V59" s="13" t="s">
        <v>409</v>
      </c>
      <c r="W59" s="13" t="s">
        <v>409</v>
      </c>
      <c r="X59" s="1" t="s">
        <v>408</v>
      </c>
      <c r="Y59" s="13" t="s">
        <v>408</v>
      </c>
      <c r="Z59" s="13" t="s">
        <v>361</v>
      </c>
      <c r="AA59" s="13" t="s">
        <v>361</v>
      </c>
      <c r="AB59" s="13" t="s">
        <v>430</v>
      </c>
      <c r="AC59" s="13" t="s">
        <v>1130</v>
      </c>
      <c r="AD59" s="13" t="s">
        <v>290</v>
      </c>
      <c r="AE59" s="27" t="s">
        <v>409</v>
      </c>
      <c r="AF59" s="39">
        <v>36699</v>
      </c>
      <c r="AG59" s="13" t="s">
        <v>427</v>
      </c>
      <c r="AH59" s="13" t="s">
        <v>1133</v>
      </c>
      <c r="AI59" s="1" t="s">
        <v>1206</v>
      </c>
      <c r="AJ59" s="13" t="s">
        <v>175</v>
      </c>
      <c r="AK59" s="1" t="s">
        <v>633</v>
      </c>
      <c r="AL59" s="13" t="s">
        <v>361</v>
      </c>
      <c r="AM59" s="13" t="s">
        <v>408</v>
      </c>
      <c r="AN59" s="13" t="s">
        <v>408</v>
      </c>
      <c r="AO59" s="13" t="s">
        <v>408</v>
      </c>
      <c r="AP59" s="13" t="s">
        <v>408</v>
      </c>
      <c r="AQ59" s="13" t="s">
        <v>361</v>
      </c>
      <c r="AR59" s="13" t="s">
        <v>408</v>
      </c>
      <c r="AS59" s="13" t="s">
        <v>1134</v>
      </c>
      <c r="AT59" s="40" t="e">
        <f>AT58+0.42</f>
        <v>#REF!</v>
      </c>
      <c r="AU59" s="40" t="s">
        <v>912</v>
      </c>
      <c r="AV59" s="19" t="e">
        <f>AV58+0.33</f>
        <v>#REF!</v>
      </c>
      <c r="AW59" s="13" t="s">
        <v>430</v>
      </c>
      <c r="AX59" s="13"/>
    </row>
    <row r="60" spans="1:54" ht="29" customHeight="1" x14ac:dyDescent="0.15">
      <c r="A60" s="1" t="s">
        <v>1233</v>
      </c>
      <c r="B60" s="7">
        <v>40156</v>
      </c>
      <c r="C60" s="13" t="s">
        <v>350</v>
      </c>
      <c r="D60" s="7">
        <v>16518</v>
      </c>
      <c r="E60" s="21">
        <f t="shared" ref="E60:E95" si="3">(B60-D60)/365.25</f>
        <v>64.717316906228604</v>
      </c>
      <c r="F60" s="1" t="s">
        <v>428</v>
      </c>
      <c r="G60" s="1" t="s">
        <v>289</v>
      </c>
      <c r="H60" s="1" t="s">
        <v>322</v>
      </c>
      <c r="I60" s="1" t="s">
        <v>430</v>
      </c>
      <c r="J60" s="1" t="s">
        <v>430</v>
      </c>
      <c r="K60" s="1">
        <v>16</v>
      </c>
      <c r="L60" s="1" t="s">
        <v>933</v>
      </c>
      <c r="M60" s="1" t="s">
        <v>322</v>
      </c>
      <c r="N60" s="13" t="s">
        <v>429</v>
      </c>
      <c r="O60" s="13" t="s">
        <v>408</v>
      </c>
      <c r="P60" s="13" t="s">
        <v>426</v>
      </c>
      <c r="Q60" s="1" t="s">
        <v>408</v>
      </c>
      <c r="R60" s="1" t="s">
        <v>578</v>
      </c>
      <c r="S60" s="1" t="s">
        <v>305</v>
      </c>
      <c r="T60" s="13" t="s">
        <v>408</v>
      </c>
      <c r="U60" s="21">
        <v>1.0513347022587269</v>
      </c>
      <c r="V60" s="13" t="s">
        <v>178</v>
      </c>
      <c r="W60" s="1" t="s">
        <v>394</v>
      </c>
      <c r="X60" s="1" t="s">
        <v>408</v>
      </c>
      <c r="Y60" s="13" t="s">
        <v>408</v>
      </c>
      <c r="Z60" s="1" t="s">
        <v>361</v>
      </c>
      <c r="AA60" s="13" t="s">
        <v>361</v>
      </c>
      <c r="AB60" s="13" t="s">
        <v>361</v>
      </c>
      <c r="AC60" s="13" t="s">
        <v>408</v>
      </c>
      <c r="AD60" s="13" t="s">
        <v>290</v>
      </c>
      <c r="AE60" s="27">
        <v>0.7</v>
      </c>
      <c r="AF60" s="7">
        <v>39772</v>
      </c>
      <c r="AG60" s="1" t="s">
        <v>427</v>
      </c>
      <c r="AH60" s="1" t="s">
        <v>431</v>
      </c>
      <c r="AI60" s="1" t="s">
        <v>1206</v>
      </c>
      <c r="AJ60" s="1" t="s">
        <v>175</v>
      </c>
      <c r="AK60" s="1" t="s">
        <v>633</v>
      </c>
      <c r="AL60" s="1" t="s">
        <v>361</v>
      </c>
      <c r="AM60" s="1" t="s">
        <v>408</v>
      </c>
      <c r="AN60" s="1" t="s">
        <v>408</v>
      </c>
      <c r="AO60" s="1" t="s">
        <v>408</v>
      </c>
      <c r="AP60" s="1" t="s">
        <v>408</v>
      </c>
      <c r="AQ60" s="1" t="s">
        <v>361</v>
      </c>
      <c r="AR60" s="1" t="s">
        <v>408</v>
      </c>
      <c r="AS60" s="1" t="s">
        <v>409</v>
      </c>
      <c r="AT60" s="19" t="e">
        <f>#REF!+0.25</f>
        <v>#REF!</v>
      </c>
      <c r="AU60" s="19" t="s">
        <v>1209</v>
      </c>
      <c r="AV60" s="19" t="e">
        <f>#REF!+0.25</f>
        <v>#REF!</v>
      </c>
      <c r="AW60" s="1" t="s">
        <v>430</v>
      </c>
      <c r="AX60" s="13"/>
    </row>
    <row r="61" spans="1:54" ht="29" customHeight="1" x14ac:dyDescent="0.15">
      <c r="A61" s="1" t="s">
        <v>1234</v>
      </c>
      <c r="B61" s="7">
        <v>40213</v>
      </c>
      <c r="C61" s="13" t="s">
        <v>350</v>
      </c>
      <c r="D61" s="7">
        <v>16518</v>
      </c>
      <c r="E61" s="21">
        <f t="shared" si="3"/>
        <v>64.873374401095134</v>
      </c>
      <c r="F61" s="1" t="s">
        <v>428</v>
      </c>
      <c r="G61" s="1" t="s">
        <v>289</v>
      </c>
      <c r="H61" s="1" t="s">
        <v>322</v>
      </c>
      <c r="I61" s="1" t="s">
        <v>430</v>
      </c>
      <c r="J61" s="1" t="s">
        <v>430</v>
      </c>
      <c r="K61" s="1">
        <v>16</v>
      </c>
      <c r="L61" s="1" t="s">
        <v>933</v>
      </c>
      <c r="M61" s="1" t="s">
        <v>322</v>
      </c>
      <c r="N61" s="13" t="s">
        <v>429</v>
      </c>
      <c r="O61" s="13" t="s">
        <v>408</v>
      </c>
      <c r="P61" s="13" t="s">
        <v>426</v>
      </c>
      <c r="Q61" s="1" t="s">
        <v>408</v>
      </c>
      <c r="R61" s="1" t="s">
        <v>578</v>
      </c>
      <c r="S61" s="1" t="s">
        <v>305</v>
      </c>
      <c r="T61" s="13" t="s">
        <v>408</v>
      </c>
      <c r="U61" s="21">
        <v>1.2073921971252566</v>
      </c>
      <c r="V61" s="13" t="s">
        <v>178</v>
      </c>
      <c r="W61" s="1" t="s">
        <v>394</v>
      </c>
      <c r="X61" s="1" t="s">
        <v>408</v>
      </c>
      <c r="Y61" s="13" t="s">
        <v>408</v>
      </c>
      <c r="Z61" s="1" t="s">
        <v>361</v>
      </c>
      <c r="AA61" s="13" t="s">
        <v>361</v>
      </c>
      <c r="AB61" s="13" t="s">
        <v>361</v>
      </c>
      <c r="AC61" s="13" t="s">
        <v>408</v>
      </c>
      <c r="AD61" s="13" t="s">
        <v>290</v>
      </c>
      <c r="AE61" s="27">
        <v>0.77999999999999992</v>
      </c>
      <c r="AF61" s="7">
        <v>39772</v>
      </c>
      <c r="AG61" s="1" t="s">
        <v>427</v>
      </c>
      <c r="AH61" s="1" t="s">
        <v>431</v>
      </c>
      <c r="AI61" s="1" t="s">
        <v>1206</v>
      </c>
      <c r="AJ61" s="1" t="s">
        <v>175</v>
      </c>
      <c r="AK61" s="1" t="s">
        <v>633</v>
      </c>
      <c r="AL61" s="1" t="s">
        <v>361</v>
      </c>
      <c r="AM61" s="1" t="s">
        <v>408</v>
      </c>
      <c r="AN61" s="1" t="s">
        <v>408</v>
      </c>
      <c r="AO61" s="1" t="s">
        <v>408</v>
      </c>
      <c r="AP61" s="1" t="s">
        <v>408</v>
      </c>
      <c r="AQ61" s="1" t="s">
        <v>361</v>
      </c>
      <c r="AR61" s="1" t="s">
        <v>408</v>
      </c>
      <c r="AS61" s="1" t="s">
        <v>409</v>
      </c>
      <c r="AT61" s="19" t="e">
        <f>AT60+0.17</f>
        <v>#REF!</v>
      </c>
      <c r="AU61" s="19" t="s">
        <v>1209</v>
      </c>
      <c r="AV61" s="19" t="e">
        <f>AV60+0.17</f>
        <v>#REF!</v>
      </c>
      <c r="AW61" s="1" t="s">
        <v>430</v>
      </c>
      <c r="AX61" s="13"/>
    </row>
    <row r="62" spans="1:54" ht="29" customHeight="1" x14ac:dyDescent="0.15">
      <c r="A62" s="1" t="s">
        <v>1252</v>
      </c>
      <c r="B62" s="22">
        <v>40443</v>
      </c>
      <c r="C62" s="13" t="s">
        <v>350</v>
      </c>
      <c r="D62" s="22">
        <v>16518</v>
      </c>
      <c r="E62" s="21">
        <f t="shared" si="3"/>
        <v>65.503080082135526</v>
      </c>
      <c r="F62" s="13" t="s">
        <v>428</v>
      </c>
      <c r="G62" s="13" t="s">
        <v>289</v>
      </c>
      <c r="H62" s="13" t="s">
        <v>322</v>
      </c>
      <c r="I62" s="13" t="s">
        <v>430</v>
      </c>
      <c r="J62" s="13" t="s">
        <v>430</v>
      </c>
      <c r="K62" s="13">
        <v>16</v>
      </c>
      <c r="L62" s="13" t="s">
        <v>933</v>
      </c>
      <c r="M62" s="13" t="s">
        <v>322</v>
      </c>
      <c r="N62" s="13" t="s">
        <v>429</v>
      </c>
      <c r="O62" s="13" t="s">
        <v>408</v>
      </c>
      <c r="P62" s="13" t="s">
        <v>426</v>
      </c>
      <c r="Q62" s="13" t="s">
        <v>408</v>
      </c>
      <c r="R62" s="1" t="s">
        <v>578</v>
      </c>
      <c r="S62" s="13" t="s">
        <v>305</v>
      </c>
      <c r="T62" s="13" t="s">
        <v>408</v>
      </c>
      <c r="U62" s="34">
        <v>1.83709787816564</v>
      </c>
      <c r="V62" s="13" t="s">
        <v>178</v>
      </c>
      <c r="W62" s="13" t="s">
        <v>394</v>
      </c>
      <c r="X62" s="13" t="s">
        <v>408</v>
      </c>
      <c r="Y62" s="13" t="s">
        <v>408</v>
      </c>
      <c r="Z62" s="13" t="s">
        <v>361</v>
      </c>
      <c r="AA62" s="13" t="s">
        <v>361</v>
      </c>
      <c r="AB62" s="13" t="s">
        <v>361</v>
      </c>
      <c r="AC62" s="13" t="s">
        <v>408</v>
      </c>
      <c r="AD62" s="13" t="s">
        <v>290</v>
      </c>
      <c r="AE62" s="37">
        <v>1.2799999999999998</v>
      </c>
      <c r="AF62" s="22">
        <v>39772</v>
      </c>
      <c r="AG62" s="13" t="s">
        <v>427</v>
      </c>
      <c r="AH62" s="13" t="s">
        <v>431</v>
      </c>
      <c r="AI62" s="13" t="s">
        <v>1206</v>
      </c>
      <c r="AJ62" s="13" t="s">
        <v>175</v>
      </c>
      <c r="AK62" s="13" t="s">
        <v>633</v>
      </c>
      <c r="AL62" s="13" t="s">
        <v>361</v>
      </c>
      <c r="AM62" s="13" t="s">
        <v>408</v>
      </c>
      <c r="AN62" s="13" t="s">
        <v>408</v>
      </c>
      <c r="AO62" s="13" t="s">
        <v>408</v>
      </c>
      <c r="AP62" s="13" t="s">
        <v>408</v>
      </c>
      <c r="AQ62" s="13" t="s">
        <v>361</v>
      </c>
      <c r="AR62" s="13" t="s">
        <v>408</v>
      </c>
      <c r="AS62" s="13" t="s">
        <v>409</v>
      </c>
      <c r="AT62" s="19" t="e">
        <f>AT61+0.58</f>
        <v>#REF!</v>
      </c>
      <c r="AU62" s="19" t="s">
        <v>1209</v>
      </c>
      <c r="AV62" s="19" t="e">
        <f>AV61+0.58</f>
        <v>#REF!</v>
      </c>
      <c r="AW62" s="13" t="s">
        <v>430</v>
      </c>
      <c r="AX62" s="13"/>
      <c r="AY62" s="47"/>
      <c r="AZ62"/>
      <c r="BA62"/>
      <c r="BB62"/>
    </row>
    <row r="63" spans="1:54" ht="29" customHeight="1" x14ac:dyDescent="0.15">
      <c r="A63" s="1" t="s">
        <v>1266</v>
      </c>
      <c r="B63" s="22">
        <v>40569</v>
      </c>
      <c r="C63" s="13" t="s">
        <v>350</v>
      </c>
      <c r="D63" s="22">
        <v>16518</v>
      </c>
      <c r="E63" s="21">
        <f t="shared" si="3"/>
        <v>65.848049281314175</v>
      </c>
      <c r="F63" s="13" t="s">
        <v>428</v>
      </c>
      <c r="G63" s="13" t="s">
        <v>289</v>
      </c>
      <c r="H63" s="13" t="s">
        <v>322</v>
      </c>
      <c r="I63" s="13" t="s">
        <v>430</v>
      </c>
      <c r="J63" s="13" t="s">
        <v>430</v>
      </c>
      <c r="K63" s="13">
        <v>16</v>
      </c>
      <c r="L63" s="13" t="s">
        <v>933</v>
      </c>
      <c r="M63" s="13" t="s">
        <v>322</v>
      </c>
      <c r="N63" s="13" t="s">
        <v>429</v>
      </c>
      <c r="O63" s="13" t="s">
        <v>408</v>
      </c>
      <c r="P63" s="13" t="s">
        <v>426</v>
      </c>
      <c r="Q63" s="13" t="s">
        <v>408</v>
      </c>
      <c r="R63" s="1" t="s">
        <v>578</v>
      </c>
      <c r="S63" s="13" t="s">
        <v>305</v>
      </c>
      <c r="T63" s="13" t="s">
        <v>408</v>
      </c>
      <c r="U63" s="30">
        <v>2.1</v>
      </c>
      <c r="V63" s="13" t="s">
        <v>178</v>
      </c>
      <c r="W63" s="13" t="s">
        <v>394</v>
      </c>
      <c r="X63" s="13" t="s">
        <v>408</v>
      </c>
      <c r="Y63" s="13" t="s">
        <v>408</v>
      </c>
      <c r="Z63" s="13" t="s">
        <v>361</v>
      </c>
      <c r="AA63" s="13" t="s">
        <v>361</v>
      </c>
      <c r="AB63" s="13" t="s">
        <v>361</v>
      </c>
      <c r="AC63" s="13" t="s">
        <v>408</v>
      </c>
      <c r="AD63" s="13" t="s">
        <v>290</v>
      </c>
      <c r="AE63" s="27">
        <f>AE62+0.333</f>
        <v>1.6129999999999998</v>
      </c>
      <c r="AF63" s="22">
        <v>39772</v>
      </c>
      <c r="AG63" s="13" t="s">
        <v>427</v>
      </c>
      <c r="AH63" s="13" t="s">
        <v>431</v>
      </c>
      <c r="AI63" s="13" t="s">
        <v>1206</v>
      </c>
      <c r="AJ63" s="13" t="s">
        <v>175</v>
      </c>
      <c r="AK63" s="13" t="s">
        <v>633</v>
      </c>
      <c r="AL63" s="13" t="s">
        <v>361</v>
      </c>
      <c r="AM63" s="13" t="s">
        <v>408</v>
      </c>
      <c r="AN63" s="13" t="s">
        <v>408</v>
      </c>
      <c r="AO63" s="13" t="s">
        <v>408</v>
      </c>
      <c r="AP63" s="13" t="s">
        <v>408</v>
      </c>
      <c r="AQ63" s="13" t="s">
        <v>361</v>
      </c>
      <c r="AR63" s="13" t="s">
        <v>408</v>
      </c>
      <c r="AS63" s="13" t="s">
        <v>409</v>
      </c>
      <c r="AT63" s="1" t="e">
        <f>AT62+0.58</f>
        <v>#REF!</v>
      </c>
      <c r="AU63" s="1" t="s">
        <v>1209</v>
      </c>
      <c r="AV63" s="1" t="e">
        <f>AV62+0.58</f>
        <v>#REF!</v>
      </c>
      <c r="AW63" s="13" t="s">
        <v>430</v>
      </c>
      <c r="AX63" s="13"/>
      <c r="AY63" s="47"/>
      <c r="AZ63"/>
      <c r="BA63"/>
      <c r="BB63"/>
    </row>
    <row r="64" spans="1:54" ht="29" customHeight="1" x14ac:dyDescent="0.15">
      <c r="A64" s="1" t="s">
        <v>1235</v>
      </c>
      <c r="B64" s="7">
        <v>40165</v>
      </c>
      <c r="C64" s="13" t="s">
        <v>355</v>
      </c>
      <c r="D64" s="7">
        <v>10840</v>
      </c>
      <c r="E64" s="21">
        <f t="shared" si="3"/>
        <v>80.28747433264887</v>
      </c>
      <c r="F64" s="1" t="s">
        <v>356</v>
      </c>
      <c r="G64" s="1" t="s">
        <v>289</v>
      </c>
      <c r="H64" s="1" t="s">
        <v>322</v>
      </c>
      <c r="I64" s="1" t="s">
        <v>430</v>
      </c>
      <c r="J64" s="1" t="s">
        <v>430</v>
      </c>
      <c r="K64" s="1">
        <v>8</v>
      </c>
      <c r="L64" s="1" t="s">
        <v>1243</v>
      </c>
      <c r="M64" s="1" t="s">
        <v>322</v>
      </c>
      <c r="N64" s="13" t="s">
        <v>429</v>
      </c>
      <c r="O64" s="13" t="s">
        <v>408</v>
      </c>
      <c r="P64" s="13" t="s">
        <v>426</v>
      </c>
      <c r="Q64" s="1" t="s">
        <v>408</v>
      </c>
      <c r="R64" s="1" t="s">
        <v>578</v>
      </c>
      <c r="S64" s="1" t="s">
        <v>305</v>
      </c>
      <c r="T64" s="13" t="s">
        <v>408</v>
      </c>
      <c r="U64" s="35">
        <v>0.98015058179329229</v>
      </c>
      <c r="V64" s="13" t="s">
        <v>410</v>
      </c>
      <c r="W64" s="1" t="s">
        <v>425</v>
      </c>
      <c r="X64" s="1" t="s">
        <v>408</v>
      </c>
      <c r="Y64" s="13" t="s">
        <v>408</v>
      </c>
      <c r="Z64" s="1" t="s">
        <v>430</v>
      </c>
      <c r="AA64" s="13" t="s">
        <v>361</v>
      </c>
      <c r="AB64" s="13" t="s">
        <v>361</v>
      </c>
      <c r="AC64" s="13" t="s">
        <v>408</v>
      </c>
      <c r="AD64" s="13" t="s">
        <v>290</v>
      </c>
      <c r="AE64" s="38">
        <v>0.7</v>
      </c>
      <c r="AF64" s="7">
        <v>39807</v>
      </c>
      <c r="AG64" s="1" t="s">
        <v>427</v>
      </c>
      <c r="AH64" s="1" t="s">
        <v>365</v>
      </c>
      <c r="AI64" s="1" t="s">
        <v>1219</v>
      </c>
      <c r="AJ64" s="1" t="s">
        <v>175</v>
      </c>
      <c r="AK64" s="1" t="s">
        <v>633</v>
      </c>
      <c r="AL64" s="1" t="s">
        <v>361</v>
      </c>
      <c r="AM64" s="1" t="s">
        <v>408</v>
      </c>
      <c r="AN64" s="1" t="s">
        <v>408</v>
      </c>
      <c r="AO64" s="1" t="s">
        <v>408</v>
      </c>
      <c r="AP64" s="1" t="s">
        <v>408</v>
      </c>
      <c r="AQ64" s="1" t="s">
        <v>361</v>
      </c>
      <c r="AR64" s="1" t="s">
        <v>408</v>
      </c>
      <c r="AS64" s="1" t="s">
        <v>409</v>
      </c>
      <c r="AT64" s="19" t="e">
        <f>#REF!+0.25</f>
        <v>#REF!</v>
      </c>
      <c r="AU64" s="19" t="s">
        <v>1209</v>
      </c>
      <c r="AV64" s="19" t="e">
        <f>#REF!+0.25</f>
        <v>#REF!</v>
      </c>
      <c r="AW64" s="1" t="s">
        <v>430</v>
      </c>
      <c r="AX64" s="13"/>
    </row>
    <row r="65" spans="1:54" ht="29" customHeight="1" x14ac:dyDescent="0.15">
      <c r="A65" s="1" t="s">
        <v>1253</v>
      </c>
      <c r="B65" s="7">
        <v>40213</v>
      </c>
      <c r="C65" s="13" t="s">
        <v>355</v>
      </c>
      <c r="D65" s="7">
        <v>10840</v>
      </c>
      <c r="E65" s="21">
        <f t="shared" si="3"/>
        <v>80.418891170431209</v>
      </c>
      <c r="F65" s="1" t="s">
        <v>356</v>
      </c>
      <c r="G65" s="1" t="s">
        <v>289</v>
      </c>
      <c r="H65" s="1" t="s">
        <v>322</v>
      </c>
      <c r="I65" s="1" t="s">
        <v>430</v>
      </c>
      <c r="J65" s="1" t="s">
        <v>430</v>
      </c>
      <c r="K65" s="1">
        <v>8</v>
      </c>
      <c r="L65" s="1" t="s">
        <v>1243</v>
      </c>
      <c r="M65" s="1" t="s">
        <v>322</v>
      </c>
      <c r="N65" s="13" t="s">
        <v>429</v>
      </c>
      <c r="O65" s="13" t="s">
        <v>408</v>
      </c>
      <c r="P65" s="13" t="s">
        <v>426</v>
      </c>
      <c r="Q65" s="1" t="s">
        <v>408</v>
      </c>
      <c r="R65" s="1" t="s">
        <v>578</v>
      </c>
      <c r="S65" s="1" t="s">
        <v>305</v>
      </c>
      <c r="T65" s="13" t="s">
        <v>408</v>
      </c>
      <c r="U65" s="35">
        <v>1.1115674195756331</v>
      </c>
      <c r="V65" s="13" t="s">
        <v>410</v>
      </c>
      <c r="W65" s="1" t="s">
        <v>425</v>
      </c>
      <c r="X65" s="1" t="s">
        <v>408</v>
      </c>
      <c r="Y65" s="13" t="s">
        <v>408</v>
      </c>
      <c r="Z65" s="1" t="s">
        <v>430</v>
      </c>
      <c r="AA65" s="13" t="s">
        <v>361</v>
      </c>
      <c r="AB65" s="13" t="s">
        <v>361</v>
      </c>
      <c r="AC65" s="13" t="s">
        <v>408</v>
      </c>
      <c r="AD65" s="13" t="s">
        <v>290</v>
      </c>
      <c r="AE65" s="38">
        <v>0.77999999999999992</v>
      </c>
      <c r="AF65" s="7">
        <v>39807</v>
      </c>
      <c r="AG65" s="1" t="s">
        <v>427</v>
      </c>
      <c r="AH65" s="1" t="s">
        <v>365</v>
      </c>
      <c r="AI65" s="1" t="s">
        <v>1219</v>
      </c>
      <c r="AJ65" s="1" t="s">
        <v>175</v>
      </c>
      <c r="AK65" s="1" t="s">
        <v>633</v>
      </c>
      <c r="AL65" s="1" t="s">
        <v>361</v>
      </c>
      <c r="AM65" s="1" t="s">
        <v>408</v>
      </c>
      <c r="AN65" s="1" t="s">
        <v>408</v>
      </c>
      <c r="AO65" s="1" t="s">
        <v>408</v>
      </c>
      <c r="AP65" s="1" t="s">
        <v>408</v>
      </c>
      <c r="AQ65" s="1" t="s">
        <v>361</v>
      </c>
      <c r="AR65" s="1" t="s">
        <v>408</v>
      </c>
      <c r="AS65" s="1" t="s">
        <v>409</v>
      </c>
      <c r="AT65" s="19" t="e">
        <f>AT64+0.17</f>
        <v>#REF!</v>
      </c>
      <c r="AU65" s="19" t="s">
        <v>1209</v>
      </c>
      <c r="AV65" s="19" t="e">
        <f>AV64+0.17</f>
        <v>#REF!</v>
      </c>
      <c r="AW65" s="1" t="s">
        <v>430</v>
      </c>
      <c r="AX65" s="13"/>
      <c r="AY65" s="47"/>
      <c r="AZ65"/>
      <c r="BA65"/>
      <c r="BB65"/>
    </row>
    <row r="66" spans="1:54" ht="29" customHeight="1" x14ac:dyDescent="0.15">
      <c r="A66" s="1" t="s">
        <v>1254</v>
      </c>
      <c r="B66" s="7">
        <v>40551</v>
      </c>
      <c r="C66" s="13" t="s">
        <v>355</v>
      </c>
      <c r="D66" s="7">
        <v>10840</v>
      </c>
      <c r="E66" s="21">
        <f t="shared" si="3"/>
        <v>81.344284736481868</v>
      </c>
      <c r="F66" s="1" t="s">
        <v>356</v>
      </c>
      <c r="G66" s="1" t="s">
        <v>289</v>
      </c>
      <c r="H66" s="1" t="s">
        <v>322</v>
      </c>
      <c r="I66" s="1" t="s">
        <v>430</v>
      </c>
      <c r="J66" s="1" t="s">
        <v>430</v>
      </c>
      <c r="K66" s="1">
        <v>8</v>
      </c>
      <c r="L66" s="1" t="s">
        <v>1243</v>
      </c>
      <c r="M66" s="1" t="s">
        <v>322</v>
      </c>
      <c r="N66" s="13" t="s">
        <v>429</v>
      </c>
      <c r="O66" s="13" t="s">
        <v>408</v>
      </c>
      <c r="P66" s="13" t="s">
        <v>426</v>
      </c>
      <c r="Q66" s="1" t="s">
        <v>408</v>
      </c>
      <c r="R66" s="1" t="s">
        <v>578</v>
      </c>
      <c r="S66" s="1" t="s">
        <v>305</v>
      </c>
      <c r="T66" s="13" t="s">
        <v>408</v>
      </c>
      <c r="U66" s="35">
        <v>1.78507871321013</v>
      </c>
      <c r="V66" s="13" t="s">
        <v>410</v>
      </c>
      <c r="W66" s="1" t="s">
        <v>425</v>
      </c>
      <c r="X66" s="1" t="s">
        <v>408</v>
      </c>
      <c r="Y66" s="13" t="s">
        <v>408</v>
      </c>
      <c r="Z66" s="1" t="s">
        <v>430</v>
      </c>
      <c r="AA66" s="13" t="s">
        <v>361</v>
      </c>
      <c r="AB66" s="13" t="s">
        <v>361</v>
      </c>
      <c r="AC66" s="13" t="s">
        <v>408</v>
      </c>
      <c r="AD66" s="13" t="s">
        <v>290</v>
      </c>
      <c r="AE66" s="38">
        <v>1.2799999999999998</v>
      </c>
      <c r="AF66" s="7">
        <v>39807</v>
      </c>
      <c r="AG66" s="1" t="s">
        <v>427</v>
      </c>
      <c r="AH66" s="1" t="s">
        <v>365</v>
      </c>
      <c r="AI66" s="1" t="s">
        <v>1219</v>
      </c>
      <c r="AJ66" s="1" t="s">
        <v>175</v>
      </c>
      <c r="AK66" s="1" t="s">
        <v>633</v>
      </c>
      <c r="AL66" s="1" t="s">
        <v>361</v>
      </c>
      <c r="AM66" s="1" t="s">
        <v>408</v>
      </c>
      <c r="AN66" s="1" t="s">
        <v>408</v>
      </c>
      <c r="AO66" s="1" t="s">
        <v>408</v>
      </c>
      <c r="AP66" s="1" t="s">
        <v>408</v>
      </c>
      <c r="AQ66" s="1" t="s">
        <v>361</v>
      </c>
      <c r="AR66" s="1" t="s">
        <v>408</v>
      </c>
      <c r="AS66" s="1" t="s">
        <v>409</v>
      </c>
      <c r="AT66" s="19" t="e">
        <f>AT65+0.67</f>
        <v>#REF!</v>
      </c>
      <c r="AU66" s="19" t="s">
        <v>1209</v>
      </c>
      <c r="AV66" s="19" t="e">
        <f>AV65+0.67</f>
        <v>#REF!</v>
      </c>
      <c r="AW66" s="1" t="s">
        <v>430</v>
      </c>
      <c r="AX66" s="13"/>
      <c r="AY66" s="47"/>
      <c r="AZ66"/>
      <c r="BA66"/>
      <c r="BB66"/>
    </row>
    <row r="67" spans="1:54" ht="29" customHeight="1" x14ac:dyDescent="0.15">
      <c r="A67" s="1" t="s">
        <v>1289</v>
      </c>
      <c r="B67" s="22">
        <v>40599</v>
      </c>
      <c r="C67" s="13" t="s">
        <v>355</v>
      </c>
      <c r="D67" s="22">
        <v>10840</v>
      </c>
      <c r="E67" s="21">
        <f t="shared" si="3"/>
        <v>81.475701574264207</v>
      </c>
      <c r="F67" s="13" t="s">
        <v>356</v>
      </c>
      <c r="G67" s="13" t="s">
        <v>289</v>
      </c>
      <c r="H67" s="13" t="s">
        <v>322</v>
      </c>
      <c r="I67" s="13" t="s">
        <v>430</v>
      </c>
      <c r="J67" s="13" t="s">
        <v>430</v>
      </c>
      <c r="K67" s="13">
        <v>8</v>
      </c>
      <c r="L67" s="13" t="s">
        <v>1243</v>
      </c>
      <c r="M67" s="13" t="s">
        <v>322</v>
      </c>
      <c r="N67" s="13" t="s">
        <v>429</v>
      </c>
      <c r="O67" s="13" t="s">
        <v>408</v>
      </c>
      <c r="P67" s="13" t="s">
        <v>426</v>
      </c>
      <c r="Q67" s="13" t="s">
        <v>408</v>
      </c>
      <c r="R67" s="1" t="s">
        <v>578</v>
      </c>
      <c r="S67" s="13" t="s">
        <v>305</v>
      </c>
      <c r="T67" s="13" t="s">
        <v>408</v>
      </c>
      <c r="U67" s="30">
        <v>2.2000000000000002</v>
      </c>
      <c r="V67" s="13" t="s">
        <v>410</v>
      </c>
      <c r="W67" s="13" t="s">
        <v>425</v>
      </c>
      <c r="X67" s="13" t="s">
        <v>408</v>
      </c>
      <c r="Y67" s="13" t="s">
        <v>408</v>
      </c>
      <c r="Z67" s="13" t="s">
        <v>430</v>
      </c>
      <c r="AA67" s="13" t="s">
        <v>361</v>
      </c>
      <c r="AB67" s="13" t="s">
        <v>361</v>
      </c>
      <c r="AC67" s="13" t="s">
        <v>408</v>
      </c>
      <c r="AD67" s="13" t="s">
        <v>290</v>
      </c>
      <c r="AE67" s="27">
        <v>1.8</v>
      </c>
      <c r="AF67" s="22">
        <v>39807</v>
      </c>
      <c r="AG67" s="13" t="s">
        <v>427</v>
      </c>
      <c r="AH67" s="13" t="s">
        <v>365</v>
      </c>
      <c r="AI67" s="13" t="s">
        <v>1219</v>
      </c>
      <c r="AJ67" s="13" t="s">
        <v>175</v>
      </c>
      <c r="AK67" s="13" t="s">
        <v>633</v>
      </c>
      <c r="AL67" s="13" t="s">
        <v>361</v>
      </c>
      <c r="AM67" s="13" t="s">
        <v>408</v>
      </c>
      <c r="AN67" s="13" t="s">
        <v>408</v>
      </c>
      <c r="AO67" s="13" t="s">
        <v>408</v>
      </c>
      <c r="AP67" s="13" t="s">
        <v>408</v>
      </c>
      <c r="AQ67" s="13" t="s">
        <v>361</v>
      </c>
      <c r="AR67" s="13" t="s">
        <v>408</v>
      </c>
      <c r="AS67" s="13" t="s">
        <v>409</v>
      </c>
      <c r="AT67" s="13">
        <v>5.8</v>
      </c>
      <c r="AU67" s="13" t="s">
        <v>1209</v>
      </c>
      <c r="AV67" s="13">
        <v>1.55</v>
      </c>
      <c r="AW67" s="13" t="s">
        <v>430</v>
      </c>
      <c r="AX67" s="13"/>
      <c r="AY67" s="47"/>
      <c r="AZ67"/>
      <c r="BA67"/>
      <c r="BB67"/>
    </row>
    <row r="68" spans="1:54" ht="29" customHeight="1" x14ac:dyDescent="0.15">
      <c r="A68" s="1" t="s">
        <v>1236</v>
      </c>
      <c r="B68" s="7">
        <v>40303</v>
      </c>
      <c r="C68" s="13" t="s">
        <v>355</v>
      </c>
      <c r="D68" s="7">
        <v>15589</v>
      </c>
      <c r="E68" s="21">
        <f t="shared" si="3"/>
        <v>67.663244353182748</v>
      </c>
      <c r="F68" s="1" t="s">
        <v>356</v>
      </c>
      <c r="G68" s="1" t="s">
        <v>289</v>
      </c>
      <c r="H68" s="1" t="s">
        <v>322</v>
      </c>
      <c r="I68" s="1" t="s">
        <v>430</v>
      </c>
      <c r="J68" s="1" t="s">
        <v>430</v>
      </c>
      <c r="K68" s="1">
        <v>17</v>
      </c>
      <c r="L68" s="1" t="s">
        <v>1244</v>
      </c>
      <c r="M68" s="1" t="s">
        <v>275</v>
      </c>
      <c r="N68" s="13" t="s">
        <v>429</v>
      </c>
      <c r="O68" s="13" t="s">
        <v>408</v>
      </c>
      <c r="P68" s="13" t="s">
        <v>426</v>
      </c>
      <c r="Q68" s="1" t="s">
        <v>408</v>
      </c>
      <c r="R68" s="1" t="s">
        <v>578</v>
      </c>
      <c r="S68" s="1" t="s">
        <v>305</v>
      </c>
      <c r="T68" s="13" t="s">
        <v>408</v>
      </c>
      <c r="U68" s="35">
        <v>0.72005475701574262</v>
      </c>
      <c r="V68" s="1" t="s">
        <v>178</v>
      </c>
      <c r="W68" s="1" t="s">
        <v>179</v>
      </c>
      <c r="X68" s="1" t="s">
        <v>408</v>
      </c>
      <c r="Y68" s="13" t="s">
        <v>408</v>
      </c>
      <c r="Z68" s="1" t="s">
        <v>361</v>
      </c>
      <c r="AA68" s="13" t="s">
        <v>361</v>
      </c>
      <c r="AB68" s="13" t="s">
        <v>361</v>
      </c>
      <c r="AC68" s="13" t="s">
        <v>408</v>
      </c>
      <c r="AD68" s="13" t="s">
        <v>413</v>
      </c>
      <c r="AE68" s="38">
        <v>0.5</v>
      </c>
      <c r="AF68" s="7">
        <v>40040</v>
      </c>
      <c r="AG68" s="1" t="s">
        <v>427</v>
      </c>
      <c r="AH68" s="1" t="s">
        <v>431</v>
      </c>
      <c r="AI68" s="1" t="s">
        <v>1218</v>
      </c>
      <c r="AJ68" s="1" t="s">
        <v>175</v>
      </c>
      <c r="AK68" s="1" t="s">
        <v>633</v>
      </c>
      <c r="AL68" s="1" t="s">
        <v>361</v>
      </c>
      <c r="AM68" s="1" t="s">
        <v>408</v>
      </c>
      <c r="AN68" s="1" t="s">
        <v>408</v>
      </c>
      <c r="AO68" s="1" t="s">
        <v>408</v>
      </c>
      <c r="AP68" s="1" t="s">
        <v>408</v>
      </c>
      <c r="AQ68" s="1" t="s">
        <v>361</v>
      </c>
      <c r="AR68" s="1" t="s">
        <v>408</v>
      </c>
      <c r="AS68" s="1" t="s">
        <v>409</v>
      </c>
      <c r="AT68" s="19" t="e">
        <f>#REF!+0.25</f>
        <v>#REF!</v>
      </c>
      <c r="AU68" s="19" t="s">
        <v>1209</v>
      </c>
      <c r="AV68" s="19" t="e">
        <f>#REF!+0.25</f>
        <v>#REF!</v>
      </c>
      <c r="AW68" s="1" t="s">
        <v>430</v>
      </c>
      <c r="AX68" s="13"/>
    </row>
    <row r="69" spans="1:54" ht="29" customHeight="1" x14ac:dyDescent="0.15">
      <c r="A69" s="1" t="s">
        <v>1255</v>
      </c>
      <c r="B69" s="7">
        <v>40331</v>
      </c>
      <c r="C69" s="13" t="s">
        <v>355</v>
      </c>
      <c r="D69" s="7">
        <v>15589</v>
      </c>
      <c r="E69" s="21">
        <f t="shared" si="3"/>
        <v>67.739904175222449</v>
      </c>
      <c r="F69" s="1" t="s">
        <v>356</v>
      </c>
      <c r="G69" s="1" t="s">
        <v>289</v>
      </c>
      <c r="H69" s="1" t="s">
        <v>322</v>
      </c>
      <c r="I69" s="1" t="s">
        <v>430</v>
      </c>
      <c r="J69" s="1" t="s">
        <v>430</v>
      </c>
      <c r="K69" s="1">
        <v>17</v>
      </c>
      <c r="L69" s="1" t="s">
        <v>1244</v>
      </c>
      <c r="M69" s="1" t="s">
        <v>275</v>
      </c>
      <c r="N69" s="13" t="s">
        <v>429</v>
      </c>
      <c r="O69" s="13" t="s">
        <v>408</v>
      </c>
      <c r="P69" s="13" t="s">
        <v>426</v>
      </c>
      <c r="Q69" s="1" t="s">
        <v>408</v>
      </c>
      <c r="R69" s="1" t="s">
        <v>578</v>
      </c>
      <c r="S69" s="1" t="s">
        <v>305</v>
      </c>
      <c r="T69" s="13" t="s">
        <v>408</v>
      </c>
      <c r="U69" s="35">
        <v>0.79671457905544152</v>
      </c>
      <c r="V69" s="13" t="s">
        <v>178</v>
      </c>
      <c r="W69" s="1" t="s">
        <v>179</v>
      </c>
      <c r="X69" s="1" t="s">
        <v>408</v>
      </c>
      <c r="Y69" s="13" t="s">
        <v>408</v>
      </c>
      <c r="Z69" s="1" t="s">
        <v>361</v>
      </c>
      <c r="AA69" s="13" t="s">
        <v>361</v>
      </c>
      <c r="AB69" s="13" t="s">
        <v>361</v>
      </c>
      <c r="AC69" s="13" t="s">
        <v>408</v>
      </c>
      <c r="AD69" s="13" t="s">
        <v>413</v>
      </c>
      <c r="AE69" s="38">
        <v>0.57999999999999996</v>
      </c>
      <c r="AF69" s="7">
        <v>40040</v>
      </c>
      <c r="AG69" s="1" t="s">
        <v>427</v>
      </c>
      <c r="AH69" s="1" t="s">
        <v>431</v>
      </c>
      <c r="AI69" s="1" t="s">
        <v>1218</v>
      </c>
      <c r="AJ69" s="1" t="s">
        <v>175</v>
      </c>
      <c r="AK69" s="1" t="s">
        <v>633</v>
      </c>
      <c r="AL69" s="1" t="s">
        <v>361</v>
      </c>
      <c r="AM69" s="1" t="s">
        <v>408</v>
      </c>
      <c r="AN69" s="1" t="s">
        <v>408</v>
      </c>
      <c r="AO69" s="1" t="s">
        <v>408</v>
      </c>
      <c r="AP69" s="1" t="s">
        <v>408</v>
      </c>
      <c r="AQ69" s="1" t="s">
        <v>361</v>
      </c>
      <c r="AR69" s="1" t="s">
        <v>408</v>
      </c>
      <c r="AS69" s="1" t="s">
        <v>409</v>
      </c>
      <c r="AT69" s="19" t="e">
        <f>AT68+0.08</f>
        <v>#REF!</v>
      </c>
      <c r="AU69" s="19" t="s">
        <v>1209</v>
      </c>
      <c r="AV69" s="19" t="e">
        <f>AV68+0.08</f>
        <v>#REF!</v>
      </c>
      <c r="AW69" s="1" t="s">
        <v>430</v>
      </c>
      <c r="AX69" s="13"/>
      <c r="AY69" s="47"/>
      <c r="AZ69"/>
      <c r="BA69"/>
      <c r="BB69"/>
    </row>
    <row r="70" spans="1:54" ht="29" customHeight="1" x14ac:dyDescent="0.15">
      <c r="A70" s="1" t="s">
        <v>1264</v>
      </c>
      <c r="B70" s="7">
        <v>40522</v>
      </c>
      <c r="C70" s="13" t="s">
        <v>355</v>
      </c>
      <c r="D70" s="7">
        <v>15589</v>
      </c>
      <c r="E70" s="21">
        <f t="shared" si="3"/>
        <v>68.262833675564679</v>
      </c>
      <c r="F70" s="1" t="s">
        <v>356</v>
      </c>
      <c r="G70" s="1" t="s">
        <v>289</v>
      </c>
      <c r="H70" s="1" t="s">
        <v>322</v>
      </c>
      <c r="I70" s="1" t="s">
        <v>430</v>
      </c>
      <c r="J70" s="1" t="s">
        <v>430</v>
      </c>
      <c r="K70" s="1">
        <v>17</v>
      </c>
      <c r="L70" s="1" t="s">
        <v>1244</v>
      </c>
      <c r="M70" s="1" t="s">
        <v>275</v>
      </c>
      <c r="N70" s="13" t="s">
        <v>429</v>
      </c>
      <c r="O70" s="13" t="s">
        <v>408</v>
      </c>
      <c r="P70" s="13" t="s">
        <v>426</v>
      </c>
      <c r="Q70" s="1" t="s">
        <v>408</v>
      </c>
      <c r="R70" s="1" t="s">
        <v>578</v>
      </c>
      <c r="S70" s="1" t="s">
        <v>305</v>
      </c>
      <c r="T70" s="13" t="s">
        <v>408</v>
      </c>
      <c r="U70" s="35">
        <f>(B70-AF70)/365.25</f>
        <v>1.3196440793976729</v>
      </c>
      <c r="V70" s="13" t="s">
        <v>178</v>
      </c>
      <c r="W70" s="1" t="s">
        <v>179</v>
      </c>
      <c r="X70" s="1" t="s">
        <v>408</v>
      </c>
      <c r="Y70" s="13" t="s">
        <v>408</v>
      </c>
      <c r="Z70" s="1" t="s">
        <v>361</v>
      </c>
      <c r="AA70" s="13" t="s">
        <v>361</v>
      </c>
      <c r="AB70" s="13" t="s">
        <v>361</v>
      </c>
      <c r="AC70" s="13" t="s">
        <v>408</v>
      </c>
      <c r="AD70" s="13" t="s">
        <v>413</v>
      </c>
      <c r="AE70" s="38">
        <f>AE69+0.5</f>
        <v>1.08</v>
      </c>
      <c r="AF70" s="7">
        <v>40040</v>
      </c>
      <c r="AG70" s="1" t="s">
        <v>427</v>
      </c>
      <c r="AH70" s="1" t="s">
        <v>431</v>
      </c>
      <c r="AI70" s="13" t="s">
        <v>1218</v>
      </c>
      <c r="AJ70" s="1" t="s">
        <v>175</v>
      </c>
      <c r="AK70" s="1" t="s">
        <v>633</v>
      </c>
      <c r="AL70" s="1" t="s">
        <v>361</v>
      </c>
      <c r="AM70" s="1" t="s">
        <v>408</v>
      </c>
      <c r="AN70" s="1" t="s">
        <v>408</v>
      </c>
      <c r="AO70" s="1" t="s">
        <v>408</v>
      </c>
      <c r="AP70" s="1" t="s">
        <v>408</v>
      </c>
      <c r="AQ70" s="1" t="s">
        <v>361</v>
      </c>
      <c r="AR70" s="1" t="s">
        <v>408</v>
      </c>
      <c r="AS70" s="1" t="s">
        <v>409</v>
      </c>
      <c r="AT70" s="19" t="e">
        <f>AT69+0.5</f>
        <v>#REF!</v>
      </c>
      <c r="AU70" s="19" t="s">
        <v>1209</v>
      </c>
      <c r="AV70" s="19" t="e">
        <f>AV69+0.5</f>
        <v>#REF!</v>
      </c>
      <c r="AW70" s="1" t="s">
        <v>430</v>
      </c>
      <c r="AX70" s="13"/>
      <c r="AY70" s="47"/>
      <c r="AZ70"/>
      <c r="BA70"/>
      <c r="BB70"/>
    </row>
    <row r="71" spans="1:54" ht="29" customHeight="1" x14ac:dyDescent="0.15">
      <c r="A71" s="1" t="s">
        <v>1290</v>
      </c>
      <c r="B71" s="7">
        <v>40653</v>
      </c>
      <c r="C71" s="13" t="s">
        <v>355</v>
      </c>
      <c r="D71" s="7">
        <v>15589</v>
      </c>
      <c r="E71" s="21">
        <f t="shared" si="3"/>
        <v>68.62149212867898</v>
      </c>
      <c r="F71" s="1" t="s">
        <v>356</v>
      </c>
      <c r="G71" s="1" t="s">
        <v>289</v>
      </c>
      <c r="H71" s="1" t="s">
        <v>322</v>
      </c>
      <c r="I71" s="1" t="s">
        <v>430</v>
      </c>
      <c r="J71" s="1" t="s">
        <v>430</v>
      </c>
      <c r="K71" s="1">
        <v>17</v>
      </c>
      <c r="L71" s="1" t="s">
        <v>1244</v>
      </c>
      <c r="M71" s="1" t="s">
        <v>275</v>
      </c>
      <c r="N71" s="13" t="s">
        <v>429</v>
      </c>
      <c r="O71" s="13" t="s">
        <v>408</v>
      </c>
      <c r="P71" s="13" t="s">
        <v>426</v>
      </c>
      <c r="Q71" s="1" t="s">
        <v>408</v>
      </c>
      <c r="R71" s="1" t="s">
        <v>578</v>
      </c>
      <c r="S71" s="1" t="s">
        <v>305</v>
      </c>
      <c r="T71" s="13" t="s">
        <v>408</v>
      </c>
      <c r="U71" s="21">
        <f>(B71-AF71)/365.25</f>
        <v>1.678302532511978</v>
      </c>
      <c r="V71" s="13" t="s">
        <v>178</v>
      </c>
      <c r="W71" s="1" t="s">
        <v>179</v>
      </c>
      <c r="X71" s="1" t="s">
        <v>408</v>
      </c>
      <c r="Y71" s="13" t="s">
        <v>408</v>
      </c>
      <c r="Z71" s="1" t="s">
        <v>361</v>
      </c>
      <c r="AA71" s="13" t="s">
        <v>361</v>
      </c>
      <c r="AB71" s="13" t="s">
        <v>361</v>
      </c>
      <c r="AC71" s="13" t="s">
        <v>408</v>
      </c>
      <c r="AD71" s="13" t="s">
        <v>413</v>
      </c>
      <c r="AE71" s="27">
        <v>1.33</v>
      </c>
      <c r="AF71" s="7">
        <v>40040</v>
      </c>
      <c r="AG71" s="1" t="s">
        <v>427</v>
      </c>
      <c r="AH71" s="1" t="s">
        <v>431</v>
      </c>
      <c r="AI71" s="1" t="s">
        <v>1218</v>
      </c>
      <c r="AJ71" s="1" t="s">
        <v>175</v>
      </c>
      <c r="AK71" s="1" t="s">
        <v>633</v>
      </c>
      <c r="AL71" s="1" t="s">
        <v>361</v>
      </c>
      <c r="AM71" s="1" t="s">
        <v>408</v>
      </c>
      <c r="AN71" s="1" t="s">
        <v>408</v>
      </c>
      <c r="AO71" s="1" t="s">
        <v>408</v>
      </c>
      <c r="AP71" s="1" t="s">
        <v>408</v>
      </c>
      <c r="AQ71" s="1" t="s">
        <v>361</v>
      </c>
      <c r="AR71" s="1" t="s">
        <v>408</v>
      </c>
      <c r="AS71" s="1" t="s">
        <v>409</v>
      </c>
      <c r="AT71" s="1" t="e">
        <f>AT70+0.36</f>
        <v>#REF!</v>
      </c>
      <c r="AU71" s="1" t="s">
        <v>1209</v>
      </c>
      <c r="AV71" s="1" t="e">
        <f>AV70+0.36</f>
        <v>#REF!</v>
      </c>
      <c r="AW71" s="1" t="s">
        <v>430</v>
      </c>
      <c r="AX71" s="13"/>
      <c r="AY71" s="47"/>
      <c r="AZ71"/>
      <c r="BA71"/>
      <c r="BB71"/>
    </row>
    <row r="72" spans="1:54" ht="29" customHeight="1" x14ac:dyDescent="0.15">
      <c r="A72" s="1" t="s">
        <v>1237</v>
      </c>
      <c r="B72" s="7">
        <v>40304</v>
      </c>
      <c r="C72" s="13" t="s">
        <v>355</v>
      </c>
      <c r="D72" s="7">
        <v>22959</v>
      </c>
      <c r="E72" s="21">
        <f t="shared" si="3"/>
        <v>47.488021902806295</v>
      </c>
      <c r="F72" s="1" t="s">
        <v>356</v>
      </c>
      <c r="G72" s="1" t="s">
        <v>453</v>
      </c>
      <c r="H72" s="1" t="s">
        <v>322</v>
      </c>
      <c r="I72" s="1" t="s">
        <v>430</v>
      </c>
      <c r="J72" s="1" t="s">
        <v>430</v>
      </c>
      <c r="K72" s="1">
        <v>16</v>
      </c>
      <c r="L72" s="1" t="s">
        <v>945</v>
      </c>
      <c r="M72" s="1" t="s">
        <v>322</v>
      </c>
      <c r="N72" s="13" t="s">
        <v>429</v>
      </c>
      <c r="O72" s="13" t="s">
        <v>408</v>
      </c>
      <c r="P72" s="13" t="s">
        <v>426</v>
      </c>
      <c r="Q72" s="1" t="s">
        <v>408</v>
      </c>
      <c r="R72" s="1" t="s">
        <v>578</v>
      </c>
      <c r="S72" s="1" t="s">
        <v>305</v>
      </c>
      <c r="T72" s="13" t="s">
        <v>408</v>
      </c>
      <c r="U72" s="35">
        <v>1.0759753593429158</v>
      </c>
      <c r="V72" s="13" t="s">
        <v>178</v>
      </c>
      <c r="W72" s="1" t="s">
        <v>394</v>
      </c>
      <c r="X72" s="1" t="s">
        <v>408</v>
      </c>
      <c r="Y72" s="13" t="s">
        <v>408</v>
      </c>
      <c r="Z72" s="1" t="s">
        <v>361</v>
      </c>
      <c r="AA72" s="13" t="s">
        <v>361</v>
      </c>
      <c r="AB72" s="13" t="s">
        <v>361</v>
      </c>
      <c r="AC72" s="13" t="s">
        <v>408</v>
      </c>
      <c r="AD72" s="13" t="s">
        <v>413</v>
      </c>
      <c r="AE72" s="38">
        <v>0.7</v>
      </c>
      <c r="AF72" s="7">
        <v>39911</v>
      </c>
      <c r="AG72" s="1" t="s">
        <v>427</v>
      </c>
      <c r="AH72" s="1" t="s">
        <v>365</v>
      </c>
      <c r="AI72" s="13" t="s">
        <v>1205</v>
      </c>
      <c r="AJ72" s="1" t="s">
        <v>175</v>
      </c>
      <c r="AK72" s="1" t="s">
        <v>633</v>
      </c>
      <c r="AL72" s="1" t="s">
        <v>361</v>
      </c>
      <c r="AM72" s="1" t="s">
        <v>408</v>
      </c>
      <c r="AN72" s="1" t="s">
        <v>408</v>
      </c>
      <c r="AO72" s="1" t="s">
        <v>408</v>
      </c>
      <c r="AP72" s="1" t="s">
        <v>408</v>
      </c>
      <c r="AQ72" s="1" t="s">
        <v>361</v>
      </c>
      <c r="AR72" s="1" t="s">
        <v>408</v>
      </c>
      <c r="AS72" s="1" t="s">
        <v>409</v>
      </c>
      <c r="AT72" s="19" t="e">
        <f>#REF!+0.25</f>
        <v>#REF!</v>
      </c>
      <c r="AU72" s="19" t="s">
        <v>1209</v>
      </c>
      <c r="AV72" s="19" t="e">
        <f>#REF!+0.25</f>
        <v>#REF!</v>
      </c>
      <c r="AW72" s="1" t="s">
        <v>430</v>
      </c>
      <c r="AX72" s="13"/>
    </row>
    <row r="73" spans="1:54" ht="29" customHeight="1" x14ac:dyDescent="0.15">
      <c r="A73" s="1" t="s">
        <v>1256</v>
      </c>
      <c r="B73" s="7">
        <v>40330</v>
      </c>
      <c r="C73" s="13" t="s">
        <v>355</v>
      </c>
      <c r="D73" s="7">
        <v>22959</v>
      </c>
      <c r="E73" s="21">
        <f t="shared" si="3"/>
        <v>47.559206023271734</v>
      </c>
      <c r="F73" s="1" t="s">
        <v>356</v>
      </c>
      <c r="G73" s="1" t="s">
        <v>453</v>
      </c>
      <c r="H73" s="1" t="s">
        <v>322</v>
      </c>
      <c r="I73" s="1" t="s">
        <v>430</v>
      </c>
      <c r="J73" s="1" t="s">
        <v>430</v>
      </c>
      <c r="K73" s="1">
        <v>16</v>
      </c>
      <c r="L73" s="1" t="s">
        <v>945</v>
      </c>
      <c r="M73" s="1" t="s">
        <v>322</v>
      </c>
      <c r="N73" s="13" t="s">
        <v>429</v>
      </c>
      <c r="O73" s="13" t="s">
        <v>408</v>
      </c>
      <c r="P73" s="13" t="s">
        <v>426</v>
      </c>
      <c r="Q73" s="1" t="s">
        <v>408</v>
      </c>
      <c r="R73" s="1" t="s">
        <v>578</v>
      </c>
      <c r="S73" s="1" t="s">
        <v>305</v>
      </c>
      <c r="T73" s="13" t="s">
        <v>408</v>
      </c>
      <c r="U73" s="35">
        <v>1.1471594798083504</v>
      </c>
      <c r="V73" s="13" t="s">
        <v>178</v>
      </c>
      <c r="W73" s="1" t="s">
        <v>394</v>
      </c>
      <c r="X73" s="1" t="s">
        <v>408</v>
      </c>
      <c r="Y73" s="13" t="s">
        <v>408</v>
      </c>
      <c r="Z73" s="1" t="s">
        <v>361</v>
      </c>
      <c r="AA73" s="13" t="s">
        <v>361</v>
      </c>
      <c r="AB73" s="13" t="s">
        <v>361</v>
      </c>
      <c r="AC73" s="13" t="s">
        <v>408</v>
      </c>
      <c r="AD73" s="13" t="s">
        <v>413</v>
      </c>
      <c r="AE73" s="38">
        <v>0.77999999999999992</v>
      </c>
      <c r="AF73" s="7">
        <v>39911</v>
      </c>
      <c r="AG73" s="1" t="s">
        <v>427</v>
      </c>
      <c r="AH73" s="1" t="s">
        <v>365</v>
      </c>
      <c r="AI73" s="13" t="s">
        <v>1205</v>
      </c>
      <c r="AJ73" s="1" t="s">
        <v>175</v>
      </c>
      <c r="AK73" s="1" t="s">
        <v>633</v>
      </c>
      <c r="AL73" s="1" t="s">
        <v>361</v>
      </c>
      <c r="AM73" s="1" t="s">
        <v>408</v>
      </c>
      <c r="AN73" s="1" t="s">
        <v>408</v>
      </c>
      <c r="AO73" s="1" t="s">
        <v>408</v>
      </c>
      <c r="AP73" s="1" t="s">
        <v>408</v>
      </c>
      <c r="AQ73" s="1" t="s">
        <v>361</v>
      </c>
      <c r="AR73" s="1" t="s">
        <v>408</v>
      </c>
      <c r="AS73" s="1" t="s">
        <v>409</v>
      </c>
      <c r="AT73" s="19" t="e">
        <f>AT72+0.08</f>
        <v>#REF!</v>
      </c>
      <c r="AU73" s="19" t="s">
        <v>1209</v>
      </c>
      <c r="AV73" s="19" t="e">
        <f>AV72+0.08</f>
        <v>#REF!</v>
      </c>
      <c r="AW73" s="1" t="s">
        <v>430</v>
      </c>
      <c r="AX73" s="13"/>
      <c r="AY73" s="47"/>
      <c r="AZ73"/>
      <c r="BA73"/>
      <c r="BB73"/>
    </row>
    <row r="74" spans="1:54" ht="29" customHeight="1" x14ac:dyDescent="0.15">
      <c r="A74" s="1" t="s">
        <v>1265</v>
      </c>
      <c r="B74" s="22">
        <v>40564</v>
      </c>
      <c r="C74" s="13" t="s">
        <v>355</v>
      </c>
      <c r="D74" s="22">
        <v>22959</v>
      </c>
      <c r="E74" s="21">
        <f t="shared" si="3"/>
        <v>48.199863107460644</v>
      </c>
      <c r="F74" s="13" t="s">
        <v>356</v>
      </c>
      <c r="G74" s="13" t="s">
        <v>453</v>
      </c>
      <c r="H74" s="13" t="s">
        <v>322</v>
      </c>
      <c r="I74" s="13" t="s">
        <v>430</v>
      </c>
      <c r="J74" s="13" t="s">
        <v>430</v>
      </c>
      <c r="K74" s="13">
        <v>16</v>
      </c>
      <c r="L74" s="13" t="s">
        <v>945</v>
      </c>
      <c r="M74" s="13" t="s">
        <v>322</v>
      </c>
      <c r="N74" s="13" t="s">
        <v>429</v>
      </c>
      <c r="O74" s="13" t="s">
        <v>408</v>
      </c>
      <c r="P74" s="13" t="s">
        <v>426</v>
      </c>
      <c r="Q74" s="13" t="s">
        <v>408</v>
      </c>
      <c r="R74" s="1" t="s">
        <v>578</v>
      </c>
      <c r="S74" s="13" t="s">
        <v>305</v>
      </c>
      <c r="T74" s="13" t="s">
        <v>408</v>
      </c>
      <c r="U74" s="30">
        <v>1.8</v>
      </c>
      <c r="V74" s="13" t="s">
        <v>178</v>
      </c>
      <c r="W74" s="13" t="s">
        <v>394</v>
      </c>
      <c r="X74" s="13" t="s">
        <v>408</v>
      </c>
      <c r="Y74" s="13" t="s">
        <v>408</v>
      </c>
      <c r="Z74" s="13" t="s">
        <v>361</v>
      </c>
      <c r="AA74" s="13" t="s">
        <v>361</v>
      </c>
      <c r="AB74" s="13" t="s">
        <v>361</v>
      </c>
      <c r="AC74" s="13" t="s">
        <v>408</v>
      </c>
      <c r="AD74" s="13" t="s">
        <v>413</v>
      </c>
      <c r="AE74" s="27">
        <v>1.42</v>
      </c>
      <c r="AF74" s="22">
        <v>39911</v>
      </c>
      <c r="AG74" s="13" t="s">
        <v>427</v>
      </c>
      <c r="AH74" s="13" t="s">
        <v>365</v>
      </c>
      <c r="AI74" s="13" t="s">
        <v>1205</v>
      </c>
      <c r="AJ74" s="13" t="s">
        <v>175</v>
      </c>
      <c r="AK74" s="13" t="s">
        <v>633</v>
      </c>
      <c r="AL74" s="13" t="s">
        <v>361</v>
      </c>
      <c r="AM74" s="13" t="s">
        <v>408</v>
      </c>
      <c r="AN74" s="13" t="s">
        <v>408</v>
      </c>
      <c r="AO74" s="13" t="s">
        <v>408</v>
      </c>
      <c r="AP74" s="13" t="s">
        <v>408</v>
      </c>
      <c r="AQ74" s="13" t="s">
        <v>361</v>
      </c>
      <c r="AR74" s="13" t="s">
        <v>408</v>
      </c>
      <c r="AS74" s="13" t="s">
        <v>409</v>
      </c>
      <c r="AT74" s="13">
        <v>5.72</v>
      </c>
      <c r="AU74" s="13" t="s">
        <v>1209</v>
      </c>
      <c r="AV74" s="13">
        <v>1.05</v>
      </c>
      <c r="AW74" s="13"/>
      <c r="AX74" s="13"/>
      <c r="AY74" s="47"/>
      <c r="AZ74"/>
      <c r="BA74"/>
      <c r="BB74"/>
    </row>
    <row r="75" spans="1:54" ht="29" customHeight="1" x14ac:dyDescent="0.15">
      <c r="A75" s="1" t="s">
        <v>1291</v>
      </c>
      <c r="B75" s="7">
        <v>40681</v>
      </c>
      <c r="C75" s="13" t="s">
        <v>355</v>
      </c>
      <c r="D75" s="7">
        <v>22959</v>
      </c>
      <c r="E75" s="21">
        <f t="shared" si="3"/>
        <v>48.520191649555102</v>
      </c>
      <c r="F75" s="1" t="s">
        <v>356</v>
      </c>
      <c r="G75" s="1" t="s">
        <v>453</v>
      </c>
      <c r="H75" s="1" t="s">
        <v>322</v>
      </c>
      <c r="I75" s="1" t="s">
        <v>430</v>
      </c>
      <c r="J75" s="1" t="s">
        <v>430</v>
      </c>
      <c r="K75" s="1">
        <v>16</v>
      </c>
      <c r="L75" s="1" t="s">
        <v>945</v>
      </c>
      <c r="M75" s="1" t="s">
        <v>322</v>
      </c>
      <c r="N75" s="13" t="s">
        <v>429</v>
      </c>
      <c r="O75" s="13" t="s">
        <v>408</v>
      </c>
      <c r="P75" s="13" t="s">
        <v>426</v>
      </c>
      <c r="Q75" s="1" t="s">
        <v>408</v>
      </c>
      <c r="R75" s="1" t="s">
        <v>578</v>
      </c>
      <c r="S75" s="1" t="s">
        <v>305</v>
      </c>
      <c r="T75" s="13" t="s">
        <v>408</v>
      </c>
      <c r="U75" s="21">
        <f>(B75-AF75)/365.25</f>
        <v>2.108145106091718</v>
      </c>
      <c r="V75" s="13" t="s">
        <v>178</v>
      </c>
      <c r="W75" s="1" t="s">
        <v>394</v>
      </c>
      <c r="X75" s="1" t="s">
        <v>408</v>
      </c>
      <c r="Y75" s="13" t="s">
        <v>408</v>
      </c>
      <c r="Z75" s="1" t="s">
        <v>361</v>
      </c>
      <c r="AA75" s="13" t="s">
        <v>361</v>
      </c>
      <c r="AB75" s="13" t="s">
        <v>361</v>
      </c>
      <c r="AC75" s="13" t="s">
        <v>408</v>
      </c>
      <c r="AD75" s="13" t="s">
        <v>413</v>
      </c>
      <c r="AE75" s="27">
        <f>AE74</f>
        <v>1.42</v>
      </c>
      <c r="AF75" s="7">
        <v>39911</v>
      </c>
      <c r="AG75" s="1" t="s">
        <v>427</v>
      </c>
      <c r="AH75" s="1" t="s">
        <v>365</v>
      </c>
      <c r="AI75" s="13" t="s">
        <v>1205</v>
      </c>
      <c r="AJ75" s="1" t="s">
        <v>175</v>
      </c>
      <c r="AK75" s="1" t="s">
        <v>633</v>
      </c>
      <c r="AL75" s="1" t="s">
        <v>361</v>
      </c>
      <c r="AM75" s="1" t="s">
        <v>408</v>
      </c>
      <c r="AN75" s="1" t="s">
        <v>408</v>
      </c>
      <c r="AO75" s="1" t="s">
        <v>408</v>
      </c>
      <c r="AP75" s="1" t="s">
        <v>408</v>
      </c>
      <c r="AQ75" s="1" t="s">
        <v>361</v>
      </c>
      <c r="AR75" s="1" t="s">
        <v>408</v>
      </c>
      <c r="AS75" s="1" t="s">
        <v>409</v>
      </c>
      <c r="AT75" s="1">
        <f>AT74+0.33</f>
        <v>6.05</v>
      </c>
      <c r="AU75" s="1" t="s">
        <v>1209</v>
      </c>
      <c r="AV75" s="1">
        <f>AV74+0.33</f>
        <v>1.3800000000000001</v>
      </c>
      <c r="AW75" s="1" t="s">
        <v>430</v>
      </c>
      <c r="AX75" s="13"/>
      <c r="AY75" s="47"/>
      <c r="AZ75"/>
      <c r="BA75"/>
      <c r="BB75"/>
    </row>
    <row r="76" spans="1:54" ht="29" customHeight="1" x14ac:dyDescent="0.15">
      <c r="A76" s="1" t="s">
        <v>1238</v>
      </c>
      <c r="B76" s="7">
        <v>40303</v>
      </c>
      <c r="C76" s="13" t="s">
        <v>311</v>
      </c>
      <c r="D76" s="7">
        <v>15154</v>
      </c>
      <c r="E76" s="21">
        <f t="shared" si="3"/>
        <v>68.854209445585212</v>
      </c>
      <c r="F76" s="1" t="s">
        <v>356</v>
      </c>
      <c r="G76" s="1" t="s">
        <v>289</v>
      </c>
      <c r="H76" s="1" t="s">
        <v>427</v>
      </c>
      <c r="I76" s="1" t="s">
        <v>430</v>
      </c>
      <c r="J76" s="1" t="s">
        <v>430</v>
      </c>
      <c r="K76" s="1">
        <v>20</v>
      </c>
      <c r="L76" s="1" t="s">
        <v>1245</v>
      </c>
      <c r="M76" s="1" t="s">
        <v>409</v>
      </c>
      <c r="N76" s="13" t="s">
        <v>429</v>
      </c>
      <c r="O76" s="13" t="s">
        <v>408</v>
      </c>
      <c r="P76" s="1" t="s">
        <v>327</v>
      </c>
      <c r="Q76" s="32" t="s">
        <v>1246</v>
      </c>
      <c r="R76" s="1" t="s">
        <v>578</v>
      </c>
      <c r="S76" s="1" t="s">
        <v>305</v>
      </c>
      <c r="T76" s="13" t="s">
        <v>408</v>
      </c>
      <c r="U76" s="35">
        <v>0.8459958932238193</v>
      </c>
      <c r="V76" s="13" t="s">
        <v>178</v>
      </c>
      <c r="W76" s="1" t="s">
        <v>648</v>
      </c>
      <c r="X76" s="1" t="s">
        <v>408</v>
      </c>
      <c r="Y76" s="13" t="s">
        <v>408</v>
      </c>
      <c r="Z76" s="1" t="s">
        <v>361</v>
      </c>
      <c r="AA76" s="13" t="s">
        <v>361</v>
      </c>
      <c r="AB76" s="13" t="s">
        <v>430</v>
      </c>
      <c r="AC76" s="13" t="s">
        <v>1130</v>
      </c>
      <c r="AD76" s="13" t="s">
        <v>413</v>
      </c>
      <c r="AE76" s="38">
        <v>0.9</v>
      </c>
      <c r="AF76" s="20">
        <v>39994</v>
      </c>
      <c r="AG76" s="1" t="s">
        <v>427</v>
      </c>
      <c r="AH76" s="1" t="s">
        <v>431</v>
      </c>
      <c r="AI76" s="13" t="s">
        <v>1207</v>
      </c>
      <c r="AJ76" s="1" t="s">
        <v>175</v>
      </c>
      <c r="AK76" s="1" t="s">
        <v>633</v>
      </c>
      <c r="AL76" s="1" t="s">
        <v>361</v>
      </c>
      <c r="AM76" s="1" t="s">
        <v>408</v>
      </c>
      <c r="AN76" s="1" t="s">
        <v>408</v>
      </c>
      <c r="AO76" s="1" t="s">
        <v>408</v>
      </c>
      <c r="AP76" s="1" t="s">
        <v>408</v>
      </c>
      <c r="AQ76" s="1" t="s">
        <v>361</v>
      </c>
      <c r="AR76" s="1" t="s">
        <v>408</v>
      </c>
      <c r="AS76" s="1" t="s">
        <v>409</v>
      </c>
      <c r="AT76" s="19" t="e">
        <f>#REF!+0.17</f>
        <v>#REF!</v>
      </c>
      <c r="AU76" s="19" t="s">
        <v>1209</v>
      </c>
      <c r="AV76" s="19" t="e">
        <f>#REF!+0.17</f>
        <v>#REF!</v>
      </c>
      <c r="AW76" s="1" t="s">
        <v>430</v>
      </c>
      <c r="AX76" s="13"/>
    </row>
    <row r="77" spans="1:54" ht="29" customHeight="1" x14ac:dyDescent="0.15">
      <c r="A77" s="1" t="s">
        <v>1257</v>
      </c>
      <c r="B77" s="7">
        <v>40330</v>
      </c>
      <c r="C77" s="13" t="s">
        <v>311</v>
      </c>
      <c r="D77" s="7">
        <v>15154</v>
      </c>
      <c r="E77" s="21">
        <f t="shared" si="3"/>
        <v>68.928131416837786</v>
      </c>
      <c r="F77" s="1" t="s">
        <v>356</v>
      </c>
      <c r="G77" s="1" t="s">
        <v>289</v>
      </c>
      <c r="H77" s="1" t="s">
        <v>427</v>
      </c>
      <c r="I77" s="1" t="s">
        <v>430</v>
      </c>
      <c r="J77" s="1" t="s">
        <v>430</v>
      </c>
      <c r="K77" s="1">
        <v>20</v>
      </c>
      <c r="L77" s="1" t="s">
        <v>1245</v>
      </c>
      <c r="M77" s="1" t="s">
        <v>409</v>
      </c>
      <c r="N77" s="13" t="s">
        <v>429</v>
      </c>
      <c r="O77" s="13" t="s">
        <v>408</v>
      </c>
      <c r="P77" s="1" t="s">
        <v>327</v>
      </c>
      <c r="Q77" s="32" t="s">
        <v>1246</v>
      </c>
      <c r="R77" s="1" t="s">
        <v>578</v>
      </c>
      <c r="S77" s="1" t="s">
        <v>305</v>
      </c>
      <c r="T77" s="13" t="s">
        <v>408</v>
      </c>
      <c r="U77" s="35">
        <v>0.91991786447638602</v>
      </c>
      <c r="V77" s="13" t="s">
        <v>178</v>
      </c>
      <c r="W77" s="1" t="s">
        <v>648</v>
      </c>
      <c r="X77" s="1" t="s">
        <v>408</v>
      </c>
      <c r="Y77" s="13" t="s">
        <v>408</v>
      </c>
      <c r="Z77" s="1" t="s">
        <v>361</v>
      </c>
      <c r="AA77" s="13" t="s">
        <v>361</v>
      </c>
      <c r="AB77" s="13" t="s">
        <v>409</v>
      </c>
      <c r="AC77" s="13" t="s">
        <v>409</v>
      </c>
      <c r="AD77" s="13" t="s">
        <v>413</v>
      </c>
      <c r="AE77" s="38">
        <v>0.9</v>
      </c>
      <c r="AF77" s="20">
        <v>39994</v>
      </c>
      <c r="AG77" s="1" t="s">
        <v>427</v>
      </c>
      <c r="AH77" s="1" t="s">
        <v>431</v>
      </c>
      <c r="AI77" s="13" t="s">
        <v>1207</v>
      </c>
      <c r="AJ77" s="1" t="s">
        <v>175</v>
      </c>
      <c r="AK77" s="1" t="s">
        <v>633</v>
      </c>
      <c r="AL77" s="1" t="s">
        <v>361</v>
      </c>
      <c r="AM77" s="1" t="s">
        <v>408</v>
      </c>
      <c r="AN77" s="1" t="s">
        <v>408</v>
      </c>
      <c r="AO77" s="1" t="s">
        <v>408</v>
      </c>
      <c r="AP77" s="1" t="s">
        <v>408</v>
      </c>
      <c r="AQ77" s="1" t="s">
        <v>361</v>
      </c>
      <c r="AR77" s="1" t="s">
        <v>408</v>
      </c>
      <c r="AS77" s="1" t="s">
        <v>409</v>
      </c>
      <c r="AT77" s="19" t="e">
        <f>AT76+0.08</f>
        <v>#REF!</v>
      </c>
      <c r="AU77" s="19" t="s">
        <v>1209</v>
      </c>
      <c r="AV77" s="19" t="e">
        <f>AV76+0.08</f>
        <v>#REF!</v>
      </c>
      <c r="AW77" s="1" t="s">
        <v>430</v>
      </c>
      <c r="AX77" s="13"/>
      <c r="AY77" s="47"/>
      <c r="AZ77"/>
      <c r="BA77" s="33"/>
    </row>
    <row r="78" spans="1:54" ht="29" customHeight="1" x14ac:dyDescent="0.15">
      <c r="A78" s="1" t="s">
        <v>1262</v>
      </c>
      <c r="B78" s="7">
        <v>40520</v>
      </c>
      <c r="C78" s="13" t="s">
        <v>311</v>
      </c>
      <c r="D78" s="7">
        <v>15154</v>
      </c>
      <c r="E78" s="21">
        <f t="shared" si="3"/>
        <v>69.448323066392888</v>
      </c>
      <c r="F78" s="1" t="s">
        <v>356</v>
      </c>
      <c r="G78" s="1" t="s">
        <v>289</v>
      </c>
      <c r="H78" s="1" t="s">
        <v>427</v>
      </c>
      <c r="I78" s="1" t="s">
        <v>430</v>
      </c>
      <c r="J78" s="1" t="s">
        <v>430</v>
      </c>
      <c r="K78" s="1">
        <v>20</v>
      </c>
      <c r="L78" s="1" t="s">
        <v>1245</v>
      </c>
      <c r="M78" s="1" t="s">
        <v>409</v>
      </c>
      <c r="N78" s="13" t="s">
        <v>429</v>
      </c>
      <c r="O78" s="13" t="s">
        <v>408</v>
      </c>
      <c r="P78" s="1" t="s">
        <v>327</v>
      </c>
      <c r="Q78" s="32" t="s">
        <v>1246</v>
      </c>
      <c r="R78" s="1" t="s">
        <v>578</v>
      </c>
      <c r="S78" s="1" t="s">
        <v>305</v>
      </c>
      <c r="T78" s="13" t="s">
        <v>408</v>
      </c>
      <c r="U78" s="35">
        <v>1.4</v>
      </c>
      <c r="V78" s="13" t="s">
        <v>178</v>
      </c>
      <c r="W78" s="1" t="s">
        <v>648</v>
      </c>
      <c r="X78" s="1" t="s">
        <v>408</v>
      </c>
      <c r="Y78" s="13" t="s">
        <v>408</v>
      </c>
      <c r="Z78" s="1" t="s">
        <v>361</v>
      </c>
      <c r="AA78" s="13" t="s">
        <v>361</v>
      </c>
      <c r="AB78" s="13" t="s">
        <v>409</v>
      </c>
      <c r="AC78" s="13" t="s">
        <v>409</v>
      </c>
      <c r="AD78" s="13" t="s">
        <v>413</v>
      </c>
      <c r="AE78" s="38">
        <f>AE77+0.5</f>
        <v>1.4</v>
      </c>
      <c r="AF78" s="20">
        <v>39994</v>
      </c>
      <c r="AG78" s="1" t="s">
        <v>427</v>
      </c>
      <c r="AH78" s="1" t="s">
        <v>431</v>
      </c>
      <c r="AI78" s="13" t="s">
        <v>1207</v>
      </c>
      <c r="AJ78" s="1" t="s">
        <v>175</v>
      </c>
      <c r="AK78" s="1" t="s">
        <v>633</v>
      </c>
      <c r="AL78" s="1" t="s">
        <v>361</v>
      </c>
      <c r="AM78" s="1" t="s">
        <v>408</v>
      </c>
      <c r="AN78" s="1" t="s">
        <v>408</v>
      </c>
      <c r="AO78" s="1" t="s">
        <v>408</v>
      </c>
      <c r="AP78" s="1" t="s">
        <v>408</v>
      </c>
      <c r="AQ78" s="1" t="s">
        <v>361</v>
      </c>
      <c r="AR78" s="1" t="s">
        <v>408</v>
      </c>
      <c r="AS78" s="1" t="s">
        <v>409</v>
      </c>
      <c r="AT78" s="19" t="e">
        <f>AT77+0.5</f>
        <v>#REF!</v>
      </c>
      <c r="AU78" s="19" t="s">
        <v>1209</v>
      </c>
      <c r="AV78" s="19" t="e">
        <f>AV77+0.5</f>
        <v>#REF!</v>
      </c>
      <c r="AW78" s="1" t="s">
        <v>430</v>
      </c>
      <c r="AX78" s="13"/>
      <c r="AY78" s="47"/>
      <c r="AZ78"/>
      <c r="BA78" s="33"/>
    </row>
    <row r="79" spans="1:54" ht="29" customHeight="1" x14ac:dyDescent="0.15">
      <c r="A79" s="1" t="s">
        <v>1292</v>
      </c>
      <c r="B79" s="22">
        <v>40653</v>
      </c>
      <c r="C79" s="13" t="s">
        <v>311</v>
      </c>
      <c r="D79" s="22">
        <v>15154</v>
      </c>
      <c r="E79" s="21">
        <f t="shared" si="3"/>
        <v>69.812457221081445</v>
      </c>
      <c r="F79" s="13" t="s">
        <v>356</v>
      </c>
      <c r="G79" s="13" t="s">
        <v>289</v>
      </c>
      <c r="H79" s="13" t="s">
        <v>427</v>
      </c>
      <c r="I79" s="13" t="s">
        <v>430</v>
      </c>
      <c r="J79" s="13" t="s">
        <v>430</v>
      </c>
      <c r="K79" s="13">
        <v>20</v>
      </c>
      <c r="L79" s="13" t="s">
        <v>1245</v>
      </c>
      <c r="M79" s="13" t="s">
        <v>409</v>
      </c>
      <c r="N79" s="13" t="s">
        <v>429</v>
      </c>
      <c r="O79" s="13" t="s">
        <v>408</v>
      </c>
      <c r="P79" s="13" t="s">
        <v>327</v>
      </c>
      <c r="Q79" s="41" t="s">
        <v>1246</v>
      </c>
      <c r="R79" s="1" t="s">
        <v>578</v>
      </c>
      <c r="S79" s="13" t="s">
        <v>305</v>
      </c>
      <c r="T79" s="13" t="s">
        <v>408</v>
      </c>
      <c r="U79" s="30">
        <v>1.8</v>
      </c>
      <c r="V79" s="13" t="s">
        <v>178</v>
      </c>
      <c r="W79" s="13" t="s">
        <v>648</v>
      </c>
      <c r="X79" s="13" t="s">
        <v>408</v>
      </c>
      <c r="Y79" s="13" t="s">
        <v>408</v>
      </c>
      <c r="Z79" s="13" t="s">
        <v>361</v>
      </c>
      <c r="AA79" s="13" t="s">
        <v>361</v>
      </c>
      <c r="AB79" s="13" t="s">
        <v>409</v>
      </c>
      <c r="AC79" s="13" t="s">
        <v>409</v>
      </c>
      <c r="AD79" s="13" t="s">
        <v>413</v>
      </c>
      <c r="AE79" s="42">
        <v>1.48</v>
      </c>
      <c r="AF79" s="43">
        <v>39994</v>
      </c>
      <c r="AG79" s="13" t="s">
        <v>427</v>
      </c>
      <c r="AH79" s="13" t="s">
        <v>431</v>
      </c>
      <c r="AI79" s="13" t="s">
        <v>1207</v>
      </c>
      <c r="AJ79" s="13" t="s">
        <v>175</v>
      </c>
      <c r="AK79" s="13" t="s">
        <v>633</v>
      </c>
      <c r="AL79" s="13" t="s">
        <v>361</v>
      </c>
      <c r="AM79" s="13" t="s">
        <v>408</v>
      </c>
      <c r="AN79" s="13" t="s">
        <v>408</v>
      </c>
      <c r="AO79" s="13" t="s">
        <v>408</v>
      </c>
      <c r="AP79" s="13" t="s">
        <v>408</v>
      </c>
      <c r="AQ79" s="13" t="s">
        <v>361</v>
      </c>
      <c r="AR79" s="13" t="s">
        <v>408</v>
      </c>
      <c r="AS79" s="13" t="s">
        <v>409</v>
      </c>
      <c r="AT79" s="13">
        <v>5.95</v>
      </c>
      <c r="AU79" s="13" t="s">
        <v>1209</v>
      </c>
      <c r="AV79" s="13">
        <v>1.22</v>
      </c>
      <c r="AW79" s="13" t="s">
        <v>430</v>
      </c>
      <c r="AX79" s="13"/>
      <c r="AY79" s="47"/>
      <c r="AZ79"/>
      <c r="BA79" s="33"/>
      <c r="BB79" s="13"/>
    </row>
    <row r="80" spans="1:54" ht="29" customHeight="1" x14ac:dyDescent="0.15">
      <c r="A80" s="1" t="s">
        <v>1239</v>
      </c>
      <c r="B80" s="7">
        <v>40305</v>
      </c>
      <c r="C80" s="13" t="s">
        <v>251</v>
      </c>
      <c r="D80" s="7">
        <v>12948</v>
      </c>
      <c r="E80" s="21">
        <f t="shared" si="3"/>
        <v>74.899383983572889</v>
      </c>
      <c r="F80" s="1" t="s">
        <v>428</v>
      </c>
      <c r="G80" s="1" t="s">
        <v>289</v>
      </c>
      <c r="H80" s="1" t="s">
        <v>322</v>
      </c>
      <c r="I80" s="1" t="s">
        <v>430</v>
      </c>
      <c r="J80" s="1" t="s">
        <v>430</v>
      </c>
      <c r="K80" s="1">
        <v>16</v>
      </c>
      <c r="L80" s="1" t="s">
        <v>1247</v>
      </c>
      <c r="M80" s="1" t="s">
        <v>322</v>
      </c>
      <c r="N80" s="13" t="s">
        <v>429</v>
      </c>
      <c r="O80" s="13" t="s">
        <v>408</v>
      </c>
      <c r="P80" s="1" t="s">
        <v>426</v>
      </c>
      <c r="Q80" s="1" t="s">
        <v>408</v>
      </c>
      <c r="R80" s="1" t="s">
        <v>578</v>
      </c>
      <c r="S80" s="1" t="s">
        <v>305</v>
      </c>
      <c r="T80" s="13" t="s">
        <v>408</v>
      </c>
      <c r="U80" s="35">
        <v>2.2422997946611911</v>
      </c>
      <c r="V80" s="13" t="s">
        <v>178</v>
      </c>
      <c r="W80" s="1" t="s">
        <v>394</v>
      </c>
      <c r="X80" s="1" t="s">
        <v>408</v>
      </c>
      <c r="Y80" s="13" t="s">
        <v>408</v>
      </c>
      <c r="Z80" s="1" t="s">
        <v>361</v>
      </c>
      <c r="AA80" s="13" t="s">
        <v>361</v>
      </c>
      <c r="AB80" s="13" t="s">
        <v>361</v>
      </c>
      <c r="AC80" s="13" t="s">
        <v>408</v>
      </c>
      <c r="AD80" s="13" t="s">
        <v>413</v>
      </c>
      <c r="AE80" s="38" t="s">
        <v>409</v>
      </c>
      <c r="AF80" s="7">
        <v>39486</v>
      </c>
      <c r="AG80" s="1" t="s">
        <v>427</v>
      </c>
      <c r="AH80" s="1" t="s">
        <v>431</v>
      </c>
      <c r="AI80" s="13" t="s">
        <v>1205</v>
      </c>
      <c r="AJ80" s="1" t="s">
        <v>175</v>
      </c>
      <c r="AK80" s="1" t="s">
        <v>633</v>
      </c>
      <c r="AL80" s="1" t="s">
        <v>361</v>
      </c>
      <c r="AM80" s="1" t="s">
        <v>408</v>
      </c>
      <c r="AN80" s="1" t="s">
        <v>408</v>
      </c>
      <c r="AO80" s="1" t="s">
        <v>408</v>
      </c>
      <c r="AP80" s="1" t="s">
        <v>408</v>
      </c>
      <c r="AQ80" s="1" t="s">
        <v>361</v>
      </c>
      <c r="AR80" s="1" t="s">
        <v>408</v>
      </c>
      <c r="AS80" s="1" t="s">
        <v>409</v>
      </c>
      <c r="AT80" s="19" t="e">
        <f>#REF!+0.08</f>
        <v>#REF!</v>
      </c>
      <c r="AU80" s="19" t="s">
        <v>1209</v>
      </c>
      <c r="AV80" s="19" t="e">
        <f>#REF!+0.08</f>
        <v>#REF!</v>
      </c>
      <c r="AW80" s="1" t="s">
        <v>430</v>
      </c>
      <c r="AX80" s="13"/>
    </row>
    <row r="81" spans="1:54" ht="29" customHeight="1" x14ac:dyDescent="0.15">
      <c r="A81" s="1" t="s">
        <v>1258</v>
      </c>
      <c r="B81" s="7">
        <v>40333</v>
      </c>
      <c r="C81" s="13" t="s">
        <v>251</v>
      </c>
      <c r="D81" s="7">
        <v>12948</v>
      </c>
      <c r="E81" s="21">
        <f t="shared" si="3"/>
        <v>74.976043805612591</v>
      </c>
      <c r="F81" s="1" t="s">
        <v>428</v>
      </c>
      <c r="G81" s="1" t="s">
        <v>289</v>
      </c>
      <c r="H81" s="1" t="s">
        <v>322</v>
      </c>
      <c r="I81" s="1" t="s">
        <v>430</v>
      </c>
      <c r="J81" s="1" t="s">
        <v>430</v>
      </c>
      <c r="K81" s="1">
        <v>16</v>
      </c>
      <c r="L81" s="1" t="s">
        <v>1247</v>
      </c>
      <c r="M81" s="1" t="s">
        <v>322</v>
      </c>
      <c r="N81" s="13" t="s">
        <v>429</v>
      </c>
      <c r="O81" s="13" t="s">
        <v>408</v>
      </c>
      <c r="P81" s="1" t="s">
        <v>426</v>
      </c>
      <c r="Q81" s="1" t="s">
        <v>408</v>
      </c>
      <c r="R81" s="1" t="s">
        <v>578</v>
      </c>
      <c r="S81" s="1" t="s">
        <v>305</v>
      </c>
      <c r="T81" s="13" t="s">
        <v>408</v>
      </c>
      <c r="U81" s="35">
        <v>2.3189596167008899</v>
      </c>
      <c r="V81" s="13" t="s">
        <v>178</v>
      </c>
      <c r="W81" s="1" t="s">
        <v>394</v>
      </c>
      <c r="X81" s="1" t="s">
        <v>408</v>
      </c>
      <c r="Y81" s="13" t="s">
        <v>408</v>
      </c>
      <c r="Z81" s="1" t="s">
        <v>361</v>
      </c>
      <c r="AA81" s="13" t="s">
        <v>361</v>
      </c>
      <c r="AB81" s="13" t="s">
        <v>361</v>
      </c>
      <c r="AC81" s="13" t="s">
        <v>408</v>
      </c>
      <c r="AD81" s="13" t="s">
        <v>413</v>
      </c>
      <c r="AE81" s="38" t="s">
        <v>409</v>
      </c>
      <c r="AF81" s="7">
        <v>39486</v>
      </c>
      <c r="AG81" s="1" t="s">
        <v>427</v>
      </c>
      <c r="AH81" s="1" t="s">
        <v>431</v>
      </c>
      <c r="AI81" s="13" t="s">
        <v>1205</v>
      </c>
      <c r="AJ81" s="1" t="s">
        <v>175</v>
      </c>
      <c r="AK81" s="1" t="s">
        <v>633</v>
      </c>
      <c r="AL81" s="1" t="s">
        <v>361</v>
      </c>
      <c r="AM81" s="1" t="s">
        <v>408</v>
      </c>
      <c r="AN81" s="1" t="s">
        <v>408</v>
      </c>
      <c r="AO81" s="1" t="s">
        <v>408</v>
      </c>
      <c r="AP81" s="1" t="s">
        <v>408</v>
      </c>
      <c r="AQ81" s="1" t="s">
        <v>361</v>
      </c>
      <c r="AR81" s="1" t="s">
        <v>408</v>
      </c>
      <c r="AS81" s="1" t="s">
        <v>409</v>
      </c>
      <c r="AT81" s="19" t="e">
        <f>AT80+0.08</f>
        <v>#REF!</v>
      </c>
      <c r="AU81" s="19" t="s">
        <v>1209</v>
      </c>
      <c r="AV81" s="19" t="e">
        <f>AV80+0.08</f>
        <v>#REF!</v>
      </c>
      <c r="AW81" s="1" t="s">
        <v>430</v>
      </c>
      <c r="AX81" s="13"/>
      <c r="AY81" s="47"/>
      <c r="AZ81"/>
      <c r="BA81" s="33"/>
    </row>
    <row r="82" spans="1:54" ht="29" customHeight="1" x14ac:dyDescent="0.15">
      <c r="A82" s="1" t="s">
        <v>1263</v>
      </c>
      <c r="B82" s="22">
        <v>40520</v>
      </c>
      <c r="C82" s="13" t="s">
        <v>251</v>
      </c>
      <c r="D82" s="22">
        <v>12948</v>
      </c>
      <c r="E82" s="21">
        <f t="shared" si="3"/>
        <v>75.488021902806295</v>
      </c>
      <c r="F82" s="13" t="s">
        <v>428</v>
      </c>
      <c r="G82" s="13" t="s">
        <v>289</v>
      </c>
      <c r="H82" s="13" t="s">
        <v>322</v>
      </c>
      <c r="I82" s="13" t="s">
        <v>430</v>
      </c>
      <c r="J82" s="13" t="s">
        <v>430</v>
      </c>
      <c r="K82" s="13">
        <v>16</v>
      </c>
      <c r="L82" s="13" t="s">
        <v>1247</v>
      </c>
      <c r="M82" s="13" t="s">
        <v>322</v>
      </c>
      <c r="N82" s="13" t="s">
        <v>429</v>
      </c>
      <c r="O82" s="13" t="s">
        <v>408</v>
      </c>
      <c r="P82" s="13" t="s">
        <v>426</v>
      </c>
      <c r="Q82" s="13" t="s">
        <v>408</v>
      </c>
      <c r="R82" s="1" t="s">
        <v>578</v>
      </c>
      <c r="S82" s="13" t="s">
        <v>305</v>
      </c>
      <c r="T82" s="13" t="s">
        <v>408</v>
      </c>
      <c r="U82" s="30">
        <v>2.8</v>
      </c>
      <c r="V82" s="13" t="s">
        <v>178</v>
      </c>
      <c r="W82" s="13" t="s">
        <v>394</v>
      </c>
      <c r="X82" s="13" t="s">
        <v>408</v>
      </c>
      <c r="Y82" s="13" t="s">
        <v>408</v>
      </c>
      <c r="Z82" s="13" t="s">
        <v>361</v>
      </c>
      <c r="AA82" s="13" t="s">
        <v>361</v>
      </c>
      <c r="AB82" s="13" t="s">
        <v>361</v>
      </c>
      <c r="AC82" s="13" t="s">
        <v>408</v>
      </c>
      <c r="AD82" s="13" t="s">
        <v>413</v>
      </c>
      <c r="AE82" s="27" t="s">
        <v>409</v>
      </c>
      <c r="AF82" s="22">
        <v>39486</v>
      </c>
      <c r="AG82" s="13" t="s">
        <v>427</v>
      </c>
      <c r="AH82" s="13" t="s">
        <v>431</v>
      </c>
      <c r="AI82" s="13" t="s">
        <v>1205</v>
      </c>
      <c r="AJ82" s="13" t="s">
        <v>175</v>
      </c>
      <c r="AK82" s="13" t="s">
        <v>633</v>
      </c>
      <c r="AL82" s="13" t="s">
        <v>361</v>
      </c>
      <c r="AM82" s="13" t="s">
        <v>408</v>
      </c>
      <c r="AN82" s="13" t="s">
        <v>408</v>
      </c>
      <c r="AO82" s="13" t="s">
        <v>408</v>
      </c>
      <c r="AP82" s="13" t="s">
        <v>408</v>
      </c>
      <c r="AQ82" s="13" t="s">
        <v>361</v>
      </c>
      <c r="AR82" s="13" t="s">
        <v>408</v>
      </c>
      <c r="AS82" s="13" t="s">
        <v>409</v>
      </c>
      <c r="AT82" s="13">
        <v>5.58</v>
      </c>
      <c r="AU82" s="13" t="s">
        <v>1209</v>
      </c>
      <c r="AV82" s="13">
        <v>0.74</v>
      </c>
      <c r="AW82" s="13" t="s">
        <v>430</v>
      </c>
      <c r="AX82" s="13"/>
      <c r="AY82" s="47"/>
      <c r="AZ82"/>
      <c r="BA82" s="33"/>
      <c r="BB82" s="13"/>
    </row>
    <row r="83" spans="1:54" ht="29" customHeight="1" x14ac:dyDescent="0.15">
      <c r="A83" s="1" t="s">
        <v>1293</v>
      </c>
      <c r="B83" s="7">
        <v>40648</v>
      </c>
      <c r="C83" s="13" t="s">
        <v>251</v>
      </c>
      <c r="D83" s="7">
        <v>12948</v>
      </c>
      <c r="E83" s="21">
        <f t="shared" si="3"/>
        <v>75.8384668035592</v>
      </c>
      <c r="F83" s="1" t="s">
        <v>428</v>
      </c>
      <c r="G83" s="1" t="s">
        <v>289</v>
      </c>
      <c r="H83" s="1" t="s">
        <v>322</v>
      </c>
      <c r="I83" s="1" t="s">
        <v>430</v>
      </c>
      <c r="J83" s="1" t="s">
        <v>430</v>
      </c>
      <c r="K83" s="1">
        <v>16</v>
      </c>
      <c r="L83" s="1" t="s">
        <v>1247</v>
      </c>
      <c r="M83" s="1" t="s">
        <v>322</v>
      </c>
      <c r="N83" s="13" t="s">
        <v>429</v>
      </c>
      <c r="O83" s="13" t="s">
        <v>408</v>
      </c>
      <c r="P83" s="1" t="s">
        <v>426</v>
      </c>
      <c r="Q83" s="1" t="s">
        <v>408</v>
      </c>
      <c r="R83" s="1" t="s">
        <v>578</v>
      </c>
      <c r="S83" s="1" t="s">
        <v>305</v>
      </c>
      <c r="T83" s="13" t="s">
        <v>408</v>
      </c>
      <c r="U83" s="21">
        <f>(B83-AF83)/365.25</f>
        <v>3.1813826146475015</v>
      </c>
      <c r="V83" s="13" t="s">
        <v>178</v>
      </c>
      <c r="W83" s="1" t="s">
        <v>394</v>
      </c>
      <c r="X83" s="1" t="s">
        <v>408</v>
      </c>
      <c r="Y83" s="13" t="s">
        <v>408</v>
      </c>
      <c r="Z83" s="1" t="s">
        <v>361</v>
      </c>
      <c r="AA83" s="13" t="s">
        <v>361</v>
      </c>
      <c r="AB83" s="13" t="s">
        <v>361</v>
      </c>
      <c r="AC83" s="13" t="s">
        <v>408</v>
      </c>
      <c r="AD83" s="13" t="s">
        <v>413</v>
      </c>
      <c r="AE83" s="27" t="s">
        <v>409</v>
      </c>
      <c r="AF83" s="7">
        <v>39486</v>
      </c>
      <c r="AG83" s="1" t="s">
        <v>427</v>
      </c>
      <c r="AH83" s="1" t="s">
        <v>431</v>
      </c>
      <c r="AI83" s="13" t="s">
        <v>1205</v>
      </c>
      <c r="AJ83" s="1" t="s">
        <v>175</v>
      </c>
      <c r="AK83" s="1" t="s">
        <v>633</v>
      </c>
      <c r="AL83" s="1" t="s">
        <v>361</v>
      </c>
      <c r="AM83" s="1" t="s">
        <v>408</v>
      </c>
      <c r="AN83" s="1" t="s">
        <v>408</v>
      </c>
      <c r="AO83" s="1" t="s">
        <v>408</v>
      </c>
      <c r="AP83" s="1" t="s">
        <v>408</v>
      </c>
      <c r="AQ83" s="1" t="s">
        <v>361</v>
      </c>
      <c r="AR83" s="1" t="s">
        <v>408</v>
      </c>
      <c r="AS83" s="1" t="s">
        <v>409</v>
      </c>
      <c r="AT83" s="1">
        <f>AT82+0.35</f>
        <v>5.93</v>
      </c>
      <c r="AU83" s="1" t="s">
        <v>1209</v>
      </c>
      <c r="AV83" s="1">
        <f>AV82+0.5</f>
        <v>1.24</v>
      </c>
      <c r="AW83" s="1" t="s">
        <v>430</v>
      </c>
      <c r="AX83" s="13"/>
      <c r="AY83" s="47"/>
      <c r="AZ83"/>
      <c r="BA83" s="33"/>
    </row>
    <row r="84" spans="1:54" ht="29" customHeight="1" x14ac:dyDescent="0.15">
      <c r="A84" s="1" t="s">
        <v>1240</v>
      </c>
      <c r="B84" s="7">
        <v>40381</v>
      </c>
      <c r="C84" s="13" t="s">
        <v>355</v>
      </c>
      <c r="D84" s="7">
        <v>17032</v>
      </c>
      <c r="E84" s="21">
        <f t="shared" si="3"/>
        <v>63.926078028747433</v>
      </c>
      <c r="F84" s="1" t="s">
        <v>428</v>
      </c>
      <c r="G84" s="1" t="s">
        <v>289</v>
      </c>
      <c r="H84" s="1" t="s">
        <v>322</v>
      </c>
      <c r="I84" s="1" t="s">
        <v>430</v>
      </c>
      <c r="J84" s="1" t="s">
        <v>430</v>
      </c>
      <c r="K84" s="1">
        <v>18</v>
      </c>
      <c r="L84" s="1" t="s">
        <v>1248</v>
      </c>
      <c r="M84" s="1" t="s">
        <v>409</v>
      </c>
      <c r="N84" s="13" t="s">
        <v>429</v>
      </c>
      <c r="O84" s="13" t="s">
        <v>408</v>
      </c>
      <c r="P84" s="1" t="s">
        <v>426</v>
      </c>
      <c r="Q84" s="1" t="s">
        <v>408</v>
      </c>
      <c r="R84" s="1" t="s">
        <v>578</v>
      </c>
      <c r="S84" s="1" t="s">
        <v>305</v>
      </c>
      <c r="T84" s="13" t="s">
        <v>408</v>
      </c>
      <c r="U84" s="35">
        <v>0.80219028062970565</v>
      </c>
      <c r="V84" s="13" t="s">
        <v>178</v>
      </c>
      <c r="W84" s="1" t="s">
        <v>394</v>
      </c>
      <c r="X84" s="1" t="s">
        <v>408</v>
      </c>
      <c r="Y84" s="13" t="s">
        <v>408</v>
      </c>
      <c r="Z84" s="1" t="s">
        <v>361</v>
      </c>
      <c r="AA84" s="13" t="s">
        <v>361</v>
      </c>
      <c r="AB84" s="13" t="s">
        <v>430</v>
      </c>
      <c r="AC84" s="13" t="s">
        <v>1130</v>
      </c>
      <c r="AD84" s="13" t="s">
        <v>318</v>
      </c>
      <c r="AE84" s="38">
        <v>0.25</v>
      </c>
      <c r="AF84" s="7">
        <v>40088</v>
      </c>
      <c r="AG84" s="1" t="s">
        <v>409</v>
      </c>
      <c r="AH84" s="1" t="s">
        <v>431</v>
      </c>
      <c r="AI84" s="1" t="s">
        <v>409</v>
      </c>
      <c r="AJ84" s="1" t="s">
        <v>409</v>
      </c>
      <c r="AK84" s="1" t="s">
        <v>409</v>
      </c>
      <c r="AL84" s="1" t="s">
        <v>361</v>
      </c>
      <c r="AM84" s="1" t="s">
        <v>408</v>
      </c>
      <c r="AN84" s="1" t="s">
        <v>408</v>
      </c>
      <c r="AO84" s="1" t="s">
        <v>408</v>
      </c>
      <c r="AP84" s="1" t="s">
        <v>408</v>
      </c>
      <c r="AQ84" s="1" t="s">
        <v>361</v>
      </c>
      <c r="AR84" s="1" t="s">
        <v>408</v>
      </c>
      <c r="AS84" s="1" t="s">
        <v>409</v>
      </c>
      <c r="AT84" s="19" t="e">
        <f>#REF!+0.08</f>
        <v>#REF!</v>
      </c>
      <c r="AU84" s="19" t="s">
        <v>1209</v>
      </c>
      <c r="AV84" s="19" t="e">
        <f>#REF!+0.08</f>
        <v>#REF!</v>
      </c>
      <c r="AW84" s="1" t="s">
        <v>430</v>
      </c>
      <c r="AX84" s="13"/>
    </row>
    <row r="85" spans="1:54" ht="29" customHeight="1" x14ac:dyDescent="0.15">
      <c r="A85" s="1" t="s">
        <v>1259</v>
      </c>
      <c r="B85" s="22">
        <v>40417</v>
      </c>
      <c r="C85" s="13" t="s">
        <v>355</v>
      </c>
      <c r="D85" s="22">
        <v>17032</v>
      </c>
      <c r="E85" s="21">
        <f t="shared" si="3"/>
        <v>64.024640657084191</v>
      </c>
      <c r="F85" s="13" t="s">
        <v>428</v>
      </c>
      <c r="G85" s="13" t="s">
        <v>289</v>
      </c>
      <c r="H85" s="13" t="s">
        <v>322</v>
      </c>
      <c r="I85" s="13" t="s">
        <v>430</v>
      </c>
      <c r="J85" s="13" t="s">
        <v>430</v>
      </c>
      <c r="K85" s="13">
        <v>18</v>
      </c>
      <c r="L85" s="13" t="s">
        <v>1248</v>
      </c>
      <c r="M85" s="13" t="s">
        <v>409</v>
      </c>
      <c r="N85" s="13" t="s">
        <v>429</v>
      </c>
      <c r="O85" s="13" t="s">
        <v>408</v>
      </c>
      <c r="P85" s="13" t="s">
        <v>426</v>
      </c>
      <c r="Q85" s="13" t="s">
        <v>408</v>
      </c>
      <c r="R85" s="1" t="s">
        <v>578</v>
      </c>
      <c r="S85" s="13" t="s">
        <v>305</v>
      </c>
      <c r="T85" s="13" t="s">
        <v>408</v>
      </c>
      <c r="U85" s="34">
        <v>0.90075290896646132</v>
      </c>
      <c r="V85" s="13" t="s">
        <v>178</v>
      </c>
      <c r="W85" s="13" t="s">
        <v>394</v>
      </c>
      <c r="X85" s="13" t="s">
        <v>408</v>
      </c>
      <c r="Y85" s="13" t="s">
        <v>408</v>
      </c>
      <c r="Z85" s="13" t="s">
        <v>361</v>
      </c>
      <c r="AA85" s="13" t="s">
        <v>361</v>
      </c>
      <c r="AB85" s="13" t="s">
        <v>430</v>
      </c>
      <c r="AC85" s="13" t="s">
        <v>1130</v>
      </c>
      <c r="AD85" s="13" t="s">
        <v>318</v>
      </c>
      <c r="AE85" s="37">
        <v>0.33</v>
      </c>
      <c r="AF85" s="22">
        <v>40088</v>
      </c>
      <c r="AG85" s="13" t="s">
        <v>409</v>
      </c>
      <c r="AH85" s="13" t="s">
        <v>431</v>
      </c>
      <c r="AI85" s="13" t="s">
        <v>409</v>
      </c>
      <c r="AJ85" s="13" t="s">
        <v>409</v>
      </c>
      <c r="AK85" s="13" t="s">
        <v>409</v>
      </c>
      <c r="AL85" s="13" t="s">
        <v>361</v>
      </c>
      <c r="AM85" s="13" t="s">
        <v>408</v>
      </c>
      <c r="AN85" s="13" t="s">
        <v>408</v>
      </c>
      <c r="AO85" s="13" t="s">
        <v>408</v>
      </c>
      <c r="AP85" s="13" t="s">
        <v>408</v>
      </c>
      <c r="AQ85" s="13" t="s">
        <v>361</v>
      </c>
      <c r="AR85" s="13" t="s">
        <v>408</v>
      </c>
      <c r="AS85" s="13" t="s">
        <v>409</v>
      </c>
      <c r="AT85" s="19" t="e">
        <f>AT84+0.08</f>
        <v>#REF!</v>
      </c>
      <c r="AU85" s="19" t="s">
        <v>1209</v>
      </c>
      <c r="AV85" s="19" t="e">
        <f>AV84+0.08</f>
        <v>#REF!</v>
      </c>
      <c r="AW85" s="13" t="s">
        <v>430</v>
      </c>
      <c r="AX85" s="13"/>
      <c r="AY85" s="47"/>
      <c r="AZ85"/>
      <c r="BA85" s="33"/>
      <c r="BB85" s="13"/>
    </row>
    <row r="86" spans="1:54" ht="29" customHeight="1" x14ac:dyDescent="0.15">
      <c r="A86" s="1" t="s">
        <v>1294</v>
      </c>
      <c r="B86" s="22">
        <v>40627</v>
      </c>
      <c r="C86" s="13" t="s">
        <v>355</v>
      </c>
      <c r="D86" s="22">
        <v>17032</v>
      </c>
      <c r="E86" s="21">
        <f t="shared" si="3"/>
        <v>64.599589322381931</v>
      </c>
      <c r="F86" s="13" t="s">
        <v>428</v>
      </c>
      <c r="G86" s="13" t="s">
        <v>289</v>
      </c>
      <c r="H86" s="13" t="s">
        <v>322</v>
      </c>
      <c r="I86" s="13" t="s">
        <v>430</v>
      </c>
      <c r="J86" s="13" t="s">
        <v>430</v>
      </c>
      <c r="K86" s="13">
        <v>18</v>
      </c>
      <c r="L86" s="13" t="s">
        <v>1248</v>
      </c>
      <c r="M86" s="13" t="s">
        <v>409</v>
      </c>
      <c r="N86" s="13" t="s">
        <v>429</v>
      </c>
      <c r="O86" s="13" t="s">
        <v>408</v>
      </c>
      <c r="P86" s="13" t="s">
        <v>426</v>
      </c>
      <c r="Q86" s="13" t="s">
        <v>408</v>
      </c>
      <c r="R86" s="1" t="s">
        <v>578</v>
      </c>
      <c r="S86" s="13" t="s">
        <v>305</v>
      </c>
      <c r="T86" s="13" t="s">
        <v>408</v>
      </c>
      <c r="U86" s="21">
        <f>(B86-AF86)/365.25</f>
        <v>1.4757015742642026</v>
      </c>
      <c r="V86" s="13" t="s">
        <v>178</v>
      </c>
      <c r="W86" s="13" t="s">
        <v>394</v>
      </c>
      <c r="X86" s="13" t="s">
        <v>408</v>
      </c>
      <c r="Y86" s="13" t="s">
        <v>408</v>
      </c>
      <c r="Z86" s="13" t="s">
        <v>361</v>
      </c>
      <c r="AA86" s="13" t="s">
        <v>361</v>
      </c>
      <c r="AB86" s="13" t="s">
        <v>430</v>
      </c>
      <c r="AC86" s="13" t="s">
        <v>1130</v>
      </c>
      <c r="AD86" s="13" t="s">
        <v>318</v>
      </c>
      <c r="AE86" s="27">
        <f>AE85+0.58</f>
        <v>0.90999999999999992</v>
      </c>
      <c r="AF86" s="22">
        <v>40088</v>
      </c>
      <c r="AG86" s="13" t="s">
        <v>409</v>
      </c>
      <c r="AH86" s="13" t="s">
        <v>431</v>
      </c>
      <c r="AI86" s="13" t="s">
        <v>409</v>
      </c>
      <c r="AJ86" s="13" t="s">
        <v>409</v>
      </c>
      <c r="AK86" s="13" t="s">
        <v>409</v>
      </c>
      <c r="AL86" s="13" t="s">
        <v>361</v>
      </c>
      <c r="AM86" s="13" t="s">
        <v>408</v>
      </c>
      <c r="AN86" s="13" t="s">
        <v>408</v>
      </c>
      <c r="AO86" s="13" t="s">
        <v>408</v>
      </c>
      <c r="AP86" s="13" t="s">
        <v>408</v>
      </c>
      <c r="AQ86" s="13" t="s">
        <v>361</v>
      </c>
      <c r="AR86" s="13" t="s">
        <v>408</v>
      </c>
      <c r="AS86" s="13" t="s">
        <v>409</v>
      </c>
      <c r="AT86" s="1" t="e">
        <f>AT85+0.58</f>
        <v>#REF!</v>
      </c>
      <c r="AU86" s="1" t="s">
        <v>1209</v>
      </c>
      <c r="AV86" s="1" t="e">
        <f>AV85+0.57</f>
        <v>#REF!</v>
      </c>
      <c r="AW86" s="13" t="s">
        <v>430</v>
      </c>
      <c r="AX86" s="13"/>
      <c r="AY86" s="47"/>
      <c r="AZ86"/>
      <c r="BA86" s="33"/>
      <c r="BB86" s="13"/>
    </row>
    <row r="87" spans="1:54" ht="29" customHeight="1" x14ac:dyDescent="0.15">
      <c r="A87" s="1" t="s">
        <v>1295</v>
      </c>
      <c r="B87" s="22">
        <v>40716</v>
      </c>
      <c r="C87" s="13" t="s">
        <v>355</v>
      </c>
      <c r="D87" s="22">
        <v>17032</v>
      </c>
      <c r="E87" s="21">
        <f t="shared" si="3"/>
        <v>64.843258042436688</v>
      </c>
      <c r="F87" s="13" t="s">
        <v>428</v>
      </c>
      <c r="G87" s="13" t="s">
        <v>289</v>
      </c>
      <c r="H87" s="13" t="s">
        <v>322</v>
      </c>
      <c r="I87" s="13" t="s">
        <v>430</v>
      </c>
      <c r="J87" s="13" t="s">
        <v>430</v>
      </c>
      <c r="K87" s="13">
        <v>18</v>
      </c>
      <c r="L87" s="13" t="s">
        <v>1248</v>
      </c>
      <c r="M87" s="13" t="s">
        <v>409</v>
      </c>
      <c r="N87" s="13" t="s">
        <v>429</v>
      </c>
      <c r="O87" s="13" t="s">
        <v>408</v>
      </c>
      <c r="P87" s="13" t="s">
        <v>426</v>
      </c>
      <c r="Q87" s="13" t="s">
        <v>408</v>
      </c>
      <c r="R87" s="1" t="s">
        <v>578</v>
      </c>
      <c r="S87" s="13" t="s">
        <v>305</v>
      </c>
      <c r="T87" s="13" t="s">
        <v>408</v>
      </c>
      <c r="U87" s="21">
        <f>(B87-AF87)/365.25</f>
        <v>1.7193702943189597</v>
      </c>
      <c r="V87" s="13" t="s">
        <v>178</v>
      </c>
      <c r="W87" s="13" t="s">
        <v>394</v>
      </c>
      <c r="X87" s="13" t="s">
        <v>408</v>
      </c>
      <c r="Y87" s="13" t="s">
        <v>408</v>
      </c>
      <c r="Z87" s="13" t="s">
        <v>361</v>
      </c>
      <c r="AA87" s="13" t="s">
        <v>361</v>
      </c>
      <c r="AB87" s="13" t="s">
        <v>430</v>
      </c>
      <c r="AC87" s="13" t="s">
        <v>1130</v>
      </c>
      <c r="AD87" s="13" t="s">
        <v>318</v>
      </c>
      <c r="AE87" s="27">
        <v>1.03</v>
      </c>
      <c r="AF87" s="22">
        <v>40088</v>
      </c>
      <c r="AG87" s="13" t="s">
        <v>409</v>
      </c>
      <c r="AH87" s="13" t="s">
        <v>431</v>
      </c>
      <c r="AI87" s="13" t="s">
        <v>409</v>
      </c>
      <c r="AJ87" s="13" t="s">
        <v>409</v>
      </c>
      <c r="AK87" s="13" t="s">
        <v>409</v>
      </c>
      <c r="AL87" s="13" t="s">
        <v>361</v>
      </c>
      <c r="AM87" s="13" t="s">
        <v>408</v>
      </c>
      <c r="AN87" s="13" t="s">
        <v>408</v>
      </c>
      <c r="AO87" s="13" t="s">
        <v>408</v>
      </c>
      <c r="AP87" s="13" t="s">
        <v>408</v>
      </c>
      <c r="AQ87" s="13" t="s">
        <v>361</v>
      </c>
      <c r="AR87" s="13" t="s">
        <v>408</v>
      </c>
      <c r="AS87" s="13" t="s">
        <v>409</v>
      </c>
      <c r="AT87" s="1" t="e">
        <f>AT86+0.24</f>
        <v>#REF!</v>
      </c>
      <c r="AU87" s="1" t="s">
        <v>1209</v>
      </c>
      <c r="AV87" s="1" t="e">
        <f>AV86+0.31</f>
        <v>#REF!</v>
      </c>
      <c r="AW87" s="13" t="s">
        <v>430</v>
      </c>
      <c r="AX87" s="13"/>
      <c r="AY87" s="47"/>
      <c r="AZ87"/>
      <c r="BA87" s="33"/>
      <c r="BB87" s="13"/>
    </row>
    <row r="88" spans="1:54" ht="29" customHeight="1" x14ac:dyDescent="0.15">
      <c r="A88" s="1" t="s">
        <v>1241</v>
      </c>
      <c r="B88" s="7">
        <v>40381</v>
      </c>
      <c r="C88" s="13" t="s">
        <v>355</v>
      </c>
      <c r="D88" s="7">
        <v>17512</v>
      </c>
      <c r="E88" s="21">
        <f t="shared" si="3"/>
        <v>62.611909650924026</v>
      </c>
      <c r="F88" s="1" t="s">
        <v>356</v>
      </c>
      <c r="G88" s="1" t="s">
        <v>289</v>
      </c>
      <c r="H88" s="1" t="s">
        <v>322</v>
      </c>
      <c r="I88" s="1" t="s">
        <v>430</v>
      </c>
      <c r="J88" s="1" t="s">
        <v>430</v>
      </c>
      <c r="K88" s="1">
        <v>16</v>
      </c>
      <c r="L88" s="1" t="s">
        <v>1249</v>
      </c>
      <c r="M88" s="1" t="s">
        <v>322</v>
      </c>
      <c r="N88" s="13" t="s">
        <v>429</v>
      </c>
      <c r="O88" s="13" t="s">
        <v>408</v>
      </c>
      <c r="P88" s="1" t="s">
        <v>426</v>
      </c>
      <c r="Q88" s="1" t="s">
        <v>408</v>
      </c>
      <c r="R88" s="1" t="s">
        <v>578</v>
      </c>
      <c r="S88" s="1" t="s">
        <v>305</v>
      </c>
      <c r="T88" s="13" t="s">
        <v>408</v>
      </c>
      <c r="U88" s="35">
        <v>0.6269678302532512</v>
      </c>
      <c r="V88" s="13" t="s">
        <v>178</v>
      </c>
      <c r="W88" s="1" t="s">
        <v>394</v>
      </c>
      <c r="X88" s="1" t="s">
        <v>408</v>
      </c>
      <c r="Y88" s="13" t="s">
        <v>408</v>
      </c>
      <c r="Z88" s="1" t="s">
        <v>361</v>
      </c>
      <c r="AA88" s="13" t="s">
        <v>361</v>
      </c>
      <c r="AB88" s="13" t="s">
        <v>361</v>
      </c>
      <c r="AC88" s="13" t="s">
        <v>408</v>
      </c>
      <c r="AD88" s="13" t="s">
        <v>413</v>
      </c>
      <c r="AE88" s="38">
        <v>0.6</v>
      </c>
      <c r="AF88" s="7">
        <v>40152</v>
      </c>
      <c r="AG88" s="1" t="s">
        <v>427</v>
      </c>
      <c r="AH88" s="1" t="s">
        <v>365</v>
      </c>
      <c r="AI88" s="13" t="s">
        <v>1207</v>
      </c>
      <c r="AJ88" s="1" t="s">
        <v>175</v>
      </c>
      <c r="AK88" s="1" t="s">
        <v>633</v>
      </c>
      <c r="AL88" s="1" t="s">
        <v>361</v>
      </c>
      <c r="AM88" s="1" t="s">
        <v>408</v>
      </c>
      <c r="AN88" s="1" t="s">
        <v>408</v>
      </c>
      <c r="AO88" s="1" t="s">
        <v>408</v>
      </c>
      <c r="AP88" s="1" t="s">
        <v>408</v>
      </c>
      <c r="AQ88" s="1" t="s">
        <v>361</v>
      </c>
      <c r="AR88" s="1" t="s">
        <v>408</v>
      </c>
      <c r="AS88" s="1" t="s">
        <v>409</v>
      </c>
      <c r="AT88" s="19" t="e">
        <f>#REF!+0.08</f>
        <v>#REF!</v>
      </c>
      <c r="AU88" s="19" t="s">
        <v>1209</v>
      </c>
      <c r="AV88" s="19" t="e">
        <f>#REF!+0.08</f>
        <v>#REF!</v>
      </c>
      <c r="AW88" s="1" t="s">
        <v>430</v>
      </c>
      <c r="AX88" s="13"/>
    </row>
    <row r="89" spans="1:54" ht="29" customHeight="1" x14ac:dyDescent="0.15">
      <c r="A89" s="1" t="s">
        <v>1260</v>
      </c>
      <c r="B89" s="22">
        <v>40409</v>
      </c>
      <c r="C89" s="13" t="s">
        <v>355</v>
      </c>
      <c r="D89" s="22">
        <v>17512</v>
      </c>
      <c r="E89" s="21">
        <f t="shared" si="3"/>
        <v>62.688569472963721</v>
      </c>
      <c r="F89" s="13" t="s">
        <v>356</v>
      </c>
      <c r="G89" s="13" t="s">
        <v>289</v>
      </c>
      <c r="H89" s="13" t="s">
        <v>322</v>
      </c>
      <c r="I89" s="13" t="s">
        <v>430</v>
      </c>
      <c r="J89" s="13" t="s">
        <v>430</v>
      </c>
      <c r="K89" s="13">
        <v>16</v>
      </c>
      <c r="L89" s="13" t="s">
        <v>1249</v>
      </c>
      <c r="M89" s="13" t="s">
        <v>322</v>
      </c>
      <c r="N89" s="13" t="s">
        <v>429</v>
      </c>
      <c r="O89" s="13" t="s">
        <v>408</v>
      </c>
      <c r="P89" s="13" t="s">
        <v>426</v>
      </c>
      <c r="Q89" s="13" t="s">
        <v>408</v>
      </c>
      <c r="R89" s="1" t="s">
        <v>578</v>
      </c>
      <c r="S89" s="13" t="s">
        <v>305</v>
      </c>
      <c r="T89" s="13" t="s">
        <v>408</v>
      </c>
      <c r="U89" s="30">
        <v>0.70362765229294999</v>
      </c>
      <c r="V89" s="13" t="s">
        <v>178</v>
      </c>
      <c r="W89" s="13" t="s">
        <v>394</v>
      </c>
      <c r="X89" s="13" t="s">
        <v>408</v>
      </c>
      <c r="Y89" s="13" t="s">
        <v>408</v>
      </c>
      <c r="Z89" s="13" t="s">
        <v>361</v>
      </c>
      <c r="AA89" s="13" t="s">
        <v>361</v>
      </c>
      <c r="AB89" s="13" t="s">
        <v>361</v>
      </c>
      <c r="AC89" s="13" t="s">
        <v>408</v>
      </c>
      <c r="AD89" s="13" t="s">
        <v>413</v>
      </c>
      <c r="AE89" s="27">
        <v>0.67999999999999994</v>
      </c>
      <c r="AF89" s="22">
        <v>40152</v>
      </c>
      <c r="AG89" s="13" t="s">
        <v>427</v>
      </c>
      <c r="AH89" s="13" t="s">
        <v>365</v>
      </c>
      <c r="AI89" s="13" t="s">
        <v>1207</v>
      </c>
      <c r="AJ89" s="13" t="s">
        <v>175</v>
      </c>
      <c r="AK89" s="13" t="s">
        <v>633</v>
      </c>
      <c r="AL89" s="13" t="s">
        <v>361</v>
      </c>
      <c r="AM89" s="13" t="s">
        <v>408</v>
      </c>
      <c r="AN89" s="13" t="s">
        <v>408</v>
      </c>
      <c r="AO89" s="13" t="s">
        <v>408</v>
      </c>
      <c r="AP89" s="13" t="s">
        <v>408</v>
      </c>
      <c r="AQ89" s="13" t="s">
        <v>361</v>
      </c>
      <c r="AR89" s="13" t="s">
        <v>408</v>
      </c>
      <c r="AS89" s="13" t="s">
        <v>409</v>
      </c>
      <c r="AT89" s="1" t="e">
        <f>AT88+0.08</f>
        <v>#REF!</v>
      </c>
      <c r="AU89" s="1" t="s">
        <v>1209</v>
      </c>
      <c r="AV89" s="1" t="e">
        <f>AV88+0.08</f>
        <v>#REF!</v>
      </c>
      <c r="AW89" s="13" t="s">
        <v>430</v>
      </c>
      <c r="AX89" s="13"/>
      <c r="AY89" s="47"/>
      <c r="AZ89"/>
      <c r="BA89" s="33"/>
      <c r="BB89" s="13"/>
    </row>
    <row r="90" spans="1:54" ht="29" customHeight="1" x14ac:dyDescent="0.15">
      <c r="A90" s="1" t="s">
        <v>1296</v>
      </c>
      <c r="B90" s="22">
        <v>40618</v>
      </c>
      <c r="C90" s="13" t="s">
        <v>355</v>
      </c>
      <c r="D90" s="22">
        <v>17512</v>
      </c>
      <c r="E90" s="21">
        <f t="shared" si="3"/>
        <v>63.260780287474333</v>
      </c>
      <c r="F90" s="13" t="s">
        <v>356</v>
      </c>
      <c r="G90" s="13" t="s">
        <v>289</v>
      </c>
      <c r="H90" s="13" t="s">
        <v>322</v>
      </c>
      <c r="I90" s="13" t="s">
        <v>430</v>
      </c>
      <c r="J90" s="13" t="s">
        <v>430</v>
      </c>
      <c r="K90" s="13">
        <v>16</v>
      </c>
      <c r="L90" s="13" t="s">
        <v>1249</v>
      </c>
      <c r="M90" s="13" t="s">
        <v>322</v>
      </c>
      <c r="N90" s="13" t="s">
        <v>429</v>
      </c>
      <c r="O90" s="13" t="s">
        <v>408</v>
      </c>
      <c r="P90" s="13" t="s">
        <v>426</v>
      </c>
      <c r="Q90" s="13" t="s">
        <v>408</v>
      </c>
      <c r="R90" s="1" t="s">
        <v>578</v>
      </c>
      <c r="S90" s="13" t="s">
        <v>305</v>
      </c>
      <c r="T90" s="13" t="s">
        <v>408</v>
      </c>
      <c r="U90" s="21">
        <f>(B90-AF90)/365.25</f>
        <v>1.2758384668035592</v>
      </c>
      <c r="V90" s="13" t="s">
        <v>178</v>
      </c>
      <c r="W90" s="13" t="s">
        <v>394</v>
      </c>
      <c r="X90" s="13" t="s">
        <v>408</v>
      </c>
      <c r="Y90" s="13" t="s">
        <v>408</v>
      </c>
      <c r="Z90" s="13" t="s">
        <v>361</v>
      </c>
      <c r="AA90" s="13" t="s">
        <v>361</v>
      </c>
      <c r="AB90" s="13" t="s">
        <v>361</v>
      </c>
      <c r="AC90" s="13" t="s">
        <v>408</v>
      </c>
      <c r="AD90" s="13" t="s">
        <v>413</v>
      </c>
      <c r="AE90" s="27">
        <v>1.25</v>
      </c>
      <c r="AF90" s="22">
        <v>40152</v>
      </c>
      <c r="AG90" s="13" t="s">
        <v>427</v>
      </c>
      <c r="AH90" s="13" t="s">
        <v>365</v>
      </c>
      <c r="AI90" s="13" t="s">
        <v>1207</v>
      </c>
      <c r="AJ90" s="13" t="s">
        <v>175</v>
      </c>
      <c r="AK90" s="13" t="s">
        <v>633</v>
      </c>
      <c r="AL90" s="13" t="s">
        <v>361</v>
      </c>
      <c r="AM90" s="13" t="s">
        <v>408</v>
      </c>
      <c r="AN90" s="13" t="s">
        <v>408</v>
      </c>
      <c r="AO90" s="13" t="s">
        <v>408</v>
      </c>
      <c r="AP90" s="13" t="s">
        <v>408</v>
      </c>
      <c r="AQ90" s="13" t="s">
        <v>361</v>
      </c>
      <c r="AR90" s="13" t="s">
        <v>408</v>
      </c>
      <c r="AS90" s="13" t="s">
        <v>409</v>
      </c>
      <c r="AT90" s="1" t="e">
        <f>AT89+0.57</f>
        <v>#REF!</v>
      </c>
      <c r="AU90" s="1" t="s">
        <v>1209</v>
      </c>
      <c r="AV90" s="1" t="e">
        <f>AV89+0.57</f>
        <v>#REF!</v>
      </c>
      <c r="AW90" s="13" t="s">
        <v>430</v>
      </c>
      <c r="AX90" s="13"/>
      <c r="AY90" s="47"/>
      <c r="AZ90"/>
      <c r="BA90" s="33"/>
      <c r="BB90" s="13"/>
    </row>
    <row r="91" spans="1:54" ht="29" customHeight="1" x14ac:dyDescent="0.15">
      <c r="A91" s="1" t="s">
        <v>1297</v>
      </c>
      <c r="B91" s="22">
        <v>40732</v>
      </c>
      <c r="C91" s="13" t="s">
        <v>355</v>
      </c>
      <c r="D91" s="22">
        <v>17512</v>
      </c>
      <c r="E91" s="21">
        <f t="shared" si="3"/>
        <v>63.572895277207394</v>
      </c>
      <c r="F91" s="13" t="s">
        <v>356</v>
      </c>
      <c r="G91" s="13" t="s">
        <v>289</v>
      </c>
      <c r="H91" s="13" t="s">
        <v>322</v>
      </c>
      <c r="I91" s="13" t="s">
        <v>430</v>
      </c>
      <c r="J91" s="13" t="s">
        <v>430</v>
      </c>
      <c r="K91" s="13">
        <v>16</v>
      </c>
      <c r="L91" s="13" t="s">
        <v>1249</v>
      </c>
      <c r="M91" s="13" t="s">
        <v>322</v>
      </c>
      <c r="N91" s="13" t="s">
        <v>429</v>
      </c>
      <c r="O91" s="13" t="s">
        <v>408</v>
      </c>
      <c r="P91" s="13" t="s">
        <v>426</v>
      </c>
      <c r="Q91" s="13" t="s">
        <v>408</v>
      </c>
      <c r="R91" s="1" t="s">
        <v>578</v>
      </c>
      <c r="S91" s="13" t="s">
        <v>305</v>
      </c>
      <c r="T91" s="13" t="s">
        <v>408</v>
      </c>
      <c r="U91" s="21">
        <f>(B91-AF91)/365.25</f>
        <v>1.5879534565366187</v>
      </c>
      <c r="V91" s="13" t="s">
        <v>178</v>
      </c>
      <c r="W91" s="13" t="s">
        <v>394</v>
      </c>
      <c r="X91" s="13" t="s">
        <v>408</v>
      </c>
      <c r="Y91" s="13" t="s">
        <v>408</v>
      </c>
      <c r="Z91" s="13" t="s">
        <v>361</v>
      </c>
      <c r="AA91" s="13" t="s">
        <v>361</v>
      </c>
      <c r="AB91" s="13" t="s">
        <v>361</v>
      </c>
      <c r="AC91" s="13" t="s">
        <v>408</v>
      </c>
      <c r="AD91" s="13" t="s">
        <v>413</v>
      </c>
      <c r="AE91" s="27">
        <v>1.25</v>
      </c>
      <c r="AF91" s="22">
        <v>40152</v>
      </c>
      <c r="AG91" s="13" t="s">
        <v>427</v>
      </c>
      <c r="AH91" s="13" t="s">
        <v>365</v>
      </c>
      <c r="AI91" s="13" t="s">
        <v>1207</v>
      </c>
      <c r="AJ91" s="13" t="s">
        <v>175</v>
      </c>
      <c r="AK91" s="13" t="s">
        <v>633</v>
      </c>
      <c r="AL91" s="13" t="s">
        <v>361</v>
      </c>
      <c r="AM91" s="13" t="s">
        <v>408</v>
      </c>
      <c r="AN91" s="13" t="s">
        <v>408</v>
      </c>
      <c r="AO91" s="13" t="s">
        <v>408</v>
      </c>
      <c r="AP91" s="13" t="s">
        <v>408</v>
      </c>
      <c r="AQ91" s="13" t="s">
        <v>361</v>
      </c>
      <c r="AR91" s="13" t="s">
        <v>408</v>
      </c>
      <c r="AS91" s="13" t="s">
        <v>409</v>
      </c>
      <c r="AT91" s="1" t="e">
        <f>AT90+0.31</f>
        <v>#REF!</v>
      </c>
      <c r="AU91" s="1" t="s">
        <v>1209</v>
      </c>
      <c r="AV91" s="1" t="e">
        <f>AV90+0.31</f>
        <v>#REF!</v>
      </c>
      <c r="AW91" s="13" t="s">
        <v>430</v>
      </c>
      <c r="AX91" s="13"/>
      <c r="AY91" s="47"/>
      <c r="AZ91"/>
      <c r="BA91" s="33"/>
      <c r="BB91" s="13"/>
    </row>
    <row r="92" spans="1:54" ht="29" customHeight="1" x14ac:dyDescent="0.15">
      <c r="A92" s="1" t="s">
        <v>1242</v>
      </c>
      <c r="B92" s="22">
        <v>40381</v>
      </c>
      <c r="C92" s="13" t="s">
        <v>311</v>
      </c>
      <c r="D92" s="7">
        <v>18119</v>
      </c>
      <c r="E92" s="21">
        <f t="shared" si="3"/>
        <v>60.950034223134843</v>
      </c>
      <c r="F92" s="1" t="s">
        <v>356</v>
      </c>
      <c r="G92" s="1" t="s">
        <v>289</v>
      </c>
      <c r="H92" s="1" t="s">
        <v>322</v>
      </c>
      <c r="I92" s="1" t="s">
        <v>430</v>
      </c>
      <c r="J92" s="1" t="s">
        <v>430</v>
      </c>
      <c r="K92" s="1">
        <v>11</v>
      </c>
      <c r="L92" s="1" t="s">
        <v>1250</v>
      </c>
      <c r="M92" s="1" t="s">
        <v>322</v>
      </c>
      <c r="N92" s="13" t="s">
        <v>429</v>
      </c>
      <c r="O92" s="13" t="s">
        <v>408</v>
      </c>
      <c r="P92" s="1" t="s">
        <v>493</v>
      </c>
      <c r="Q92" s="1" t="s">
        <v>1251</v>
      </c>
      <c r="R92" s="1" t="s">
        <v>578</v>
      </c>
      <c r="S92" s="1" t="s">
        <v>305</v>
      </c>
      <c r="T92" s="13" t="s">
        <v>408</v>
      </c>
      <c r="U92" s="36">
        <v>0.50924024640657084</v>
      </c>
      <c r="V92" s="13" t="s">
        <v>410</v>
      </c>
      <c r="W92" s="13" t="s">
        <v>425</v>
      </c>
      <c r="X92" s="1" t="s">
        <v>408</v>
      </c>
      <c r="Y92" s="13" t="s">
        <v>408</v>
      </c>
      <c r="Z92" s="13" t="s">
        <v>430</v>
      </c>
      <c r="AA92" s="13" t="s">
        <v>361</v>
      </c>
      <c r="AB92" s="13" t="s">
        <v>430</v>
      </c>
      <c r="AC92" s="13" t="s">
        <v>1130</v>
      </c>
      <c r="AD92" s="13" t="s">
        <v>290</v>
      </c>
      <c r="AE92" s="38">
        <v>0.5</v>
      </c>
      <c r="AF92" s="7">
        <v>40195</v>
      </c>
      <c r="AG92" s="1" t="s">
        <v>427</v>
      </c>
      <c r="AH92" s="1" t="s">
        <v>365</v>
      </c>
      <c r="AI92" s="1" t="s">
        <v>1206</v>
      </c>
      <c r="AJ92" s="1" t="s">
        <v>175</v>
      </c>
      <c r="AK92" s="1" t="s">
        <v>633</v>
      </c>
      <c r="AL92" s="1" t="s">
        <v>361</v>
      </c>
      <c r="AM92" s="1" t="s">
        <v>408</v>
      </c>
      <c r="AN92" s="1" t="s">
        <v>408</v>
      </c>
      <c r="AO92" s="1" t="s">
        <v>408</v>
      </c>
      <c r="AP92" s="1" t="s">
        <v>408</v>
      </c>
      <c r="AQ92" s="1" t="s">
        <v>361</v>
      </c>
      <c r="AR92" s="1" t="s">
        <v>408</v>
      </c>
      <c r="AS92" s="1" t="s">
        <v>409</v>
      </c>
      <c r="AT92" s="19" t="e">
        <f>#REF!+0.08</f>
        <v>#REF!</v>
      </c>
      <c r="AU92" s="19" t="s">
        <v>1209</v>
      </c>
      <c r="AV92" s="19" t="e">
        <f>#REF!+0.06</f>
        <v>#REF!</v>
      </c>
      <c r="AW92" s="1" t="s">
        <v>430</v>
      </c>
      <c r="AX92" s="13"/>
    </row>
    <row r="93" spans="1:54" ht="29" customHeight="1" x14ac:dyDescent="0.15">
      <c r="A93" s="1" t="s">
        <v>1261</v>
      </c>
      <c r="B93" s="22">
        <v>40415</v>
      </c>
      <c r="C93" s="13" t="s">
        <v>311</v>
      </c>
      <c r="D93" s="22">
        <v>18119</v>
      </c>
      <c r="E93" s="21">
        <f t="shared" si="3"/>
        <v>61.043121149897331</v>
      </c>
      <c r="F93" s="13" t="s">
        <v>356</v>
      </c>
      <c r="G93" s="13" t="s">
        <v>289</v>
      </c>
      <c r="H93" s="13" t="s">
        <v>322</v>
      </c>
      <c r="I93" s="13" t="s">
        <v>430</v>
      </c>
      <c r="J93" s="13" t="s">
        <v>430</v>
      </c>
      <c r="K93" s="13">
        <v>11</v>
      </c>
      <c r="L93" s="13" t="s">
        <v>1250</v>
      </c>
      <c r="M93" s="13" t="s">
        <v>322</v>
      </c>
      <c r="N93" s="13" t="s">
        <v>429</v>
      </c>
      <c r="O93" s="13" t="s">
        <v>408</v>
      </c>
      <c r="P93" s="13" t="s">
        <v>493</v>
      </c>
      <c r="Q93" s="13" t="s">
        <v>1251</v>
      </c>
      <c r="R93" s="1" t="s">
        <v>578</v>
      </c>
      <c r="S93" s="13" t="s">
        <v>305</v>
      </c>
      <c r="T93" s="13" t="s">
        <v>408</v>
      </c>
      <c r="U93" s="34">
        <v>0.60232717316906226</v>
      </c>
      <c r="V93" s="13" t="s">
        <v>410</v>
      </c>
      <c r="W93" s="13" t="s">
        <v>425</v>
      </c>
      <c r="X93" s="13" t="s">
        <v>408</v>
      </c>
      <c r="Y93" s="13" t="s">
        <v>408</v>
      </c>
      <c r="Z93" s="13" t="s">
        <v>430</v>
      </c>
      <c r="AA93" s="13" t="s">
        <v>361</v>
      </c>
      <c r="AB93" s="13" t="s">
        <v>430</v>
      </c>
      <c r="AC93" s="13" t="s">
        <v>1130</v>
      </c>
      <c r="AD93" s="13" t="s">
        <v>290</v>
      </c>
      <c r="AE93" s="37">
        <v>0.57999999999999996</v>
      </c>
      <c r="AF93" s="22">
        <v>40195</v>
      </c>
      <c r="AG93" s="13" t="s">
        <v>427</v>
      </c>
      <c r="AH93" s="13" t="s">
        <v>365</v>
      </c>
      <c r="AI93" s="13" t="s">
        <v>1206</v>
      </c>
      <c r="AJ93" s="13" t="s">
        <v>175</v>
      </c>
      <c r="AK93" s="13" t="s">
        <v>633</v>
      </c>
      <c r="AL93" s="13" t="s">
        <v>361</v>
      </c>
      <c r="AM93" s="13" t="s">
        <v>408</v>
      </c>
      <c r="AN93" s="13" t="s">
        <v>408</v>
      </c>
      <c r="AO93" s="13" t="s">
        <v>408</v>
      </c>
      <c r="AP93" s="13" t="s">
        <v>408</v>
      </c>
      <c r="AQ93" s="13" t="s">
        <v>361</v>
      </c>
      <c r="AR93" s="13" t="s">
        <v>408</v>
      </c>
      <c r="AS93" s="13" t="s">
        <v>409</v>
      </c>
      <c r="AT93" s="19" t="e">
        <f>AT92+0.08</f>
        <v>#REF!</v>
      </c>
      <c r="AU93" s="19" t="s">
        <v>1209</v>
      </c>
      <c r="AV93" s="19" t="e">
        <f>AV92+0.08</f>
        <v>#REF!</v>
      </c>
      <c r="AW93" s="13" t="s">
        <v>430</v>
      </c>
      <c r="AX93" s="13"/>
      <c r="AY93" s="47"/>
      <c r="AZ93"/>
      <c r="BA93" s="33"/>
      <c r="BB93" s="13"/>
    </row>
    <row r="94" spans="1:54" ht="29" customHeight="1" x14ac:dyDescent="0.15">
      <c r="A94" s="1" t="s">
        <v>1298</v>
      </c>
      <c r="B94" s="22">
        <v>40611</v>
      </c>
      <c r="C94" s="13" t="s">
        <v>311</v>
      </c>
      <c r="D94" s="22">
        <v>18119</v>
      </c>
      <c r="E94" s="21">
        <f t="shared" si="3"/>
        <v>61.57973990417522</v>
      </c>
      <c r="F94" s="13" t="s">
        <v>356</v>
      </c>
      <c r="G94" s="13" t="s">
        <v>289</v>
      </c>
      <c r="H94" s="13" t="s">
        <v>322</v>
      </c>
      <c r="I94" s="13" t="s">
        <v>430</v>
      </c>
      <c r="J94" s="13" t="s">
        <v>430</v>
      </c>
      <c r="K94" s="13">
        <v>11</v>
      </c>
      <c r="L94" s="13" t="s">
        <v>1250</v>
      </c>
      <c r="M94" s="13" t="s">
        <v>322</v>
      </c>
      <c r="N94" s="13" t="s">
        <v>429</v>
      </c>
      <c r="O94" s="13" t="s">
        <v>408</v>
      </c>
      <c r="P94" s="13" t="s">
        <v>493</v>
      </c>
      <c r="Q94" s="13" t="s">
        <v>1251</v>
      </c>
      <c r="R94" s="1" t="s">
        <v>578</v>
      </c>
      <c r="S94" s="13" t="s">
        <v>305</v>
      </c>
      <c r="T94" s="13" t="s">
        <v>408</v>
      </c>
      <c r="U94" s="21">
        <f>(B94-AF94)/365.25</f>
        <v>1.1389459274469542</v>
      </c>
      <c r="V94" s="13" t="s">
        <v>410</v>
      </c>
      <c r="W94" s="13" t="s">
        <v>425</v>
      </c>
      <c r="X94" s="13" t="s">
        <v>408</v>
      </c>
      <c r="Y94" s="13" t="s">
        <v>408</v>
      </c>
      <c r="Z94" s="13" t="s">
        <v>430</v>
      </c>
      <c r="AA94" s="13" t="s">
        <v>361</v>
      </c>
      <c r="AB94" s="13" t="s">
        <v>430</v>
      </c>
      <c r="AC94" s="13" t="s">
        <v>1130</v>
      </c>
      <c r="AD94" s="13" t="s">
        <v>290</v>
      </c>
      <c r="AE94" s="27">
        <f>AE93+0.53</f>
        <v>1.1099999999999999</v>
      </c>
      <c r="AF94" s="22">
        <v>40195</v>
      </c>
      <c r="AG94" s="13" t="s">
        <v>427</v>
      </c>
      <c r="AH94" s="13" t="s">
        <v>365</v>
      </c>
      <c r="AI94" s="13" t="s">
        <v>1206</v>
      </c>
      <c r="AJ94" s="13" t="s">
        <v>175</v>
      </c>
      <c r="AK94" s="13" t="s">
        <v>633</v>
      </c>
      <c r="AL94" s="13" t="s">
        <v>361</v>
      </c>
      <c r="AM94" s="13" t="s">
        <v>408</v>
      </c>
      <c r="AN94" s="13" t="s">
        <v>408</v>
      </c>
      <c r="AO94" s="13" t="s">
        <v>408</v>
      </c>
      <c r="AP94" s="13" t="s">
        <v>408</v>
      </c>
      <c r="AQ94" s="13" t="s">
        <v>361</v>
      </c>
      <c r="AR94" s="13" t="s">
        <v>408</v>
      </c>
      <c r="AS94" s="13" t="s">
        <v>409</v>
      </c>
      <c r="AT94" s="1" t="e">
        <f>AT93+0.53</f>
        <v>#REF!</v>
      </c>
      <c r="AU94" s="1" t="s">
        <v>1209</v>
      </c>
      <c r="AV94" s="1" t="e">
        <f>AV93+0.53</f>
        <v>#REF!</v>
      </c>
      <c r="AW94" s="13" t="s">
        <v>430</v>
      </c>
      <c r="AX94" s="13"/>
      <c r="AY94" s="47"/>
      <c r="AZ94"/>
      <c r="BA94" s="33"/>
      <c r="BB94" s="13"/>
    </row>
    <row r="95" spans="1:54" ht="29" customHeight="1" x14ac:dyDescent="0.15">
      <c r="A95" s="1" t="s">
        <v>1299</v>
      </c>
      <c r="B95" s="7">
        <v>40716</v>
      </c>
      <c r="C95" s="13" t="s">
        <v>311</v>
      </c>
      <c r="D95" s="22">
        <v>18119</v>
      </c>
      <c r="E95" s="21">
        <f t="shared" si="3"/>
        <v>61.86721423682409</v>
      </c>
      <c r="F95" s="13" t="s">
        <v>356</v>
      </c>
      <c r="G95" s="13" t="s">
        <v>289</v>
      </c>
      <c r="H95" s="13" t="s">
        <v>322</v>
      </c>
      <c r="I95" s="13" t="s">
        <v>430</v>
      </c>
      <c r="J95" s="13" t="s">
        <v>430</v>
      </c>
      <c r="K95" s="13">
        <v>11</v>
      </c>
      <c r="L95" s="13" t="s">
        <v>1250</v>
      </c>
      <c r="M95" s="13" t="s">
        <v>322</v>
      </c>
      <c r="N95" s="13" t="s">
        <v>429</v>
      </c>
      <c r="O95" s="13" t="s">
        <v>408</v>
      </c>
      <c r="P95" s="13" t="s">
        <v>493</v>
      </c>
      <c r="Q95" s="13" t="s">
        <v>1251</v>
      </c>
      <c r="R95" s="1" t="s">
        <v>578</v>
      </c>
      <c r="S95" s="13" t="s">
        <v>305</v>
      </c>
      <c r="T95" s="13" t="s">
        <v>408</v>
      </c>
      <c r="U95" s="21">
        <f>(B95-AF95)/365.25</f>
        <v>1.4264202600958247</v>
      </c>
      <c r="V95" s="13" t="s">
        <v>410</v>
      </c>
      <c r="W95" s="13" t="s">
        <v>425</v>
      </c>
      <c r="X95" s="13" t="s">
        <v>408</v>
      </c>
      <c r="Y95" s="13" t="s">
        <v>408</v>
      </c>
      <c r="Z95" s="13" t="s">
        <v>430</v>
      </c>
      <c r="AA95" s="13" t="s">
        <v>361</v>
      </c>
      <c r="AB95" s="13" t="s">
        <v>430</v>
      </c>
      <c r="AC95" s="13" t="s">
        <v>1130</v>
      </c>
      <c r="AD95" s="13" t="s">
        <v>290</v>
      </c>
      <c r="AE95" s="27">
        <v>1.1399999999999999</v>
      </c>
      <c r="AF95" s="22">
        <v>40195</v>
      </c>
      <c r="AG95" s="13" t="s">
        <v>427</v>
      </c>
      <c r="AH95" s="13" t="s">
        <v>365</v>
      </c>
      <c r="AI95" s="13" t="s">
        <v>1206</v>
      </c>
      <c r="AJ95" s="13" t="s">
        <v>175</v>
      </c>
      <c r="AK95" s="13" t="s">
        <v>633</v>
      </c>
      <c r="AL95" s="13" t="s">
        <v>361</v>
      </c>
      <c r="AM95" s="13" t="s">
        <v>408</v>
      </c>
      <c r="AN95" s="13" t="s">
        <v>408</v>
      </c>
      <c r="AO95" s="13" t="s">
        <v>408</v>
      </c>
      <c r="AP95" s="13" t="s">
        <v>408</v>
      </c>
      <c r="AQ95" s="13" t="s">
        <v>361</v>
      </c>
      <c r="AR95" s="13" t="s">
        <v>408</v>
      </c>
      <c r="AS95" s="13" t="s">
        <v>409</v>
      </c>
      <c r="AT95" s="1" t="e">
        <f>AT94+0.29</f>
        <v>#REF!</v>
      </c>
      <c r="AU95" s="1" t="s">
        <v>1209</v>
      </c>
      <c r="AV95" s="1" t="e">
        <f>AV94+0.29</f>
        <v>#REF!</v>
      </c>
      <c r="AW95" s="13" t="s">
        <v>430</v>
      </c>
      <c r="AX95" s="13"/>
      <c r="AY95" s="47"/>
      <c r="AZ95"/>
      <c r="BA95" s="33"/>
      <c r="BB95" s="13"/>
    </row>
    <row r="96" spans="1:54" ht="29" customHeight="1" x14ac:dyDescent="0.15">
      <c r="A96" s="15" t="s">
        <v>1175</v>
      </c>
      <c r="B96" s="16">
        <v>39226</v>
      </c>
      <c r="C96" s="16" t="s">
        <v>350</v>
      </c>
      <c r="D96" s="16">
        <v>10043</v>
      </c>
      <c r="E96" s="31">
        <v>79.900000000000006</v>
      </c>
      <c r="F96" s="17" t="s">
        <v>356</v>
      </c>
      <c r="G96" s="17" t="s">
        <v>289</v>
      </c>
      <c r="H96" s="17" t="s">
        <v>322</v>
      </c>
      <c r="I96" s="17" t="s">
        <v>430</v>
      </c>
      <c r="J96" s="17" t="s">
        <v>430</v>
      </c>
      <c r="K96" s="17">
        <v>18</v>
      </c>
      <c r="L96" s="17" t="s">
        <v>1170</v>
      </c>
      <c r="M96" s="17" t="s">
        <v>322</v>
      </c>
      <c r="N96" s="17" t="s">
        <v>429</v>
      </c>
      <c r="O96" s="17" t="s">
        <v>408</v>
      </c>
      <c r="P96" s="17" t="s">
        <v>426</v>
      </c>
      <c r="Q96" s="17" t="s">
        <v>408</v>
      </c>
      <c r="R96" s="1" t="s">
        <v>578</v>
      </c>
      <c r="S96" s="17" t="s">
        <v>305</v>
      </c>
      <c r="T96" s="17" t="s">
        <v>408</v>
      </c>
      <c r="U96" s="17">
        <v>1</v>
      </c>
      <c r="V96" s="18" t="s">
        <v>178</v>
      </c>
      <c r="W96" s="17" t="s">
        <v>394</v>
      </c>
      <c r="X96" s="17" t="s">
        <v>408</v>
      </c>
      <c r="Y96" s="17" t="s">
        <v>1171</v>
      </c>
      <c r="Z96" s="17" t="s">
        <v>361</v>
      </c>
      <c r="AA96" s="17" t="s">
        <v>361</v>
      </c>
      <c r="AB96" s="17" t="s">
        <v>361</v>
      </c>
      <c r="AC96" s="17" t="s">
        <v>408</v>
      </c>
      <c r="AD96" s="17" t="s">
        <v>413</v>
      </c>
      <c r="AE96" s="28">
        <v>2.5</v>
      </c>
      <c r="AF96" s="18">
        <v>38472</v>
      </c>
      <c r="AG96" s="17" t="s">
        <v>427</v>
      </c>
      <c r="AH96" s="17" t="s">
        <v>431</v>
      </c>
      <c r="AI96" s="17" t="s">
        <v>409</v>
      </c>
      <c r="AJ96" s="17" t="s">
        <v>409</v>
      </c>
      <c r="AK96" s="17" t="s">
        <v>409</v>
      </c>
      <c r="AL96" s="17" t="s">
        <v>361</v>
      </c>
      <c r="AM96" s="18" t="s">
        <v>408</v>
      </c>
      <c r="AN96" s="18" t="s">
        <v>408</v>
      </c>
      <c r="AO96" s="18" t="s">
        <v>408</v>
      </c>
      <c r="AP96" s="18" t="s">
        <v>408</v>
      </c>
      <c r="AQ96" s="18" t="s">
        <v>361</v>
      </c>
      <c r="AR96" s="18" t="s">
        <v>408</v>
      </c>
      <c r="AS96" s="17" t="s">
        <v>1172</v>
      </c>
      <c r="AT96" s="17">
        <v>32</v>
      </c>
      <c r="AU96" s="17" t="s">
        <v>1173</v>
      </c>
      <c r="AV96" s="13">
        <v>0</v>
      </c>
      <c r="AW96" s="17" t="s">
        <v>430</v>
      </c>
      <c r="AX96" s="17" t="s">
        <v>1174</v>
      </c>
    </row>
    <row r="97" spans="1:51" ht="29" customHeight="1" x14ac:dyDescent="0.15">
      <c r="A97" s="15" t="s">
        <v>1180</v>
      </c>
      <c r="B97" s="16">
        <v>39268</v>
      </c>
      <c r="C97" s="16" t="s">
        <v>350</v>
      </c>
      <c r="D97" s="16">
        <v>17502</v>
      </c>
      <c r="E97" s="31">
        <v>59.6</v>
      </c>
      <c r="F97" s="17" t="s">
        <v>428</v>
      </c>
      <c r="G97" s="17" t="s">
        <v>289</v>
      </c>
      <c r="H97" s="17" t="s">
        <v>322</v>
      </c>
      <c r="I97" s="17" t="s">
        <v>430</v>
      </c>
      <c r="J97" s="17" t="s">
        <v>430</v>
      </c>
      <c r="K97" s="17">
        <v>17.5</v>
      </c>
      <c r="L97" s="17" t="s">
        <v>1177</v>
      </c>
      <c r="M97" s="17" t="s">
        <v>322</v>
      </c>
      <c r="N97" s="17" t="s">
        <v>429</v>
      </c>
      <c r="O97" s="17" t="s">
        <v>408</v>
      </c>
      <c r="P97" s="17" t="s">
        <v>426</v>
      </c>
      <c r="Q97" s="17" t="s">
        <v>408</v>
      </c>
      <c r="R97" s="1" t="s">
        <v>578</v>
      </c>
      <c r="S97" s="17" t="s">
        <v>305</v>
      </c>
      <c r="T97" s="17" t="s">
        <v>408</v>
      </c>
      <c r="U97" s="17">
        <v>1.5</v>
      </c>
      <c r="V97" s="18" t="s">
        <v>178</v>
      </c>
      <c r="W97" s="17" t="s">
        <v>394</v>
      </c>
      <c r="X97" s="17" t="s">
        <v>408</v>
      </c>
      <c r="Y97" s="17" t="s">
        <v>1171</v>
      </c>
      <c r="Z97" s="17" t="s">
        <v>361</v>
      </c>
      <c r="AA97" s="17" t="s">
        <v>361</v>
      </c>
      <c r="AB97" s="17" t="s">
        <v>361</v>
      </c>
      <c r="AC97" s="17" t="s">
        <v>408</v>
      </c>
      <c r="AD97" s="17" t="s">
        <v>413</v>
      </c>
      <c r="AE97" s="28">
        <v>1.5</v>
      </c>
      <c r="AF97" s="18">
        <v>38720</v>
      </c>
      <c r="AG97" s="17" t="s">
        <v>427</v>
      </c>
      <c r="AH97" s="17" t="s">
        <v>431</v>
      </c>
      <c r="AI97" s="17" t="s">
        <v>409</v>
      </c>
      <c r="AJ97" s="17" t="s">
        <v>409</v>
      </c>
      <c r="AK97" s="17" t="s">
        <v>1178</v>
      </c>
      <c r="AL97" s="17" t="s">
        <v>361</v>
      </c>
      <c r="AM97" s="18" t="s">
        <v>408</v>
      </c>
      <c r="AN97" s="18" t="s">
        <v>408</v>
      </c>
      <c r="AO97" s="18" t="s">
        <v>408</v>
      </c>
      <c r="AP97" s="18" t="s">
        <v>408</v>
      </c>
      <c r="AQ97" s="18" t="s">
        <v>361</v>
      </c>
      <c r="AR97" s="18" t="s">
        <v>408</v>
      </c>
      <c r="AS97" s="17" t="s">
        <v>349</v>
      </c>
      <c r="AT97" s="17">
        <v>1</v>
      </c>
      <c r="AU97" s="17" t="s">
        <v>1179</v>
      </c>
      <c r="AV97" s="13">
        <v>0</v>
      </c>
      <c r="AW97" s="17" t="s">
        <v>430</v>
      </c>
      <c r="AX97" s="17"/>
    </row>
    <row r="98" spans="1:51" ht="29" customHeight="1" x14ac:dyDescent="0.15">
      <c r="A98" s="15" t="s">
        <v>1185</v>
      </c>
      <c r="B98" s="16">
        <v>39280</v>
      </c>
      <c r="C98" s="16" t="s">
        <v>171</v>
      </c>
      <c r="D98" s="16">
        <v>44840</v>
      </c>
      <c r="E98" s="31">
        <v>84.9</v>
      </c>
      <c r="F98" s="17" t="s">
        <v>356</v>
      </c>
      <c r="G98" s="17" t="s">
        <v>289</v>
      </c>
      <c r="H98" s="17" t="s">
        <v>322</v>
      </c>
      <c r="I98" s="17" t="s">
        <v>430</v>
      </c>
      <c r="J98" s="17" t="s">
        <v>430</v>
      </c>
      <c r="K98" s="17">
        <v>12</v>
      </c>
      <c r="L98" s="17" t="s">
        <v>1182</v>
      </c>
      <c r="M98" s="17" t="s">
        <v>322</v>
      </c>
      <c r="N98" s="17" t="s">
        <v>429</v>
      </c>
      <c r="O98" s="17" t="s">
        <v>408</v>
      </c>
      <c r="P98" s="17" t="s">
        <v>426</v>
      </c>
      <c r="Q98" s="17" t="s">
        <v>1183</v>
      </c>
      <c r="R98" s="1" t="s">
        <v>578</v>
      </c>
      <c r="S98" s="17" t="s">
        <v>305</v>
      </c>
      <c r="T98" s="17" t="s">
        <v>408</v>
      </c>
      <c r="U98" s="17">
        <v>2</v>
      </c>
      <c r="V98" s="18" t="s">
        <v>178</v>
      </c>
      <c r="W98" s="17" t="s">
        <v>394</v>
      </c>
      <c r="X98" s="17" t="s">
        <v>408</v>
      </c>
      <c r="Y98" s="17" t="s">
        <v>1171</v>
      </c>
      <c r="Z98" s="17" t="s">
        <v>361</v>
      </c>
      <c r="AA98" s="17" t="s">
        <v>361</v>
      </c>
      <c r="AB98" s="17" t="s">
        <v>361</v>
      </c>
      <c r="AC98" s="17" t="s">
        <v>408</v>
      </c>
      <c r="AD98" s="17" t="s">
        <v>290</v>
      </c>
      <c r="AE98" s="28">
        <v>2.5</v>
      </c>
      <c r="AF98" s="18">
        <v>38197</v>
      </c>
      <c r="AG98" s="17" t="s">
        <v>427</v>
      </c>
      <c r="AH98" s="17" t="s">
        <v>409</v>
      </c>
      <c r="AI98" s="17" t="s">
        <v>409</v>
      </c>
      <c r="AJ98" s="17" t="s">
        <v>409</v>
      </c>
      <c r="AK98" s="17" t="s">
        <v>409</v>
      </c>
      <c r="AL98" s="17" t="s">
        <v>361</v>
      </c>
      <c r="AM98" s="18" t="s">
        <v>408</v>
      </c>
      <c r="AN98" s="18" t="s">
        <v>408</v>
      </c>
      <c r="AO98" s="18" t="s">
        <v>408</v>
      </c>
      <c r="AP98" s="18" t="s">
        <v>408</v>
      </c>
      <c r="AQ98" s="18" t="s">
        <v>361</v>
      </c>
      <c r="AR98" s="18" t="s">
        <v>408</v>
      </c>
      <c r="AS98" s="17" t="s">
        <v>1184</v>
      </c>
      <c r="AT98" s="17">
        <v>1</v>
      </c>
      <c r="AU98" s="17" t="s">
        <v>1179</v>
      </c>
      <c r="AV98" s="13">
        <v>0</v>
      </c>
      <c r="AW98" s="17" t="s">
        <v>361</v>
      </c>
      <c r="AX98" s="17"/>
    </row>
    <row r="99" spans="1:51" ht="29" customHeight="1" x14ac:dyDescent="0.15">
      <c r="A99" s="15" t="s">
        <v>1189</v>
      </c>
      <c r="B99" s="16">
        <v>39302</v>
      </c>
      <c r="C99" s="16" t="s">
        <v>350</v>
      </c>
      <c r="D99" s="16">
        <v>9985</v>
      </c>
      <c r="E99" s="31">
        <v>80.3</v>
      </c>
      <c r="F99" s="17" t="s">
        <v>356</v>
      </c>
      <c r="G99" s="17" t="s">
        <v>289</v>
      </c>
      <c r="H99" s="17" t="s">
        <v>322</v>
      </c>
      <c r="I99" s="17" t="s">
        <v>430</v>
      </c>
      <c r="J99" s="17" t="s">
        <v>430</v>
      </c>
      <c r="K99" s="17">
        <v>14</v>
      </c>
      <c r="L99" s="17" t="s">
        <v>1187</v>
      </c>
      <c r="M99" s="17" t="s">
        <v>275</v>
      </c>
      <c r="N99" s="17" t="s">
        <v>429</v>
      </c>
      <c r="O99" s="17" t="s">
        <v>408</v>
      </c>
      <c r="P99" s="17" t="s">
        <v>426</v>
      </c>
      <c r="Q99" s="17" t="s">
        <v>408</v>
      </c>
      <c r="R99" s="1" t="s">
        <v>578</v>
      </c>
      <c r="S99" s="17" t="s">
        <v>305</v>
      </c>
      <c r="T99" s="17" t="s">
        <v>408</v>
      </c>
      <c r="U99" s="17">
        <v>2.25</v>
      </c>
      <c r="V99" s="18" t="s">
        <v>178</v>
      </c>
      <c r="W99" s="17" t="s">
        <v>179</v>
      </c>
      <c r="X99" s="17" t="s">
        <v>408</v>
      </c>
      <c r="Y99" s="17" t="s">
        <v>1171</v>
      </c>
      <c r="Z99" s="17" t="s">
        <v>361</v>
      </c>
      <c r="AA99" s="17" t="s">
        <v>361</v>
      </c>
      <c r="AB99" s="17" t="s">
        <v>361</v>
      </c>
      <c r="AC99" s="17" t="s">
        <v>408</v>
      </c>
      <c r="AD99" s="17" t="s">
        <v>413</v>
      </c>
      <c r="AE99" s="28" t="s">
        <v>409</v>
      </c>
      <c r="AF99" s="18">
        <v>38463</v>
      </c>
      <c r="AG99" s="17" t="s">
        <v>427</v>
      </c>
      <c r="AH99" s="17" t="s">
        <v>409</v>
      </c>
      <c r="AI99" s="17" t="s">
        <v>409</v>
      </c>
      <c r="AJ99" s="17" t="s">
        <v>409</v>
      </c>
      <c r="AK99" s="17" t="s">
        <v>409</v>
      </c>
      <c r="AL99" s="17" t="s">
        <v>361</v>
      </c>
      <c r="AM99" s="18" t="s">
        <v>408</v>
      </c>
      <c r="AN99" s="18" t="s">
        <v>408</v>
      </c>
      <c r="AO99" s="18" t="s">
        <v>408</v>
      </c>
      <c r="AP99" s="18" t="s">
        <v>408</v>
      </c>
      <c r="AQ99" s="18" t="s">
        <v>361</v>
      </c>
      <c r="AR99" s="18" t="s">
        <v>408</v>
      </c>
      <c r="AS99" s="17" t="s">
        <v>1188</v>
      </c>
      <c r="AT99" s="17">
        <v>1</v>
      </c>
      <c r="AU99" s="17" t="s">
        <v>1179</v>
      </c>
      <c r="AV99" s="13">
        <v>0</v>
      </c>
      <c r="AW99" s="17" t="s">
        <v>430</v>
      </c>
      <c r="AX99" s="17"/>
      <c r="AY99" s="1"/>
    </row>
    <row r="100" spans="1:51" ht="29" customHeight="1" x14ac:dyDescent="0.15">
      <c r="A100" s="15" t="s">
        <v>1192</v>
      </c>
      <c r="B100" s="16">
        <v>39304</v>
      </c>
      <c r="C100" s="16" t="s">
        <v>350</v>
      </c>
      <c r="D100" s="16">
        <v>12674</v>
      </c>
      <c r="E100" s="31">
        <v>72.900000000000006</v>
      </c>
      <c r="F100" s="17" t="s">
        <v>356</v>
      </c>
      <c r="G100" s="17" t="s">
        <v>289</v>
      </c>
      <c r="H100" s="17" t="s">
        <v>322</v>
      </c>
      <c r="I100" s="17" t="s">
        <v>430</v>
      </c>
      <c r="J100" s="17" t="s">
        <v>430</v>
      </c>
      <c r="K100" s="17">
        <v>12</v>
      </c>
      <c r="L100" s="17" t="s">
        <v>778</v>
      </c>
      <c r="M100" s="17" t="s">
        <v>322</v>
      </c>
      <c r="N100" s="17" t="s">
        <v>429</v>
      </c>
      <c r="O100" s="17" t="s">
        <v>408</v>
      </c>
      <c r="P100" s="17" t="s">
        <v>426</v>
      </c>
      <c r="Q100" s="17" t="s">
        <v>408</v>
      </c>
      <c r="R100" s="1" t="s">
        <v>578</v>
      </c>
      <c r="S100" s="17" t="s">
        <v>305</v>
      </c>
      <c r="T100" s="17" t="s">
        <v>408</v>
      </c>
      <c r="U100" s="17">
        <v>7.2</v>
      </c>
      <c r="V100" s="18" t="s">
        <v>410</v>
      </c>
      <c r="W100" s="17" t="s">
        <v>425</v>
      </c>
      <c r="X100" s="17" t="s">
        <v>408</v>
      </c>
      <c r="Y100" s="17" t="s">
        <v>1171</v>
      </c>
      <c r="Z100" s="17" t="s">
        <v>430</v>
      </c>
      <c r="AA100" s="17" t="s">
        <v>361</v>
      </c>
      <c r="AB100" s="17" t="s">
        <v>361</v>
      </c>
      <c r="AC100" s="17" t="s">
        <v>408</v>
      </c>
      <c r="AD100" s="17" t="s">
        <v>290</v>
      </c>
      <c r="AE100" s="28">
        <v>5</v>
      </c>
      <c r="AF100" s="18">
        <v>36677</v>
      </c>
      <c r="AG100" s="17" t="s">
        <v>427</v>
      </c>
      <c r="AH100" s="17" t="s">
        <v>409</v>
      </c>
      <c r="AI100" s="17" t="s">
        <v>409</v>
      </c>
      <c r="AJ100" s="17" t="s">
        <v>409</v>
      </c>
      <c r="AK100" s="17" t="s">
        <v>409</v>
      </c>
      <c r="AL100" s="17" t="s">
        <v>361</v>
      </c>
      <c r="AM100" s="18" t="s">
        <v>408</v>
      </c>
      <c r="AN100" s="18" t="s">
        <v>408</v>
      </c>
      <c r="AO100" s="18" t="s">
        <v>408</v>
      </c>
      <c r="AP100" s="18" t="s">
        <v>408</v>
      </c>
      <c r="AQ100" s="18" t="s">
        <v>361</v>
      </c>
      <c r="AR100" s="18" t="s">
        <v>408</v>
      </c>
      <c r="AS100" s="17" t="s">
        <v>1191</v>
      </c>
      <c r="AT100" s="17">
        <v>32</v>
      </c>
      <c r="AU100" s="17" t="s">
        <v>1173</v>
      </c>
      <c r="AV100" s="13">
        <v>0</v>
      </c>
      <c r="AW100" s="17" t="s">
        <v>430</v>
      </c>
      <c r="AX100" s="17"/>
      <c r="AY100" s="1"/>
    </row>
    <row r="101" spans="1:51" ht="29" customHeight="1" x14ac:dyDescent="0.15">
      <c r="A101" s="15" t="s">
        <v>1197</v>
      </c>
      <c r="B101" s="16">
        <v>40011</v>
      </c>
      <c r="C101" s="16" t="s">
        <v>350</v>
      </c>
      <c r="D101" s="16">
        <v>22987</v>
      </c>
      <c r="E101" s="31">
        <v>46.6</v>
      </c>
      <c r="F101" s="17" t="s">
        <v>428</v>
      </c>
      <c r="G101" s="17" t="s">
        <v>289</v>
      </c>
      <c r="H101" s="17" t="s">
        <v>322</v>
      </c>
      <c r="I101" s="17" t="s">
        <v>430</v>
      </c>
      <c r="J101" s="17" t="s">
        <v>430</v>
      </c>
      <c r="K101" s="17">
        <v>12</v>
      </c>
      <c r="L101" s="17" t="s">
        <v>1194</v>
      </c>
      <c r="M101" s="17" t="s">
        <v>322</v>
      </c>
      <c r="N101" s="17" t="s">
        <v>429</v>
      </c>
      <c r="O101" s="17" t="s">
        <v>408</v>
      </c>
      <c r="P101" s="17" t="s">
        <v>426</v>
      </c>
      <c r="Q101" s="17" t="s">
        <v>408</v>
      </c>
      <c r="R101" s="1" t="s">
        <v>578</v>
      </c>
      <c r="S101" s="17" t="s">
        <v>239</v>
      </c>
      <c r="T101" s="17" t="s">
        <v>333</v>
      </c>
      <c r="U101" s="17">
        <v>20</v>
      </c>
      <c r="V101" s="18" t="s">
        <v>178</v>
      </c>
      <c r="W101" s="17" t="s">
        <v>394</v>
      </c>
      <c r="X101" s="17" t="s">
        <v>408</v>
      </c>
      <c r="Y101" s="17" t="s">
        <v>1171</v>
      </c>
      <c r="Z101" s="17" t="s">
        <v>361</v>
      </c>
      <c r="AA101" s="17" t="s">
        <v>361</v>
      </c>
      <c r="AB101" s="17" t="s">
        <v>361</v>
      </c>
      <c r="AC101" s="17" t="s">
        <v>408</v>
      </c>
      <c r="AD101" s="17" t="s">
        <v>290</v>
      </c>
      <c r="AE101" s="28">
        <v>16</v>
      </c>
      <c r="AF101" s="18" t="s">
        <v>1195</v>
      </c>
      <c r="AG101" s="17" t="s">
        <v>427</v>
      </c>
      <c r="AH101" s="17" t="s">
        <v>409</v>
      </c>
      <c r="AI101" s="17" t="s">
        <v>409</v>
      </c>
      <c r="AJ101" s="17" t="s">
        <v>409</v>
      </c>
      <c r="AK101" s="17" t="s">
        <v>409</v>
      </c>
      <c r="AL101" s="17" t="s">
        <v>361</v>
      </c>
      <c r="AM101" s="18" t="s">
        <v>408</v>
      </c>
      <c r="AN101" s="18" t="s">
        <v>408</v>
      </c>
      <c r="AO101" s="18" t="s">
        <v>408</v>
      </c>
      <c r="AP101" s="18" t="s">
        <v>408</v>
      </c>
      <c r="AQ101" s="18" t="s">
        <v>361</v>
      </c>
      <c r="AR101" s="18" t="s">
        <v>408</v>
      </c>
      <c r="AS101" s="17" t="s">
        <v>675</v>
      </c>
      <c r="AT101" s="17">
        <v>32</v>
      </c>
      <c r="AU101" s="17" t="s">
        <v>1196</v>
      </c>
      <c r="AV101" s="13">
        <v>12</v>
      </c>
      <c r="AW101" s="17" t="s">
        <v>430</v>
      </c>
      <c r="AX101" s="17"/>
      <c r="AY101" s="1"/>
    </row>
    <row r="102" spans="1:51" ht="29" customHeight="1" x14ac:dyDescent="0.15">
      <c r="A102" s="15" t="s">
        <v>1200</v>
      </c>
      <c r="B102" s="16">
        <v>40032</v>
      </c>
      <c r="C102" s="16" t="s">
        <v>350</v>
      </c>
      <c r="D102" s="16">
        <v>30651</v>
      </c>
      <c r="E102" s="31">
        <v>25.6</v>
      </c>
      <c r="F102" s="17" t="s">
        <v>428</v>
      </c>
      <c r="G102" s="17" t="s">
        <v>453</v>
      </c>
      <c r="H102" s="17" t="s">
        <v>322</v>
      </c>
      <c r="I102" s="17" t="s">
        <v>430</v>
      </c>
      <c r="J102" s="17" t="s">
        <v>430</v>
      </c>
      <c r="K102" s="17">
        <v>16</v>
      </c>
      <c r="L102" s="17" t="s">
        <v>1199</v>
      </c>
      <c r="M102" s="17" t="s">
        <v>322</v>
      </c>
      <c r="N102" s="17" t="s">
        <v>429</v>
      </c>
      <c r="O102" s="17" t="s">
        <v>408</v>
      </c>
      <c r="P102" s="17" t="s">
        <v>426</v>
      </c>
      <c r="Q102" s="17" t="s">
        <v>683</v>
      </c>
      <c r="R102" s="1" t="s">
        <v>578</v>
      </c>
      <c r="S102" s="17" t="s">
        <v>305</v>
      </c>
      <c r="T102" s="17" t="s">
        <v>408</v>
      </c>
      <c r="U102" s="17">
        <v>1.25</v>
      </c>
      <c r="V102" s="18" t="s">
        <v>410</v>
      </c>
      <c r="W102" s="17" t="s">
        <v>425</v>
      </c>
      <c r="X102" s="17" t="s">
        <v>408</v>
      </c>
      <c r="Y102" s="17" t="s">
        <v>1171</v>
      </c>
      <c r="Z102" s="17" t="s">
        <v>361</v>
      </c>
      <c r="AA102" s="17" t="s">
        <v>361</v>
      </c>
      <c r="AB102" s="17" t="s">
        <v>361</v>
      </c>
      <c r="AC102" s="17" t="s">
        <v>408</v>
      </c>
      <c r="AD102" s="17" t="s">
        <v>290</v>
      </c>
      <c r="AE102" s="28">
        <v>1.25</v>
      </c>
      <c r="AF102" s="18">
        <v>39532</v>
      </c>
      <c r="AG102" s="17" t="s">
        <v>427</v>
      </c>
      <c r="AH102" s="17" t="s">
        <v>365</v>
      </c>
      <c r="AI102" s="17" t="s">
        <v>409</v>
      </c>
      <c r="AJ102" s="17" t="s">
        <v>409</v>
      </c>
      <c r="AK102" s="17" t="s">
        <v>409</v>
      </c>
      <c r="AL102" s="17" t="s">
        <v>361</v>
      </c>
      <c r="AM102" s="18" t="s">
        <v>408</v>
      </c>
      <c r="AN102" s="18" t="s">
        <v>408</v>
      </c>
      <c r="AO102" s="18" t="s">
        <v>408</v>
      </c>
      <c r="AP102" s="18" t="s">
        <v>408</v>
      </c>
      <c r="AQ102" s="18" t="s">
        <v>361</v>
      </c>
      <c r="AR102" s="18" t="s">
        <v>408</v>
      </c>
      <c r="AS102" s="17" t="s">
        <v>675</v>
      </c>
      <c r="AT102" s="17">
        <v>32</v>
      </c>
      <c r="AU102" s="17" t="s">
        <v>1173</v>
      </c>
      <c r="AV102" s="13">
        <v>0</v>
      </c>
      <c r="AW102" s="17" t="s">
        <v>430</v>
      </c>
      <c r="AX102" s="17"/>
      <c r="AY102" s="1"/>
    </row>
    <row r="103" spans="1:51" ht="29" customHeight="1" x14ac:dyDescent="0.15">
      <c r="A103" s="15" t="s">
        <v>1204</v>
      </c>
      <c r="B103" s="16">
        <v>40304</v>
      </c>
      <c r="C103" s="16" t="s">
        <v>350</v>
      </c>
      <c r="D103" s="16">
        <v>12717</v>
      </c>
      <c r="E103" s="31">
        <v>75.5</v>
      </c>
      <c r="F103" s="17" t="s">
        <v>428</v>
      </c>
      <c r="G103" s="17" t="s">
        <v>289</v>
      </c>
      <c r="H103" s="17" t="s">
        <v>322</v>
      </c>
      <c r="I103" s="17" t="s">
        <v>430</v>
      </c>
      <c r="J103" s="17" t="s">
        <v>430</v>
      </c>
      <c r="K103" s="17">
        <v>16</v>
      </c>
      <c r="L103" s="17" t="s">
        <v>1202</v>
      </c>
      <c r="M103" s="17" t="s">
        <v>322</v>
      </c>
      <c r="N103" s="17" t="s">
        <v>429</v>
      </c>
      <c r="O103" s="17" t="s">
        <v>408</v>
      </c>
      <c r="P103" s="17" t="s">
        <v>426</v>
      </c>
      <c r="Q103" s="17" t="s">
        <v>408</v>
      </c>
      <c r="R103" s="1" t="s">
        <v>578</v>
      </c>
      <c r="S103" s="17" t="s">
        <v>305</v>
      </c>
      <c r="T103" s="17" t="s">
        <v>408</v>
      </c>
      <c r="U103" s="17">
        <v>3.6</v>
      </c>
      <c r="V103" s="18" t="s">
        <v>178</v>
      </c>
      <c r="W103" s="17" t="s">
        <v>179</v>
      </c>
      <c r="X103" s="17" t="s">
        <v>408</v>
      </c>
      <c r="Y103" s="17" t="s">
        <v>1171</v>
      </c>
      <c r="Z103" s="17" t="s">
        <v>361</v>
      </c>
      <c r="AA103" s="17" t="s">
        <v>361</v>
      </c>
      <c r="AB103" s="17" t="s">
        <v>361</v>
      </c>
      <c r="AC103" s="17" t="s">
        <v>408</v>
      </c>
      <c r="AD103" s="17" t="s">
        <v>413</v>
      </c>
      <c r="AE103" s="28">
        <v>3.6</v>
      </c>
      <c r="AF103" s="18" t="s">
        <v>1203</v>
      </c>
      <c r="AG103" s="17" t="s">
        <v>427</v>
      </c>
      <c r="AH103" s="17" t="s">
        <v>431</v>
      </c>
      <c r="AI103" s="17" t="s">
        <v>409</v>
      </c>
      <c r="AJ103" s="17" t="s">
        <v>409</v>
      </c>
      <c r="AK103" s="17" t="s">
        <v>409</v>
      </c>
      <c r="AL103" s="17" t="s">
        <v>361</v>
      </c>
      <c r="AM103" s="18" t="s">
        <v>408</v>
      </c>
      <c r="AN103" s="18" t="s">
        <v>408</v>
      </c>
      <c r="AO103" s="18" t="s">
        <v>408</v>
      </c>
      <c r="AP103" s="18" t="s">
        <v>408</v>
      </c>
      <c r="AQ103" s="18" t="s">
        <v>361</v>
      </c>
      <c r="AR103" s="18" t="s">
        <v>408</v>
      </c>
      <c r="AS103" s="17" t="s">
        <v>675</v>
      </c>
      <c r="AT103" s="17">
        <v>33</v>
      </c>
      <c r="AU103" s="17" t="s">
        <v>1173</v>
      </c>
      <c r="AV103" s="13">
        <v>0</v>
      </c>
      <c r="AW103" s="17" t="s">
        <v>430</v>
      </c>
      <c r="AX103" s="17"/>
      <c r="AY103" s="1"/>
    </row>
    <row r="104" spans="1:51" ht="29" customHeight="1" x14ac:dyDescent="0.15">
      <c r="A104" s="121" t="s">
        <v>1589</v>
      </c>
      <c r="B104" s="70" t="s">
        <v>409</v>
      </c>
      <c r="C104" s="70" t="s">
        <v>409</v>
      </c>
      <c r="D104" s="70" t="s">
        <v>409</v>
      </c>
      <c r="E104" s="151">
        <v>48.882477623314003</v>
      </c>
      <c r="F104" s="71" t="s">
        <v>356</v>
      </c>
      <c r="G104" s="71" t="s">
        <v>289</v>
      </c>
      <c r="H104" s="71" t="s">
        <v>322</v>
      </c>
      <c r="I104" s="71" t="s">
        <v>430</v>
      </c>
      <c r="J104" s="71" t="s">
        <v>430</v>
      </c>
      <c r="K104" s="71">
        <v>14</v>
      </c>
      <c r="L104" s="71" t="s">
        <v>1595</v>
      </c>
      <c r="M104" s="71" t="s">
        <v>409</v>
      </c>
      <c r="N104" s="71" t="s">
        <v>429</v>
      </c>
      <c r="O104" s="71" t="s">
        <v>408</v>
      </c>
      <c r="P104" s="71" t="s">
        <v>426</v>
      </c>
      <c r="Q104" s="71" t="s">
        <v>408</v>
      </c>
      <c r="R104" s="1" t="s">
        <v>578</v>
      </c>
      <c r="S104" s="71" t="s">
        <v>239</v>
      </c>
      <c r="T104" s="71" t="s">
        <v>298</v>
      </c>
      <c r="U104" s="72">
        <v>12</v>
      </c>
      <c r="V104" s="73" t="s">
        <v>178</v>
      </c>
      <c r="W104" s="71" t="s">
        <v>408</v>
      </c>
      <c r="X104" s="71" t="s">
        <v>408</v>
      </c>
      <c r="Y104" s="71" t="s">
        <v>408</v>
      </c>
      <c r="Z104" s="71" t="s">
        <v>409</v>
      </c>
      <c r="AA104" s="71" t="s">
        <v>409</v>
      </c>
      <c r="AB104" s="71" t="s">
        <v>409</v>
      </c>
      <c r="AC104" s="71" t="s">
        <v>408</v>
      </c>
      <c r="AD104" s="71" t="s">
        <v>413</v>
      </c>
      <c r="AE104" s="72">
        <v>6</v>
      </c>
      <c r="AF104" s="73" t="s">
        <v>1621</v>
      </c>
      <c r="AG104" s="71" t="s">
        <v>427</v>
      </c>
      <c r="AH104" s="71" t="s">
        <v>409</v>
      </c>
      <c r="AI104" s="71" t="s">
        <v>409</v>
      </c>
      <c r="AJ104" s="71" t="s">
        <v>409</v>
      </c>
      <c r="AK104" s="71" t="s">
        <v>409</v>
      </c>
      <c r="AL104" s="71" t="s">
        <v>361</v>
      </c>
      <c r="AM104" s="73" t="s">
        <v>408</v>
      </c>
      <c r="AN104" s="73" t="s">
        <v>408</v>
      </c>
      <c r="AO104" s="73" t="s">
        <v>408</v>
      </c>
      <c r="AP104" s="73" t="s">
        <v>408</v>
      </c>
      <c r="AQ104" s="73" t="s">
        <v>361</v>
      </c>
      <c r="AR104" s="73" t="s">
        <v>408</v>
      </c>
      <c r="AS104" s="71" t="s">
        <v>409</v>
      </c>
      <c r="AT104" s="71" t="s">
        <v>409</v>
      </c>
      <c r="AU104" s="77" t="s">
        <v>1649</v>
      </c>
      <c r="AV104" s="65" t="s">
        <v>409</v>
      </c>
      <c r="AW104" s="71" t="s">
        <v>430</v>
      </c>
      <c r="AX104" s="17"/>
      <c r="AY104" s="1"/>
    </row>
    <row r="105" spans="1:51" ht="29" customHeight="1" x14ac:dyDescent="0.15">
      <c r="A105" s="121" t="s">
        <v>1590</v>
      </c>
      <c r="B105" s="70" t="s">
        <v>409</v>
      </c>
      <c r="C105" s="70" t="s">
        <v>409</v>
      </c>
      <c r="D105" s="70" t="s">
        <v>409</v>
      </c>
      <c r="E105" s="151">
        <v>61.4658982274333</v>
      </c>
      <c r="F105" s="71" t="s">
        <v>356</v>
      </c>
      <c r="G105" s="71" t="s">
        <v>289</v>
      </c>
      <c r="H105" s="71" t="s">
        <v>322</v>
      </c>
      <c r="I105" s="71" t="s">
        <v>430</v>
      </c>
      <c r="J105" s="71" t="s">
        <v>430</v>
      </c>
      <c r="K105" s="71">
        <v>16</v>
      </c>
      <c r="L105" s="71" t="s">
        <v>1600</v>
      </c>
      <c r="M105" s="71" t="s">
        <v>409</v>
      </c>
      <c r="N105" s="71" t="s">
        <v>429</v>
      </c>
      <c r="O105" s="71" t="s">
        <v>408</v>
      </c>
      <c r="P105" s="71" t="s">
        <v>426</v>
      </c>
      <c r="Q105" s="71" t="s">
        <v>408</v>
      </c>
      <c r="R105" s="1" t="s">
        <v>578</v>
      </c>
      <c r="S105" s="71" t="s">
        <v>305</v>
      </c>
      <c r="T105" s="71" t="s">
        <v>408</v>
      </c>
      <c r="U105" s="72">
        <v>2</v>
      </c>
      <c r="V105" s="73" t="s">
        <v>178</v>
      </c>
      <c r="W105" s="71" t="s">
        <v>408</v>
      </c>
      <c r="X105" s="71" t="s">
        <v>408</v>
      </c>
      <c r="Y105" s="71" t="s">
        <v>408</v>
      </c>
      <c r="Z105" s="71" t="s">
        <v>409</v>
      </c>
      <c r="AA105" s="71" t="s">
        <v>409</v>
      </c>
      <c r="AB105" s="71" t="s">
        <v>409</v>
      </c>
      <c r="AC105" s="71" t="s">
        <v>408</v>
      </c>
      <c r="AD105" s="71" t="s">
        <v>413</v>
      </c>
      <c r="AE105" s="72">
        <v>0.42</v>
      </c>
      <c r="AF105" s="73" t="s">
        <v>1622</v>
      </c>
      <c r="AG105" s="71" t="s">
        <v>427</v>
      </c>
      <c r="AH105" s="71" t="s">
        <v>365</v>
      </c>
      <c r="AI105" s="71" t="s">
        <v>409</v>
      </c>
      <c r="AJ105" s="71" t="s">
        <v>409</v>
      </c>
      <c r="AK105" s="71" t="s">
        <v>409</v>
      </c>
      <c r="AL105" s="71" t="s">
        <v>361</v>
      </c>
      <c r="AM105" s="73" t="s">
        <v>408</v>
      </c>
      <c r="AN105" s="73" t="s">
        <v>408</v>
      </c>
      <c r="AO105" s="73" t="s">
        <v>408</v>
      </c>
      <c r="AP105" s="73" t="s">
        <v>408</v>
      </c>
      <c r="AQ105" s="73" t="s">
        <v>361</v>
      </c>
      <c r="AR105" s="73" t="s">
        <v>408</v>
      </c>
      <c r="AS105" s="71" t="s">
        <v>409</v>
      </c>
      <c r="AT105" s="71" t="s">
        <v>409</v>
      </c>
      <c r="AU105" s="77" t="s">
        <v>1649</v>
      </c>
      <c r="AV105" s="65" t="s">
        <v>409</v>
      </c>
      <c r="AW105" s="71" t="s">
        <v>430</v>
      </c>
      <c r="AX105" s="17"/>
      <c r="AY105" s="1"/>
    </row>
    <row r="106" spans="1:51" ht="29" customHeight="1" x14ac:dyDescent="0.15">
      <c r="A106" s="121" t="s">
        <v>1591</v>
      </c>
      <c r="B106" s="70" t="s">
        <v>409</v>
      </c>
      <c r="C106" s="70" t="s">
        <v>409</v>
      </c>
      <c r="D106" s="70" t="s">
        <v>409</v>
      </c>
      <c r="E106" s="151">
        <v>79.755002954657897</v>
      </c>
      <c r="F106" s="71" t="s">
        <v>356</v>
      </c>
      <c r="G106" s="71" t="s">
        <v>289</v>
      </c>
      <c r="H106" s="71" t="s">
        <v>322</v>
      </c>
      <c r="I106" s="71" t="s">
        <v>430</v>
      </c>
      <c r="J106" s="71" t="s">
        <v>430</v>
      </c>
      <c r="K106" s="71">
        <v>20</v>
      </c>
      <c r="L106" s="71" t="s">
        <v>1615</v>
      </c>
      <c r="M106" s="71" t="s">
        <v>322</v>
      </c>
      <c r="N106" s="71" t="s">
        <v>429</v>
      </c>
      <c r="O106" s="71" t="s">
        <v>408</v>
      </c>
      <c r="P106" s="71" t="s">
        <v>426</v>
      </c>
      <c r="Q106" s="71" t="s">
        <v>408</v>
      </c>
      <c r="R106" s="1" t="s">
        <v>578</v>
      </c>
      <c r="S106" s="71" t="s">
        <v>305</v>
      </c>
      <c r="T106" s="71" t="s">
        <v>408</v>
      </c>
      <c r="U106" s="72">
        <v>6</v>
      </c>
      <c r="V106" s="73" t="s">
        <v>410</v>
      </c>
      <c r="W106" s="71" t="s">
        <v>408</v>
      </c>
      <c r="X106" s="71" t="s">
        <v>408</v>
      </c>
      <c r="Y106" s="71" t="s">
        <v>408</v>
      </c>
      <c r="Z106" s="71" t="s">
        <v>409</v>
      </c>
      <c r="AA106" s="71" t="s">
        <v>409</v>
      </c>
      <c r="AB106" s="71" t="s">
        <v>409</v>
      </c>
      <c r="AC106" s="71" t="s">
        <v>408</v>
      </c>
      <c r="AD106" s="71" t="s">
        <v>413</v>
      </c>
      <c r="AE106" s="72">
        <v>3</v>
      </c>
      <c r="AF106" s="73" t="s">
        <v>1623</v>
      </c>
      <c r="AG106" s="71" t="s">
        <v>427</v>
      </c>
      <c r="AH106" s="71" t="s">
        <v>365</v>
      </c>
      <c r="AI106" s="71" t="s">
        <v>409</v>
      </c>
      <c r="AJ106" s="71" t="s">
        <v>409</v>
      </c>
      <c r="AK106" s="71" t="s">
        <v>409</v>
      </c>
      <c r="AL106" s="71" t="s">
        <v>430</v>
      </c>
      <c r="AM106" s="73" t="s">
        <v>1624</v>
      </c>
      <c r="AN106" s="73" t="s">
        <v>409</v>
      </c>
      <c r="AO106" s="73" t="s">
        <v>408</v>
      </c>
      <c r="AP106" s="73" t="s">
        <v>408</v>
      </c>
      <c r="AQ106" s="73" t="s">
        <v>361</v>
      </c>
      <c r="AR106" s="73" t="s">
        <v>408</v>
      </c>
      <c r="AS106" s="71" t="s">
        <v>409</v>
      </c>
      <c r="AT106" s="71" t="s">
        <v>409</v>
      </c>
      <c r="AU106" s="77" t="s">
        <v>1649</v>
      </c>
      <c r="AV106" s="65" t="s">
        <v>409</v>
      </c>
      <c r="AW106" s="71" t="s">
        <v>430</v>
      </c>
      <c r="AX106" s="17"/>
      <c r="AY106" s="1"/>
    </row>
    <row r="107" spans="1:51" ht="29" customHeight="1" x14ac:dyDescent="0.15">
      <c r="A107" s="121" t="s">
        <v>1592</v>
      </c>
      <c r="B107" s="70" t="s">
        <v>409</v>
      </c>
      <c r="C107" s="70" t="s">
        <v>409</v>
      </c>
      <c r="D107" s="70" t="s">
        <v>409</v>
      </c>
      <c r="E107" s="151">
        <v>53</v>
      </c>
      <c r="F107" s="71" t="s">
        <v>428</v>
      </c>
      <c r="G107" s="71" t="s">
        <v>289</v>
      </c>
      <c r="H107" s="71" t="s">
        <v>322</v>
      </c>
      <c r="I107" s="71" t="s">
        <v>430</v>
      </c>
      <c r="J107" s="71" t="s">
        <v>430</v>
      </c>
      <c r="K107" s="71">
        <v>18</v>
      </c>
      <c r="L107" s="71" t="s">
        <v>1614</v>
      </c>
      <c r="M107" s="71" t="s">
        <v>322</v>
      </c>
      <c r="N107" s="71" t="s">
        <v>429</v>
      </c>
      <c r="O107" s="71" t="s">
        <v>408</v>
      </c>
      <c r="P107" s="71" t="s">
        <v>426</v>
      </c>
      <c r="Q107" s="71" t="s">
        <v>1394</v>
      </c>
      <c r="R107" s="1" t="s">
        <v>578</v>
      </c>
      <c r="S107" s="71" t="s">
        <v>305</v>
      </c>
      <c r="T107" s="71" t="s">
        <v>408</v>
      </c>
      <c r="U107" s="72">
        <v>4</v>
      </c>
      <c r="V107" s="73" t="s">
        <v>178</v>
      </c>
      <c r="W107" s="71" t="s">
        <v>408</v>
      </c>
      <c r="X107" s="71" t="s">
        <v>408</v>
      </c>
      <c r="Y107" s="71" t="s">
        <v>408</v>
      </c>
      <c r="Z107" s="71" t="s">
        <v>409</v>
      </c>
      <c r="AA107" s="71" t="s">
        <v>409</v>
      </c>
      <c r="AB107" s="71" t="s">
        <v>409</v>
      </c>
      <c r="AC107" s="71" t="s">
        <v>408</v>
      </c>
      <c r="AD107" s="71" t="s">
        <v>318</v>
      </c>
      <c r="AE107" s="72">
        <v>3.33</v>
      </c>
      <c r="AF107" s="73" t="s">
        <v>1625</v>
      </c>
      <c r="AG107" s="71" t="s">
        <v>427</v>
      </c>
      <c r="AH107" s="71" t="s">
        <v>431</v>
      </c>
      <c r="AI107" s="71" t="s">
        <v>409</v>
      </c>
      <c r="AJ107" s="71" t="s">
        <v>409</v>
      </c>
      <c r="AK107" s="71" t="s">
        <v>409</v>
      </c>
      <c r="AL107" s="71" t="s">
        <v>361</v>
      </c>
      <c r="AM107" s="73" t="s">
        <v>408</v>
      </c>
      <c r="AN107" s="73" t="s">
        <v>408</v>
      </c>
      <c r="AO107" s="73" t="s">
        <v>408</v>
      </c>
      <c r="AP107" s="73" t="s">
        <v>408</v>
      </c>
      <c r="AQ107" s="73" t="s">
        <v>361</v>
      </c>
      <c r="AR107" s="73" t="s">
        <v>408</v>
      </c>
      <c r="AS107" s="71" t="s">
        <v>409</v>
      </c>
      <c r="AT107" s="71" t="s">
        <v>409</v>
      </c>
      <c r="AU107" s="77" t="s">
        <v>1649</v>
      </c>
      <c r="AV107" s="65" t="s">
        <v>409</v>
      </c>
      <c r="AW107" s="71" t="s">
        <v>430</v>
      </c>
      <c r="AX107" s="17"/>
      <c r="AY107" s="1"/>
    </row>
    <row r="108" spans="1:51" ht="29" customHeight="1" x14ac:dyDescent="0.15">
      <c r="A108" s="121" t="s">
        <v>1593</v>
      </c>
      <c r="B108" s="70" t="s">
        <v>409</v>
      </c>
      <c r="C108" s="70" t="s">
        <v>409</v>
      </c>
      <c r="D108" s="70" t="s">
        <v>409</v>
      </c>
      <c r="E108" s="151">
        <v>66.076533627201997</v>
      </c>
      <c r="F108" s="71" t="s">
        <v>356</v>
      </c>
      <c r="G108" s="71" t="s">
        <v>289</v>
      </c>
      <c r="H108" s="71" t="s">
        <v>322</v>
      </c>
      <c r="I108" s="71" t="s">
        <v>430</v>
      </c>
      <c r="J108" s="71" t="s">
        <v>430</v>
      </c>
      <c r="K108" s="71">
        <v>18</v>
      </c>
      <c r="L108" s="71" t="s">
        <v>1612</v>
      </c>
      <c r="M108" s="71" t="s">
        <v>322</v>
      </c>
      <c r="N108" s="71" t="s">
        <v>429</v>
      </c>
      <c r="O108" s="71" t="s">
        <v>408</v>
      </c>
      <c r="P108" s="71" t="s">
        <v>327</v>
      </c>
      <c r="Q108" s="71" t="s">
        <v>1618</v>
      </c>
      <c r="R108" s="1" t="s">
        <v>578</v>
      </c>
      <c r="S108" s="71" t="s">
        <v>305</v>
      </c>
      <c r="T108" s="71" t="s">
        <v>408</v>
      </c>
      <c r="U108" s="72">
        <v>7</v>
      </c>
      <c r="V108" s="73" t="s">
        <v>410</v>
      </c>
      <c r="W108" s="71" t="s">
        <v>408</v>
      </c>
      <c r="X108" s="71" t="s">
        <v>408</v>
      </c>
      <c r="Y108" s="71" t="s">
        <v>408</v>
      </c>
      <c r="Z108" s="71" t="s">
        <v>409</v>
      </c>
      <c r="AA108" s="71" t="s">
        <v>409</v>
      </c>
      <c r="AB108" s="71" t="s">
        <v>409</v>
      </c>
      <c r="AC108" s="71" t="s">
        <v>408</v>
      </c>
      <c r="AD108" s="71" t="s">
        <v>318</v>
      </c>
      <c r="AE108" s="72">
        <v>6</v>
      </c>
      <c r="AF108" s="73" t="s">
        <v>1627</v>
      </c>
      <c r="AG108" s="71" t="s">
        <v>427</v>
      </c>
      <c r="AH108" s="71" t="s">
        <v>431</v>
      </c>
      <c r="AI108" s="71" t="s">
        <v>409</v>
      </c>
      <c r="AJ108" s="71" t="s">
        <v>409</v>
      </c>
      <c r="AK108" s="71" t="s">
        <v>409</v>
      </c>
      <c r="AL108" s="71" t="s">
        <v>361</v>
      </c>
      <c r="AM108" s="73" t="s">
        <v>408</v>
      </c>
      <c r="AN108" s="73" t="s">
        <v>408</v>
      </c>
      <c r="AO108" s="73" t="s">
        <v>408</v>
      </c>
      <c r="AP108" s="73" t="s">
        <v>408</v>
      </c>
      <c r="AQ108" s="73" t="s">
        <v>361</v>
      </c>
      <c r="AR108" s="73" t="s">
        <v>408</v>
      </c>
      <c r="AS108" s="71" t="s">
        <v>409</v>
      </c>
      <c r="AT108" s="71" t="s">
        <v>409</v>
      </c>
      <c r="AU108" s="77" t="s">
        <v>1649</v>
      </c>
      <c r="AV108" s="65" t="s">
        <v>409</v>
      </c>
      <c r="AW108" s="71" t="s">
        <v>430</v>
      </c>
      <c r="AX108" s="17"/>
      <c r="AY108" s="1"/>
    </row>
    <row r="109" spans="1:51" ht="29" customHeight="1" x14ac:dyDescent="0.15">
      <c r="A109" s="121" t="s">
        <v>1594</v>
      </c>
      <c r="B109" s="70" t="s">
        <v>409</v>
      </c>
      <c r="C109" s="70" t="s">
        <v>409</v>
      </c>
      <c r="D109" s="70" t="s">
        <v>409</v>
      </c>
      <c r="E109" s="151">
        <v>62.161212527749797</v>
      </c>
      <c r="F109" s="71" t="s">
        <v>356</v>
      </c>
      <c r="G109" s="71" t="s">
        <v>289</v>
      </c>
      <c r="H109" s="71" t="s">
        <v>322</v>
      </c>
      <c r="I109" s="71" t="s">
        <v>430</v>
      </c>
      <c r="J109" s="71" t="s">
        <v>430</v>
      </c>
      <c r="K109" s="71">
        <v>12</v>
      </c>
      <c r="L109" s="71" t="s">
        <v>1596</v>
      </c>
      <c r="M109" s="71" t="s">
        <v>409</v>
      </c>
      <c r="N109" s="71" t="s">
        <v>429</v>
      </c>
      <c r="O109" s="71" t="s">
        <v>408</v>
      </c>
      <c r="P109" s="71" t="s">
        <v>426</v>
      </c>
      <c r="Q109" s="71" t="s">
        <v>408</v>
      </c>
      <c r="R109" s="1" t="s">
        <v>578</v>
      </c>
      <c r="S109" s="71" t="s">
        <v>305</v>
      </c>
      <c r="T109" s="71" t="s">
        <v>408</v>
      </c>
      <c r="U109" s="72">
        <v>3</v>
      </c>
      <c r="V109" s="73" t="s">
        <v>410</v>
      </c>
      <c r="W109" s="71" t="s">
        <v>408</v>
      </c>
      <c r="X109" s="71" t="s">
        <v>408</v>
      </c>
      <c r="Y109" s="71" t="s">
        <v>408</v>
      </c>
      <c r="Z109" s="71" t="s">
        <v>409</v>
      </c>
      <c r="AA109" s="71" t="s">
        <v>409</v>
      </c>
      <c r="AB109" s="71" t="s">
        <v>409</v>
      </c>
      <c r="AC109" s="71" t="s">
        <v>408</v>
      </c>
      <c r="AD109" s="71" t="s">
        <v>318</v>
      </c>
      <c r="AE109" s="72">
        <v>2</v>
      </c>
      <c r="AF109" s="73" t="s">
        <v>1629</v>
      </c>
      <c r="AG109" s="71" t="s">
        <v>427</v>
      </c>
      <c r="AH109" s="56" t="s">
        <v>431</v>
      </c>
      <c r="AI109" s="71" t="s">
        <v>409</v>
      </c>
      <c r="AJ109" s="71" t="s">
        <v>409</v>
      </c>
      <c r="AK109" s="71" t="s">
        <v>409</v>
      </c>
      <c r="AL109" s="71" t="s">
        <v>361</v>
      </c>
      <c r="AM109" s="73" t="s">
        <v>408</v>
      </c>
      <c r="AN109" s="73" t="s">
        <v>408</v>
      </c>
      <c r="AO109" s="73" t="s">
        <v>408</v>
      </c>
      <c r="AP109" s="73" t="s">
        <v>408</v>
      </c>
      <c r="AQ109" s="73" t="s">
        <v>361</v>
      </c>
      <c r="AR109" s="73" t="s">
        <v>408</v>
      </c>
      <c r="AS109" s="71" t="s">
        <v>409</v>
      </c>
      <c r="AT109" s="71" t="s">
        <v>409</v>
      </c>
      <c r="AU109" s="77" t="s">
        <v>1649</v>
      </c>
      <c r="AV109" s="65" t="s">
        <v>409</v>
      </c>
      <c r="AW109" s="71" t="s">
        <v>430</v>
      </c>
      <c r="AX109" s="17"/>
      <c r="AY109" s="1"/>
    </row>
    <row r="110" spans="1:51" ht="29" customHeight="1" x14ac:dyDescent="0.15">
      <c r="A110" s="121" t="s">
        <v>1588</v>
      </c>
      <c r="B110" s="70" t="s">
        <v>409</v>
      </c>
      <c r="C110" s="70" t="s">
        <v>409</v>
      </c>
      <c r="D110" s="70" t="s">
        <v>409</v>
      </c>
      <c r="E110" s="151">
        <v>74.991158841957002</v>
      </c>
      <c r="F110" s="71" t="s">
        <v>356</v>
      </c>
      <c r="G110" s="71" t="s">
        <v>289</v>
      </c>
      <c r="H110" s="71" t="s">
        <v>322</v>
      </c>
      <c r="I110" s="71" t="s">
        <v>430</v>
      </c>
      <c r="J110" s="71" t="s">
        <v>430</v>
      </c>
      <c r="K110" s="71">
        <v>19</v>
      </c>
      <c r="L110" s="71" t="s">
        <v>1601</v>
      </c>
      <c r="M110" s="71"/>
      <c r="N110" s="71" t="s">
        <v>429</v>
      </c>
      <c r="O110" s="71" t="s">
        <v>408</v>
      </c>
      <c r="P110" s="71" t="s">
        <v>426</v>
      </c>
      <c r="Q110" s="71" t="s">
        <v>408</v>
      </c>
      <c r="R110" s="1" t="s">
        <v>578</v>
      </c>
      <c r="S110" s="71" t="s">
        <v>305</v>
      </c>
      <c r="T110" s="71" t="s">
        <v>408</v>
      </c>
      <c r="U110" s="72">
        <v>6</v>
      </c>
      <c r="V110" s="73" t="s">
        <v>1628</v>
      </c>
      <c r="W110" s="71" t="s">
        <v>408</v>
      </c>
      <c r="X110" s="71" t="s">
        <v>408</v>
      </c>
      <c r="Y110" s="71" t="s">
        <v>408</v>
      </c>
      <c r="Z110" s="71" t="s">
        <v>409</v>
      </c>
      <c r="AA110" s="71" t="s">
        <v>409</v>
      </c>
      <c r="AB110" s="71" t="s">
        <v>409</v>
      </c>
      <c r="AC110" s="71" t="s">
        <v>408</v>
      </c>
      <c r="AD110" s="71" t="s">
        <v>318</v>
      </c>
      <c r="AE110" s="72">
        <v>0.5</v>
      </c>
      <c r="AF110" s="73" t="s">
        <v>1630</v>
      </c>
      <c r="AG110" s="71" t="s">
        <v>427</v>
      </c>
      <c r="AH110" s="71" t="s">
        <v>409</v>
      </c>
      <c r="AI110" s="71" t="s">
        <v>409</v>
      </c>
      <c r="AJ110" s="71" t="s">
        <v>409</v>
      </c>
      <c r="AK110" s="71" t="s">
        <v>1648</v>
      </c>
      <c r="AL110" s="71" t="s">
        <v>361</v>
      </c>
      <c r="AM110" s="73" t="s">
        <v>408</v>
      </c>
      <c r="AN110" s="73" t="s">
        <v>408</v>
      </c>
      <c r="AO110" s="73" t="s">
        <v>408</v>
      </c>
      <c r="AP110" s="73" t="s">
        <v>408</v>
      </c>
      <c r="AQ110" s="73" t="s">
        <v>361</v>
      </c>
      <c r="AR110" s="73" t="s">
        <v>408</v>
      </c>
      <c r="AS110" s="71" t="s">
        <v>409</v>
      </c>
      <c r="AT110" s="71" t="s">
        <v>409</v>
      </c>
      <c r="AU110" s="77" t="s">
        <v>1649</v>
      </c>
      <c r="AV110" s="65" t="s">
        <v>409</v>
      </c>
      <c r="AW110" s="71" t="s">
        <v>430</v>
      </c>
      <c r="AX110" s="17"/>
      <c r="AY110" s="1"/>
    </row>
    <row r="111" spans="1:51" ht="29" customHeight="1" x14ac:dyDescent="0.15">
      <c r="A111" s="121" t="s">
        <v>1587</v>
      </c>
      <c r="B111" s="70" t="s">
        <v>409</v>
      </c>
      <c r="C111" s="70" t="s">
        <v>409</v>
      </c>
      <c r="D111" s="70" t="s">
        <v>409</v>
      </c>
      <c r="E111" s="151">
        <v>71.286656582042497</v>
      </c>
      <c r="F111" s="71" t="s">
        <v>356</v>
      </c>
      <c r="G111" s="71" t="s">
        <v>289</v>
      </c>
      <c r="H111" s="71" t="s">
        <v>322</v>
      </c>
      <c r="I111" s="71" t="s">
        <v>430</v>
      </c>
      <c r="J111" s="71" t="s">
        <v>430</v>
      </c>
      <c r="K111" s="71">
        <v>16</v>
      </c>
      <c r="L111" s="71" t="s">
        <v>331</v>
      </c>
      <c r="M111" s="71" t="s">
        <v>322</v>
      </c>
      <c r="N111" s="71" t="s">
        <v>429</v>
      </c>
      <c r="O111" s="71" t="s">
        <v>408</v>
      </c>
      <c r="P111" s="71" t="s">
        <v>426</v>
      </c>
      <c r="Q111" s="71" t="s">
        <v>408</v>
      </c>
      <c r="R111" s="1" t="s">
        <v>578</v>
      </c>
      <c r="S111" s="71" t="s">
        <v>305</v>
      </c>
      <c r="T111" s="71" t="s">
        <v>408</v>
      </c>
      <c r="U111" s="72">
        <v>25</v>
      </c>
      <c r="V111" s="73" t="s">
        <v>410</v>
      </c>
      <c r="W111" s="71" t="s">
        <v>408</v>
      </c>
      <c r="X111" s="71" t="s">
        <v>408</v>
      </c>
      <c r="Y111" s="71" t="s">
        <v>408</v>
      </c>
      <c r="Z111" s="71" t="s">
        <v>409</v>
      </c>
      <c r="AA111" s="71" t="s">
        <v>409</v>
      </c>
      <c r="AB111" s="71" t="s">
        <v>409</v>
      </c>
      <c r="AC111" s="71" t="s">
        <v>408</v>
      </c>
      <c r="AD111" s="71" t="s">
        <v>290</v>
      </c>
      <c r="AE111" s="72">
        <v>16.5</v>
      </c>
      <c r="AF111" s="73" t="s">
        <v>1631</v>
      </c>
      <c r="AG111" s="71" t="s">
        <v>427</v>
      </c>
      <c r="AH111" s="71" t="s">
        <v>431</v>
      </c>
      <c r="AI111" s="71" t="s">
        <v>409</v>
      </c>
      <c r="AJ111" s="71" t="s">
        <v>409</v>
      </c>
      <c r="AK111" s="56" t="s">
        <v>409</v>
      </c>
      <c r="AL111" s="71" t="s">
        <v>361</v>
      </c>
      <c r="AM111" s="73" t="s">
        <v>408</v>
      </c>
      <c r="AN111" s="73" t="s">
        <v>408</v>
      </c>
      <c r="AO111" s="73" t="s">
        <v>408</v>
      </c>
      <c r="AP111" s="73" t="s">
        <v>408</v>
      </c>
      <c r="AQ111" s="73" t="s">
        <v>361</v>
      </c>
      <c r="AR111" s="73" t="s">
        <v>408</v>
      </c>
      <c r="AS111" s="71" t="s">
        <v>409</v>
      </c>
      <c r="AT111" s="71" t="s">
        <v>409</v>
      </c>
      <c r="AU111" s="77" t="s">
        <v>1649</v>
      </c>
      <c r="AV111" s="65" t="s">
        <v>409</v>
      </c>
      <c r="AW111" s="71" t="s">
        <v>430</v>
      </c>
      <c r="AX111" s="17"/>
      <c r="AY111" s="1"/>
    </row>
    <row r="112" spans="1:51" ht="29" customHeight="1" x14ac:dyDescent="0.15">
      <c r="A112" s="121" t="s">
        <v>1586</v>
      </c>
      <c r="B112" s="70" t="s">
        <v>409</v>
      </c>
      <c r="C112" s="70" t="s">
        <v>409</v>
      </c>
      <c r="D112" s="70" t="s">
        <v>409</v>
      </c>
      <c r="E112" s="151">
        <v>49.211026464152802</v>
      </c>
      <c r="F112" s="71" t="s">
        <v>428</v>
      </c>
      <c r="G112" s="71" t="s">
        <v>289</v>
      </c>
      <c r="H112" s="71" t="s">
        <v>322</v>
      </c>
      <c r="I112" s="71" t="s">
        <v>430</v>
      </c>
      <c r="J112" s="71" t="s">
        <v>430</v>
      </c>
      <c r="K112" s="71">
        <v>16</v>
      </c>
      <c r="L112" s="71" t="s">
        <v>1610</v>
      </c>
      <c r="M112" s="71" t="s">
        <v>322</v>
      </c>
      <c r="N112" s="71" t="s">
        <v>429</v>
      </c>
      <c r="O112" s="71" t="s">
        <v>408</v>
      </c>
      <c r="P112" s="71" t="s">
        <v>426</v>
      </c>
      <c r="Q112" s="71" t="s">
        <v>408</v>
      </c>
      <c r="R112" s="1" t="s">
        <v>578</v>
      </c>
      <c r="S112" s="71" t="s">
        <v>305</v>
      </c>
      <c r="T112" s="71" t="s">
        <v>408</v>
      </c>
      <c r="U112" s="72">
        <v>4</v>
      </c>
      <c r="V112" s="73" t="s">
        <v>178</v>
      </c>
      <c r="W112" s="71" t="s">
        <v>408</v>
      </c>
      <c r="X112" s="71" t="s">
        <v>408</v>
      </c>
      <c r="Y112" s="71" t="s">
        <v>408</v>
      </c>
      <c r="Z112" s="71" t="s">
        <v>409</v>
      </c>
      <c r="AA112" s="71" t="s">
        <v>409</v>
      </c>
      <c r="AB112" s="71" t="s">
        <v>409</v>
      </c>
      <c r="AC112" s="71" t="s">
        <v>408</v>
      </c>
      <c r="AD112" s="71" t="s">
        <v>290</v>
      </c>
      <c r="AE112" s="72">
        <v>3</v>
      </c>
      <c r="AF112" s="56" t="s">
        <v>1636</v>
      </c>
      <c r="AG112" s="71" t="s">
        <v>427</v>
      </c>
      <c r="AH112" s="71" t="s">
        <v>431</v>
      </c>
      <c r="AI112" s="71" t="s">
        <v>409</v>
      </c>
      <c r="AJ112" s="71" t="s">
        <v>409</v>
      </c>
      <c r="AK112" s="71" t="s">
        <v>409</v>
      </c>
      <c r="AL112" s="71" t="s">
        <v>361</v>
      </c>
      <c r="AM112" s="73" t="s">
        <v>408</v>
      </c>
      <c r="AN112" s="73" t="s">
        <v>408</v>
      </c>
      <c r="AO112" s="73" t="s">
        <v>408</v>
      </c>
      <c r="AP112" s="73" t="s">
        <v>408</v>
      </c>
      <c r="AQ112" s="73" t="s">
        <v>361</v>
      </c>
      <c r="AR112" s="73" t="s">
        <v>408</v>
      </c>
      <c r="AS112" s="71" t="s">
        <v>409</v>
      </c>
      <c r="AT112" s="71" t="s">
        <v>409</v>
      </c>
      <c r="AU112" s="77" t="s">
        <v>1649</v>
      </c>
      <c r="AV112" s="65" t="s">
        <v>409</v>
      </c>
      <c r="AW112" s="71" t="s">
        <v>430</v>
      </c>
      <c r="AX112" s="17"/>
      <c r="AY112" s="1"/>
    </row>
    <row r="113" spans="1:51" ht="29" customHeight="1" x14ac:dyDescent="0.15">
      <c r="A113" s="121" t="s">
        <v>1585</v>
      </c>
      <c r="B113" s="70" t="s">
        <v>409</v>
      </c>
      <c r="C113" s="70" t="s">
        <v>409</v>
      </c>
      <c r="D113" s="70" t="s">
        <v>409</v>
      </c>
      <c r="E113" s="151">
        <v>65.750608613911695</v>
      </c>
      <c r="F113" s="71" t="s">
        <v>356</v>
      </c>
      <c r="G113" s="71" t="s">
        <v>289</v>
      </c>
      <c r="H113" s="71" t="s">
        <v>322</v>
      </c>
      <c r="I113" s="71" t="s">
        <v>430</v>
      </c>
      <c r="J113" s="71" t="s">
        <v>430</v>
      </c>
      <c r="K113" s="71">
        <v>25</v>
      </c>
      <c r="L113" s="71" t="s">
        <v>370</v>
      </c>
      <c r="M113" s="71" t="s">
        <v>409</v>
      </c>
      <c r="N113" s="71" t="s">
        <v>429</v>
      </c>
      <c r="O113" s="71" t="s">
        <v>408</v>
      </c>
      <c r="P113" s="71" t="s">
        <v>313</v>
      </c>
      <c r="Q113" s="71" t="s">
        <v>1619</v>
      </c>
      <c r="R113" s="1" t="s">
        <v>578</v>
      </c>
      <c r="S113" s="71" t="s">
        <v>305</v>
      </c>
      <c r="T113" s="71" t="s">
        <v>408</v>
      </c>
      <c r="U113" s="72">
        <v>15</v>
      </c>
      <c r="V113" s="73" t="s">
        <v>178</v>
      </c>
      <c r="W113" s="71" t="s">
        <v>408</v>
      </c>
      <c r="X113" s="71" t="s">
        <v>408</v>
      </c>
      <c r="Y113" s="71" t="s">
        <v>408</v>
      </c>
      <c r="Z113" s="71" t="s">
        <v>409</v>
      </c>
      <c r="AA113" s="71" t="s">
        <v>409</v>
      </c>
      <c r="AB113" s="71" t="s">
        <v>409</v>
      </c>
      <c r="AC113" s="71" t="s">
        <v>408</v>
      </c>
      <c r="AD113" s="71" t="s">
        <v>412</v>
      </c>
      <c r="AE113" s="72">
        <v>14</v>
      </c>
      <c r="AF113" s="73" t="s">
        <v>1632</v>
      </c>
      <c r="AG113" s="71" t="s">
        <v>322</v>
      </c>
      <c r="AH113" s="71" t="s">
        <v>409</v>
      </c>
      <c r="AI113" s="71" t="s">
        <v>409</v>
      </c>
      <c r="AJ113" s="71" t="s">
        <v>409</v>
      </c>
      <c r="AK113" s="71" t="s">
        <v>409</v>
      </c>
      <c r="AL113" s="71" t="s">
        <v>361</v>
      </c>
      <c r="AM113" s="73" t="s">
        <v>408</v>
      </c>
      <c r="AN113" s="73" t="s">
        <v>408</v>
      </c>
      <c r="AO113" s="73" t="s">
        <v>408</v>
      </c>
      <c r="AP113" s="73" t="s">
        <v>408</v>
      </c>
      <c r="AQ113" s="73" t="s">
        <v>361</v>
      </c>
      <c r="AR113" s="73" t="s">
        <v>408</v>
      </c>
      <c r="AS113" s="71" t="s">
        <v>409</v>
      </c>
      <c r="AT113" s="71" t="s">
        <v>409</v>
      </c>
      <c r="AU113" s="77" t="s">
        <v>1649</v>
      </c>
      <c r="AV113" s="65" t="s">
        <v>409</v>
      </c>
      <c r="AW113" s="71" t="s">
        <v>430</v>
      </c>
      <c r="AX113" s="17"/>
      <c r="AY113" s="1"/>
    </row>
    <row r="114" spans="1:51" ht="29" customHeight="1" x14ac:dyDescent="0.15">
      <c r="A114" s="121" t="s">
        <v>1584</v>
      </c>
      <c r="B114" s="70" t="s">
        <v>409</v>
      </c>
      <c r="C114" s="70" t="s">
        <v>409</v>
      </c>
      <c r="D114" s="70" t="s">
        <v>409</v>
      </c>
      <c r="E114" s="151">
        <v>40.7481559055513</v>
      </c>
      <c r="F114" s="71" t="s">
        <v>428</v>
      </c>
      <c r="G114" s="71" t="s">
        <v>289</v>
      </c>
      <c r="H114" s="71" t="s">
        <v>322</v>
      </c>
      <c r="I114" s="71" t="s">
        <v>430</v>
      </c>
      <c r="J114" s="71" t="s">
        <v>430</v>
      </c>
      <c r="K114" s="71">
        <v>13</v>
      </c>
      <c r="L114" s="71" t="s">
        <v>1602</v>
      </c>
      <c r="M114" s="71" t="s">
        <v>409</v>
      </c>
      <c r="N114" s="71" t="s">
        <v>429</v>
      </c>
      <c r="O114" s="71" t="s">
        <v>408</v>
      </c>
      <c r="P114" s="71" t="s">
        <v>426</v>
      </c>
      <c r="Q114" s="71" t="s">
        <v>408</v>
      </c>
      <c r="R114" s="1" t="s">
        <v>578</v>
      </c>
      <c r="S114" s="71" t="s">
        <v>305</v>
      </c>
      <c r="T114" s="71" t="s">
        <v>408</v>
      </c>
      <c r="U114" s="72">
        <v>3</v>
      </c>
      <c r="V114" s="73" t="s">
        <v>1628</v>
      </c>
      <c r="W114" s="71" t="s">
        <v>408</v>
      </c>
      <c r="X114" s="71" t="s">
        <v>408</v>
      </c>
      <c r="Y114" s="71" t="s">
        <v>408</v>
      </c>
      <c r="Z114" s="71" t="s">
        <v>409</v>
      </c>
      <c r="AA114" s="71" t="s">
        <v>409</v>
      </c>
      <c r="AB114" s="71" t="s">
        <v>409</v>
      </c>
      <c r="AC114" s="71" t="s">
        <v>408</v>
      </c>
      <c r="AD114" s="71" t="s">
        <v>290</v>
      </c>
      <c r="AE114" s="72">
        <v>1.5</v>
      </c>
      <c r="AF114" s="73" t="s">
        <v>1629</v>
      </c>
      <c r="AG114" s="71" t="s">
        <v>427</v>
      </c>
      <c r="AH114" s="71" t="s">
        <v>431</v>
      </c>
      <c r="AI114" s="71" t="s">
        <v>409</v>
      </c>
      <c r="AJ114" s="71" t="s">
        <v>409</v>
      </c>
      <c r="AK114" s="71" t="s">
        <v>409</v>
      </c>
      <c r="AL114" s="71" t="s">
        <v>361</v>
      </c>
      <c r="AM114" s="73" t="s">
        <v>408</v>
      </c>
      <c r="AN114" s="73" t="s">
        <v>408</v>
      </c>
      <c r="AO114" s="73" t="s">
        <v>408</v>
      </c>
      <c r="AP114" s="73" t="s">
        <v>408</v>
      </c>
      <c r="AQ114" s="73" t="s">
        <v>361</v>
      </c>
      <c r="AR114" s="73" t="s">
        <v>408</v>
      </c>
      <c r="AS114" s="71" t="s">
        <v>409</v>
      </c>
      <c r="AT114" s="71" t="s">
        <v>409</v>
      </c>
      <c r="AU114" s="77" t="s">
        <v>1649</v>
      </c>
      <c r="AV114" s="65" t="s">
        <v>409</v>
      </c>
      <c r="AW114" s="71" t="s">
        <v>430</v>
      </c>
      <c r="AX114" s="17"/>
      <c r="AY114" s="1"/>
    </row>
    <row r="115" spans="1:51" ht="29" customHeight="1" x14ac:dyDescent="0.15">
      <c r="A115" s="121" t="s">
        <v>1583</v>
      </c>
      <c r="B115" s="70" t="s">
        <v>409</v>
      </c>
      <c r="C115" s="70" t="s">
        <v>409</v>
      </c>
      <c r="D115" s="70" t="s">
        <v>409</v>
      </c>
      <c r="E115" s="151">
        <v>55.434289091037598</v>
      </c>
      <c r="F115" s="71" t="s">
        <v>428</v>
      </c>
      <c r="G115" s="71" t="s">
        <v>289</v>
      </c>
      <c r="H115" s="71" t="s">
        <v>322</v>
      </c>
      <c r="I115" s="71" t="s">
        <v>430</v>
      </c>
      <c r="J115" s="71" t="s">
        <v>430</v>
      </c>
      <c r="K115" s="71">
        <v>14</v>
      </c>
      <c r="L115" s="71" t="s">
        <v>1032</v>
      </c>
      <c r="M115" s="71" t="s">
        <v>409</v>
      </c>
      <c r="N115" s="71" t="s">
        <v>429</v>
      </c>
      <c r="O115" s="71" t="s">
        <v>408</v>
      </c>
      <c r="P115" s="71" t="s">
        <v>426</v>
      </c>
      <c r="Q115" s="71" t="s">
        <v>408</v>
      </c>
      <c r="R115" s="1" t="s">
        <v>578</v>
      </c>
      <c r="S115" s="71" t="s">
        <v>305</v>
      </c>
      <c r="T115" s="71" t="s">
        <v>408</v>
      </c>
      <c r="U115" s="72">
        <v>4</v>
      </c>
      <c r="V115" s="73" t="s">
        <v>1628</v>
      </c>
      <c r="W115" s="71" t="s">
        <v>408</v>
      </c>
      <c r="X115" s="71" t="s">
        <v>408</v>
      </c>
      <c r="Y115" s="71" t="s">
        <v>408</v>
      </c>
      <c r="Z115" s="71" t="s">
        <v>409</v>
      </c>
      <c r="AA115" s="71" t="s">
        <v>409</v>
      </c>
      <c r="AB115" s="71" t="s">
        <v>409</v>
      </c>
      <c r="AC115" s="71" t="s">
        <v>408</v>
      </c>
      <c r="AD115" s="71" t="s">
        <v>290</v>
      </c>
      <c r="AE115" s="72">
        <v>1.5</v>
      </c>
      <c r="AF115" s="73" t="s">
        <v>1633</v>
      </c>
      <c r="AG115" s="71" t="s">
        <v>427</v>
      </c>
      <c r="AH115" s="71" t="s">
        <v>431</v>
      </c>
      <c r="AI115" s="71" t="s">
        <v>409</v>
      </c>
      <c r="AJ115" s="71" t="s">
        <v>409</v>
      </c>
      <c r="AK115" s="71" t="s">
        <v>409</v>
      </c>
      <c r="AL115" s="71" t="s">
        <v>361</v>
      </c>
      <c r="AM115" s="73" t="s">
        <v>408</v>
      </c>
      <c r="AN115" s="73" t="s">
        <v>408</v>
      </c>
      <c r="AO115" s="73" t="s">
        <v>408</v>
      </c>
      <c r="AP115" s="73" t="s">
        <v>408</v>
      </c>
      <c r="AQ115" s="73" t="s">
        <v>361</v>
      </c>
      <c r="AR115" s="73" t="s">
        <v>408</v>
      </c>
      <c r="AS115" s="71" t="s">
        <v>409</v>
      </c>
      <c r="AT115" s="71" t="s">
        <v>409</v>
      </c>
      <c r="AU115" s="77" t="s">
        <v>1649</v>
      </c>
      <c r="AV115" s="65" t="s">
        <v>409</v>
      </c>
      <c r="AW115" s="71" t="s">
        <v>430</v>
      </c>
      <c r="AX115" s="17"/>
      <c r="AY115" s="1"/>
    </row>
    <row r="116" spans="1:51" ht="29" customHeight="1" x14ac:dyDescent="0.15">
      <c r="A116" s="121" t="s">
        <v>1582</v>
      </c>
      <c r="B116" s="70" t="s">
        <v>409</v>
      </c>
      <c r="C116" s="70" t="s">
        <v>409</v>
      </c>
      <c r="D116" s="70" t="s">
        <v>409</v>
      </c>
      <c r="E116" s="151">
        <v>64.0778615121</v>
      </c>
      <c r="F116" s="71" t="s">
        <v>356</v>
      </c>
      <c r="G116" s="71" t="s">
        <v>289</v>
      </c>
      <c r="H116" s="71" t="s">
        <v>322</v>
      </c>
      <c r="I116" s="71" t="s">
        <v>430</v>
      </c>
      <c r="J116" s="71" t="s">
        <v>430</v>
      </c>
      <c r="K116" s="71">
        <v>16</v>
      </c>
      <c r="L116" s="71" t="s">
        <v>1603</v>
      </c>
      <c r="M116" s="71" t="s">
        <v>409</v>
      </c>
      <c r="N116" s="71" t="s">
        <v>429</v>
      </c>
      <c r="O116" s="71" t="s">
        <v>408</v>
      </c>
      <c r="P116" s="71" t="s">
        <v>426</v>
      </c>
      <c r="Q116" s="71" t="s">
        <v>408</v>
      </c>
      <c r="R116" s="1" t="s">
        <v>578</v>
      </c>
      <c r="S116" s="71" t="s">
        <v>305</v>
      </c>
      <c r="T116" s="71" t="s">
        <v>408</v>
      </c>
      <c r="U116" s="72">
        <v>6</v>
      </c>
      <c r="V116" s="73" t="s">
        <v>178</v>
      </c>
      <c r="W116" s="71" t="s">
        <v>408</v>
      </c>
      <c r="X116" s="71" t="s">
        <v>408</v>
      </c>
      <c r="Y116" s="71" t="s">
        <v>408</v>
      </c>
      <c r="Z116" s="71" t="s">
        <v>409</v>
      </c>
      <c r="AA116" s="71" t="s">
        <v>409</v>
      </c>
      <c r="AB116" s="71" t="s">
        <v>409</v>
      </c>
      <c r="AC116" s="71" t="s">
        <v>408</v>
      </c>
      <c r="AD116" s="71" t="s">
        <v>290</v>
      </c>
      <c r="AE116" s="72">
        <v>1</v>
      </c>
      <c r="AF116" s="73" t="s">
        <v>1634</v>
      </c>
      <c r="AG116" s="71" t="s">
        <v>427</v>
      </c>
      <c r="AH116" s="71" t="s">
        <v>431</v>
      </c>
      <c r="AI116" s="71" t="s">
        <v>409</v>
      </c>
      <c r="AJ116" s="71" t="s">
        <v>409</v>
      </c>
      <c r="AK116" s="71" t="s">
        <v>409</v>
      </c>
      <c r="AL116" s="71" t="s">
        <v>361</v>
      </c>
      <c r="AM116" s="73" t="s">
        <v>408</v>
      </c>
      <c r="AN116" s="73" t="s">
        <v>408</v>
      </c>
      <c r="AO116" s="73" t="s">
        <v>408</v>
      </c>
      <c r="AP116" s="73" t="s">
        <v>408</v>
      </c>
      <c r="AQ116" s="73" t="s">
        <v>361</v>
      </c>
      <c r="AR116" s="73" t="s">
        <v>408</v>
      </c>
      <c r="AS116" s="71" t="s">
        <v>409</v>
      </c>
      <c r="AT116" s="71" t="s">
        <v>409</v>
      </c>
      <c r="AU116" s="77" t="s">
        <v>1649</v>
      </c>
      <c r="AV116" s="65" t="s">
        <v>409</v>
      </c>
      <c r="AW116" s="71" t="s">
        <v>430</v>
      </c>
      <c r="AX116" s="17"/>
      <c r="AY116" s="1"/>
    </row>
    <row r="117" spans="1:51" ht="29" customHeight="1" x14ac:dyDescent="0.15">
      <c r="A117" s="121" t="s">
        <v>1581</v>
      </c>
      <c r="B117" s="70" t="s">
        <v>409</v>
      </c>
      <c r="C117" s="70" t="s">
        <v>409</v>
      </c>
      <c r="D117" s="70" t="s">
        <v>409</v>
      </c>
      <c r="E117" s="151">
        <v>72.373605663816903</v>
      </c>
      <c r="F117" s="71" t="s">
        <v>356</v>
      </c>
      <c r="G117" s="71" t="s">
        <v>289</v>
      </c>
      <c r="H117" s="71" t="s">
        <v>427</v>
      </c>
      <c r="I117" s="71" t="s">
        <v>430</v>
      </c>
      <c r="J117" s="71" t="s">
        <v>430</v>
      </c>
      <c r="K117" s="71">
        <v>12</v>
      </c>
      <c r="L117" s="71" t="s">
        <v>1609</v>
      </c>
      <c r="M117" s="71" t="s">
        <v>322</v>
      </c>
      <c r="N117" s="71" t="s">
        <v>429</v>
      </c>
      <c r="O117" s="71" t="s">
        <v>408</v>
      </c>
      <c r="P117" s="71" t="s">
        <v>426</v>
      </c>
      <c r="Q117" s="71" t="s">
        <v>408</v>
      </c>
      <c r="R117" s="1" t="s">
        <v>578</v>
      </c>
      <c r="S117" s="71" t="s">
        <v>305</v>
      </c>
      <c r="T117" s="71" t="s">
        <v>408</v>
      </c>
      <c r="U117" s="72">
        <v>8</v>
      </c>
      <c r="V117" s="73" t="s">
        <v>1628</v>
      </c>
      <c r="W117" s="71" t="s">
        <v>408</v>
      </c>
      <c r="X117" s="71" t="s">
        <v>408</v>
      </c>
      <c r="Y117" s="71" t="s">
        <v>408</v>
      </c>
      <c r="Z117" s="71" t="s">
        <v>409</v>
      </c>
      <c r="AA117" s="71" t="s">
        <v>409</v>
      </c>
      <c r="AB117" s="71" t="s">
        <v>409</v>
      </c>
      <c r="AC117" s="71" t="s">
        <v>408</v>
      </c>
      <c r="AD117" s="71" t="s">
        <v>975</v>
      </c>
      <c r="AE117" s="72">
        <v>8</v>
      </c>
      <c r="AF117" s="73" t="s">
        <v>1635</v>
      </c>
      <c r="AG117" s="56" t="s">
        <v>322</v>
      </c>
      <c r="AH117" s="71" t="s">
        <v>431</v>
      </c>
      <c r="AI117" s="71" t="s">
        <v>409</v>
      </c>
      <c r="AJ117" s="71" t="s">
        <v>409</v>
      </c>
      <c r="AK117" s="71" t="s">
        <v>409</v>
      </c>
      <c r="AL117" s="71" t="s">
        <v>361</v>
      </c>
      <c r="AM117" s="56" t="s">
        <v>408</v>
      </c>
      <c r="AN117" s="73" t="s">
        <v>408</v>
      </c>
      <c r="AO117" s="73" t="s">
        <v>408</v>
      </c>
      <c r="AP117" s="73" t="s">
        <v>408</v>
      </c>
      <c r="AQ117" s="73" t="s">
        <v>361</v>
      </c>
      <c r="AR117" s="73" t="s">
        <v>408</v>
      </c>
      <c r="AS117" s="71" t="s">
        <v>409</v>
      </c>
      <c r="AT117" s="71" t="s">
        <v>409</v>
      </c>
      <c r="AU117" s="77" t="s">
        <v>1649</v>
      </c>
      <c r="AV117" s="65" t="s">
        <v>409</v>
      </c>
      <c r="AW117" s="71" t="s">
        <v>430</v>
      </c>
      <c r="AX117" s="17"/>
      <c r="AY117" s="1"/>
    </row>
    <row r="118" spans="1:51" ht="29" customHeight="1" x14ac:dyDescent="0.15">
      <c r="A118" s="121" t="s">
        <v>1580</v>
      </c>
      <c r="B118" s="70" t="s">
        <v>409</v>
      </c>
      <c r="C118" s="70" t="s">
        <v>409</v>
      </c>
      <c r="D118" s="70" t="s">
        <v>409</v>
      </c>
      <c r="E118" s="151">
        <v>69.9780511121606</v>
      </c>
      <c r="F118" s="71" t="s">
        <v>356</v>
      </c>
      <c r="G118" s="71" t="s">
        <v>289</v>
      </c>
      <c r="H118" s="71" t="s">
        <v>322</v>
      </c>
      <c r="I118" s="71" t="s">
        <v>430</v>
      </c>
      <c r="J118" s="71" t="s">
        <v>430</v>
      </c>
      <c r="K118" s="71">
        <v>18</v>
      </c>
      <c r="L118" s="71" t="s">
        <v>1608</v>
      </c>
      <c r="M118" s="71" t="s">
        <v>322</v>
      </c>
      <c r="N118" s="71" t="s">
        <v>429</v>
      </c>
      <c r="O118" s="71" t="s">
        <v>408</v>
      </c>
      <c r="P118" s="71" t="s">
        <v>426</v>
      </c>
      <c r="Q118" s="71" t="s">
        <v>408</v>
      </c>
      <c r="R118" s="1" t="s">
        <v>578</v>
      </c>
      <c r="S118" s="71" t="s">
        <v>305</v>
      </c>
      <c r="T118" s="71" t="s">
        <v>408</v>
      </c>
      <c r="U118" s="72">
        <v>4</v>
      </c>
      <c r="V118" s="73" t="s">
        <v>178</v>
      </c>
      <c r="W118" s="71" t="s">
        <v>408</v>
      </c>
      <c r="X118" s="71" t="s">
        <v>408</v>
      </c>
      <c r="Y118" s="71" t="s">
        <v>408</v>
      </c>
      <c r="Z118" s="71" t="s">
        <v>409</v>
      </c>
      <c r="AA118" s="71" t="s">
        <v>409</v>
      </c>
      <c r="AB118" s="71" t="s">
        <v>409</v>
      </c>
      <c r="AC118" s="71" t="s">
        <v>408</v>
      </c>
      <c r="AD118" s="71" t="s">
        <v>318</v>
      </c>
      <c r="AE118" s="72">
        <v>1</v>
      </c>
      <c r="AF118" s="73" t="s">
        <v>1636</v>
      </c>
      <c r="AG118" s="56" t="s">
        <v>409</v>
      </c>
      <c r="AH118" s="56" t="s">
        <v>431</v>
      </c>
      <c r="AI118" s="56" t="s">
        <v>1647</v>
      </c>
      <c r="AJ118" s="71" t="s">
        <v>409</v>
      </c>
      <c r="AK118" s="56" t="s">
        <v>409</v>
      </c>
      <c r="AL118" s="71" t="s">
        <v>361</v>
      </c>
      <c r="AM118" s="56" t="s">
        <v>408</v>
      </c>
      <c r="AN118" s="73" t="s">
        <v>408</v>
      </c>
      <c r="AO118" s="73" t="s">
        <v>408</v>
      </c>
      <c r="AP118" s="73" t="s">
        <v>408</v>
      </c>
      <c r="AQ118" s="73" t="s">
        <v>361</v>
      </c>
      <c r="AR118" s="73" t="s">
        <v>408</v>
      </c>
      <c r="AS118" s="71" t="s">
        <v>409</v>
      </c>
      <c r="AT118" s="71" t="s">
        <v>409</v>
      </c>
      <c r="AU118" s="77" t="s">
        <v>1649</v>
      </c>
      <c r="AV118" s="65" t="s">
        <v>409</v>
      </c>
      <c r="AW118" s="71" t="s">
        <v>430</v>
      </c>
      <c r="AX118" s="17"/>
      <c r="AY118" s="1"/>
    </row>
    <row r="119" spans="1:51" ht="29" customHeight="1" x14ac:dyDescent="0.15">
      <c r="A119" s="121" t="s">
        <v>1579</v>
      </c>
      <c r="B119" s="70" t="s">
        <v>409</v>
      </c>
      <c r="C119" s="70" t="s">
        <v>409</v>
      </c>
      <c r="D119" s="70" t="s">
        <v>409</v>
      </c>
      <c r="E119" s="151">
        <v>65.909521299775705</v>
      </c>
      <c r="F119" s="71" t="s">
        <v>356</v>
      </c>
      <c r="G119" s="71" t="s">
        <v>289</v>
      </c>
      <c r="H119" s="71" t="s">
        <v>322</v>
      </c>
      <c r="I119" s="71" t="s">
        <v>430</v>
      </c>
      <c r="J119" s="71" t="s">
        <v>430</v>
      </c>
      <c r="K119" s="71">
        <v>16</v>
      </c>
      <c r="L119" s="71" t="s">
        <v>1607</v>
      </c>
      <c r="M119" s="71" t="s">
        <v>322</v>
      </c>
      <c r="N119" s="71" t="s">
        <v>429</v>
      </c>
      <c r="O119" s="71" t="s">
        <v>408</v>
      </c>
      <c r="P119" s="71" t="s">
        <v>426</v>
      </c>
      <c r="Q119" s="71" t="s">
        <v>408</v>
      </c>
      <c r="R119" s="1" t="s">
        <v>578</v>
      </c>
      <c r="S119" s="71" t="s">
        <v>239</v>
      </c>
      <c r="T119" s="71" t="s">
        <v>333</v>
      </c>
      <c r="U119" s="72">
        <v>21</v>
      </c>
      <c r="V119" s="73" t="s">
        <v>1628</v>
      </c>
      <c r="W119" s="71" t="s">
        <v>408</v>
      </c>
      <c r="X119" s="71" t="s">
        <v>408</v>
      </c>
      <c r="Y119" s="71" t="s">
        <v>408</v>
      </c>
      <c r="Z119" s="71" t="s">
        <v>409</v>
      </c>
      <c r="AA119" s="71" t="s">
        <v>409</v>
      </c>
      <c r="AB119" s="71" t="s">
        <v>409</v>
      </c>
      <c r="AC119" s="71" t="s">
        <v>408</v>
      </c>
      <c r="AD119" s="71" t="s">
        <v>412</v>
      </c>
      <c r="AE119" s="72">
        <v>0</v>
      </c>
      <c r="AF119" s="73" t="s">
        <v>1637</v>
      </c>
      <c r="AG119" s="71" t="s">
        <v>409</v>
      </c>
      <c r="AH119" s="71" t="s">
        <v>409</v>
      </c>
      <c r="AI119" s="71" t="s">
        <v>409</v>
      </c>
      <c r="AJ119" s="71" t="s">
        <v>409</v>
      </c>
      <c r="AK119" s="71" t="s">
        <v>409</v>
      </c>
      <c r="AL119" s="71" t="s">
        <v>361</v>
      </c>
      <c r="AM119" s="56" t="s">
        <v>408</v>
      </c>
      <c r="AN119" s="73" t="s">
        <v>408</v>
      </c>
      <c r="AO119" s="73" t="s">
        <v>408</v>
      </c>
      <c r="AP119" s="73" t="s">
        <v>408</v>
      </c>
      <c r="AQ119" s="56" t="s">
        <v>430</v>
      </c>
      <c r="AR119" s="73" t="s">
        <v>1638</v>
      </c>
      <c r="AS119" s="71" t="s">
        <v>409</v>
      </c>
      <c r="AT119" s="71" t="s">
        <v>409</v>
      </c>
      <c r="AU119" s="77" t="s">
        <v>1649</v>
      </c>
      <c r="AV119" s="65" t="s">
        <v>409</v>
      </c>
      <c r="AW119" s="71" t="s">
        <v>430</v>
      </c>
      <c r="AX119" s="17"/>
      <c r="AY119" s="1"/>
    </row>
    <row r="120" spans="1:51" ht="29" customHeight="1" x14ac:dyDescent="0.15">
      <c r="A120" s="121" t="s">
        <v>1578</v>
      </c>
      <c r="B120" s="70" t="s">
        <v>409</v>
      </c>
      <c r="C120" s="70" t="s">
        <v>409</v>
      </c>
      <c r="D120" s="70" t="s">
        <v>409</v>
      </c>
      <c r="E120" s="151">
        <v>71.404386583342998</v>
      </c>
      <c r="F120" s="71" t="s">
        <v>428</v>
      </c>
      <c r="G120" s="71" t="s">
        <v>289</v>
      </c>
      <c r="H120" s="71" t="s">
        <v>322</v>
      </c>
      <c r="I120" s="71" t="s">
        <v>430</v>
      </c>
      <c r="J120" s="71" t="s">
        <v>430</v>
      </c>
      <c r="K120" s="71">
        <v>16</v>
      </c>
      <c r="L120" s="71" t="s">
        <v>1597</v>
      </c>
      <c r="M120" s="71" t="s">
        <v>409</v>
      </c>
      <c r="N120" s="71" t="s">
        <v>429</v>
      </c>
      <c r="O120" s="71" t="s">
        <v>408</v>
      </c>
      <c r="P120" s="71" t="s">
        <v>327</v>
      </c>
      <c r="Q120" s="71" t="s">
        <v>1620</v>
      </c>
      <c r="R120" s="1" t="s">
        <v>578</v>
      </c>
      <c r="S120" s="71" t="s">
        <v>305</v>
      </c>
      <c r="T120" s="71" t="s">
        <v>408</v>
      </c>
      <c r="U120" s="72">
        <v>3</v>
      </c>
      <c r="V120" s="73" t="s">
        <v>410</v>
      </c>
      <c r="W120" s="71" t="s">
        <v>408</v>
      </c>
      <c r="X120" s="71" t="s">
        <v>408</v>
      </c>
      <c r="Y120" s="71" t="s">
        <v>408</v>
      </c>
      <c r="Z120" s="71" t="s">
        <v>409</v>
      </c>
      <c r="AA120" s="71" t="s">
        <v>409</v>
      </c>
      <c r="AB120" s="71" t="s">
        <v>409</v>
      </c>
      <c r="AC120" s="71" t="s">
        <v>408</v>
      </c>
      <c r="AD120" s="71" t="s">
        <v>290</v>
      </c>
      <c r="AE120" s="72">
        <v>0.75</v>
      </c>
      <c r="AF120" s="73" t="s">
        <v>1639</v>
      </c>
      <c r="AG120" s="71" t="s">
        <v>427</v>
      </c>
      <c r="AH120" s="71" t="s">
        <v>409</v>
      </c>
      <c r="AI120" s="71" t="s">
        <v>409</v>
      </c>
      <c r="AJ120" s="71" t="s">
        <v>409</v>
      </c>
      <c r="AK120" s="71" t="s">
        <v>409</v>
      </c>
      <c r="AL120" s="71" t="s">
        <v>430</v>
      </c>
      <c r="AM120" s="73" t="s">
        <v>1640</v>
      </c>
      <c r="AN120" s="73" t="s">
        <v>409</v>
      </c>
      <c r="AO120" s="73" t="s">
        <v>408</v>
      </c>
      <c r="AP120" s="73" t="s">
        <v>408</v>
      </c>
      <c r="AQ120" s="73" t="s">
        <v>361</v>
      </c>
      <c r="AR120" s="73" t="s">
        <v>408</v>
      </c>
      <c r="AS120" s="71" t="s">
        <v>409</v>
      </c>
      <c r="AT120" s="71" t="s">
        <v>409</v>
      </c>
      <c r="AU120" s="77" t="s">
        <v>1649</v>
      </c>
      <c r="AV120" s="65" t="s">
        <v>409</v>
      </c>
      <c r="AW120" s="71" t="s">
        <v>430</v>
      </c>
      <c r="AX120" s="17"/>
      <c r="AY120" s="1"/>
    </row>
    <row r="121" spans="1:51" ht="29" customHeight="1" x14ac:dyDescent="0.15">
      <c r="A121" s="121" t="s">
        <v>1577</v>
      </c>
      <c r="B121" s="70" t="s">
        <v>409</v>
      </c>
      <c r="C121" s="70" t="s">
        <v>409</v>
      </c>
      <c r="D121" s="70" t="s">
        <v>409</v>
      </c>
      <c r="E121" s="151">
        <v>58.63</v>
      </c>
      <c r="F121" s="71" t="s">
        <v>428</v>
      </c>
      <c r="G121" s="71" t="s">
        <v>289</v>
      </c>
      <c r="H121" s="71" t="s">
        <v>322</v>
      </c>
      <c r="I121" s="71" t="s">
        <v>430</v>
      </c>
      <c r="J121" s="71" t="s">
        <v>430</v>
      </c>
      <c r="K121" s="71">
        <v>14</v>
      </c>
      <c r="L121" s="71" t="s">
        <v>1598</v>
      </c>
      <c r="M121" s="71" t="s">
        <v>409</v>
      </c>
      <c r="N121" s="71" t="s">
        <v>429</v>
      </c>
      <c r="O121" s="71" t="s">
        <v>408</v>
      </c>
      <c r="P121" s="71" t="s">
        <v>426</v>
      </c>
      <c r="Q121" s="71" t="s">
        <v>408</v>
      </c>
      <c r="R121" s="1" t="s">
        <v>578</v>
      </c>
      <c r="S121" s="71" t="s">
        <v>305</v>
      </c>
      <c r="T121" s="71" t="s">
        <v>408</v>
      </c>
      <c r="U121" s="72">
        <v>5</v>
      </c>
      <c r="V121" s="73" t="s">
        <v>178</v>
      </c>
      <c r="W121" s="71" t="s">
        <v>408</v>
      </c>
      <c r="X121" s="71" t="s">
        <v>408</v>
      </c>
      <c r="Y121" s="71" t="s">
        <v>408</v>
      </c>
      <c r="Z121" s="71" t="s">
        <v>409</v>
      </c>
      <c r="AA121" s="71" t="s">
        <v>409</v>
      </c>
      <c r="AB121" s="71" t="s">
        <v>409</v>
      </c>
      <c r="AC121" s="71" t="s">
        <v>408</v>
      </c>
      <c r="AD121" s="71" t="s">
        <v>318</v>
      </c>
      <c r="AE121" s="72">
        <v>4</v>
      </c>
      <c r="AF121" s="73" t="s">
        <v>1641</v>
      </c>
      <c r="AG121" s="71" t="s">
        <v>427</v>
      </c>
      <c r="AH121" s="71" t="s">
        <v>365</v>
      </c>
      <c r="AI121" s="71" t="s">
        <v>409</v>
      </c>
      <c r="AJ121" s="71" t="s">
        <v>409</v>
      </c>
      <c r="AK121" s="71" t="s">
        <v>409</v>
      </c>
      <c r="AL121" s="71" t="s">
        <v>361</v>
      </c>
      <c r="AM121" s="73" t="s">
        <v>408</v>
      </c>
      <c r="AN121" s="73" t="s">
        <v>408</v>
      </c>
      <c r="AO121" s="73" t="s">
        <v>408</v>
      </c>
      <c r="AP121" s="73" t="s">
        <v>408</v>
      </c>
      <c r="AQ121" s="73" t="s">
        <v>361</v>
      </c>
      <c r="AR121" s="73" t="s">
        <v>408</v>
      </c>
      <c r="AS121" s="71" t="s">
        <v>409</v>
      </c>
      <c r="AT121" s="71" t="s">
        <v>409</v>
      </c>
      <c r="AU121" s="77" t="s">
        <v>1649</v>
      </c>
      <c r="AV121" s="65" t="s">
        <v>409</v>
      </c>
      <c r="AW121" s="71" t="s">
        <v>430</v>
      </c>
      <c r="AX121" s="17"/>
      <c r="AY121" s="1"/>
    </row>
    <row r="122" spans="1:51" ht="29" customHeight="1" x14ac:dyDescent="0.15">
      <c r="A122" s="121" t="s">
        <v>1576</v>
      </c>
      <c r="B122" s="70" t="s">
        <v>409</v>
      </c>
      <c r="C122" s="70" t="s">
        <v>409</v>
      </c>
      <c r="D122" s="70" t="s">
        <v>409</v>
      </c>
      <c r="E122" s="151">
        <v>70.276368896463694</v>
      </c>
      <c r="F122" s="71" t="s">
        <v>356</v>
      </c>
      <c r="G122" s="71" t="s">
        <v>289</v>
      </c>
      <c r="H122" s="71" t="s">
        <v>322</v>
      </c>
      <c r="I122" s="71" t="s">
        <v>430</v>
      </c>
      <c r="J122" s="71" t="s">
        <v>430</v>
      </c>
      <c r="K122" s="71">
        <v>15</v>
      </c>
      <c r="L122" s="71" t="s">
        <v>1604</v>
      </c>
      <c r="M122" s="71" t="s">
        <v>322</v>
      </c>
      <c r="N122" s="71" t="s">
        <v>429</v>
      </c>
      <c r="O122" s="71" t="s">
        <v>408</v>
      </c>
      <c r="P122" s="71" t="s">
        <v>426</v>
      </c>
      <c r="Q122" s="71" t="s">
        <v>408</v>
      </c>
      <c r="R122" s="1" t="s">
        <v>578</v>
      </c>
      <c r="S122" s="71" t="s">
        <v>305</v>
      </c>
      <c r="T122" s="71" t="s">
        <v>408</v>
      </c>
      <c r="U122" s="72">
        <v>6</v>
      </c>
      <c r="V122" s="73" t="s">
        <v>178</v>
      </c>
      <c r="W122" s="71" t="s">
        <v>408</v>
      </c>
      <c r="X122" s="71" t="s">
        <v>408</v>
      </c>
      <c r="Y122" s="71" t="s">
        <v>408</v>
      </c>
      <c r="Z122" s="71" t="s">
        <v>409</v>
      </c>
      <c r="AA122" s="71" t="s">
        <v>409</v>
      </c>
      <c r="AB122" s="71" t="s">
        <v>409</v>
      </c>
      <c r="AC122" s="71" t="s">
        <v>408</v>
      </c>
      <c r="AD122" s="71" t="s">
        <v>413</v>
      </c>
      <c r="AE122" s="72">
        <v>6</v>
      </c>
      <c r="AF122" s="73" t="s">
        <v>1642</v>
      </c>
      <c r="AG122" s="71" t="s">
        <v>427</v>
      </c>
      <c r="AH122" s="71" t="s">
        <v>365</v>
      </c>
      <c r="AI122" s="71" t="s">
        <v>409</v>
      </c>
      <c r="AJ122" s="71" t="s">
        <v>409</v>
      </c>
      <c r="AK122" s="71" t="s">
        <v>409</v>
      </c>
      <c r="AL122" s="71" t="s">
        <v>361</v>
      </c>
      <c r="AM122" s="73" t="s">
        <v>408</v>
      </c>
      <c r="AN122" s="73" t="s">
        <v>408</v>
      </c>
      <c r="AO122" s="73" t="s">
        <v>408</v>
      </c>
      <c r="AP122" s="73" t="s">
        <v>408</v>
      </c>
      <c r="AQ122" s="73" t="s">
        <v>361</v>
      </c>
      <c r="AR122" s="73" t="s">
        <v>408</v>
      </c>
      <c r="AS122" s="71" t="s">
        <v>409</v>
      </c>
      <c r="AT122" s="71" t="s">
        <v>409</v>
      </c>
      <c r="AU122" s="77" t="s">
        <v>1649</v>
      </c>
      <c r="AV122" s="65" t="s">
        <v>409</v>
      </c>
      <c r="AW122" s="71" t="s">
        <v>430</v>
      </c>
      <c r="AX122" s="17"/>
      <c r="AY122" s="1"/>
    </row>
    <row r="123" spans="1:51" ht="29" customHeight="1" x14ac:dyDescent="0.15">
      <c r="A123" s="121" t="s">
        <v>1575</v>
      </c>
      <c r="B123" s="70" t="s">
        <v>409</v>
      </c>
      <c r="C123" s="70" t="s">
        <v>409</v>
      </c>
      <c r="D123" s="70" t="s">
        <v>409</v>
      </c>
      <c r="E123" s="151">
        <v>62.530829973693201</v>
      </c>
      <c r="F123" s="71" t="s">
        <v>356</v>
      </c>
      <c r="G123" s="71" t="s">
        <v>1617</v>
      </c>
      <c r="H123" s="71" t="s">
        <v>322</v>
      </c>
      <c r="I123" s="71" t="s">
        <v>430</v>
      </c>
      <c r="J123" s="71" t="s">
        <v>430</v>
      </c>
      <c r="K123" s="71">
        <v>14</v>
      </c>
      <c r="L123" s="71" t="s">
        <v>1599</v>
      </c>
      <c r="M123" s="71" t="s">
        <v>409</v>
      </c>
      <c r="N123" s="71" t="s">
        <v>429</v>
      </c>
      <c r="O123" s="71" t="s">
        <v>408</v>
      </c>
      <c r="P123" s="71" t="s">
        <v>426</v>
      </c>
      <c r="Q123" s="71" t="s">
        <v>408</v>
      </c>
      <c r="R123" s="1" t="s">
        <v>578</v>
      </c>
      <c r="S123" s="71" t="s">
        <v>305</v>
      </c>
      <c r="T123" s="71" t="s">
        <v>408</v>
      </c>
      <c r="U123" s="72">
        <v>6</v>
      </c>
      <c r="V123" s="73" t="s">
        <v>410</v>
      </c>
      <c r="W123" s="71" t="s">
        <v>408</v>
      </c>
      <c r="X123" s="71" t="s">
        <v>408</v>
      </c>
      <c r="Y123" s="71" t="s">
        <v>408</v>
      </c>
      <c r="Z123" s="71" t="s">
        <v>409</v>
      </c>
      <c r="AA123" s="71" t="s">
        <v>409</v>
      </c>
      <c r="AB123" s="71" t="s">
        <v>409</v>
      </c>
      <c r="AC123" s="71" t="s">
        <v>408</v>
      </c>
      <c r="AD123" s="71" t="s">
        <v>290</v>
      </c>
      <c r="AE123" s="72">
        <v>5</v>
      </c>
      <c r="AF123" s="73" t="s">
        <v>1643</v>
      </c>
      <c r="AG123" s="71" t="s">
        <v>427</v>
      </c>
      <c r="AH123" s="71" t="s">
        <v>431</v>
      </c>
      <c r="AI123" s="71" t="s">
        <v>409</v>
      </c>
      <c r="AJ123" s="71" t="s">
        <v>409</v>
      </c>
      <c r="AK123" s="71" t="s">
        <v>409</v>
      </c>
      <c r="AL123" s="71" t="s">
        <v>361</v>
      </c>
      <c r="AM123" s="73" t="s">
        <v>408</v>
      </c>
      <c r="AN123" s="73" t="s">
        <v>408</v>
      </c>
      <c r="AO123" s="73" t="s">
        <v>408</v>
      </c>
      <c r="AP123" s="73" t="s">
        <v>408</v>
      </c>
      <c r="AQ123" s="73" t="s">
        <v>361</v>
      </c>
      <c r="AR123" s="73" t="s">
        <v>408</v>
      </c>
      <c r="AS123" s="71" t="s">
        <v>409</v>
      </c>
      <c r="AT123" s="71" t="s">
        <v>409</v>
      </c>
      <c r="AU123" s="77" t="s">
        <v>1649</v>
      </c>
      <c r="AV123" s="65" t="s">
        <v>409</v>
      </c>
      <c r="AW123" s="71" t="s">
        <v>430</v>
      </c>
      <c r="AX123" s="17"/>
      <c r="AY123" s="1"/>
    </row>
    <row r="124" spans="1:51" ht="29" customHeight="1" x14ac:dyDescent="0.15">
      <c r="A124" s="121" t="s">
        <v>1574</v>
      </c>
      <c r="B124" s="70" t="s">
        <v>409</v>
      </c>
      <c r="C124" s="70" t="s">
        <v>409</v>
      </c>
      <c r="D124" s="70" t="s">
        <v>409</v>
      </c>
      <c r="E124" s="151">
        <v>72.924039051680197</v>
      </c>
      <c r="F124" s="71" t="s">
        <v>356</v>
      </c>
      <c r="G124" s="71" t="s">
        <v>289</v>
      </c>
      <c r="H124" s="71" t="s">
        <v>322</v>
      </c>
      <c r="I124" s="71" t="s">
        <v>430</v>
      </c>
      <c r="J124" s="71" t="s">
        <v>430</v>
      </c>
      <c r="K124" s="71">
        <v>13</v>
      </c>
      <c r="L124" s="71" t="s">
        <v>1616</v>
      </c>
      <c r="M124" s="71" t="s">
        <v>322</v>
      </c>
      <c r="N124" s="71" t="s">
        <v>429</v>
      </c>
      <c r="O124" s="71" t="s">
        <v>408</v>
      </c>
      <c r="P124" s="71" t="s">
        <v>426</v>
      </c>
      <c r="Q124" s="71" t="s">
        <v>408</v>
      </c>
      <c r="R124" s="1" t="s">
        <v>578</v>
      </c>
      <c r="S124" s="71" t="s">
        <v>305</v>
      </c>
      <c r="T124" s="71" t="s">
        <v>408</v>
      </c>
      <c r="U124" s="72">
        <v>4</v>
      </c>
      <c r="V124" s="73" t="s">
        <v>1628</v>
      </c>
      <c r="W124" s="71" t="s">
        <v>408</v>
      </c>
      <c r="X124" s="71" t="s">
        <v>408</v>
      </c>
      <c r="Y124" s="71" t="s">
        <v>408</v>
      </c>
      <c r="Z124" s="71" t="s">
        <v>409</v>
      </c>
      <c r="AA124" s="71" t="s">
        <v>409</v>
      </c>
      <c r="AB124" s="71" t="s">
        <v>409</v>
      </c>
      <c r="AC124" s="71" t="s">
        <v>408</v>
      </c>
      <c r="AD124" s="71" t="s">
        <v>413</v>
      </c>
      <c r="AE124" s="72">
        <v>2</v>
      </c>
      <c r="AF124" s="73" t="s">
        <v>1644</v>
      </c>
      <c r="AG124" s="71" t="s">
        <v>427</v>
      </c>
      <c r="AH124" s="71" t="s">
        <v>431</v>
      </c>
      <c r="AI124" s="71" t="s">
        <v>409</v>
      </c>
      <c r="AJ124" s="71" t="s">
        <v>409</v>
      </c>
      <c r="AK124" s="71" t="s">
        <v>409</v>
      </c>
      <c r="AL124" s="71" t="s">
        <v>361</v>
      </c>
      <c r="AM124" s="73" t="s">
        <v>408</v>
      </c>
      <c r="AN124" s="73" t="s">
        <v>408</v>
      </c>
      <c r="AO124" s="73" t="s">
        <v>408</v>
      </c>
      <c r="AP124" s="73" t="s">
        <v>408</v>
      </c>
      <c r="AQ124" s="73" t="s">
        <v>361</v>
      </c>
      <c r="AR124" s="73" t="s">
        <v>408</v>
      </c>
      <c r="AS124" s="71" t="s">
        <v>409</v>
      </c>
      <c r="AT124" s="71" t="s">
        <v>409</v>
      </c>
      <c r="AU124" s="77" t="s">
        <v>1649</v>
      </c>
      <c r="AV124" s="65" t="s">
        <v>409</v>
      </c>
      <c r="AW124" s="71" t="s">
        <v>430</v>
      </c>
      <c r="AX124" s="17"/>
      <c r="AY124" s="1"/>
    </row>
    <row r="125" spans="1:51" ht="29" customHeight="1" x14ac:dyDescent="0.15">
      <c r="A125" s="121" t="s">
        <v>1573</v>
      </c>
      <c r="B125" s="70" t="s">
        <v>409</v>
      </c>
      <c r="C125" s="70" t="s">
        <v>409</v>
      </c>
      <c r="D125" s="70" t="s">
        <v>409</v>
      </c>
      <c r="E125" s="151">
        <v>74.495483594232994</v>
      </c>
      <c r="F125" s="71" t="s">
        <v>356</v>
      </c>
      <c r="G125" s="71" t="s">
        <v>289</v>
      </c>
      <c r="H125" s="71" t="s">
        <v>322</v>
      </c>
      <c r="I125" s="71" t="s">
        <v>430</v>
      </c>
      <c r="J125" s="71" t="s">
        <v>430</v>
      </c>
      <c r="K125" s="71">
        <v>12</v>
      </c>
      <c r="L125" s="71" t="s">
        <v>1606</v>
      </c>
      <c r="M125" s="71" t="s">
        <v>322</v>
      </c>
      <c r="N125" s="71" t="s">
        <v>429</v>
      </c>
      <c r="O125" s="71" t="s">
        <v>408</v>
      </c>
      <c r="P125" s="71" t="s">
        <v>426</v>
      </c>
      <c r="Q125" s="71" t="s">
        <v>408</v>
      </c>
      <c r="R125" s="1" t="s">
        <v>578</v>
      </c>
      <c r="S125" s="71" t="s">
        <v>305</v>
      </c>
      <c r="T125" s="71" t="s">
        <v>408</v>
      </c>
      <c r="U125" s="72">
        <v>44</v>
      </c>
      <c r="V125" s="73" t="s">
        <v>178</v>
      </c>
      <c r="W125" s="71" t="s">
        <v>408</v>
      </c>
      <c r="X125" s="71" t="s">
        <v>408</v>
      </c>
      <c r="Y125" s="71" t="s">
        <v>408</v>
      </c>
      <c r="Z125" s="71" t="s">
        <v>409</v>
      </c>
      <c r="AA125" s="71" t="s">
        <v>409</v>
      </c>
      <c r="AB125" s="71" t="s">
        <v>409</v>
      </c>
      <c r="AC125" s="71" t="s">
        <v>408</v>
      </c>
      <c r="AD125" s="71" t="s">
        <v>318</v>
      </c>
      <c r="AE125" s="72">
        <v>2</v>
      </c>
      <c r="AF125" s="73" t="s">
        <v>1646</v>
      </c>
      <c r="AG125" s="71" t="s">
        <v>427</v>
      </c>
      <c r="AH125" s="71" t="s">
        <v>365</v>
      </c>
      <c r="AI125" s="71" t="s">
        <v>409</v>
      </c>
      <c r="AJ125" s="71" t="s">
        <v>409</v>
      </c>
      <c r="AK125" s="71" t="s">
        <v>409</v>
      </c>
      <c r="AL125" s="71" t="s">
        <v>361</v>
      </c>
      <c r="AM125" s="73" t="s">
        <v>408</v>
      </c>
      <c r="AN125" s="73" t="s">
        <v>408</v>
      </c>
      <c r="AO125" s="73" t="s">
        <v>408</v>
      </c>
      <c r="AP125" s="73" t="s">
        <v>408</v>
      </c>
      <c r="AQ125" s="73" t="s">
        <v>361</v>
      </c>
      <c r="AR125" s="73" t="s">
        <v>408</v>
      </c>
      <c r="AS125" s="71" t="s">
        <v>409</v>
      </c>
      <c r="AT125" s="71" t="s">
        <v>409</v>
      </c>
      <c r="AU125" s="77" t="s">
        <v>1649</v>
      </c>
      <c r="AV125" s="65" t="s">
        <v>409</v>
      </c>
      <c r="AW125" s="71" t="s">
        <v>430</v>
      </c>
      <c r="AX125" s="17"/>
      <c r="AY125" s="1"/>
    </row>
    <row r="126" spans="1:51" ht="29" customHeight="1" x14ac:dyDescent="0.15">
      <c r="A126" s="121" t="s">
        <v>1572</v>
      </c>
      <c r="B126" s="70" t="s">
        <v>409</v>
      </c>
      <c r="C126" s="70" t="s">
        <v>409</v>
      </c>
      <c r="D126" s="70" t="s">
        <v>409</v>
      </c>
      <c r="E126" s="151">
        <v>74.6186894095475</v>
      </c>
      <c r="F126" s="71" t="s">
        <v>428</v>
      </c>
      <c r="G126" s="71" t="s">
        <v>289</v>
      </c>
      <c r="H126" s="71" t="s">
        <v>322</v>
      </c>
      <c r="I126" s="71" t="s">
        <v>430</v>
      </c>
      <c r="J126" s="71" t="s">
        <v>430</v>
      </c>
      <c r="K126" s="71">
        <v>19</v>
      </c>
      <c r="L126" s="71" t="s">
        <v>1605</v>
      </c>
      <c r="M126" s="71" t="s">
        <v>322</v>
      </c>
      <c r="N126" s="71" t="s">
        <v>429</v>
      </c>
      <c r="O126" s="71" t="s">
        <v>408</v>
      </c>
      <c r="P126" s="71" t="s">
        <v>426</v>
      </c>
      <c r="Q126" s="71" t="s">
        <v>408</v>
      </c>
      <c r="R126" s="1" t="s">
        <v>578</v>
      </c>
      <c r="S126" s="71" t="s">
        <v>305</v>
      </c>
      <c r="T126" s="71" t="s">
        <v>408</v>
      </c>
      <c r="U126" s="72">
        <v>1</v>
      </c>
      <c r="V126" s="73" t="s">
        <v>178</v>
      </c>
      <c r="W126" s="71" t="s">
        <v>408</v>
      </c>
      <c r="X126" s="71" t="s">
        <v>408</v>
      </c>
      <c r="Y126" s="71" t="s">
        <v>408</v>
      </c>
      <c r="Z126" s="71" t="s">
        <v>409</v>
      </c>
      <c r="AA126" s="71" t="s">
        <v>409</v>
      </c>
      <c r="AB126" s="71" t="s">
        <v>409</v>
      </c>
      <c r="AC126" s="71" t="s">
        <v>408</v>
      </c>
      <c r="AD126" s="71" t="s">
        <v>413</v>
      </c>
      <c r="AE126" s="72">
        <v>0.25</v>
      </c>
      <c r="AF126" s="73" t="s">
        <v>1645</v>
      </c>
      <c r="AG126" s="71" t="s">
        <v>427</v>
      </c>
      <c r="AH126" s="71" t="s">
        <v>431</v>
      </c>
      <c r="AI126" s="71" t="s">
        <v>409</v>
      </c>
      <c r="AJ126" s="71" t="s">
        <v>409</v>
      </c>
      <c r="AK126" s="71" t="s">
        <v>409</v>
      </c>
      <c r="AL126" s="71" t="s">
        <v>361</v>
      </c>
      <c r="AM126" s="73" t="s">
        <v>408</v>
      </c>
      <c r="AN126" s="73" t="s">
        <v>408</v>
      </c>
      <c r="AO126" s="73" t="s">
        <v>408</v>
      </c>
      <c r="AP126" s="73" t="s">
        <v>408</v>
      </c>
      <c r="AQ126" s="73" t="s">
        <v>361</v>
      </c>
      <c r="AR126" s="73" t="s">
        <v>408</v>
      </c>
      <c r="AS126" s="71" t="s">
        <v>409</v>
      </c>
      <c r="AT126" s="71" t="s">
        <v>409</v>
      </c>
      <c r="AU126" s="77" t="s">
        <v>1649</v>
      </c>
      <c r="AV126" s="65" t="s">
        <v>409</v>
      </c>
      <c r="AW126" s="71" t="s">
        <v>430</v>
      </c>
      <c r="AX126" s="17"/>
      <c r="AY126" s="1"/>
    </row>
    <row r="127" spans="1:51" ht="29" customHeight="1" x14ac:dyDescent="0.15">
      <c r="A127" s="11" t="s">
        <v>78</v>
      </c>
      <c r="B127" s="8">
        <v>38959</v>
      </c>
      <c r="C127" s="8" t="s">
        <v>21</v>
      </c>
      <c r="D127" s="8">
        <v>17591</v>
      </c>
      <c r="E127" s="21">
        <f t="shared" ref="E127:E144" si="4">(B127-D127)/365.25</f>
        <v>58.502395619438744</v>
      </c>
      <c r="F127" s="1" t="s">
        <v>31</v>
      </c>
      <c r="G127" s="1" t="s">
        <v>106</v>
      </c>
      <c r="H127" s="1" t="s">
        <v>22</v>
      </c>
      <c r="I127" s="1" t="s">
        <v>26</v>
      </c>
      <c r="J127" s="1" t="s">
        <v>26</v>
      </c>
      <c r="K127" s="1">
        <v>22</v>
      </c>
      <c r="L127" s="1" t="s">
        <v>581</v>
      </c>
      <c r="M127" s="1" t="s">
        <v>82</v>
      </c>
      <c r="N127" s="1" t="s">
        <v>73</v>
      </c>
      <c r="O127" s="1" t="s">
        <v>74</v>
      </c>
      <c r="P127" s="1" t="s">
        <v>23</v>
      </c>
      <c r="Q127" s="1" t="s">
        <v>24</v>
      </c>
      <c r="R127" s="1" t="s">
        <v>122</v>
      </c>
      <c r="S127" s="1" t="s">
        <v>115</v>
      </c>
      <c r="T127" s="1" t="s">
        <v>25</v>
      </c>
      <c r="U127" s="26">
        <v>9.3000000000000007</v>
      </c>
      <c r="V127" s="9" t="s">
        <v>116</v>
      </c>
      <c r="W127" s="1" t="s">
        <v>184</v>
      </c>
      <c r="X127" s="1" t="s">
        <v>74</v>
      </c>
      <c r="Y127" s="1" t="s">
        <v>252</v>
      </c>
      <c r="Z127" s="1" t="s">
        <v>26</v>
      </c>
      <c r="AA127" s="1" t="s">
        <v>80</v>
      </c>
      <c r="AB127" s="1" t="s">
        <v>80</v>
      </c>
      <c r="AC127" s="1" t="s">
        <v>74</v>
      </c>
      <c r="AD127" s="1" t="s">
        <v>261</v>
      </c>
      <c r="AE127" s="26">
        <v>9.3000000000000007</v>
      </c>
      <c r="AF127" s="9">
        <v>35574</v>
      </c>
      <c r="AG127" s="1" t="s">
        <v>36</v>
      </c>
      <c r="AH127" s="1" t="s">
        <v>27</v>
      </c>
      <c r="AI127" s="1" t="s">
        <v>602</v>
      </c>
      <c r="AJ127" s="1" t="s">
        <v>28</v>
      </c>
      <c r="AK127" s="1" t="s">
        <v>546</v>
      </c>
      <c r="AL127" s="1" t="s">
        <v>80</v>
      </c>
      <c r="AM127" s="9" t="s">
        <v>74</v>
      </c>
      <c r="AN127" s="9" t="s">
        <v>74</v>
      </c>
      <c r="AO127" s="9" t="s">
        <v>74</v>
      </c>
      <c r="AP127" s="9" t="s">
        <v>74</v>
      </c>
      <c r="AQ127" s="9" t="s">
        <v>26</v>
      </c>
      <c r="AR127" s="9" t="s">
        <v>111</v>
      </c>
      <c r="AS127" s="1" t="s">
        <v>29</v>
      </c>
      <c r="AT127" s="1">
        <v>15</v>
      </c>
      <c r="AU127" s="1" t="s">
        <v>347</v>
      </c>
      <c r="AV127" s="1" t="s">
        <v>20</v>
      </c>
      <c r="AW127" s="1" t="s">
        <v>430</v>
      </c>
      <c r="AY127" s="1"/>
    </row>
    <row r="128" spans="1:51" ht="29" customHeight="1" x14ac:dyDescent="0.15">
      <c r="A128" s="11" t="s">
        <v>30</v>
      </c>
      <c r="B128" s="8">
        <v>38959</v>
      </c>
      <c r="C128" s="8" t="s">
        <v>21</v>
      </c>
      <c r="D128" s="8">
        <v>15325</v>
      </c>
      <c r="E128" s="21">
        <f t="shared" si="4"/>
        <v>64.706365503080079</v>
      </c>
      <c r="F128" s="1" t="s">
        <v>31</v>
      </c>
      <c r="G128" s="1" t="s">
        <v>66</v>
      </c>
      <c r="H128" s="1" t="s">
        <v>82</v>
      </c>
      <c r="I128" s="1" t="s">
        <v>26</v>
      </c>
      <c r="J128" s="1" t="s">
        <v>26</v>
      </c>
      <c r="K128" s="1">
        <v>13</v>
      </c>
      <c r="L128" s="1" t="s">
        <v>386</v>
      </c>
      <c r="M128" s="1" t="s">
        <v>82</v>
      </c>
      <c r="N128" s="1" t="s">
        <v>73</v>
      </c>
      <c r="O128" s="1" t="s">
        <v>74</v>
      </c>
      <c r="P128" s="1" t="s">
        <v>114</v>
      </c>
      <c r="Q128" s="1" t="s">
        <v>74</v>
      </c>
      <c r="R128" s="1" t="s">
        <v>122</v>
      </c>
      <c r="S128" s="1" t="s">
        <v>115</v>
      </c>
      <c r="T128" s="1" t="s">
        <v>74</v>
      </c>
      <c r="U128" s="26">
        <v>6.7</v>
      </c>
      <c r="V128" s="9" t="s">
        <v>116</v>
      </c>
      <c r="W128" s="1" t="s">
        <v>117</v>
      </c>
      <c r="X128" s="1" t="s">
        <v>74</v>
      </c>
      <c r="Y128" s="1" t="s">
        <v>252</v>
      </c>
      <c r="Z128" s="1" t="s">
        <v>26</v>
      </c>
      <c r="AA128" s="1" t="s">
        <v>26</v>
      </c>
      <c r="AB128" s="1" t="s">
        <v>26</v>
      </c>
      <c r="AC128" s="1" t="s">
        <v>600</v>
      </c>
      <c r="AD128" s="1" t="s">
        <v>261</v>
      </c>
      <c r="AE128" s="26">
        <v>5.5</v>
      </c>
      <c r="AF128" s="9">
        <v>36494</v>
      </c>
      <c r="AG128" s="1" t="s">
        <v>36</v>
      </c>
      <c r="AH128" s="1" t="s">
        <v>27</v>
      </c>
      <c r="AI128" s="1" t="s">
        <v>583</v>
      </c>
      <c r="AJ128" s="1" t="s">
        <v>28</v>
      </c>
      <c r="AK128" s="1" t="s">
        <v>505</v>
      </c>
      <c r="AL128" s="1" t="s">
        <v>26</v>
      </c>
      <c r="AM128" s="9" t="s">
        <v>42</v>
      </c>
      <c r="AN128" s="9" t="s">
        <v>36</v>
      </c>
      <c r="AO128" s="9" t="s">
        <v>74</v>
      </c>
      <c r="AP128" s="9" t="s">
        <v>74</v>
      </c>
      <c r="AQ128" s="9" t="s">
        <v>26</v>
      </c>
      <c r="AR128" s="9" t="s">
        <v>32</v>
      </c>
      <c r="AS128" s="1" t="s">
        <v>70</v>
      </c>
      <c r="AT128" s="1">
        <v>15</v>
      </c>
      <c r="AU128" s="1" t="s">
        <v>38</v>
      </c>
      <c r="AV128" s="1" t="s">
        <v>20</v>
      </c>
      <c r="AW128" s="1" t="s">
        <v>430</v>
      </c>
      <c r="AY128" s="1"/>
    </row>
    <row r="129" spans="1:51" ht="29" customHeight="1" x14ac:dyDescent="0.15">
      <c r="A129" s="11" t="s">
        <v>1058</v>
      </c>
      <c r="B129" s="8">
        <v>40079</v>
      </c>
      <c r="C129" s="8" t="s">
        <v>21</v>
      </c>
      <c r="D129" s="8">
        <v>15325</v>
      </c>
      <c r="E129" s="21">
        <f t="shared" si="4"/>
        <v>67.772758384668037</v>
      </c>
      <c r="F129" s="1" t="s">
        <v>31</v>
      </c>
      <c r="G129" s="1" t="s">
        <v>66</v>
      </c>
      <c r="H129" s="1" t="s">
        <v>82</v>
      </c>
      <c r="I129" s="1" t="s">
        <v>26</v>
      </c>
      <c r="J129" s="1" t="s">
        <v>26</v>
      </c>
      <c r="K129" s="1">
        <v>13</v>
      </c>
      <c r="L129" s="1" t="s">
        <v>386</v>
      </c>
      <c r="M129" s="1" t="s">
        <v>82</v>
      </c>
      <c r="N129" s="1" t="s">
        <v>73</v>
      </c>
      <c r="O129" s="1" t="s">
        <v>74</v>
      </c>
      <c r="P129" s="1" t="s">
        <v>114</v>
      </c>
      <c r="Q129" s="1" t="s">
        <v>74</v>
      </c>
      <c r="R129" s="1" t="s">
        <v>578</v>
      </c>
      <c r="S129" s="1" t="s">
        <v>115</v>
      </c>
      <c r="T129" s="1" t="s">
        <v>74</v>
      </c>
      <c r="U129" s="26">
        <v>9.8000000000000007</v>
      </c>
      <c r="V129" s="9" t="s">
        <v>116</v>
      </c>
      <c r="W129" s="1" t="s">
        <v>117</v>
      </c>
      <c r="X129" s="1" t="s">
        <v>74</v>
      </c>
      <c r="Y129" s="1" t="s">
        <v>252</v>
      </c>
      <c r="Z129" s="1" t="s">
        <v>26</v>
      </c>
      <c r="AA129" s="1" t="s">
        <v>26</v>
      </c>
      <c r="AB129" s="1" t="s">
        <v>26</v>
      </c>
      <c r="AC129" s="1" t="s">
        <v>600</v>
      </c>
      <c r="AD129" s="1" t="s">
        <v>261</v>
      </c>
      <c r="AE129" s="26">
        <v>6.5</v>
      </c>
      <c r="AF129" s="9">
        <v>36494</v>
      </c>
      <c r="AG129" s="1" t="s">
        <v>36</v>
      </c>
      <c r="AH129" s="1" t="s">
        <v>27</v>
      </c>
      <c r="AI129" s="1" t="s">
        <v>583</v>
      </c>
      <c r="AJ129" s="1" t="s">
        <v>28</v>
      </c>
      <c r="AK129" s="1" t="s">
        <v>505</v>
      </c>
      <c r="AL129" s="1" t="s">
        <v>26</v>
      </c>
      <c r="AM129" s="9" t="s">
        <v>74</v>
      </c>
      <c r="AN129" s="9" t="s">
        <v>74</v>
      </c>
      <c r="AO129" s="9" t="s">
        <v>74</v>
      </c>
      <c r="AP129" s="9" t="s">
        <v>74</v>
      </c>
      <c r="AQ129" s="9" t="s">
        <v>26</v>
      </c>
      <c r="AR129" s="9" t="s">
        <v>32</v>
      </c>
      <c r="AS129" s="1" t="s">
        <v>70</v>
      </c>
      <c r="AT129" s="1">
        <v>20</v>
      </c>
      <c r="AU129" s="1" t="s">
        <v>38</v>
      </c>
      <c r="AV129" s="1">
        <v>0</v>
      </c>
      <c r="AW129" s="1" t="s">
        <v>26</v>
      </c>
      <c r="AY129" s="1"/>
    </row>
    <row r="130" spans="1:51" ht="29" customHeight="1" x14ac:dyDescent="0.15">
      <c r="A130" s="11" t="s">
        <v>33</v>
      </c>
      <c r="B130" s="8">
        <v>38960</v>
      </c>
      <c r="C130" s="8" t="s">
        <v>21</v>
      </c>
      <c r="D130" s="8">
        <v>23556</v>
      </c>
      <c r="E130" s="21">
        <f t="shared" si="4"/>
        <v>42.173853524982889</v>
      </c>
      <c r="F130" s="1" t="s">
        <v>31</v>
      </c>
      <c r="G130" s="1" t="s">
        <v>106</v>
      </c>
      <c r="H130" s="1" t="s">
        <v>82</v>
      </c>
      <c r="I130" s="1" t="s">
        <v>26</v>
      </c>
      <c r="J130" s="1" t="s">
        <v>26</v>
      </c>
      <c r="K130" s="1">
        <v>18</v>
      </c>
      <c r="L130" s="1" t="s">
        <v>419</v>
      </c>
      <c r="M130" s="1" t="s">
        <v>82</v>
      </c>
      <c r="N130" s="1" t="s">
        <v>73</v>
      </c>
      <c r="O130" s="1" t="s">
        <v>74</v>
      </c>
      <c r="P130" s="1" t="s">
        <v>114</v>
      </c>
      <c r="Q130" s="1" t="s">
        <v>74</v>
      </c>
      <c r="R130" s="1" t="s">
        <v>122</v>
      </c>
      <c r="S130" s="1" t="s">
        <v>115</v>
      </c>
      <c r="T130" s="1" t="s">
        <v>74</v>
      </c>
      <c r="U130" s="26">
        <v>4.9000000000000004</v>
      </c>
      <c r="V130" s="9" t="s">
        <v>34</v>
      </c>
      <c r="W130" s="1" t="s">
        <v>184</v>
      </c>
      <c r="X130" s="1" t="s">
        <v>74</v>
      </c>
      <c r="Y130" s="1" t="s">
        <v>252</v>
      </c>
      <c r="Z130" s="1" t="s">
        <v>80</v>
      </c>
      <c r="AA130" s="1" t="s">
        <v>42</v>
      </c>
      <c r="AB130" s="1" t="s">
        <v>26</v>
      </c>
      <c r="AC130" s="1" t="s">
        <v>506</v>
      </c>
      <c r="AD130" s="1" t="s">
        <v>294</v>
      </c>
      <c r="AE130" s="29" t="s">
        <v>409</v>
      </c>
      <c r="AF130" s="9">
        <v>37159</v>
      </c>
      <c r="AG130" s="1" t="s">
        <v>36</v>
      </c>
      <c r="AH130" s="1" t="s">
        <v>27</v>
      </c>
      <c r="AI130" s="1" t="s">
        <v>42</v>
      </c>
      <c r="AJ130" s="1" t="s">
        <v>28</v>
      </c>
      <c r="AK130" s="1" t="s">
        <v>420</v>
      </c>
      <c r="AL130" s="1" t="s">
        <v>80</v>
      </c>
      <c r="AM130" s="9" t="s">
        <v>74</v>
      </c>
      <c r="AN130" s="9" t="s">
        <v>74</v>
      </c>
      <c r="AO130" s="9" t="s">
        <v>74</v>
      </c>
      <c r="AP130" s="9" t="s">
        <v>74</v>
      </c>
      <c r="AQ130" s="9" t="s">
        <v>26</v>
      </c>
      <c r="AR130" s="9" t="s">
        <v>400</v>
      </c>
      <c r="AS130" s="1" t="s">
        <v>70</v>
      </c>
      <c r="AT130" s="1">
        <v>15</v>
      </c>
      <c r="AU130" s="1" t="s">
        <v>347</v>
      </c>
      <c r="AV130" s="1" t="s">
        <v>20</v>
      </c>
      <c r="AW130" s="1" t="s">
        <v>430</v>
      </c>
      <c r="AY130" s="1"/>
    </row>
    <row r="131" spans="1:51" ht="29" customHeight="1" x14ac:dyDescent="0.15">
      <c r="A131" s="11" t="s">
        <v>1059</v>
      </c>
      <c r="B131" s="8">
        <v>40079</v>
      </c>
      <c r="C131" s="8" t="s">
        <v>21</v>
      </c>
      <c r="D131" s="8">
        <v>23556</v>
      </c>
      <c r="E131" s="21">
        <f t="shared" si="4"/>
        <v>45.237508555783712</v>
      </c>
      <c r="F131" s="1" t="s">
        <v>31</v>
      </c>
      <c r="G131" s="1" t="s">
        <v>106</v>
      </c>
      <c r="H131" s="1" t="s">
        <v>82</v>
      </c>
      <c r="I131" s="1" t="s">
        <v>26</v>
      </c>
      <c r="J131" s="1" t="s">
        <v>26</v>
      </c>
      <c r="K131" s="1">
        <v>18</v>
      </c>
      <c r="L131" s="1" t="s">
        <v>419</v>
      </c>
      <c r="M131" s="1" t="s">
        <v>82</v>
      </c>
      <c r="N131" s="1" t="s">
        <v>73</v>
      </c>
      <c r="O131" s="1" t="s">
        <v>74</v>
      </c>
      <c r="P131" s="1" t="s">
        <v>114</v>
      </c>
      <c r="Q131" s="1" t="s">
        <v>74</v>
      </c>
      <c r="R131" s="1" t="s">
        <v>578</v>
      </c>
      <c r="S131" s="1" t="s">
        <v>115</v>
      </c>
      <c r="T131" s="1" t="s">
        <v>74</v>
      </c>
      <c r="U131" s="26">
        <v>8</v>
      </c>
      <c r="V131" s="9" t="s">
        <v>178</v>
      </c>
      <c r="W131" s="1" t="s">
        <v>337</v>
      </c>
      <c r="X131" s="1" t="s">
        <v>74</v>
      </c>
      <c r="Y131" s="1" t="s">
        <v>252</v>
      </c>
      <c r="Z131" s="1" t="s">
        <v>80</v>
      </c>
      <c r="AA131" s="1" t="s">
        <v>80</v>
      </c>
      <c r="AB131" s="1" t="s">
        <v>26</v>
      </c>
      <c r="AC131" s="1" t="s">
        <v>506</v>
      </c>
      <c r="AD131" s="1" t="s">
        <v>294</v>
      </c>
      <c r="AE131" s="26">
        <v>5.8</v>
      </c>
      <c r="AF131" s="9">
        <v>37159</v>
      </c>
      <c r="AG131" s="1" t="s">
        <v>36</v>
      </c>
      <c r="AH131" s="1" t="s">
        <v>27</v>
      </c>
      <c r="AI131" s="1" t="s">
        <v>42</v>
      </c>
      <c r="AJ131" s="1" t="s">
        <v>28</v>
      </c>
      <c r="AK131" s="1" t="s">
        <v>420</v>
      </c>
      <c r="AL131" s="1" t="s">
        <v>80</v>
      </c>
      <c r="AM131" s="9" t="s">
        <v>74</v>
      </c>
      <c r="AN131" s="9" t="s">
        <v>74</v>
      </c>
      <c r="AO131" s="9" t="s">
        <v>74</v>
      </c>
      <c r="AP131" s="9" t="s">
        <v>74</v>
      </c>
      <c r="AQ131" s="9" t="s">
        <v>26</v>
      </c>
      <c r="AR131" s="9" t="s">
        <v>400</v>
      </c>
      <c r="AS131" s="1" t="s">
        <v>70</v>
      </c>
      <c r="AT131" s="1">
        <v>20</v>
      </c>
      <c r="AU131" s="1" t="s">
        <v>38</v>
      </c>
      <c r="AV131" s="1">
        <v>0</v>
      </c>
      <c r="AW131" s="1" t="s">
        <v>26</v>
      </c>
      <c r="AY131" s="1"/>
    </row>
    <row r="132" spans="1:51" ht="29" customHeight="1" x14ac:dyDescent="0.15">
      <c r="A132" s="11" t="s">
        <v>1300</v>
      </c>
      <c r="B132" s="8">
        <v>40768</v>
      </c>
      <c r="C132" s="8" t="s">
        <v>497</v>
      </c>
      <c r="D132" s="8">
        <v>23556</v>
      </c>
      <c r="E132" s="21">
        <f t="shared" si="4"/>
        <v>47.123887748117724</v>
      </c>
      <c r="F132" s="1" t="s">
        <v>356</v>
      </c>
      <c r="G132" s="1" t="s">
        <v>289</v>
      </c>
      <c r="H132" s="1" t="s">
        <v>322</v>
      </c>
      <c r="I132" s="1" t="s">
        <v>430</v>
      </c>
      <c r="J132" s="1" t="s">
        <v>430</v>
      </c>
      <c r="K132" s="1">
        <v>18</v>
      </c>
      <c r="L132" s="1" t="s">
        <v>1301</v>
      </c>
      <c r="M132" s="1" t="s">
        <v>322</v>
      </c>
      <c r="N132" s="1" t="s">
        <v>429</v>
      </c>
      <c r="O132" s="1" t="s">
        <v>408</v>
      </c>
      <c r="P132" s="1" t="s">
        <v>426</v>
      </c>
      <c r="Q132" s="1" t="s">
        <v>408</v>
      </c>
      <c r="R132" s="1" t="s">
        <v>578</v>
      </c>
      <c r="S132" s="1" t="s">
        <v>305</v>
      </c>
      <c r="T132" s="1" t="s">
        <v>408</v>
      </c>
      <c r="U132" s="1">
        <v>9.8000000000000007</v>
      </c>
      <c r="V132" s="9" t="s">
        <v>178</v>
      </c>
      <c r="W132" s="1" t="s">
        <v>337</v>
      </c>
      <c r="X132" s="1" t="s">
        <v>408</v>
      </c>
      <c r="Y132" s="1" t="s">
        <v>611</v>
      </c>
      <c r="Z132" s="1" t="s">
        <v>361</v>
      </c>
      <c r="AA132" s="1" t="s">
        <v>361</v>
      </c>
      <c r="AB132" s="1" t="s">
        <v>409</v>
      </c>
      <c r="AC132" s="1" t="s">
        <v>408</v>
      </c>
      <c r="AD132" s="1" t="s">
        <v>318</v>
      </c>
      <c r="AE132" s="1" t="s">
        <v>409</v>
      </c>
      <c r="AF132" s="9">
        <v>37162</v>
      </c>
      <c r="AG132" s="1" t="s">
        <v>427</v>
      </c>
      <c r="AH132" s="1" t="s">
        <v>431</v>
      </c>
      <c r="AI132" s="1" t="s">
        <v>409</v>
      </c>
      <c r="AJ132" s="1" t="s">
        <v>193</v>
      </c>
      <c r="AK132" s="1" t="s">
        <v>633</v>
      </c>
      <c r="AL132" s="1" t="s">
        <v>361</v>
      </c>
      <c r="AM132" s="9" t="s">
        <v>408</v>
      </c>
      <c r="AN132" s="9" t="s">
        <v>408</v>
      </c>
      <c r="AO132" s="9" t="s">
        <v>408</v>
      </c>
      <c r="AP132" s="9" t="s">
        <v>408</v>
      </c>
      <c r="AQ132" s="9" t="s">
        <v>361</v>
      </c>
      <c r="AR132" s="9" t="s">
        <v>408</v>
      </c>
      <c r="AS132" s="1" t="s">
        <v>409</v>
      </c>
      <c r="AT132" s="1">
        <v>25</v>
      </c>
      <c r="AU132" s="1" t="s">
        <v>347</v>
      </c>
      <c r="AV132" s="1">
        <v>6</v>
      </c>
      <c r="AW132" s="1" t="s">
        <v>430</v>
      </c>
      <c r="AY132" s="1"/>
    </row>
    <row r="133" spans="1:51" ht="29" customHeight="1" x14ac:dyDescent="0.15">
      <c r="A133" s="11" t="s">
        <v>35</v>
      </c>
      <c r="B133" s="8">
        <v>38960</v>
      </c>
      <c r="C133" s="8" t="s">
        <v>21</v>
      </c>
      <c r="D133" s="8">
        <v>5460</v>
      </c>
      <c r="E133" s="21">
        <f t="shared" si="4"/>
        <v>91.7180013689254</v>
      </c>
      <c r="F133" s="1" t="s">
        <v>44</v>
      </c>
      <c r="G133" s="1" t="s">
        <v>106</v>
      </c>
      <c r="H133" s="1" t="s">
        <v>82</v>
      </c>
      <c r="I133" s="1" t="s">
        <v>26</v>
      </c>
      <c r="J133" s="1" t="s">
        <v>26</v>
      </c>
      <c r="K133" s="1">
        <v>12</v>
      </c>
      <c r="L133" s="1" t="s">
        <v>358</v>
      </c>
      <c r="M133" s="1" t="s">
        <v>82</v>
      </c>
      <c r="N133" s="1" t="s">
        <v>73</v>
      </c>
      <c r="O133" s="1" t="s">
        <v>74</v>
      </c>
      <c r="P133" s="1" t="s">
        <v>114</v>
      </c>
      <c r="Q133" s="1" t="s">
        <v>74</v>
      </c>
      <c r="R133" s="1" t="s">
        <v>122</v>
      </c>
      <c r="S133" s="1" t="s">
        <v>115</v>
      </c>
      <c r="T133" s="1" t="s">
        <v>74</v>
      </c>
      <c r="U133" s="26">
        <v>2.1</v>
      </c>
      <c r="V133" s="9" t="s">
        <v>34</v>
      </c>
      <c r="W133" s="1" t="s">
        <v>416</v>
      </c>
      <c r="X133" s="1" t="s">
        <v>74</v>
      </c>
      <c r="Y133" s="1" t="s">
        <v>252</v>
      </c>
      <c r="Z133" s="1" t="s">
        <v>80</v>
      </c>
      <c r="AA133" s="1" t="s">
        <v>80</v>
      </c>
      <c r="AB133" s="1" t="s">
        <v>80</v>
      </c>
      <c r="AC133" s="1" t="s">
        <v>340</v>
      </c>
      <c r="AD133" s="1" t="s">
        <v>296</v>
      </c>
      <c r="AE133" s="26">
        <v>1.6</v>
      </c>
      <c r="AF133" s="9">
        <v>38206</v>
      </c>
      <c r="AG133" s="1" t="s">
        <v>36</v>
      </c>
      <c r="AH133" s="1" t="s">
        <v>27</v>
      </c>
      <c r="AI133" s="1" t="s">
        <v>42</v>
      </c>
      <c r="AJ133" s="1" t="s">
        <v>42</v>
      </c>
      <c r="AK133" s="1" t="s">
        <v>42</v>
      </c>
      <c r="AL133" s="1" t="s">
        <v>80</v>
      </c>
      <c r="AM133" s="9" t="s">
        <v>74</v>
      </c>
      <c r="AN133" s="9" t="s">
        <v>74</v>
      </c>
      <c r="AO133" s="9" t="s">
        <v>74</v>
      </c>
      <c r="AP133" s="9" t="s">
        <v>74</v>
      </c>
      <c r="AQ133" s="9" t="s">
        <v>26</v>
      </c>
      <c r="AR133" s="9" t="s">
        <v>74</v>
      </c>
      <c r="AS133" s="1" t="s">
        <v>70</v>
      </c>
      <c r="AT133" s="1">
        <v>15</v>
      </c>
      <c r="AU133" s="1" t="s">
        <v>347</v>
      </c>
      <c r="AV133" s="1" t="s">
        <v>20</v>
      </c>
      <c r="AW133" s="1" t="s">
        <v>430</v>
      </c>
      <c r="AY133" s="1"/>
    </row>
    <row r="134" spans="1:51" ht="29" customHeight="1" x14ac:dyDescent="0.15">
      <c r="A134" s="11" t="s">
        <v>1060</v>
      </c>
      <c r="B134" s="12">
        <v>39416</v>
      </c>
      <c r="C134" s="12" t="s">
        <v>497</v>
      </c>
      <c r="D134" s="12">
        <v>17550</v>
      </c>
      <c r="E134" s="21">
        <f t="shared" si="4"/>
        <v>59.865845311430526</v>
      </c>
      <c r="F134" s="13" t="s">
        <v>428</v>
      </c>
      <c r="G134" s="13" t="s">
        <v>289</v>
      </c>
      <c r="H134" s="13" t="s">
        <v>427</v>
      </c>
      <c r="I134" s="13" t="s">
        <v>430</v>
      </c>
      <c r="J134" s="13" t="s">
        <v>430</v>
      </c>
      <c r="K134" s="13">
        <v>16</v>
      </c>
      <c r="L134" s="13" t="s">
        <v>1139</v>
      </c>
      <c r="M134" s="13" t="s">
        <v>322</v>
      </c>
      <c r="N134" s="13" t="s">
        <v>429</v>
      </c>
      <c r="O134" s="13" t="s">
        <v>408</v>
      </c>
      <c r="P134" s="13" t="s">
        <v>426</v>
      </c>
      <c r="Q134" s="13" t="s">
        <v>408</v>
      </c>
      <c r="R134" s="13" t="s">
        <v>578</v>
      </c>
      <c r="S134" s="13" t="s">
        <v>305</v>
      </c>
      <c r="T134" s="13" t="s">
        <v>408</v>
      </c>
      <c r="U134" s="27">
        <v>4.2</v>
      </c>
      <c r="V134" s="14" t="s">
        <v>337</v>
      </c>
      <c r="W134" s="13" t="s">
        <v>394</v>
      </c>
      <c r="X134" s="13" t="s">
        <v>408</v>
      </c>
      <c r="Y134" s="13" t="s">
        <v>611</v>
      </c>
      <c r="Z134" s="13" t="s">
        <v>409</v>
      </c>
      <c r="AA134" s="13" t="s">
        <v>409</v>
      </c>
      <c r="AB134" s="13" t="s">
        <v>409</v>
      </c>
      <c r="AC134" s="13" t="s">
        <v>409</v>
      </c>
      <c r="AD134" s="13" t="s">
        <v>318</v>
      </c>
      <c r="AE134" s="27">
        <v>4.2</v>
      </c>
      <c r="AF134" s="14">
        <v>37918</v>
      </c>
      <c r="AG134" s="13" t="s">
        <v>427</v>
      </c>
      <c r="AH134" s="13" t="s">
        <v>409</v>
      </c>
      <c r="AI134" s="13" t="s">
        <v>409</v>
      </c>
      <c r="AJ134" s="13" t="s">
        <v>409</v>
      </c>
      <c r="AK134" s="13" t="s">
        <v>409</v>
      </c>
      <c r="AL134" s="13" t="s">
        <v>361</v>
      </c>
      <c r="AM134" s="14" t="s">
        <v>408</v>
      </c>
      <c r="AN134" s="14" t="s">
        <v>408</v>
      </c>
      <c r="AO134" s="14" t="s">
        <v>408</v>
      </c>
      <c r="AP134" s="14" t="s">
        <v>408</v>
      </c>
      <c r="AQ134" s="14" t="s">
        <v>361</v>
      </c>
      <c r="AR134" s="14" t="s">
        <v>408</v>
      </c>
      <c r="AS134" s="13" t="s">
        <v>349</v>
      </c>
      <c r="AT134" s="13">
        <v>17</v>
      </c>
      <c r="AU134" s="13" t="s">
        <v>347</v>
      </c>
      <c r="AV134" s="1">
        <v>0</v>
      </c>
      <c r="AW134" s="13" t="s">
        <v>430</v>
      </c>
      <c r="AX134" s="13"/>
      <c r="AY134" s="1"/>
    </row>
    <row r="135" spans="1:51" ht="29" customHeight="1" x14ac:dyDescent="0.15">
      <c r="A135" s="11" t="s">
        <v>1138</v>
      </c>
      <c r="B135" s="8">
        <v>40080</v>
      </c>
      <c r="C135" s="8" t="s">
        <v>21</v>
      </c>
      <c r="D135" s="8">
        <v>17550</v>
      </c>
      <c r="E135" s="21">
        <f t="shared" si="4"/>
        <v>61.68377823408624</v>
      </c>
      <c r="F135" s="1" t="s">
        <v>44</v>
      </c>
      <c r="G135" s="1" t="s">
        <v>106</v>
      </c>
      <c r="H135" s="1" t="s">
        <v>36</v>
      </c>
      <c r="I135" s="1" t="s">
        <v>26</v>
      </c>
      <c r="J135" s="1" t="s">
        <v>26</v>
      </c>
      <c r="K135" s="1">
        <v>16</v>
      </c>
      <c r="L135" s="1" t="s">
        <v>195</v>
      </c>
      <c r="M135" s="1" t="s">
        <v>82</v>
      </c>
      <c r="N135" s="1" t="s">
        <v>73</v>
      </c>
      <c r="O135" s="1" t="s">
        <v>74</v>
      </c>
      <c r="P135" s="1" t="s">
        <v>114</v>
      </c>
      <c r="Q135" s="1" t="s">
        <v>74</v>
      </c>
      <c r="R135" s="1" t="s">
        <v>578</v>
      </c>
      <c r="S135" s="1" t="s">
        <v>115</v>
      </c>
      <c r="T135" s="1" t="s">
        <v>74</v>
      </c>
      <c r="U135" s="26">
        <v>5.9</v>
      </c>
      <c r="V135" s="9" t="s">
        <v>337</v>
      </c>
      <c r="W135" s="1" t="s">
        <v>394</v>
      </c>
      <c r="X135" s="1" t="s">
        <v>74</v>
      </c>
      <c r="Y135" s="1" t="s">
        <v>252</v>
      </c>
      <c r="Z135" s="1" t="s">
        <v>361</v>
      </c>
      <c r="AA135" s="1" t="s">
        <v>80</v>
      </c>
      <c r="AB135" s="1" t="s">
        <v>80</v>
      </c>
      <c r="AC135" s="1" t="s">
        <v>74</v>
      </c>
      <c r="AD135" s="1" t="s">
        <v>261</v>
      </c>
      <c r="AE135" s="26">
        <v>1</v>
      </c>
      <c r="AF135" s="9">
        <v>37918</v>
      </c>
      <c r="AG135" s="1" t="s">
        <v>36</v>
      </c>
      <c r="AH135" s="1" t="s">
        <v>27</v>
      </c>
      <c r="AI135" s="1" t="s">
        <v>42</v>
      </c>
      <c r="AJ135" s="1" t="s">
        <v>42</v>
      </c>
      <c r="AK135" s="1" t="s">
        <v>42</v>
      </c>
      <c r="AL135" s="1" t="s">
        <v>80</v>
      </c>
      <c r="AM135" s="9" t="s">
        <v>74</v>
      </c>
      <c r="AN135" s="9" t="s">
        <v>74</v>
      </c>
      <c r="AO135" s="9" t="s">
        <v>74</v>
      </c>
      <c r="AP135" s="9" t="s">
        <v>74</v>
      </c>
      <c r="AQ135" s="9" t="s">
        <v>80</v>
      </c>
      <c r="AR135" s="9" t="s">
        <v>74</v>
      </c>
      <c r="AS135" s="1" t="s">
        <v>70</v>
      </c>
      <c r="AT135" s="1">
        <v>20</v>
      </c>
      <c r="AU135" s="1" t="s">
        <v>38</v>
      </c>
      <c r="AV135" s="1">
        <v>0</v>
      </c>
      <c r="AW135" s="1" t="s">
        <v>26</v>
      </c>
      <c r="AY135" s="1"/>
    </row>
    <row r="136" spans="1:51" ht="29" customHeight="1" x14ac:dyDescent="0.15">
      <c r="A136" s="11" t="s">
        <v>1302</v>
      </c>
      <c r="B136" s="12">
        <v>40767</v>
      </c>
      <c r="C136" s="12" t="s">
        <v>497</v>
      </c>
      <c r="D136" s="12">
        <v>17550</v>
      </c>
      <c r="E136" s="21">
        <f t="shared" si="4"/>
        <v>63.564681724845997</v>
      </c>
      <c r="F136" s="13" t="s">
        <v>428</v>
      </c>
      <c r="G136" s="13" t="s">
        <v>289</v>
      </c>
      <c r="H136" s="13" t="s">
        <v>427</v>
      </c>
      <c r="I136" s="13" t="s">
        <v>430</v>
      </c>
      <c r="J136" s="13" t="s">
        <v>430</v>
      </c>
      <c r="K136" s="13">
        <v>16</v>
      </c>
      <c r="L136" s="13" t="s">
        <v>1303</v>
      </c>
      <c r="M136" s="13" t="s">
        <v>322</v>
      </c>
      <c r="N136" s="13" t="s">
        <v>429</v>
      </c>
      <c r="O136" s="13" t="s">
        <v>408</v>
      </c>
      <c r="P136" s="13" t="s">
        <v>426</v>
      </c>
      <c r="Q136" s="13" t="s">
        <v>408</v>
      </c>
      <c r="R136" s="13" t="s">
        <v>578</v>
      </c>
      <c r="S136" s="13" t="s">
        <v>305</v>
      </c>
      <c r="T136" s="13" t="s">
        <v>408</v>
      </c>
      <c r="U136" s="13">
        <v>7.7</v>
      </c>
      <c r="V136" s="14" t="s">
        <v>178</v>
      </c>
      <c r="W136" s="13" t="s">
        <v>394</v>
      </c>
      <c r="X136" s="13" t="s">
        <v>408</v>
      </c>
      <c r="Y136" s="13" t="s">
        <v>611</v>
      </c>
      <c r="Z136" s="13" t="s">
        <v>361</v>
      </c>
      <c r="AA136" s="13" t="s">
        <v>361</v>
      </c>
      <c r="AB136" s="13" t="s">
        <v>409</v>
      </c>
      <c r="AC136" s="13" t="s">
        <v>408</v>
      </c>
      <c r="AD136" s="13" t="s">
        <v>318</v>
      </c>
      <c r="AE136" s="13" t="s">
        <v>409</v>
      </c>
      <c r="AF136" s="14">
        <v>37949</v>
      </c>
      <c r="AG136" s="13" t="s">
        <v>427</v>
      </c>
      <c r="AH136" s="13" t="s">
        <v>409</v>
      </c>
      <c r="AI136" s="13" t="s">
        <v>409</v>
      </c>
      <c r="AJ136" s="13" t="s">
        <v>193</v>
      </c>
      <c r="AK136" s="13" t="s">
        <v>633</v>
      </c>
      <c r="AL136" s="13" t="s">
        <v>361</v>
      </c>
      <c r="AM136" s="14" t="s">
        <v>408</v>
      </c>
      <c r="AN136" s="14" t="s">
        <v>408</v>
      </c>
      <c r="AO136" s="14" t="s">
        <v>408</v>
      </c>
      <c r="AP136" s="14" t="s">
        <v>408</v>
      </c>
      <c r="AQ136" s="14" t="s">
        <v>361</v>
      </c>
      <c r="AR136" s="14" t="s">
        <v>408</v>
      </c>
      <c r="AS136" s="13" t="s">
        <v>349</v>
      </c>
      <c r="AT136" s="13">
        <v>25</v>
      </c>
      <c r="AU136" s="13" t="s">
        <v>347</v>
      </c>
      <c r="AV136" s="13">
        <v>6</v>
      </c>
      <c r="AW136" s="13" t="s">
        <v>430</v>
      </c>
      <c r="AX136" s="13"/>
      <c r="AY136" s="1"/>
    </row>
    <row r="137" spans="1:51" ht="29" customHeight="1" x14ac:dyDescent="0.15">
      <c r="A137" s="11" t="s">
        <v>1061</v>
      </c>
      <c r="B137" s="8">
        <v>40079</v>
      </c>
      <c r="C137" s="8" t="s">
        <v>21</v>
      </c>
      <c r="D137" s="8">
        <v>15328</v>
      </c>
      <c r="E137" s="21">
        <f t="shared" si="4"/>
        <v>67.76454483230664</v>
      </c>
      <c r="F137" s="1" t="s">
        <v>31</v>
      </c>
      <c r="G137" s="1" t="s">
        <v>106</v>
      </c>
      <c r="H137" s="1" t="s">
        <v>82</v>
      </c>
      <c r="I137" s="1" t="s">
        <v>26</v>
      </c>
      <c r="J137" s="1" t="s">
        <v>26</v>
      </c>
      <c r="K137" s="1">
        <v>20</v>
      </c>
      <c r="L137" s="1" t="s">
        <v>201</v>
      </c>
      <c r="M137" s="1" t="s">
        <v>82</v>
      </c>
      <c r="N137" s="1" t="s">
        <v>73</v>
      </c>
      <c r="O137" s="1" t="s">
        <v>74</v>
      </c>
      <c r="P137" s="1" t="s">
        <v>114</v>
      </c>
      <c r="Q137" s="1" t="s">
        <v>74</v>
      </c>
      <c r="R137" s="1" t="s">
        <v>578</v>
      </c>
      <c r="S137" s="1" t="s">
        <v>115</v>
      </c>
      <c r="T137" s="1" t="s">
        <v>39</v>
      </c>
      <c r="U137" s="26">
        <v>6.4</v>
      </c>
      <c r="V137" s="9" t="s">
        <v>34</v>
      </c>
      <c r="W137" s="1" t="s">
        <v>300</v>
      </c>
      <c r="X137" s="1" t="s">
        <v>74</v>
      </c>
      <c r="Y137" s="1" t="s">
        <v>252</v>
      </c>
      <c r="Z137" s="1" t="s">
        <v>80</v>
      </c>
      <c r="AA137" s="1" t="s">
        <v>80</v>
      </c>
      <c r="AB137" s="1" t="s">
        <v>26</v>
      </c>
      <c r="AC137" s="1" t="s">
        <v>249</v>
      </c>
      <c r="AD137" s="1" t="s">
        <v>261</v>
      </c>
      <c r="AE137" s="26">
        <v>0.75</v>
      </c>
      <c r="AF137" s="9">
        <v>37712</v>
      </c>
      <c r="AG137" s="1" t="s">
        <v>36</v>
      </c>
      <c r="AH137" s="1" t="s">
        <v>27</v>
      </c>
      <c r="AI137" s="1" t="s">
        <v>37</v>
      </c>
      <c r="AJ137" s="1" t="s">
        <v>7</v>
      </c>
      <c r="AK137" s="1" t="s">
        <v>1135</v>
      </c>
      <c r="AL137" s="1" t="s">
        <v>80</v>
      </c>
      <c r="AM137" s="9" t="s">
        <v>74</v>
      </c>
      <c r="AN137" s="9" t="s">
        <v>74</v>
      </c>
      <c r="AO137" s="9" t="s">
        <v>74</v>
      </c>
      <c r="AP137" s="9" t="s">
        <v>74</v>
      </c>
      <c r="AQ137" s="9" t="s">
        <v>26</v>
      </c>
      <c r="AR137" s="9" t="s">
        <v>255</v>
      </c>
      <c r="AS137" s="1" t="s">
        <v>89</v>
      </c>
      <c r="AT137" s="1">
        <v>20</v>
      </c>
      <c r="AU137" s="1" t="s">
        <v>38</v>
      </c>
      <c r="AV137" s="1">
        <v>0</v>
      </c>
      <c r="AW137" s="1" t="s">
        <v>26</v>
      </c>
      <c r="AY137" s="1"/>
    </row>
    <row r="138" spans="1:51" ht="29" customHeight="1" x14ac:dyDescent="0.15">
      <c r="A138" s="11" t="s">
        <v>40</v>
      </c>
      <c r="B138" s="8">
        <v>38958</v>
      </c>
      <c r="C138" s="8" t="s">
        <v>497</v>
      </c>
      <c r="D138" s="8">
        <v>17285</v>
      </c>
      <c r="E138" s="21">
        <f t="shared" si="4"/>
        <v>59.337440109514034</v>
      </c>
      <c r="F138" s="1" t="s">
        <v>31</v>
      </c>
      <c r="G138" s="1" t="s">
        <v>106</v>
      </c>
      <c r="H138" s="1" t="s">
        <v>36</v>
      </c>
      <c r="I138" s="1" t="s">
        <v>26</v>
      </c>
      <c r="J138" s="1" t="s">
        <v>26</v>
      </c>
      <c r="K138" s="1">
        <v>12</v>
      </c>
      <c r="L138" s="1" t="s">
        <v>401</v>
      </c>
      <c r="M138" s="1" t="s">
        <v>82</v>
      </c>
      <c r="N138" s="1" t="s">
        <v>73</v>
      </c>
      <c r="O138" s="1" t="s">
        <v>74</v>
      </c>
      <c r="P138" s="1" t="s">
        <v>114</v>
      </c>
      <c r="Q138" s="1" t="s">
        <v>74</v>
      </c>
      <c r="R138" s="1" t="s">
        <v>122</v>
      </c>
      <c r="S138" s="1" t="s">
        <v>115</v>
      </c>
      <c r="T138" s="1" t="s">
        <v>74</v>
      </c>
      <c r="U138" s="26">
        <v>4.8</v>
      </c>
      <c r="V138" s="9" t="s">
        <v>116</v>
      </c>
      <c r="W138" s="1" t="s">
        <v>117</v>
      </c>
      <c r="X138" s="1" t="s">
        <v>74</v>
      </c>
      <c r="Y138" s="1" t="s">
        <v>252</v>
      </c>
      <c r="Z138" s="1" t="s">
        <v>80</v>
      </c>
      <c r="AA138" s="1" t="s">
        <v>80</v>
      </c>
      <c r="AB138" s="1" t="s">
        <v>80</v>
      </c>
      <c r="AC138" s="1" t="s">
        <v>74</v>
      </c>
      <c r="AD138" s="1" t="s">
        <v>261</v>
      </c>
      <c r="AE138" s="26">
        <v>3.3</v>
      </c>
      <c r="AF138" s="9">
        <v>37190</v>
      </c>
      <c r="AG138" s="1" t="s">
        <v>36</v>
      </c>
      <c r="AH138" s="1" t="s">
        <v>27</v>
      </c>
      <c r="AI138" s="1" t="s">
        <v>42</v>
      </c>
      <c r="AJ138" s="1" t="s">
        <v>42</v>
      </c>
      <c r="AK138" s="1" t="s">
        <v>42</v>
      </c>
      <c r="AL138" s="1" t="s">
        <v>80</v>
      </c>
      <c r="AM138" s="9" t="s">
        <v>74</v>
      </c>
      <c r="AN138" s="9" t="s">
        <v>74</v>
      </c>
      <c r="AO138" s="9" t="s">
        <v>74</v>
      </c>
      <c r="AP138" s="9" t="s">
        <v>74</v>
      </c>
      <c r="AQ138" s="9" t="s">
        <v>80</v>
      </c>
      <c r="AR138" s="9" t="s">
        <v>74</v>
      </c>
      <c r="AS138" s="1" t="s">
        <v>473</v>
      </c>
      <c r="AT138" s="1">
        <v>15</v>
      </c>
      <c r="AU138" s="1" t="s">
        <v>38</v>
      </c>
      <c r="AV138" s="1" t="s">
        <v>41</v>
      </c>
      <c r="AW138" s="1" t="s">
        <v>430</v>
      </c>
      <c r="AY138" s="1"/>
    </row>
    <row r="139" spans="1:51" ht="29" customHeight="1" x14ac:dyDescent="0.15">
      <c r="A139" s="11" t="s">
        <v>1062</v>
      </c>
      <c r="B139" s="8">
        <v>40079</v>
      </c>
      <c r="C139" s="8" t="s">
        <v>497</v>
      </c>
      <c r="D139" s="8">
        <v>17285</v>
      </c>
      <c r="E139" s="21">
        <f t="shared" si="4"/>
        <v>62.406570841889121</v>
      </c>
      <c r="F139" s="1" t="s">
        <v>31</v>
      </c>
      <c r="G139" s="1" t="s">
        <v>106</v>
      </c>
      <c r="H139" s="1" t="s">
        <v>36</v>
      </c>
      <c r="I139" s="1" t="s">
        <v>26</v>
      </c>
      <c r="J139" s="1" t="s">
        <v>26</v>
      </c>
      <c r="K139" s="1">
        <v>12</v>
      </c>
      <c r="L139" s="1" t="s">
        <v>401</v>
      </c>
      <c r="M139" s="1" t="s">
        <v>82</v>
      </c>
      <c r="N139" s="1" t="s">
        <v>73</v>
      </c>
      <c r="O139" s="1" t="s">
        <v>74</v>
      </c>
      <c r="P139" s="1" t="s">
        <v>114</v>
      </c>
      <c r="Q139" s="1" t="s">
        <v>74</v>
      </c>
      <c r="R139" s="1" t="s">
        <v>122</v>
      </c>
      <c r="S139" s="1" t="s">
        <v>115</v>
      </c>
      <c r="T139" s="1" t="s">
        <v>74</v>
      </c>
      <c r="U139" s="26">
        <v>7.8</v>
      </c>
      <c r="V139" s="9" t="s">
        <v>116</v>
      </c>
      <c r="W139" s="1" t="s">
        <v>117</v>
      </c>
      <c r="X139" s="1" t="s">
        <v>74</v>
      </c>
      <c r="Y139" s="1" t="s">
        <v>252</v>
      </c>
      <c r="Z139" s="1" t="s">
        <v>80</v>
      </c>
      <c r="AA139" s="1" t="s">
        <v>80</v>
      </c>
      <c r="AB139" s="1" t="s">
        <v>80</v>
      </c>
      <c r="AC139" s="1" t="s">
        <v>74</v>
      </c>
      <c r="AD139" s="1" t="s">
        <v>261</v>
      </c>
      <c r="AE139" s="26">
        <v>3.3</v>
      </c>
      <c r="AF139" s="9">
        <v>37190</v>
      </c>
      <c r="AG139" s="1" t="s">
        <v>36</v>
      </c>
      <c r="AH139" s="1" t="s">
        <v>27</v>
      </c>
      <c r="AI139" s="1" t="s">
        <v>42</v>
      </c>
      <c r="AJ139" s="1" t="s">
        <v>42</v>
      </c>
      <c r="AK139" s="1" t="s">
        <v>42</v>
      </c>
      <c r="AL139" s="1" t="s">
        <v>80</v>
      </c>
      <c r="AM139" s="9" t="s">
        <v>74</v>
      </c>
      <c r="AN139" s="9" t="s">
        <v>74</v>
      </c>
      <c r="AO139" s="9" t="s">
        <v>74</v>
      </c>
      <c r="AP139" s="9" t="s">
        <v>74</v>
      </c>
      <c r="AQ139" s="9" t="s">
        <v>80</v>
      </c>
      <c r="AR139" s="9" t="s">
        <v>74</v>
      </c>
      <c r="AS139" s="1" t="s">
        <v>473</v>
      </c>
      <c r="AT139" s="1">
        <v>20</v>
      </c>
      <c r="AU139" s="1" t="s">
        <v>38</v>
      </c>
      <c r="AV139" s="1" t="s">
        <v>41</v>
      </c>
      <c r="AW139" s="1" t="s">
        <v>430</v>
      </c>
      <c r="AY139" s="1"/>
    </row>
    <row r="140" spans="1:51" ht="29" customHeight="1" x14ac:dyDescent="0.15">
      <c r="A140" s="11" t="s">
        <v>1304</v>
      </c>
      <c r="B140" s="12">
        <v>40767</v>
      </c>
      <c r="C140" s="12" t="s">
        <v>497</v>
      </c>
      <c r="D140" s="12">
        <v>17285</v>
      </c>
      <c r="E140" s="21">
        <f t="shared" si="4"/>
        <v>64.290212183435997</v>
      </c>
      <c r="F140" s="13" t="s">
        <v>356</v>
      </c>
      <c r="G140" s="13" t="s">
        <v>289</v>
      </c>
      <c r="H140" s="13" t="s">
        <v>322</v>
      </c>
      <c r="I140" s="13" t="s">
        <v>430</v>
      </c>
      <c r="J140" s="13" t="s">
        <v>430</v>
      </c>
      <c r="K140" s="13">
        <v>12</v>
      </c>
      <c r="L140" s="13" t="s">
        <v>1305</v>
      </c>
      <c r="M140" s="13" t="s">
        <v>322</v>
      </c>
      <c r="N140" s="13" t="s">
        <v>429</v>
      </c>
      <c r="O140" s="13" t="s">
        <v>408</v>
      </c>
      <c r="P140" s="13" t="s">
        <v>426</v>
      </c>
      <c r="Q140" s="13" t="s">
        <v>408</v>
      </c>
      <c r="R140" s="13" t="s">
        <v>578</v>
      </c>
      <c r="S140" s="13" t="s">
        <v>305</v>
      </c>
      <c r="T140" s="13" t="s">
        <v>408</v>
      </c>
      <c r="U140" s="13">
        <v>9.8000000000000007</v>
      </c>
      <c r="V140" s="14" t="s">
        <v>178</v>
      </c>
      <c r="W140" s="13" t="s">
        <v>179</v>
      </c>
      <c r="X140" s="13" t="s">
        <v>408</v>
      </c>
      <c r="Y140" s="13" t="s">
        <v>611</v>
      </c>
      <c r="Z140" s="13" t="s">
        <v>361</v>
      </c>
      <c r="AA140" s="13" t="s">
        <v>361</v>
      </c>
      <c r="AB140" s="13" t="s">
        <v>409</v>
      </c>
      <c r="AC140" s="13" t="s">
        <v>408</v>
      </c>
      <c r="AD140" s="13" t="s">
        <v>318</v>
      </c>
      <c r="AE140" s="13" t="s">
        <v>409</v>
      </c>
      <c r="AF140" s="14">
        <v>37190</v>
      </c>
      <c r="AG140" s="13" t="s">
        <v>427</v>
      </c>
      <c r="AH140" s="13" t="s">
        <v>409</v>
      </c>
      <c r="AI140" s="13" t="s">
        <v>409</v>
      </c>
      <c r="AJ140" s="13" t="s">
        <v>408</v>
      </c>
      <c r="AK140" s="13" t="s">
        <v>409</v>
      </c>
      <c r="AL140" s="13" t="s">
        <v>361</v>
      </c>
      <c r="AM140" s="14" t="s">
        <v>408</v>
      </c>
      <c r="AN140" s="14" t="s">
        <v>408</v>
      </c>
      <c r="AO140" s="14" t="s">
        <v>408</v>
      </c>
      <c r="AP140" s="14" t="s">
        <v>408</v>
      </c>
      <c r="AQ140" s="14" t="s">
        <v>361</v>
      </c>
      <c r="AR140" s="14" t="s">
        <v>408</v>
      </c>
      <c r="AS140" s="13" t="s">
        <v>349</v>
      </c>
      <c r="AT140" s="13">
        <v>25</v>
      </c>
      <c r="AU140" s="13" t="s">
        <v>347</v>
      </c>
      <c r="AV140" s="13">
        <v>6</v>
      </c>
      <c r="AW140" s="13" t="s">
        <v>430</v>
      </c>
      <c r="AX140" s="13"/>
      <c r="AY140" s="1"/>
    </row>
    <row r="141" spans="1:51" ht="29" customHeight="1" x14ac:dyDescent="0.15">
      <c r="A141" s="11" t="s">
        <v>1306</v>
      </c>
      <c r="B141" s="12">
        <v>40767</v>
      </c>
      <c r="C141" s="12" t="s">
        <v>497</v>
      </c>
      <c r="D141" s="12">
        <v>18809</v>
      </c>
      <c r="E141" s="21">
        <f t="shared" si="4"/>
        <v>60.11772758384668</v>
      </c>
      <c r="F141" s="13" t="s">
        <v>428</v>
      </c>
      <c r="G141" s="13" t="s">
        <v>453</v>
      </c>
      <c r="H141" s="13" t="s">
        <v>322</v>
      </c>
      <c r="I141" s="13" t="s">
        <v>430</v>
      </c>
      <c r="J141" s="13" t="s">
        <v>430</v>
      </c>
      <c r="K141" s="13">
        <v>16</v>
      </c>
      <c r="L141" s="13" t="s">
        <v>1307</v>
      </c>
      <c r="M141" s="13" t="s">
        <v>322</v>
      </c>
      <c r="N141" s="13" t="s">
        <v>429</v>
      </c>
      <c r="O141" s="13" t="s">
        <v>408</v>
      </c>
      <c r="P141" s="13" t="s">
        <v>426</v>
      </c>
      <c r="Q141" s="13" t="s">
        <v>408</v>
      </c>
      <c r="R141" s="13" t="s">
        <v>578</v>
      </c>
      <c r="S141" s="13" t="s">
        <v>305</v>
      </c>
      <c r="T141" s="13" t="s">
        <v>408</v>
      </c>
      <c r="U141" s="13">
        <v>17.899999999999999</v>
      </c>
      <c r="V141" s="14" t="s">
        <v>178</v>
      </c>
      <c r="W141" s="13" t="s">
        <v>394</v>
      </c>
      <c r="X141" s="13" t="s">
        <v>408</v>
      </c>
      <c r="Y141" s="13" t="s">
        <v>611</v>
      </c>
      <c r="Z141" s="13" t="s">
        <v>361</v>
      </c>
      <c r="AA141" s="13" t="s">
        <v>361</v>
      </c>
      <c r="AB141" s="13" t="s">
        <v>409</v>
      </c>
      <c r="AC141" s="13" t="s">
        <v>408</v>
      </c>
      <c r="AD141" s="13" t="s">
        <v>318</v>
      </c>
      <c r="AE141" s="13" t="s">
        <v>409</v>
      </c>
      <c r="AF141" s="14">
        <v>34212</v>
      </c>
      <c r="AG141" s="13" t="s">
        <v>427</v>
      </c>
      <c r="AH141" s="1" t="s">
        <v>46</v>
      </c>
      <c r="AI141" s="13" t="s">
        <v>1279</v>
      </c>
      <c r="AJ141" s="13" t="s">
        <v>193</v>
      </c>
      <c r="AK141" s="13" t="s">
        <v>633</v>
      </c>
      <c r="AL141" s="13" t="s">
        <v>361</v>
      </c>
      <c r="AM141" s="14" t="s">
        <v>408</v>
      </c>
      <c r="AN141" s="14" t="s">
        <v>408</v>
      </c>
      <c r="AO141" s="14" t="s">
        <v>408</v>
      </c>
      <c r="AP141" s="14" t="s">
        <v>408</v>
      </c>
      <c r="AQ141" s="14" t="s">
        <v>361</v>
      </c>
      <c r="AR141" s="14" t="s">
        <v>408</v>
      </c>
      <c r="AS141" s="13" t="s">
        <v>409</v>
      </c>
      <c r="AT141" s="13">
        <v>25</v>
      </c>
      <c r="AU141" s="13" t="s">
        <v>347</v>
      </c>
      <c r="AV141" s="13">
        <v>6</v>
      </c>
      <c r="AW141" s="13" t="s">
        <v>430</v>
      </c>
      <c r="AX141" s="13"/>
      <c r="AY141" s="1"/>
    </row>
    <row r="142" spans="1:51" ht="29" customHeight="1" x14ac:dyDescent="0.15">
      <c r="A142" s="11" t="s">
        <v>43</v>
      </c>
      <c r="B142" s="8">
        <v>38958</v>
      </c>
      <c r="C142" s="8" t="s">
        <v>21</v>
      </c>
      <c r="D142" s="8">
        <v>20490</v>
      </c>
      <c r="E142" s="21">
        <f t="shared" si="4"/>
        <v>50.562628336755644</v>
      </c>
      <c r="F142" s="1" t="s">
        <v>44</v>
      </c>
      <c r="G142" s="1" t="s">
        <v>66</v>
      </c>
      <c r="H142" s="1" t="s">
        <v>36</v>
      </c>
      <c r="I142" s="1" t="s">
        <v>26</v>
      </c>
      <c r="J142" s="1" t="s">
        <v>26</v>
      </c>
      <c r="K142" s="1">
        <v>12</v>
      </c>
      <c r="L142" s="1" t="s">
        <v>354</v>
      </c>
      <c r="M142" s="1" t="s">
        <v>82</v>
      </c>
      <c r="N142" s="1" t="s">
        <v>73</v>
      </c>
      <c r="O142" s="1" t="s">
        <v>74</v>
      </c>
      <c r="P142" s="1" t="s">
        <v>114</v>
      </c>
      <c r="Q142" s="1" t="s">
        <v>74</v>
      </c>
      <c r="R142" s="1" t="s">
        <v>122</v>
      </c>
      <c r="S142" s="1" t="s">
        <v>115</v>
      </c>
      <c r="T142" s="1" t="s">
        <v>74</v>
      </c>
      <c r="U142" s="26">
        <v>16.2</v>
      </c>
      <c r="V142" s="9" t="s">
        <v>116</v>
      </c>
      <c r="W142" s="1" t="s">
        <v>117</v>
      </c>
      <c r="X142" s="1" t="s">
        <v>74</v>
      </c>
      <c r="Y142" s="1" t="s">
        <v>252</v>
      </c>
      <c r="Z142" s="1" t="s">
        <v>80</v>
      </c>
      <c r="AA142" s="1" t="s">
        <v>26</v>
      </c>
      <c r="AB142" s="1" t="s">
        <v>80</v>
      </c>
      <c r="AC142" s="1" t="s">
        <v>263</v>
      </c>
      <c r="AD142" s="1" t="s">
        <v>45</v>
      </c>
      <c r="AE142" s="26" t="s">
        <v>409</v>
      </c>
      <c r="AF142" s="9">
        <v>33037</v>
      </c>
      <c r="AG142" s="1" t="s">
        <v>82</v>
      </c>
      <c r="AH142" s="1" t="s">
        <v>46</v>
      </c>
      <c r="AI142" s="1" t="s">
        <v>584</v>
      </c>
      <c r="AJ142" s="1" t="s">
        <v>7</v>
      </c>
      <c r="AK142" s="1" t="s">
        <v>338</v>
      </c>
      <c r="AL142" s="1" t="s">
        <v>80</v>
      </c>
      <c r="AM142" s="9" t="s">
        <v>74</v>
      </c>
      <c r="AN142" s="9" t="s">
        <v>74</v>
      </c>
      <c r="AO142" s="9" t="s">
        <v>74</v>
      </c>
      <c r="AP142" s="9" t="s">
        <v>74</v>
      </c>
      <c r="AQ142" s="9" t="s">
        <v>26</v>
      </c>
      <c r="AR142" s="9" t="s">
        <v>111</v>
      </c>
      <c r="AS142" s="1" t="s">
        <v>248</v>
      </c>
      <c r="AT142" s="1">
        <v>15</v>
      </c>
      <c r="AU142" s="1" t="s">
        <v>347</v>
      </c>
      <c r="AV142" s="1" t="s">
        <v>20</v>
      </c>
      <c r="AW142" s="1" t="s">
        <v>430</v>
      </c>
      <c r="AY142" s="1"/>
    </row>
    <row r="143" spans="1:51" ht="29" customHeight="1" x14ac:dyDescent="0.15">
      <c r="A143" s="11" t="s">
        <v>1063</v>
      </c>
      <c r="B143" s="8">
        <v>40078</v>
      </c>
      <c r="C143" s="8" t="s">
        <v>1064</v>
      </c>
      <c r="D143" s="8">
        <v>20490</v>
      </c>
      <c r="E143" s="21">
        <f t="shared" si="4"/>
        <v>53.629021218343603</v>
      </c>
      <c r="F143" s="1" t="s">
        <v>1065</v>
      </c>
      <c r="G143" s="1" t="s">
        <v>1066</v>
      </c>
      <c r="H143" s="1" t="s">
        <v>1067</v>
      </c>
      <c r="I143" s="1" t="s">
        <v>1068</v>
      </c>
      <c r="J143" s="1" t="s">
        <v>1068</v>
      </c>
      <c r="K143" s="1">
        <v>12</v>
      </c>
      <c r="L143" s="1" t="s">
        <v>1069</v>
      </c>
      <c r="M143" s="1" t="s">
        <v>1070</v>
      </c>
      <c r="N143" s="1" t="s">
        <v>1071</v>
      </c>
      <c r="O143" s="1" t="s">
        <v>1072</v>
      </c>
      <c r="P143" s="1" t="s">
        <v>1073</v>
      </c>
      <c r="Q143" s="1" t="s">
        <v>1072</v>
      </c>
      <c r="R143" s="1" t="s">
        <v>578</v>
      </c>
      <c r="S143" s="1" t="s">
        <v>1074</v>
      </c>
      <c r="T143" s="1" t="s">
        <v>1072</v>
      </c>
      <c r="U143" s="26">
        <v>19.2</v>
      </c>
      <c r="V143" s="9" t="s">
        <v>1075</v>
      </c>
      <c r="W143" s="1" t="s">
        <v>1076</v>
      </c>
      <c r="X143" s="1" t="s">
        <v>1072</v>
      </c>
      <c r="Y143" s="1" t="s">
        <v>1077</v>
      </c>
      <c r="Z143" s="1" t="s">
        <v>1078</v>
      </c>
      <c r="AA143" s="1" t="s">
        <v>1068</v>
      </c>
      <c r="AB143" s="1" t="s">
        <v>1078</v>
      </c>
      <c r="AC143" s="1" t="s">
        <v>1079</v>
      </c>
      <c r="AD143" s="1" t="s">
        <v>1080</v>
      </c>
      <c r="AE143" s="26" t="s">
        <v>409</v>
      </c>
      <c r="AF143" s="9">
        <v>33037</v>
      </c>
      <c r="AG143" s="1" t="s">
        <v>1070</v>
      </c>
      <c r="AH143" s="1" t="s">
        <v>1082</v>
      </c>
      <c r="AI143" s="1" t="s">
        <v>1083</v>
      </c>
      <c r="AJ143" s="1" t="s">
        <v>1084</v>
      </c>
      <c r="AK143" s="1" t="s">
        <v>1085</v>
      </c>
      <c r="AL143" s="1" t="s">
        <v>1078</v>
      </c>
      <c r="AM143" s="9" t="s">
        <v>1072</v>
      </c>
      <c r="AN143" s="9" t="s">
        <v>1072</v>
      </c>
      <c r="AO143" s="9" t="s">
        <v>1072</v>
      </c>
      <c r="AP143" s="9" t="s">
        <v>1072</v>
      </c>
      <c r="AQ143" s="9" t="s">
        <v>1068</v>
      </c>
      <c r="AR143" s="9" t="s">
        <v>1086</v>
      </c>
      <c r="AS143" s="1" t="s">
        <v>1087</v>
      </c>
      <c r="AT143" s="1">
        <v>15</v>
      </c>
      <c r="AU143" s="1" t="s">
        <v>1088</v>
      </c>
      <c r="AV143" s="1">
        <v>0</v>
      </c>
      <c r="AW143" s="1" t="s">
        <v>1068</v>
      </c>
      <c r="AY143" s="1"/>
    </row>
    <row r="144" spans="1:51" ht="29" customHeight="1" x14ac:dyDescent="0.15">
      <c r="A144" s="11" t="s">
        <v>1308</v>
      </c>
      <c r="B144" s="12">
        <v>40768</v>
      </c>
      <c r="C144" s="12" t="s">
        <v>497</v>
      </c>
      <c r="D144" s="12">
        <v>20490</v>
      </c>
      <c r="E144" s="21">
        <f t="shared" si="4"/>
        <v>55.518138261464749</v>
      </c>
      <c r="F144" s="13" t="s">
        <v>428</v>
      </c>
      <c r="G144" s="13" t="s">
        <v>453</v>
      </c>
      <c r="H144" s="13" t="s">
        <v>427</v>
      </c>
      <c r="I144" s="13" t="s">
        <v>430</v>
      </c>
      <c r="J144" s="13" t="s">
        <v>430</v>
      </c>
      <c r="K144" s="13">
        <v>12</v>
      </c>
      <c r="L144" s="13" t="s">
        <v>1309</v>
      </c>
      <c r="M144" s="13" t="s">
        <v>322</v>
      </c>
      <c r="N144" s="13" t="s">
        <v>429</v>
      </c>
      <c r="O144" s="13" t="s">
        <v>408</v>
      </c>
      <c r="P144" s="13" t="s">
        <v>426</v>
      </c>
      <c r="Q144" s="13" t="s">
        <v>408</v>
      </c>
      <c r="R144" s="13" t="s">
        <v>578</v>
      </c>
      <c r="S144" s="13" t="s">
        <v>305</v>
      </c>
      <c r="T144" s="13" t="s">
        <v>408</v>
      </c>
      <c r="U144" s="13">
        <v>21.2</v>
      </c>
      <c r="V144" s="14" t="s">
        <v>178</v>
      </c>
      <c r="W144" s="13" t="s">
        <v>179</v>
      </c>
      <c r="X144" s="13" t="s">
        <v>408</v>
      </c>
      <c r="Y144" s="13" t="s">
        <v>611</v>
      </c>
      <c r="Z144" s="13" t="s">
        <v>361</v>
      </c>
      <c r="AA144" s="13" t="s">
        <v>361</v>
      </c>
      <c r="AB144" s="13" t="s">
        <v>409</v>
      </c>
      <c r="AC144" s="13" t="s">
        <v>408</v>
      </c>
      <c r="AD144" s="13" t="s">
        <v>975</v>
      </c>
      <c r="AE144" s="13" t="s">
        <v>409</v>
      </c>
      <c r="AF144" s="14">
        <v>33037</v>
      </c>
      <c r="AG144" s="13" t="s">
        <v>322</v>
      </c>
      <c r="AH144" s="1" t="s">
        <v>46</v>
      </c>
      <c r="AI144" s="13" t="s">
        <v>1310</v>
      </c>
      <c r="AJ144" s="13" t="s">
        <v>193</v>
      </c>
      <c r="AK144" s="13" t="s">
        <v>409</v>
      </c>
      <c r="AL144" s="13" t="s">
        <v>361</v>
      </c>
      <c r="AM144" s="14" t="s">
        <v>408</v>
      </c>
      <c r="AN144" s="14" t="s">
        <v>408</v>
      </c>
      <c r="AO144" s="14" t="s">
        <v>408</v>
      </c>
      <c r="AP144" s="14" t="s">
        <v>408</v>
      </c>
      <c r="AQ144" s="14" t="s">
        <v>361</v>
      </c>
      <c r="AR144" s="14" t="s">
        <v>408</v>
      </c>
      <c r="AS144" s="13" t="s">
        <v>641</v>
      </c>
      <c r="AT144" s="13">
        <v>25</v>
      </c>
      <c r="AU144" s="13" t="s">
        <v>347</v>
      </c>
      <c r="AV144" s="13">
        <v>6</v>
      </c>
      <c r="AW144" s="13" t="s">
        <v>430</v>
      </c>
      <c r="AX144" s="13"/>
      <c r="AY144" s="1"/>
    </row>
    <row r="145" spans="1:51" ht="29" customHeight="1" x14ac:dyDescent="0.15">
      <c r="A145" s="11" t="s">
        <v>1311</v>
      </c>
      <c r="B145" s="12">
        <v>40768</v>
      </c>
      <c r="C145" s="12" t="s">
        <v>497</v>
      </c>
      <c r="D145" s="12">
        <v>22235</v>
      </c>
      <c r="E145" s="21">
        <f>(B145-D145)/365.25</f>
        <v>50.740588637919231</v>
      </c>
      <c r="F145" s="13" t="s">
        <v>356</v>
      </c>
      <c r="G145" s="13" t="s">
        <v>289</v>
      </c>
      <c r="H145" s="13" t="s">
        <v>322</v>
      </c>
      <c r="I145" s="13" t="s">
        <v>430</v>
      </c>
      <c r="J145" s="13" t="s">
        <v>430</v>
      </c>
      <c r="K145" s="13">
        <v>18</v>
      </c>
      <c r="L145" s="13" t="s">
        <v>1032</v>
      </c>
      <c r="M145" s="13" t="s">
        <v>322</v>
      </c>
      <c r="N145" s="13" t="s">
        <v>429</v>
      </c>
      <c r="O145" s="13" t="s">
        <v>408</v>
      </c>
      <c r="P145" s="13" t="s">
        <v>426</v>
      </c>
      <c r="Q145" s="13" t="s">
        <v>408</v>
      </c>
      <c r="R145" s="13" t="s">
        <v>578</v>
      </c>
      <c r="S145" s="13" t="s">
        <v>305</v>
      </c>
      <c r="T145" s="13" t="s">
        <v>408</v>
      </c>
      <c r="U145" s="13">
        <v>5.7</v>
      </c>
      <c r="V145" s="14" t="s">
        <v>178</v>
      </c>
      <c r="W145" s="13" t="s">
        <v>394</v>
      </c>
      <c r="X145" s="13" t="s">
        <v>408</v>
      </c>
      <c r="Y145" s="13" t="s">
        <v>611</v>
      </c>
      <c r="Z145" s="13" t="s">
        <v>430</v>
      </c>
      <c r="AA145" s="13" t="s">
        <v>361</v>
      </c>
      <c r="AB145" s="13" t="s">
        <v>409</v>
      </c>
      <c r="AC145" s="13" t="s">
        <v>408</v>
      </c>
      <c r="AD145" s="13" t="s">
        <v>318</v>
      </c>
      <c r="AE145" s="13" t="s">
        <v>409</v>
      </c>
      <c r="AF145" s="14">
        <v>38672</v>
      </c>
      <c r="AG145" s="13" t="s">
        <v>427</v>
      </c>
      <c r="AH145" s="13" t="s">
        <v>431</v>
      </c>
      <c r="AI145" s="13" t="s">
        <v>409</v>
      </c>
      <c r="AJ145" s="13" t="s">
        <v>409</v>
      </c>
      <c r="AK145" s="13" t="s">
        <v>409</v>
      </c>
      <c r="AL145" s="13" t="s">
        <v>361</v>
      </c>
      <c r="AM145" s="14" t="s">
        <v>408</v>
      </c>
      <c r="AN145" s="14" t="s">
        <v>408</v>
      </c>
      <c r="AO145" s="14" t="s">
        <v>408</v>
      </c>
      <c r="AP145" s="14" t="s">
        <v>408</v>
      </c>
      <c r="AQ145" s="14" t="s">
        <v>361</v>
      </c>
      <c r="AR145" s="14" t="s">
        <v>408</v>
      </c>
      <c r="AS145" s="13" t="s">
        <v>409</v>
      </c>
      <c r="AT145" s="13">
        <v>25</v>
      </c>
      <c r="AU145" s="13" t="s">
        <v>347</v>
      </c>
      <c r="AV145" s="13">
        <v>2</v>
      </c>
      <c r="AW145" s="13" t="s">
        <v>430</v>
      </c>
      <c r="AX145" s="13"/>
    </row>
    <row r="146" spans="1:51" ht="29" customHeight="1" x14ac:dyDescent="0.15">
      <c r="A146" s="11" t="s">
        <v>739</v>
      </c>
      <c r="B146" s="8">
        <v>39456</v>
      </c>
      <c r="C146" s="8" t="s">
        <v>126</v>
      </c>
      <c r="D146" s="8">
        <v>23872</v>
      </c>
      <c r="E146" s="21">
        <f>(B146-D146)/365.25</f>
        <v>42.666666666666664</v>
      </c>
      <c r="F146" s="1" t="s">
        <v>31</v>
      </c>
      <c r="G146" s="1" t="s">
        <v>241</v>
      </c>
      <c r="H146" s="1" t="s">
        <v>82</v>
      </c>
      <c r="I146" s="1" t="s">
        <v>26</v>
      </c>
      <c r="J146" s="1" t="s">
        <v>26</v>
      </c>
      <c r="K146" s="1">
        <v>13</v>
      </c>
      <c r="L146" s="1" t="s">
        <v>770</v>
      </c>
      <c r="M146" s="1" t="s">
        <v>82</v>
      </c>
      <c r="N146" s="1" t="s">
        <v>740</v>
      </c>
      <c r="O146" s="1">
        <v>22</v>
      </c>
      <c r="P146" s="1" t="s">
        <v>277</v>
      </c>
      <c r="Q146" s="1" t="s">
        <v>122</v>
      </c>
      <c r="R146" s="1" t="s">
        <v>741</v>
      </c>
      <c r="S146" s="1" t="s">
        <v>25</v>
      </c>
      <c r="T146" s="1" t="s">
        <v>742</v>
      </c>
      <c r="U146" s="26">
        <v>1.5</v>
      </c>
      <c r="V146" s="9" t="s">
        <v>34</v>
      </c>
      <c r="W146" s="1" t="s">
        <v>300</v>
      </c>
      <c r="X146" s="1" t="s">
        <v>74</v>
      </c>
      <c r="Y146" s="1" t="s">
        <v>252</v>
      </c>
      <c r="Z146" s="1" t="s">
        <v>80</v>
      </c>
      <c r="AA146" s="1" t="s">
        <v>80</v>
      </c>
      <c r="AB146" s="1" t="s">
        <v>26</v>
      </c>
      <c r="AC146" s="1" t="s">
        <v>743</v>
      </c>
      <c r="AD146" s="1" t="s">
        <v>296</v>
      </c>
      <c r="AE146" s="26">
        <v>1.5</v>
      </c>
      <c r="AF146" s="9" t="s">
        <v>74</v>
      </c>
      <c r="AG146" s="1" t="s">
        <v>74</v>
      </c>
      <c r="AH146" s="1" t="s">
        <v>74</v>
      </c>
      <c r="AI146" s="1" t="s">
        <v>74</v>
      </c>
      <c r="AJ146" s="1" t="s">
        <v>74</v>
      </c>
      <c r="AK146" s="1" t="s">
        <v>42</v>
      </c>
      <c r="AL146" s="1" t="s">
        <v>80</v>
      </c>
      <c r="AM146" s="9" t="s">
        <v>74</v>
      </c>
      <c r="AN146" s="9" t="s">
        <v>74</v>
      </c>
      <c r="AO146" s="9" t="s">
        <v>74</v>
      </c>
      <c r="AP146" s="9" t="s">
        <v>74</v>
      </c>
      <c r="AQ146" s="9" t="s">
        <v>26</v>
      </c>
      <c r="AR146" s="9" t="s">
        <v>744</v>
      </c>
      <c r="AS146" s="1" t="s">
        <v>70</v>
      </c>
      <c r="AT146" s="1">
        <v>16</v>
      </c>
      <c r="AU146" s="1" t="s">
        <v>347</v>
      </c>
      <c r="AV146" s="1" t="s">
        <v>771</v>
      </c>
      <c r="AW146" s="1" t="s">
        <v>26</v>
      </c>
      <c r="AY146" s="1"/>
    </row>
    <row r="147" spans="1:51" ht="29" customHeight="1" x14ac:dyDescent="0.15">
      <c r="A147" s="11" t="s">
        <v>749</v>
      </c>
      <c r="B147" s="8">
        <v>39458</v>
      </c>
      <c r="C147" s="8" t="s">
        <v>126</v>
      </c>
      <c r="D147" s="8">
        <v>19920</v>
      </c>
      <c r="E147" s="21">
        <f>(B147-D147)/365.25</f>
        <v>53.492128678986994</v>
      </c>
      <c r="F147" s="1" t="s">
        <v>44</v>
      </c>
      <c r="G147" s="1" t="s">
        <v>241</v>
      </c>
      <c r="H147" s="1" t="s">
        <v>82</v>
      </c>
      <c r="I147" s="1" t="s">
        <v>26</v>
      </c>
      <c r="J147" s="1" t="s">
        <v>26</v>
      </c>
      <c r="K147" s="1">
        <v>12</v>
      </c>
      <c r="L147" s="1" t="s">
        <v>750</v>
      </c>
      <c r="M147" s="1" t="s">
        <v>82</v>
      </c>
      <c r="N147" s="1" t="s">
        <v>73</v>
      </c>
      <c r="O147" s="1" t="s">
        <v>74</v>
      </c>
      <c r="P147" s="1" t="s">
        <v>277</v>
      </c>
      <c r="Q147" s="1" t="s">
        <v>741</v>
      </c>
      <c r="R147" s="1" t="s">
        <v>122</v>
      </c>
      <c r="S147" s="1" t="s">
        <v>115</v>
      </c>
      <c r="T147" s="1" t="s">
        <v>74</v>
      </c>
      <c r="U147" s="26">
        <v>2.5</v>
      </c>
      <c r="V147" s="9" t="s">
        <v>34</v>
      </c>
      <c r="W147" s="1" t="s">
        <v>300</v>
      </c>
      <c r="X147" s="1" t="s">
        <v>74</v>
      </c>
      <c r="Y147" s="1" t="s">
        <v>252</v>
      </c>
      <c r="Z147" s="1" t="s">
        <v>80</v>
      </c>
      <c r="AA147" s="1" t="s">
        <v>80</v>
      </c>
      <c r="AB147" s="1" t="s">
        <v>80</v>
      </c>
      <c r="AC147" s="1" t="s">
        <v>74</v>
      </c>
      <c r="AD147" s="1" t="s">
        <v>296</v>
      </c>
      <c r="AE147" s="26">
        <v>2.5</v>
      </c>
      <c r="AF147" s="9">
        <v>38538</v>
      </c>
      <c r="AG147" s="1" t="s">
        <v>36</v>
      </c>
      <c r="AH147" s="1" t="s">
        <v>27</v>
      </c>
      <c r="AI147" s="1" t="s">
        <v>42</v>
      </c>
      <c r="AJ147" s="1" t="s">
        <v>74</v>
      </c>
      <c r="AK147" s="1" t="s">
        <v>42</v>
      </c>
      <c r="AL147" s="1" t="s">
        <v>80</v>
      </c>
      <c r="AM147" s="9" t="s">
        <v>74</v>
      </c>
      <c r="AN147" s="9" t="s">
        <v>74</v>
      </c>
      <c r="AO147" s="9" t="s">
        <v>74</v>
      </c>
      <c r="AP147" s="9" t="s">
        <v>74</v>
      </c>
      <c r="AQ147" s="9" t="s">
        <v>80</v>
      </c>
      <c r="AR147" s="9" t="s">
        <v>74</v>
      </c>
      <c r="AS147" s="1" t="s">
        <v>70</v>
      </c>
      <c r="AT147" s="1">
        <v>20</v>
      </c>
      <c r="AU147" s="1" t="s">
        <v>745</v>
      </c>
      <c r="AV147" s="1">
        <v>2</v>
      </c>
      <c r="AW147" s="1" t="s">
        <v>26</v>
      </c>
      <c r="AY147" s="1"/>
    </row>
    <row r="148" spans="1:51" ht="29" customHeight="1" x14ac:dyDescent="0.15">
      <c r="A148" s="11" t="s">
        <v>231</v>
      </c>
      <c r="B148" s="8">
        <v>38426</v>
      </c>
      <c r="C148" s="8" t="s">
        <v>171</v>
      </c>
      <c r="D148" s="8">
        <v>12694</v>
      </c>
      <c r="E148" s="21">
        <f>(B148-D148)/365.25</f>
        <v>70.450376454483234</v>
      </c>
      <c r="F148" s="1" t="s">
        <v>356</v>
      </c>
      <c r="G148" s="1" t="s">
        <v>289</v>
      </c>
      <c r="H148" s="1" t="s">
        <v>322</v>
      </c>
      <c r="I148" s="1" t="s">
        <v>430</v>
      </c>
      <c r="J148" s="1" t="s">
        <v>430</v>
      </c>
      <c r="K148" s="1">
        <v>18</v>
      </c>
      <c r="L148" s="1" t="s">
        <v>531</v>
      </c>
      <c r="M148" s="1" t="s">
        <v>322</v>
      </c>
      <c r="N148" s="1" t="s">
        <v>532</v>
      </c>
      <c r="O148" s="1">
        <v>47</v>
      </c>
      <c r="P148" s="1" t="s">
        <v>114</v>
      </c>
      <c r="Q148" s="1" t="s">
        <v>479</v>
      </c>
      <c r="R148" s="1" t="s">
        <v>578</v>
      </c>
      <c r="S148" s="1" t="s">
        <v>305</v>
      </c>
      <c r="T148" s="1" t="s">
        <v>408</v>
      </c>
      <c r="U148" s="26">
        <v>10.4</v>
      </c>
      <c r="V148" s="9" t="s">
        <v>410</v>
      </c>
      <c r="W148" s="1" t="s">
        <v>425</v>
      </c>
      <c r="X148" s="1" t="s">
        <v>408</v>
      </c>
      <c r="Y148" s="1" t="s">
        <v>243</v>
      </c>
      <c r="Z148" s="1" t="s">
        <v>430</v>
      </c>
      <c r="AA148" s="1" t="s">
        <v>361</v>
      </c>
      <c r="AB148" s="1" t="s">
        <v>361</v>
      </c>
      <c r="AC148" s="1" t="s">
        <v>74</v>
      </c>
      <c r="AD148" s="1" t="s">
        <v>290</v>
      </c>
      <c r="AE148" s="26">
        <v>10</v>
      </c>
      <c r="AF148" s="9">
        <v>34613</v>
      </c>
      <c r="AG148" s="1" t="s">
        <v>427</v>
      </c>
      <c r="AH148" s="1" t="s">
        <v>409</v>
      </c>
      <c r="AI148" s="1" t="s">
        <v>110</v>
      </c>
      <c r="AJ148" s="1" t="s">
        <v>409</v>
      </c>
      <c r="AK148" s="1" t="s">
        <v>42</v>
      </c>
      <c r="AL148" s="1" t="s">
        <v>361</v>
      </c>
      <c r="AM148" s="9" t="s">
        <v>74</v>
      </c>
      <c r="AN148" s="9" t="s">
        <v>74</v>
      </c>
      <c r="AO148" s="9" t="s">
        <v>74</v>
      </c>
      <c r="AP148" s="9" t="s">
        <v>74</v>
      </c>
      <c r="AQ148" s="9" t="s">
        <v>361</v>
      </c>
      <c r="AR148" s="9" t="s">
        <v>74</v>
      </c>
      <c r="AS148" s="1" t="s">
        <v>70</v>
      </c>
      <c r="AT148" s="1">
        <v>15</v>
      </c>
      <c r="AU148" s="1" t="s">
        <v>38</v>
      </c>
      <c r="AV148" s="1">
        <v>0</v>
      </c>
      <c r="AW148" s="1" t="s">
        <v>430</v>
      </c>
      <c r="AX148" s="1" t="s">
        <v>480</v>
      </c>
      <c r="AY148" s="1"/>
    </row>
    <row r="149" spans="1:51" ht="29" customHeight="1" x14ac:dyDescent="0.15">
      <c r="A149" s="11" t="s">
        <v>1167</v>
      </c>
      <c r="B149" s="12">
        <v>40228</v>
      </c>
      <c r="C149" s="12" t="s">
        <v>171</v>
      </c>
      <c r="D149" s="12">
        <v>12694</v>
      </c>
      <c r="E149" s="30">
        <v>75.400000000000006</v>
      </c>
      <c r="F149" s="13" t="s">
        <v>356</v>
      </c>
      <c r="G149" s="13" t="s">
        <v>289</v>
      </c>
      <c r="H149" s="13" t="s">
        <v>322</v>
      </c>
      <c r="I149" s="13" t="s">
        <v>430</v>
      </c>
      <c r="J149" s="13" t="s">
        <v>430</v>
      </c>
      <c r="K149" s="13">
        <v>18</v>
      </c>
      <c r="L149" s="13" t="s">
        <v>1168</v>
      </c>
      <c r="M149" s="13" t="s">
        <v>322</v>
      </c>
      <c r="N149" s="13" t="s">
        <v>332</v>
      </c>
      <c r="O149" s="13">
        <v>52</v>
      </c>
      <c r="P149" s="1" t="s">
        <v>114</v>
      </c>
      <c r="Q149" s="13" t="s">
        <v>324</v>
      </c>
      <c r="R149" s="13" t="s">
        <v>578</v>
      </c>
      <c r="S149" s="13" t="s">
        <v>305</v>
      </c>
      <c r="T149" s="13" t="s">
        <v>408</v>
      </c>
      <c r="U149" s="13">
        <v>16.3</v>
      </c>
      <c r="V149" s="14" t="s">
        <v>410</v>
      </c>
      <c r="W149" s="13" t="s">
        <v>425</v>
      </c>
      <c r="X149" s="13" t="s">
        <v>408</v>
      </c>
      <c r="Y149" s="13" t="s">
        <v>303</v>
      </c>
      <c r="Z149" s="13" t="s">
        <v>430</v>
      </c>
      <c r="AA149" s="13" t="s">
        <v>361</v>
      </c>
      <c r="AB149" s="13" t="s">
        <v>361</v>
      </c>
      <c r="AC149" s="13" t="s">
        <v>408</v>
      </c>
      <c r="AD149" s="13" t="s">
        <v>290</v>
      </c>
      <c r="AE149" s="27">
        <v>10</v>
      </c>
      <c r="AF149" s="14">
        <v>34613</v>
      </c>
      <c r="AG149" s="13" t="s">
        <v>427</v>
      </c>
      <c r="AH149" s="13" t="s">
        <v>409</v>
      </c>
      <c r="AI149" s="13" t="s">
        <v>651</v>
      </c>
      <c r="AJ149" s="13" t="s">
        <v>409</v>
      </c>
      <c r="AK149" s="13" t="s">
        <v>409</v>
      </c>
      <c r="AL149" s="13" t="s">
        <v>361</v>
      </c>
      <c r="AM149" s="14" t="s">
        <v>408</v>
      </c>
      <c r="AN149" s="14" t="s">
        <v>408</v>
      </c>
      <c r="AO149" s="14" t="s">
        <v>408</v>
      </c>
      <c r="AP149" s="14" t="s">
        <v>408</v>
      </c>
      <c r="AQ149" s="14" t="s">
        <v>361</v>
      </c>
      <c r="AR149" s="14" t="s">
        <v>408</v>
      </c>
      <c r="AS149" s="13" t="s">
        <v>349</v>
      </c>
      <c r="AT149" s="13">
        <v>20</v>
      </c>
      <c r="AU149" s="13" t="s">
        <v>347</v>
      </c>
      <c r="AV149" s="13" t="s">
        <v>1145</v>
      </c>
      <c r="AW149" s="13" t="s">
        <v>430</v>
      </c>
      <c r="AX149" s="13"/>
      <c r="AY149" s="1"/>
    </row>
    <row r="150" spans="1:51" ht="29" customHeight="1" x14ac:dyDescent="0.15">
      <c r="A150" s="11" t="s">
        <v>1147</v>
      </c>
      <c r="B150" s="8">
        <v>40227</v>
      </c>
      <c r="C150" s="8" t="s">
        <v>171</v>
      </c>
      <c r="D150" s="8">
        <v>12406</v>
      </c>
      <c r="E150" s="21">
        <f t="shared" ref="E150:E175" si="5">(B150-D150)/365.25</f>
        <v>76.169746748802197</v>
      </c>
      <c r="F150" s="1" t="s">
        <v>356</v>
      </c>
      <c r="G150" s="1" t="s">
        <v>289</v>
      </c>
      <c r="H150" s="1" t="s">
        <v>427</v>
      </c>
      <c r="I150" s="1" t="s">
        <v>430</v>
      </c>
      <c r="J150" s="1" t="s">
        <v>430</v>
      </c>
      <c r="K150" s="1">
        <v>20</v>
      </c>
      <c r="L150" s="1" t="s">
        <v>562</v>
      </c>
      <c r="M150" s="1" t="s">
        <v>322</v>
      </c>
      <c r="N150" s="1" t="s">
        <v>73</v>
      </c>
      <c r="O150" s="1" t="s">
        <v>74</v>
      </c>
      <c r="P150" s="1" t="s">
        <v>313</v>
      </c>
      <c r="Q150" s="1" t="s">
        <v>563</v>
      </c>
      <c r="R150" s="1" t="s">
        <v>578</v>
      </c>
      <c r="S150" s="1" t="s">
        <v>305</v>
      </c>
      <c r="T150" s="1" t="s">
        <v>408</v>
      </c>
      <c r="U150" s="1">
        <v>5.5</v>
      </c>
      <c r="V150" s="9" t="s">
        <v>178</v>
      </c>
      <c r="W150" s="1" t="s">
        <v>394</v>
      </c>
      <c r="X150" s="1" t="s">
        <v>408</v>
      </c>
      <c r="Y150" s="1" t="s">
        <v>243</v>
      </c>
      <c r="Z150" s="1" t="s">
        <v>80</v>
      </c>
      <c r="AA150" s="1" t="s">
        <v>361</v>
      </c>
      <c r="AB150" s="1" t="s">
        <v>409</v>
      </c>
      <c r="AC150" s="1" t="s">
        <v>409</v>
      </c>
      <c r="AD150" s="1" t="s">
        <v>413</v>
      </c>
      <c r="AE150" s="26">
        <v>5.5</v>
      </c>
      <c r="AF150" s="9">
        <v>38199</v>
      </c>
      <c r="AG150" s="1" t="s">
        <v>409</v>
      </c>
      <c r="AH150" s="1" t="s">
        <v>409</v>
      </c>
      <c r="AI150" s="1" t="s">
        <v>409</v>
      </c>
      <c r="AJ150" s="1" t="s">
        <v>408</v>
      </c>
      <c r="AK150" s="1" t="s">
        <v>42</v>
      </c>
      <c r="AL150" s="1" t="s">
        <v>361</v>
      </c>
      <c r="AM150" s="9" t="s">
        <v>74</v>
      </c>
      <c r="AN150" s="9" t="s">
        <v>74</v>
      </c>
      <c r="AO150" s="9" t="s">
        <v>74</v>
      </c>
      <c r="AP150" s="9" t="s">
        <v>74</v>
      </c>
      <c r="AQ150" s="9" t="s">
        <v>361</v>
      </c>
      <c r="AR150" s="9" t="s">
        <v>74</v>
      </c>
      <c r="AS150" s="1" t="s">
        <v>70</v>
      </c>
      <c r="AT150" s="1">
        <v>20</v>
      </c>
      <c r="AU150" s="1" t="s">
        <v>38</v>
      </c>
      <c r="AV150" s="1" t="s">
        <v>1148</v>
      </c>
      <c r="AW150" s="1" t="s">
        <v>26</v>
      </c>
      <c r="AX150" s="1" t="s">
        <v>1149</v>
      </c>
      <c r="AY150" s="1"/>
    </row>
    <row r="151" spans="1:51" ht="29" customHeight="1" x14ac:dyDescent="0.15">
      <c r="A151" s="11" t="s">
        <v>1150</v>
      </c>
      <c r="B151" s="12">
        <v>40226</v>
      </c>
      <c r="C151" s="12" t="s">
        <v>350</v>
      </c>
      <c r="D151" s="12">
        <v>17717</v>
      </c>
      <c r="E151" s="21">
        <f t="shared" si="5"/>
        <v>61.626283367556468</v>
      </c>
      <c r="F151" s="13" t="s">
        <v>428</v>
      </c>
      <c r="G151" s="1" t="s">
        <v>289</v>
      </c>
      <c r="H151" s="13" t="s">
        <v>322</v>
      </c>
      <c r="I151" s="13" t="s">
        <v>430</v>
      </c>
      <c r="J151" s="1" t="s">
        <v>430</v>
      </c>
      <c r="K151" s="13">
        <v>13</v>
      </c>
      <c r="L151" s="13" t="s">
        <v>1151</v>
      </c>
      <c r="M151" s="13" t="s">
        <v>322</v>
      </c>
      <c r="N151" s="13" t="s">
        <v>429</v>
      </c>
      <c r="O151" s="13" t="s">
        <v>408</v>
      </c>
      <c r="P151" s="13" t="s">
        <v>313</v>
      </c>
      <c r="Q151" s="13" t="s">
        <v>1152</v>
      </c>
      <c r="R151" s="13" t="s">
        <v>578</v>
      </c>
      <c r="S151" s="13" t="s">
        <v>305</v>
      </c>
      <c r="T151" s="13" t="s">
        <v>408</v>
      </c>
      <c r="U151" s="13">
        <v>6.1</v>
      </c>
      <c r="V151" s="14" t="s">
        <v>178</v>
      </c>
      <c r="W151" s="1" t="s">
        <v>394</v>
      </c>
      <c r="X151" s="13" t="s">
        <v>408</v>
      </c>
      <c r="Y151" s="13" t="s">
        <v>303</v>
      </c>
      <c r="Z151" s="13" t="s">
        <v>430</v>
      </c>
      <c r="AA151" s="13" t="s">
        <v>361</v>
      </c>
      <c r="AB151" s="13" t="s">
        <v>361</v>
      </c>
      <c r="AC151" s="13" t="s">
        <v>408</v>
      </c>
      <c r="AD151" s="13" t="s">
        <v>290</v>
      </c>
      <c r="AE151" s="27">
        <v>2</v>
      </c>
      <c r="AF151" s="14">
        <v>37621</v>
      </c>
      <c r="AG151" s="13" t="s">
        <v>427</v>
      </c>
      <c r="AH151" s="13" t="s">
        <v>409</v>
      </c>
      <c r="AI151" s="13" t="s">
        <v>409</v>
      </c>
      <c r="AJ151" s="13" t="s">
        <v>408</v>
      </c>
      <c r="AK151" s="13" t="s">
        <v>409</v>
      </c>
      <c r="AL151" s="13" t="s">
        <v>361</v>
      </c>
      <c r="AM151" s="14" t="s">
        <v>408</v>
      </c>
      <c r="AN151" s="14" t="s">
        <v>408</v>
      </c>
      <c r="AO151" s="14" t="s">
        <v>408</v>
      </c>
      <c r="AP151" s="14" t="s">
        <v>408</v>
      </c>
      <c r="AQ151" s="14" t="s">
        <v>361</v>
      </c>
      <c r="AR151" s="14" t="s">
        <v>408</v>
      </c>
      <c r="AS151" s="13" t="s">
        <v>349</v>
      </c>
      <c r="AT151" s="13">
        <v>20</v>
      </c>
      <c r="AU151" s="13" t="s">
        <v>347</v>
      </c>
      <c r="AV151" s="13">
        <v>0</v>
      </c>
      <c r="AW151" s="13" t="s">
        <v>430</v>
      </c>
      <c r="AX151" s="13"/>
      <c r="AY151" s="1"/>
    </row>
    <row r="152" spans="1:51" ht="29" customHeight="1" x14ac:dyDescent="0.15">
      <c r="A152" s="11" t="s">
        <v>1153</v>
      </c>
      <c r="B152" s="12">
        <v>40226</v>
      </c>
      <c r="C152" s="12" t="s">
        <v>350</v>
      </c>
      <c r="D152" s="12">
        <v>11366</v>
      </c>
      <c r="E152" s="21">
        <f t="shared" si="5"/>
        <v>79.014373716632448</v>
      </c>
      <c r="F152" s="13" t="s">
        <v>356</v>
      </c>
      <c r="G152" s="1" t="s">
        <v>289</v>
      </c>
      <c r="H152" s="13" t="s">
        <v>322</v>
      </c>
      <c r="I152" s="13" t="s">
        <v>430</v>
      </c>
      <c r="J152" s="1" t="s">
        <v>430</v>
      </c>
      <c r="K152" s="13">
        <v>16</v>
      </c>
      <c r="L152" s="13" t="s">
        <v>1154</v>
      </c>
      <c r="M152" s="13" t="s">
        <v>322</v>
      </c>
      <c r="N152" s="13" t="s">
        <v>429</v>
      </c>
      <c r="O152" s="13" t="s">
        <v>408</v>
      </c>
      <c r="P152" s="1" t="s">
        <v>114</v>
      </c>
      <c r="Q152" s="13" t="s">
        <v>408</v>
      </c>
      <c r="R152" s="13" t="s">
        <v>578</v>
      </c>
      <c r="S152" s="13" t="s">
        <v>305</v>
      </c>
      <c r="T152" s="13" t="s">
        <v>408</v>
      </c>
      <c r="U152" s="13">
        <v>6.2</v>
      </c>
      <c r="V152" s="14" t="s">
        <v>178</v>
      </c>
      <c r="W152" s="13" t="s">
        <v>179</v>
      </c>
      <c r="X152" s="13" t="s">
        <v>408</v>
      </c>
      <c r="Y152" s="13" t="s">
        <v>303</v>
      </c>
      <c r="Z152" s="13" t="s">
        <v>361</v>
      </c>
      <c r="AA152" s="13" t="s">
        <v>361</v>
      </c>
      <c r="AB152" s="13" t="s">
        <v>361</v>
      </c>
      <c r="AC152" s="13" t="s">
        <v>408</v>
      </c>
      <c r="AD152" s="13" t="s">
        <v>409</v>
      </c>
      <c r="AE152" s="27">
        <v>6.2</v>
      </c>
      <c r="AF152" s="14">
        <v>37955</v>
      </c>
      <c r="AG152" s="13" t="s">
        <v>427</v>
      </c>
      <c r="AH152" s="13" t="s">
        <v>431</v>
      </c>
      <c r="AI152" s="13" t="s">
        <v>633</v>
      </c>
      <c r="AJ152" s="13" t="s">
        <v>1028</v>
      </c>
      <c r="AK152" s="13" t="s">
        <v>1155</v>
      </c>
      <c r="AL152" s="13" t="s">
        <v>361</v>
      </c>
      <c r="AM152" s="14" t="s">
        <v>408</v>
      </c>
      <c r="AN152" s="14" t="s">
        <v>408</v>
      </c>
      <c r="AO152" s="14" t="s">
        <v>408</v>
      </c>
      <c r="AP152" s="14" t="s">
        <v>408</v>
      </c>
      <c r="AQ152" s="14" t="s">
        <v>361</v>
      </c>
      <c r="AR152" s="14" t="s">
        <v>408</v>
      </c>
      <c r="AS152" s="13" t="s">
        <v>1156</v>
      </c>
      <c r="AT152" s="13">
        <v>20</v>
      </c>
      <c r="AU152" s="13" t="s">
        <v>347</v>
      </c>
      <c r="AV152" s="13">
        <v>0</v>
      </c>
      <c r="AW152" s="13" t="s">
        <v>430</v>
      </c>
      <c r="AX152" s="13"/>
      <c r="AY152" s="1"/>
    </row>
    <row r="153" spans="1:51" s="105" customFormat="1" ht="120" x14ac:dyDescent="0.15">
      <c r="A153" s="105" t="s">
        <v>1477</v>
      </c>
      <c r="B153" s="106">
        <v>41979</v>
      </c>
      <c r="C153" s="105" t="s">
        <v>350</v>
      </c>
      <c r="D153" s="107">
        <v>22098</v>
      </c>
      <c r="E153" s="108">
        <v>54.4</v>
      </c>
      <c r="F153" s="108" t="s">
        <v>428</v>
      </c>
      <c r="G153" s="1" t="s">
        <v>289</v>
      </c>
      <c r="H153" s="105" t="s">
        <v>322</v>
      </c>
      <c r="I153" s="105" t="s">
        <v>430</v>
      </c>
      <c r="J153" s="1" t="s">
        <v>430</v>
      </c>
      <c r="K153" s="109">
        <v>18</v>
      </c>
      <c r="L153" s="110" t="s">
        <v>1480</v>
      </c>
      <c r="M153" s="110" t="s">
        <v>322</v>
      </c>
      <c r="N153" s="13" t="s">
        <v>429</v>
      </c>
      <c r="O153" s="105" t="s">
        <v>408</v>
      </c>
      <c r="P153" s="1" t="s">
        <v>114</v>
      </c>
      <c r="Q153" s="105" t="s">
        <v>408</v>
      </c>
      <c r="R153" s="105" t="s">
        <v>578</v>
      </c>
      <c r="S153" s="105" t="s">
        <v>305</v>
      </c>
      <c r="T153" s="105" t="s">
        <v>408</v>
      </c>
      <c r="U153" s="109">
        <v>2</v>
      </c>
      <c r="V153" s="105" t="s">
        <v>178</v>
      </c>
      <c r="W153" s="1" t="s">
        <v>394</v>
      </c>
      <c r="X153" s="105" t="s">
        <v>732</v>
      </c>
      <c r="Y153" s="105" t="s">
        <v>408</v>
      </c>
      <c r="Z153" s="105" t="s">
        <v>361</v>
      </c>
      <c r="AA153" s="105" t="s">
        <v>361</v>
      </c>
      <c r="AB153" s="105" t="s">
        <v>361</v>
      </c>
      <c r="AC153" s="111" t="s">
        <v>1482</v>
      </c>
      <c r="AD153" s="1" t="s">
        <v>413</v>
      </c>
      <c r="AE153" s="105" t="s">
        <v>409</v>
      </c>
      <c r="AF153" s="112">
        <v>41258</v>
      </c>
      <c r="AG153" s="105" t="s">
        <v>427</v>
      </c>
      <c r="AH153" s="1" t="s">
        <v>46</v>
      </c>
      <c r="AI153" s="105" t="s">
        <v>1478</v>
      </c>
      <c r="AJ153" s="110" t="s">
        <v>193</v>
      </c>
      <c r="AK153" s="111" t="s">
        <v>1479</v>
      </c>
      <c r="AL153" s="105" t="s">
        <v>361</v>
      </c>
      <c r="AM153" s="105" t="s">
        <v>408</v>
      </c>
      <c r="AN153" s="105" t="s">
        <v>408</v>
      </c>
      <c r="AO153" s="105" t="s">
        <v>408</v>
      </c>
      <c r="AP153" s="105" t="s">
        <v>408</v>
      </c>
      <c r="AQ153" s="105" t="s">
        <v>361</v>
      </c>
      <c r="AR153" s="105" t="s">
        <v>408</v>
      </c>
      <c r="AS153" s="105" t="s">
        <v>409</v>
      </c>
      <c r="AT153" s="109">
        <v>20</v>
      </c>
      <c r="AU153" s="105" t="s">
        <v>347</v>
      </c>
      <c r="AV153" s="109">
        <v>1.5</v>
      </c>
      <c r="AW153" s="105" t="s">
        <v>430</v>
      </c>
      <c r="AX153" s="105" t="s">
        <v>1481</v>
      </c>
    </row>
    <row r="154" spans="1:51" s="105" customFormat="1" ht="132" x14ac:dyDescent="0.15">
      <c r="A154" s="105" t="s">
        <v>1483</v>
      </c>
      <c r="B154" s="106">
        <v>43078</v>
      </c>
      <c r="C154" s="105" t="s">
        <v>350</v>
      </c>
      <c r="D154" s="106">
        <v>22098</v>
      </c>
      <c r="E154" s="113">
        <v>57.4</v>
      </c>
      <c r="F154" s="113" t="s">
        <v>428</v>
      </c>
      <c r="G154" s="1" t="s">
        <v>289</v>
      </c>
      <c r="H154" s="105" t="s">
        <v>322</v>
      </c>
      <c r="I154" s="105" t="s">
        <v>430</v>
      </c>
      <c r="J154" s="1" t="s">
        <v>430</v>
      </c>
      <c r="K154" s="109">
        <v>18</v>
      </c>
      <c r="L154" s="110" t="s">
        <v>1480</v>
      </c>
      <c r="M154" s="1" t="s">
        <v>275</v>
      </c>
      <c r="N154" s="13" t="s">
        <v>429</v>
      </c>
      <c r="O154" s="105" t="s">
        <v>408</v>
      </c>
      <c r="P154" s="1" t="s">
        <v>114</v>
      </c>
      <c r="Q154" s="105" t="s">
        <v>408</v>
      </c>
      <c r="R154" s="105" t="s">
        <v>578</v>
      </c>
      <c r="S154" s="105" t="s">
        <v>305</v>
      </c>
      <c r="T154" s="105" t="s">
        <v>408</v>
      </c>
      <c r="U154" s="109">
        <v>5</v>
      </c>
      <c r="V154" s="105" t="s">
        <v>178</v>
      </c>
      <c r="W154" s="1" t="s">
        <v>394</v>
      </c>
      <c r="X154" s="105" t="s">
        <v>732</v>
      </c>
      <c r="Y154" s="105" t="s">
        <v>408</v>
      </c>
      <c r="Z154" s="105" t="s">
        <v>361</v>
      </c>
      <c r="AA154" s="105" t="s">
        <v>361</v>
      </c>
      <c r="AB154" s="105" t="s">
        <v>361</v>
      </c>
      <c r="AC154" s="111" t="s">
        <v>1484</v>
      </c>
      <c r="AD154" s="1" t="s">
        <v>413</v>
      </c>
      <c r="AE154" s="105" t="s">
        <v>409</v>
      </c>
      <c r="AF154" s="112">
        <v>41258</v>
      </c>
      <c r="AG154" s="105" t="s">
        <v>427</v>
      </c>
      <c r="AH154" s="1" t="s">
        <v>46</v>
      </c>
      <c r="AI154" s="105" t="s">
        <v>1478</v>
      </c>
      <c r="AJ154" s="110" t="s">
        <v>193</v>
      </c>
      <c r="AK154" s="111" t="s">
        <v>1479</v>
      </c>
      <c r="AL154" s="105" t="s">
        <v>361</v>
      </c>
      <c r="AM154" s="105" t="s">
        <v>408</v>
      </c>
      <c r="AN154" s="105" t="s">
        <v>408</v>
      </c>
      <c r="AO154" s="105" t="s">
        <v>408</v>
      </c>
      <c r="AP154" s="105" t="s">
        <v>408</v>
      </c>
      <c r="AQ154" s="105" t="s">
        <v>361</v>
      </c>
      <c r="AR154" s="105" t="s">
        <v>408</v>
      </c>
      <c r="AS154" s="105" t="s">
        <v>409</v>
      </c>
      <c r="AT154" s="109">
        <v>20</v>
      </c>
      <c r="AU154" s="105" t="s">
        <v>347</v>
      </c>
      <c r="AV154" s="109">
        <v>5.5</v>
      </c>
      <c r="AW154" s="105" t="s">
        <v>430</v>
      </c>
    </row>
    <row r="155" spans="1:51" s="105" customFormat="1" ht="24" x14ac:dyDescent="0.15">
      <c r="A155" s="105" t="s">
        <v>1485</v>
      </c>
      <c r="B155" s="106">
        <v>41979</v>
      </c>
      <c r="C155" s="105" t="s">
        <v>171</v>
      </c>
      <c r="D155" s="106">
        <v>20220</v>
      </c>
      <c r="E155" s="113">
        <v>59.6</v>
      </c>
      <c r="F155" s="113" t="s">
        <v>356</v>
      </c>
      <c r="G155" s="1" t="s">
        <v>289</v>
      </c>
      <c r="H155" s="105" t="s">
        <v>322</v>
      </c>
      <c r="I155" s="105" t="s">
        <v>430</v>
      </c>
      <c r="J155" s="1" t="s">
        <v>430</v>
      </c>
      <c r="K155" s="109">
        <v>16</v>
      </c>
      <c r="L155" s="110" t="s">
        <v>1486</v>
      </c>
      <c r="M155" s="1" t="s">
        <v>322</v>
      </c>
      <c r="N155" s="13" t="s">
        <v>429</v>
      </c>
      <c r="O155" s="105" t="s">
        <v>408</v>
      </c>
      <c r="P155" s="1" t="s">
        <v>114</v>
      </c>
      <c r="Q155" s="105" t="s">
        <v>408</v>
      </c>
      <c r="R155" s="105" t="s">
        <v>578</v>
      </c>
      <c r="S155" s="105" t="s">
        <v>305</v>
      </c>
      <c r="T155" s="105" t="s">
        <v>408</v>
      </c>
      <c r="U155" s="109">
        <v>5.9</v>
      </c>
      <c r="V155" s="105" t="s">
        <v>410</v>
      </c>
      <c r="W155" s="1" t="s">
        <v>425</v>
      </c>
      <c r="X155" s="105" t="s">
        <v>408</v>
      </c>
      <c r="Y155" s="105" t="s">
        <v>408</v>
      </c>
      <c r="Z155" s="105" t="s">
        <v>430</v>
      </c>
      <c r="AA155" s="105" t="s">
        <v>361</v>
      </c>
      <c r="AB155" s="105" t="s">
        <v>409</v>
      </c>
      <c r="AC155" s="111" t="s">
        <v>408</v>
      </c>
      <c r="AD155" s="1" t="s">
        <v>290</v>
      </c>
      <c r="AE155" s="105" t="s">
        <v>409</v>
      </c>
      <c r="AF155" s="114">
        <v>39816</v>
      </c>
      <c r="AG155" s="105" t="s">
        <v>427</v>
      </c>
      <c r="AH155" s="1" t="s">
        <v>431</v>
      </c>
      <c r="AI155" s="105" t="s">
        <v>409</v>
      </c>
      <c r="AJ155" s="110" t="s">
        <v>408</v>
      </c>
      <c r="AK155" s="111" t="s">
        <v>633</v>
      </c>
      <c r="AL155" s="105" t="s">
        <v>361</v>
      </c>
      <c r="AM155" s="105" t="s">
        <v>408</v>
      </c>
      <c r="AN155" s="105" t="s">
        <v>408</v>
      </c>
      <c r="AO155" s="105" t="s">
        <v>408</v>
      </c>
      <c r="AP155" s="105" t="s">
        <v>408</v>
      </c>
      <c r="AQ155" s="105" t="s">
        <v>361</v>
      </c>
      <c r="AR155" s="105" t="s">
        <v>408</v>
      </c>
      <c r="AS155" s="105" t="s">
        <v>307</v>
      </c>
      <c r="AT155" s="109">
        <v>20</v>
      </c>
      <c r="AU155" s="105" t="s">
        <v>347</v>
      </c>
      <c r="AV155" s="109">
        <v>1.5</v>
      </c>
      <c r="AW155" s="105" t="s">
        <v>430</v>
      </c>
    </row>
    <row r="156" spans="1:51" s="105" customFormat="1" ht="24" x14ac:dyDescent="0.15">
      <c r="A156" s="105" t="s">
        <v>1488</v>
      </c>
      <c r="B156" s="106">
        <v>42377</v>
      </c>
      <c r="C156" s="105" t="s">
        <v>350</v>
      </c>
      <c r="D156" s="106">
        <v>13640</v>
      </c>
      <c r="E156" s="113">
        <v>78.7</v>
      </c>
      <c r="F156" s="113" t="s">
        <v>356</v>
      </c>
      <c r="G156" s="1" t="s">
        <v>289</v>
      </c>
      <c r="H156" s="105" t="s">
        <v>322</v>
      </c>
      <c r="I156" s="105" t="s">
        <v>430</v>
      </c>
      <c r="J156" s="1" t="s">
        <v>430</v>
      </c>
      <c r="K156" s="109">
        <v>16</v>
      </c>
      <c r="L156" s="110" t="s">
        <v>1352</v>
      </c>
      <c r="M156" s="1" t="s">
        <v>322</v>
      </c>
      <c r="N156" s="13" t="s">
        <v>429</v>
      </c>
      <c r="O156" s="105" t="s">
        <v>408</v>
      </c>
      <c r="P156" s="1" t="s">
        <v>114</v>
      </c>
      <c r="Q156" s="105" t="s">
        <v>408</v>
      </c>
      <c r="R156" s="105" t="s">
        <v>578</v>
      </c>
      <c r="S156" s="105" t="s">
        <v>305</v>
      </c>
      <c r="T156" s="105" t="s">
        <v>408</v>
      </c>
      <c r="U156" s="109">
        <v>6.5</v>
      </c>
      <c r="V156" s="105" t="s">
        <v>178</v>
      </c>
      <c r="W156" s="1" t="s">
        <v>394</v>
      </c>
      <c r="X156" s="105" t="s">
        <v>732</v>
      </c>
      <c r="Y156" s="105" t="s">
        <v>408</v>
      </c>
      <c r="Z156" s="105" t="s">
        <v>361</v>
      </c>
      <c r="AA156" s="105" t="s">
        <v>430</v>
      </c>
      <c r="AB156" s="105" t="s">
        <v>430</v>
      </c>
      <c r="AC156" s="111" t="s">
        <v>1487</v>
      </c>
      <c r="AD156" s="1" t="s">
        <v>290</v>
      </c>
      <c r="AE156" s="105" t="s">
        <v>409</v>
      </c>
      <c r="AF156" s="114">
        <v>40291</v>
      </c>
      <c r="AG156" s="105" t="s">
        <v>427</v>
      </c>
      <c r="AH156" s="1" t="s">
        <v>431</v>
      </c>
      <c r="AI156" s="105" t="s">
        <v>409</v>
      </c>
      <c r="AJ156" s="110" t="s">
        <v>409</v>
      </c>
      <c r="AK156" s="111" t="s">
        <v>409</v>
      </c>
      <c r="AL156" s="105" t="s">
        <v>361</v>
      </c>
      <c r="AM156" s="105" t="s">
        <v>408</v>
      </c>
      <c r="AN156" s="105" t="s">
        <v>408</v>
      </c>
      <c r="AO156" s="105" t="s">
        <v>408</v>
      </c>
      <c r="AP156" s="105" t="s">
        <v>408</v>
      </c>
      <c r="AQ156" s="105" t="s">
        <v>361</v>
      </c>
      <c r="AR156" s="105" t="s">
        <v>408</v>
      </c>
      <c r="AS156" s="105" t="s">
        <v>307</v>
      </c>
      <c r="AT156" s="109">
        <v>20</v>
      </c>
      <c r="AU156" s="105" t="s">
        <v>347</v>
      </c>
      <c r="AV156" s="109">
        <v>2.5</v>
      </c>
      <c r="AW156" s="105" t="s">
        <v>430</v>
      </c>
    </row>
    <row r="157" spans="1:51" s="109" customFormat="1" ht="24" x14ac:dyDescent="0.15">
      <c r="A157" s="117" t="s">
        <v>1503</v>
      </c>
      <c r="B157" s="116">
        <v>43040</v>
      </c>
      <c r="C157" s="105" t="s">
        <v>350</v>
      </c>
      <c r="D157" s="115">
        <v>13640</v>
      </c>
      <c r="E157" s="109">
        <v>80.5</v>
      </c>
      <c r="F157" s="109" t="s">
        <v>356</v>
      </c>
      <c r="G157" s="109" t="s">
        <v>289</v>
      </c>
      <c r="H157" s="109" t="s">
        <v>322</v>
      </c>
      <c r="I157" s="109" t="s">
        <v>430</v>
      </c>
      <c r="J157" s="109" t="s">
        <v>430</v>
      </c>
      <c r="K157" s="109">
        <v>16</v>
      </c>
      <c r="L157" s="1" t="s">
        <v>1352</v>
      </c>
      <c r="M157" s="109" t="s">
        <v>322</v>
      </c>
      <c r="N157" s="109" t="s">
        <v>429</v>
      </c>
      <c r="O157" s="109" t="s">
        <v>408</v>
      </c>
      <c r="P157" s="1" t="s">
        <v>114</v>
      </c>
      <c r="Q157" s="109" t="s">
        <v>408</v>
      </c>
      <c r="R157" s="109" t="s">
        <v>578</v>
      </c>
      <c r="S157" s="109" t="s">
        <v>305</v>
      </c>
      <c r="T157" s="109" t="s">
        <v>408</v>
      </c>
      <c r="U157" s="109">
        <v>8.5</v>
      </c>
      <c r="V157" s="109" t="s">
        <v>178</v>
      </c>
      <c r="W157" s="109" t="s">
        <v>394</v>
      </c>
      <c r="X157" s="109" t="s">
        <v>732</v>
      </c>
      <c r="Y157" s="109" t="s">
        <v>408</v>
      </c>
      <c r="Z157" s="109" t="s">
        <v>361</v>
      </c>
      <c r="AA157" s="109" t="s">
        <v>430</v>
      </c>
      <c r="AB157" s="109" t="s">
        <v>430</v>
      </c>
      <c r="AC157" s="109" t="s">
        <v>1487</v>
      </c>
      <c r="AD157" s="109" t="s">
        <v>290</v>
      </c>
      <c r="AE157" s="109" t="s">
        <v>409</v>
      </c>
      <c r="AF157" s="115">
        <v>40291</v>
      </c>
      <c r="AG157" s="109" t="s">
        <v>427</v>
      </c>
      <c r="AH157" s="109" t="s">
        <v>431</v>
      </c>
      <c r="AI157" s="109" t="s">
        <v>409</v>
      </c>
      <c r="AJ157" s="109" t="s">
        <v>409</v>
      </c>
      <c r="AK157" s="109" t="s">
        <v>409</v>
      </c>
      <c r="AL157" s="109" t="s">
        <v>361</v>
      </c>
      <c r="AM157" s="109" t="s">
        <v>408</v>
      </c>
      <c r="AN157" s="109" t="s">
        <v>408</v>
      </c>
      <c r="AO157" s="109" t="s">
        <v>408</v>
      </c>
      <c r="AP157" s="109" t="s">
        <v>408</v>
      </c>
      <c r="AQ157" s="109" t="s">
        <v>361</v>
      </c>
      <c r="AR157" s="109" t="s">
        <v>408</v>
      </c>
      <c r="AS157" s="109" t="s">
        <v>307</v>
      </c>
      <c r="AT157" s="109">
        <v>20</v>
      </c>
      <c r="AU157" s="109" t="s">
        <v>347</v>
      </c>
      <c r="AV157" s="109">
        <v>2.5</v>
      </c>
      <c r="AW157" s="109" t="s">
        <v>430</v>
      </c>
      <c r="AX157" s="109" t="s">
        <v>408</v>
      </c>
      <c r="AY157" s="1"/>
    </row>
    <row r="158" spans="1:51" s="109" customFormat="1" ht="67" customHeight="1" x14ac:dyDescent="0.15">
      <c r="A158" s="109" t="s">
        <v>1489</v>
      </c>
      <c r="B158" s="115">
        <v>42054</v>
      </c>
      <c r="C158" s="105" t="s">
        <v>409</v>
      </c>
      <c r="D158" s="115">
        <v>16197</v>
      </c>
      <c r="E158" s="109">
        <v>70.8</v>
      </c>
      <c r="F158" s="109" t="s">
        <v>428</v>
      </c>
      <c r="G158" s="109" t="s">
        <v>289</v>
      </c>
      <c r="H158" s="109" t="s">
        <v>427</v>
      </c>
      <c r="I158" s="109" t="s">
        <v>430</v>
      </c>
      <c r="J158" s="1" t="s">
        <v>430</v>
      </c>
      <c r="K158" s="109">
        <v>16</v>
      </c>
      <c r="L158" s="1" t="s">
        <v>1491</v>
      </c>
      <c r="M158" s="1" t="s">
        <v>322</v>
      </c>
      <c r="N158" s="109" t="s">
        <v>429</v>
      </c>
      <c r="O158" s="109" t="s">
        <v>408</v>
      </c>
      <c r="P158" s="1" t="s">
        <v>114</v>
      </c>
      <c r="Q158" s="109" t="s">
        <v>408</v>
      </c>
      <c r="R158" s="105" t="s">
        <v>578</v>
      </c>
      <c r="S158" s="109" t="s">
        <v>305</v>
      </c>
      <c r="T158" s="109" t="s">
        <v>408</v>
      </c>
      <c r="U158" s="109">
        <v>1.5</v>
      </c>
      <c r="V158" s="109" t="s">
        <v>410</v>
      </c>
      <c r="W158" s="109" t="s">
        <v>425</v>
      </c>
      <c r="X158" s="109" t="s">
        <v>408</v>
      </c>
      <c r="Y158" s="109" t="s">
        <v>408</v>
      </c>
      <c r="Z158" s="109" t="s">
        <v>361</v>
      </c>
      <c r="AA158" s="109" t="s">
        <v>430</v>
      </c>
      <c r="AB158" s="109" t="s">
        <v>409</v>
      </c>
      <c r="AC158" s="109" t="s">
        <v>1492</v>
      </c>
      <c r="AD158" s="109" t="s">
        <v>290</v>
      </c>
      <c r="AE158" s="109" t="s">
        <v>409</v>
      </c>
      <c r="AF158" s="115">
        <v>41433</v>
      </c>
      <c r="AG158" s="109" t="s">
        <v>427</v>
      </c>
      <c r="AH158" s="109" t="s">
        <v>431</v>
      </c>
      <c r="AI158" s="1" t="s">
        <v>1493</v>
      </c>
      <c r="AJ158" s="1" t="s">
        <v>1494</v>
      </c>
      <c r="AK158" s="1" t="s">
        <v>1495</v>
      </c>
      <c r="AL158" s="109" t="s">
        <v>361</v>
      </c>
      <c r="AM158" s="109" t="s">
        <v>408</v>
      </c>
      <c r="AN158" s="109" t="s">
        <v>408</v>
      </c>
      <c r="AO158" s="109" t="s">
        <v>408</v>
      </c>
      <c r="AP158" s="109" t="s">
        <v>408</v>
      </c>
      <c r="AQ158" s="109" t="s">
        <v>430</v>
      </c>
      <c r="AR158" s="1" t="s">
        <v>1496</v>
      </c>
      <c r="AS158" s="1" t="s">
        <v>1497</v>
      </c>
      <c r="AT158" s="109">
        <v>20</v>
      </c>
      <c r="AU158" s="109" t="s">
        <v>347</v>
      </c>
      <c r="AV158" s="109">
        <v>0.9</v>
      </c>
      <c r="AW158" s="109" t="s">
        <v>430</v>
      </c>
      <c r="AX158" s="109" t="s">
        <v>408</v>
      </c>
    </row>
    <row r="159" spans="1:51" s="105" customFormat="1" ht="60" x14ac:dyDescent="0.15">
      <c r="A159" s="105" t="s">
        <v>1490</v>
      </c>
      <c r="B159" s="115">
        <v>42018</v>
      </c>
      <c r="C159" s="105" t="s">
        <v>350</v>
      </c>
      <c r="D159" s="115">
        <v>16499</v>
      </c>
      <c r="E159" s="109">
        <v>69.900000000000006</v>
      </c>
      <c r="F159" s="109" t="s">
        <v>356</v>
      </c>
      <c r="G159" s="109" t="s">
        <v>289</v>
      </c>
      <c r="H159" s="109" t="s">
        <v>322</v>
      </c>
      <c r="I159" s="109" t="s">
        <v>430</v>
      </c>
      <c r="J159" s="109" t="s">
        <v>430</v>
      </c>
      <c r="K159" s="109">
        <v>18</v>
      </c>
      <c r="L159" s="1" t="s">
        <v>1032</v>
      </c>
      <c r="M159" s="1" t="s">
        <v>409</v>
      </c>
      <c r="N159" s="109" t="s">
        <v>429</v>
      </c>
      <c r="O159" s="109" t="s">
        <v>408</v>
      </c>
      <c r="P159" s="1" t="s">
        <v>114</v>
      </c>
      <c r="Q159" s="109" t="s">
        <v>408</v>
      </c>
      <c r="R159" s="105" t="s">
        <v>578</v>
      </c>
      <c r="S159" s="109" t="s">
        <v>305</v>
      </c>
      <c r="T159" s="109" t="s">
        <v>408</v>
      </c>
      <c r="U159" s="109">
        <v>3</v>
      </c>
      <c r="V159" s="109" t="s">
        <v>178</v>
      </c>
      <c r="W159" s="109" t="s">
        <v>394</v>
      </c>
      <c r="X159" s="109" t="s">
        <v>732</v>
      </c>
      <c r="Y159" s="109" t="s">
        <v>408</v>
      </c>
      <c r="Z159" s="109" t="s">
        <v>361</v>
      </c>
      <c r="AA159" s="109" t="s">
        <v>361</v>
      </c>
      <c r="AB159" s="109" t="s">
        <v>361</v>
      </c>
      <c r="AC159" s="109" t="s">
        <v>1498</v>
      </c>
      <c r="AD159" s="109" t="s">
        <v>290</v>
      </c>
      <c r="AE159" s="109" t="s">
        <v>409</v>
      </c>
      <c r="AF159" s="115">
        <v>41023</v>
      </c>
      <c r="AG159" s="109" t="s">
        <v>427</v>
      </c>
      <c r="AH159" s="109" t="s">
        <v>365</v>
      </c>
      <c r="AI159" s="1" t="s">
        <v>1499</v>
      </c>
      <c r="AJ159" s="1" t="s">
        <v>1502</v>
      </c>
      <c r="AK159" s="1" t="s">
        <v>1500</v>
      </c>
      <c r="AL159" s="109" t="s">
        <v>361</v>
      </c>
      <c r="AM159" s="109" t="s">
        <v>408</v>
      </c>
      <c r="AN159" s="109" t="s">
        <v>408</v>
      </c>
      <c r="AO159" s="109" t="s">
        <v>408</v>
      </c>
      <c r="AP159" s="109" t="s">
        <v>408</v>
      </c>
      <c r="AQ159" s="109" t="s">
        <v>430</v>
      </c>
      <c r="AR159" s="1" t="s">
        <v>1496</v>
      </c>
      <c r="AS159" s="1" t="s">
        <v>1501</v>
      </c>
      <c r="AT159" s="109">
        <v>20</v>
      </c>
      <c r="AU159" s="109" t="s">
        <v>347</v>
      </c>
      <c r="AV159" s="109" t="s">
        <v>409</v>
      </c>
      <c r="AW159" s="109" t="s">
        <v>430</v>
      </c>
      <c r="AX159" s="109" t="s">
        <v>408</v>
      </c>
    </row>
    <row r="160" spans="1:51" s="109" customFormat="1" ht="60" x14ac:dyDescent="0.15">
      <c r="A160" s="109" t="s">
        <v>1505</v>
      </c>
      <c r="B160" s="115">
        <v>43169</v>
      </c>
      <c r="C160" s="109" t="s">
        <v>350</v>
      </c>
      <c r="D160" s="115">
        <v>16499</v>
      </c>
      <c r="E160" s="109">
        <v>73</v>
      </c>
      <c r="F160" s="109" t="s">
        <v>356</v>
      </c>
      <c r="G160" s="109" t="s">
        <v>289</v>
      </c>
      <c r="H160" s="109" t="s">
        <v>322</v>
      </c>
      <c r="I160" s="109" t="s">
        <v>430</v>
      </c>
      <c r="J160" s="109" t="s">
        <v>430</v>
      </c>
      <c r="K160" s="109">
        <v>18</v>
      </c>
      <c r="L160" s="1" t="s">
        <v>1032</v>
      </c>
      <c r="M160" s="109" t="s">
        <v>409</v>
      </c>
      <c r="N160" s="109" t="s">
        <v>429</v>
      </c>
      <c r="O160" s="109" t="s">
        <v>408</v>
      </c>
      <c r="P160" s="109" t="s">
        <v>1504</v>
      </c>
      <c r="Q160" s="109" t="s">
        <v>408</v>
      </c>
      <c r="R160" s="109" t="s">
        <v>578</v>
      </c>
      <c r="S160" s="109" t="s">
        <v>305</v>
      </c>
      <c r="T160" s="109" t="s">
        <v>408</v>
      </c>
      <c r="U160" s="109">
        <v>3</v>
      </c>
      <c r="V160" s="109" t="s">
        <v>178</v>
      </c>
      <c r="W160" s="109" t="s">
        <v>394</v>
      </c>
      <c r="X160" s="109" t="s">
        <v>732</v>
      </c>
      <c r="Y160" s="109" t="s">
        <v>408</v>
      </c>
      <c r="Z160" s="109" t="s">
        <v>361</v>
      </c>
      <c r="AA160" s="109" t="s">
        <v>361</v>
      </c>
      <c r="AB160" s="109" t="s">
        <v>361</v>
      </c>
      <c r="AC160" s="109" t="s">
        <v>1498</v>
      </c>
      <c r="AD160" s="109" t="s">
        <v>290</v>
      </c>
      <c r="AE160" s="109" t="s">
        <v>409</v>
      </c>
      <c r="AF160" s="115">
        <v>41023</v>
      </c>
      <c r="AG160" s="109" t="s">
        <v>427</v>
      </c>
      <c r="AH160" s="109" t="s">
        <v>365</v>
      </c>
      <c r="AI160" s="1" t="s">
        <v>1499</v>
      </c>
      <c r="AJ160" s="1" t="s">
        <v>1502</v>
      </c>
      <c r="AK160" s="1" t="s">
        <v>1500</v>
      </c>
      <c r="AL160" s="109" t="s">
        <v>361</v>
      </c>
      <c r="AM160" s="109" t="s">
        <v>408</v>
      </c>
      <c r="AN160" s="109" t="s">
        <v>408</v>
      </c>
      <c r="AO160" s="109" t="s">
        <v>408</v>
      </c>
      <c r="AP160" s="109" t="s">
        <v>408</v>
      </c>
      <c r="AQ160" s="109" t="s">
        <v>430</v>
      </c>
      <c r="AR160" s="1" t="s">
        <v>1496</v>
      </c>
      <c r="AS160" s="1" t="s">
        <v>1501</v>
      </c>
      <c r="AT160" s="109">
        <v>20</v>
      </c>
      <c r="AU160" s="109" t="s">
        <v>347</v>
      </c>
      <c r="AV160" s="109" t="s">
        <v>409</v>
      </c>
      <c r="AW160" s="109" t="s">
        <v>430</v>
      </c>
      <c r="AX160" s="109" t="s">
        <v>408</v>
      </c>
      <c r="AY160" s="1"/>
    </row>
    <row r="161" spans="1:63" s="109" customFormat="1" ht="54" customHeight="1" x14ac:dyDescent="0.15">
      <c r="A161" s="122" t="s">
        <v>1510</v>
      </c>
      <c r="B161" s="123">
        <v>42300</v>
      </c>
      <c r="C161" s="123" t="s">
        <v>171</v>
      </c>
      <c r="D161" s="123">
        <v>18867</v>
      </c>
      <c r="E161" s="21">
        <f t="shared" ref="E161" si="6">(B161-D161)/365.25</f>
        <v>64.156057494866531</v>
      </c>
      <c r="F161" s="109" t="s">
        <v>356</v>
      </c>
      <c r="G161" s="109" t="s">
        <v>289</v>
      </c>
      <c r="H161" s="109" t="s">
        <v>322</v>
      </c>
      <c r="I161" s="109" t="s">
        <v>430</v>
      </c>
      <c r="J161" s="109" t="s">
        <v>430</v>
      </c>
      <c r="K161" s="109">
        <v>18</v>
      </c>
      <c r="L161" s="1" t="s">
        <v>1362</v>
      </c>
      <c r="M161" s="109" t="s">
        <v>322</v>
      </c>
      <c r="N161" s="109" t="s">
        <v>429</v>
      </c>
      <c r="O161" s="109" t="s">
        <v>408</v>
      </c>
      <c r="P161" s="109" t="s">
        <v>426</v>
      </c>
      <c r="Q161" s="109" t="s">
        <v>408</v>
      </c>
      <c r="R161" s="109" t="s">
        <v>578</v>
      </c>
      <c r="S161" s="109" t="s">
        <v>305</v>
      </c>
      <c r="T161" s="109" t="s">
        <v>408</v>
      </c>
      <c r="U161" s="109">
        <v>3</v>
      </c>
      <c r="V161" s="124" t="s">
        <v>410</v>
      </c>
      <c r="W161" s="109" t="s">
        <v>425</v>
      </c>
      <c r="X161" s="109" t="s">
        <v>408</v>
      </c>
      <c r="Y161" s="1" t="s">
        <v>1513</v>
      </c>
      <c r="Z161" s="109" t="s">
        <v>361</v>
      </c>
      <c r="AA161" s="109" t="s">
        <v>361</v>
      </c>
      <c r="AB161" s="109" t="s">
        <v>430</v>
      </c>
      <c r="AC161" s="109" t="s">
        <v>1512</v>
      </c>
      <c r="AD161" s="109" t="s">
        <v>318</v>
      </c>
      <c r="AE161" s="109" t="s">
        <v>409</v>
      </c>
      <c r="AF161" s="124">
        <v>41223</v>
      </c>
      <c r="AG161" s="109" t="s">
        <v>427</v>
      </c>
      <c r="AH161" s="109" t="s">
        <v>431</v>
      </c>
      <c r="AI161" s="1" t="s">
        <v>409</v>
      </c>
      <c r="AJ161" s="1" t="s">
        <v>193</v>
      </c>
      <c r="AK161" s="1" t="s">
        <v>1511</v>
      </c>
      <c r="AL161" s="109" t="s">
        <v>361</v>
      </c>
      <c r="AM161" s="124" t="s">
        <v>409</v>
      </c>
      <c r="AN161" s="124" t="s">
        <v>408</v>
      </c>
      <c r="AO161" s="124" t="s">
        <v>408</v>
      </c>
      <c r="AP161" s="124" t="s">
        <v>408</v>
      </c>
      <c r="AQ161" s="124" t="s">
        <v>409</v>
      </c>
      <c r="AR161" s="9" t="s">
        <v>409</v>
      </c>
      <c r="AS161" s="1" t="s">
        <v>409</v>
      </c>
      <c r="AT161" s="109">
        <v>20</v>
      </c>
      <c r="AU161" s="109" t="s">
        <v>295</v>
      </c>
      <c r="AV161" s="109">
        <v>0.5</v>
      </c>
      <c r="AW161" s="109" t="s">
        <v>430</v>
      </c>
      <c r="AY161" s="1"/>
    </row>
    <row r="162" spans="1:63" s="109" customFormat="1" ht="36" x14ac:dyDescent="0.15">
      <c r="A162" s="109" t="s">
        <v>1509</v>
      </c>
      <c r="B162" s="106">
        <v>42266</v>
      </c>
      <c r="C162" s="118" t="s">
        <v>350</v>
      </c>
      <c r="D162" s="106">
        <v>17664</v>
      </c>
      <c r="E162" s="113">
        <v>67.3</v>
      </c>
      <c r="F162" s="113" t="s">
        <v>1506</v>
      </c>
      <c r="G162" s="113" t="s">
        <v>289</v>
      </c>
      <c r="H162" s="113" t="s">
        <v>322</v>
      </c>
      <c r="I162" s="113" t="s">
        <v>430</v>
      </c>
      <c r="J162" s="113" t="s">
        <v>361</v>
      </c>
      <c r="K162" s="118">
        <v>13</v>
      </c>
      <c r="L162" s="113" t="s">
        <v>1412</v>
      </c>
      <c r="M162" s="118" t="s">
        <v>322</v>
      </c>
      <c r="N162" s="113" t="s">
        <v>429</v>
      </c>
      <c r="O162" s="121" t="s">
        <v>408</v>
      </c>
      <c r="P162" s="118" t="s">
        <v>426</v>
      </c>
      <c r="Q162" s="108" t="s">
        <v>408</v>
      </c>
      <c r="R162" s="118" t="s">
        <v>578</v>
      </c>
      <c r="S162" s="118" t="s">
        <v>305</v>
      </c>
      <c r="T162" s="121" t="s">
        <v>408</v>
      </c>
      <c r="U162" s="113">
        <v>5.6</v>
      </c>
      <c r="V162" s="118" t="s">
        <v>410</v>
      </c>
      <c r="W162" s="118" t="s">
        <v>425</v>
      </c>
      <c r="X162" s="121" t="s">
        <v>408</v>
      </c>
      <c r="Y162" s="108" t="s">
        <v>408</v>
      </c>
      <c r="Z162" s="118" t="s">
        <v>361</v>
      </c>
      <c r="AA162" s="118" t="s">
        <v>361</v>
      </c>
      <c r="AB162" s="118" t="s">
        <v>430</v>
      </c>
      <c r="AC162" s="118" t="s">
        <v>1413</v>
      </c>
      <c r="AD162" s="118" t="s">
        <v>318</v>
      </c>
      <c r="AE162" s="113">
        <v>1.6</v>
      </c>
      <c r="AF162" s="112">
        <v>40237</v>
      </c>
      <c r="AG162" s="118" t="s">
        <v>427</v>
      </c>
      <c r="AH162" s="118" t="s">
        <v>431</v>
      </c>
      <c r="AI162" s="118" t="s">
        <v>409</v>
      </c>
      <c r="AJ162" s="113" t="s">
        <v>193</v>
      </c>
      <c r="AK162" s="118" t="s">
        <v>1414</v>
      </c>
      <c r="AL162" s="118" t="s">
        <v>361</v>
      </c>
      <c r="AM162" s="121" t="s">
        <v>408</v>
      </c>
      <c r="AN162" s="121" t="s">
        <v>408</v>
      </c>
      <c r="AO162" s="121" t="s">
        <v>408</v>
      </c>
      <c r="AP162" s="121" t="s">
        <v>408</v>
      </c>
      <c r="AQ162" s="118" t="s">
        <v>430</v>
      </c>
      <c r="AR162" s="113" t="s">
        <v>1415</v>
      </c>
      <c r="AS162" s="118" t="s">
        <v>1507</v>
      </c>
      <c r="AT162" s="118">
        <v>0.5</v>
      </c>
      <c r="AU162" s="118" t="s">
        <v>295</v>
      </c>
      <c r="AV162" s="118">
        <v>2</v>
      </c>
      <c r="AW162" s="113" t="s">
        <v>430</v>
      </c>
      <c r="AX162" s="113" t="s">
        <v>408</v>
      </c>
      <c r="AY162" s="113"/>
      <c r="AZ162" s="113"/>
      <c r="BA162" s="113"/>
      <c r="BB162" s="113"/>
      <c r="BC162" s="120"/>
      <c r="BD162" s="119"/>
      <c r="BE162" s="119"/>
      <c r="BF162" s="119"/>
      <c r="BG162" s="119"/>
      <c r="BH162" s="119"/>
      <c r="BI162" s="113"/>
    </row>
    <row r="163" spans="1:63" s="109" customFormat="1" ht="36" x14ac:dyDescent="0.15">
      <c r="A163" s="109" t="s">
        <v>1508</v>
      </c>
      <c r="B163" s="114">
        <v>42931</v>
      </c>
      <c r="C163" s="118" t="s">
        <v>350</v>
      </c>
      <c r="D163" s="114">
        <v>17664</v>
      </c>
      <c r="E163" s="21">
        <f t="shared" si="5"/>
        <v>69.177275838466798</v>
      </c>
      <c r="F163" s="118" t="s">
        <v>356</v>
      </c>
      <c r="G163" s="118" t="s">
        <v>289</v>
      </c>
      <c r="H163" s="113" t="s">
        <v>322</v>
      </c>
      <c r="I163" s="113" t="s">
        <v>430</v>
      </c>
      <c r="J163" s="113" t="s">
        <v>361</v>
      </c>
      <c r="K163" s="118">
        <v>13</v>
      </c>
      <c r="L163" s="113" t="s">
        <v>1412</v>
      </c>
      <c r="M163" s="118" t="s">
        <v>322</v>
      </c>
      <c r="N163" s="113" t="s">
        <v>429</v>
      </c>
      <c r="O163" s="121" t="s">
        <v>408</v>
      </c>
      <c r="P163" s="118" t="s">
        <v>426</v>
      </c>
      <c r="Q163" s="121" t="s">
        <v>408</v>
      </c>
      <c r="R163" s="118" t="s">
        <v>578</v>
      </c>
      <c r="S163" s="118" t="s">
        <v>305</v>
      </c>
      <c r="T163" s="121" t="s">
        <v>408</v>
      </c>
      <c r="U163" s="113">
        <v>7.4</v>
      </c>
      <c r="V163" s="118" t="s">
        <v>410</v>
      </c>
      <c r="W163" s="118" t="s">
        <v>425</v>
      </c>
      <c r="X163" s="121" t="s">
        <v>408</v>
      </c>
      <c r="Y163" s="121" t="s">
        <v>408</v>
      </c>
      <c r="Z163" s="118" t="s">
        <v>361</v>
      </c>
      <c r="AA163" s="118" t="s">
        <v>361</v>
      </c>
      <c r="AB163" s="118" t="s">
        <v>430</v>
      </c>
      <c r="AC163" s="118" t="s">
        <v>1413</v>
      </c>
      <c r="AD163" s="118" t="s">
        <v>318</v>
      </c>
      <c r="AE163" s="118" t="s">
        <v>409</v>
      </c>
      <c r="AF163" s="112">
        <v>40237</v>
      </c>
      <c r="AG163" s="118" t="s">
        <v>427</v>
      </c>
      <c r="AH163" s="118" t="s">
        <v>431</v>
      </c>
      <c r="AI163" s="118" t="s">
        <v>409</v>
      </c>
      <c r="AJ163" s="113" t="s">
        <v>193</v>
      </c>
      <c r="AK163" s="118" t="s">
        <v>1414</v>
      </c>
      <c r="AL163" s="118" t="s">
        <v>361</v>
      </c>
      <c r="AM163" s="118" t="s">
        <v>408</v>
      </c>
      <c r="AN163" s="118" t="s">
        <v>408</v>
      </c>
      <c r="AO163" s="118" t="s">
        <v>408</v>
      </c>
      <c r="AP163" s="118" t="s">
        <v>408</v>
      </c>
      <c r="AQ163" s="118" t="s">
        <v>430</v>
      </c>
      <c r="AR163" s="113" t="s">
        <v>1415</v>
      </c>
      <c r="AS163" s="113" t="s">
        <v>1416</v>
      </c>
      <c r="AT163" s="118">
        <v>20</v>
      </c>
      <c r="AU163" s="118" t="s">
        <v>347</v>
      </c>
      <c r="AV163" s="118">
        <v>3</v>
      </c>
      <c r="AW163" s="118" t="s">
        <v>430</v>
      </c>
      <c r="AX163" s="113" t="s">
        <v>408</v>
      </c>
      <c r="AY163" s="113"/>
    </row>
    <row r="164" spans="1:63" s="109" customFormat="1" ht="36" x14ac:dyDescent="0.15">
      <c r="A164" s="109" t="s">
        <v>1520</v>
      </c>
      <c r="B164" s="114">
        <v>43267</v>
      </c>
      <c r="C164" s="118" t="s">
        <v>350</v>
      </c>
      <c r="D164" s="114">
        <v>17664</v>
      </c>
      <c r="E164" s="21">
        <f t="shared" ref="E164" si="7">(B164-D164)/365.25</f>
        <v>70.097193702943187</v>
      </c>
      <c r="F164" s="118" t="s">
        <v>356</v>
      </c>
      <c r="G164" s="118" t="s">
        <v>289</v>
      </c>
      <c r="H164" s="113" t="s">
        <v>322</v>
      </c>
      <c r="I164" s="113" t="s">
        <v>430</v>
      </c>
      <c r="J164" s="113" t="s">
        <v>361</v>
      </c>
      <c r="K164" s="118">
        <v>13</v>
      </c>
      <c r="L164" s="113" t="s">
        <v>1412</v>
      </c>
      <c r="M164" s="118" t="s">
        <v>322</v>
      </c>
      <c r="N164" s="113" t="s">
        <v>429</v>
      </c>
      <c r="O164" s="121" t="s">
        <v>408</v>
      </c>
      <c r="P164" s="118" t="s">
        <v>426</v>
      </c>
      <c r="Q164" s="121" t="s">
        <v>408</v>
      </c>
      <c r="R164" s="118" t="s">
        <v>578</v>
      </c>
      <c r="S164" s="118" t="s">
        <v>305</v>
      </c>
      <c r="T164" s="121" t="s">
        <v>408</v>
      </c>
      <c r="U164" s="113">
        <v>8.3000000000000007</v>
      </c>
      <c r="V164" s="118" t="s">
        <v>410</v>
      </c>
      <c r="W164" s="118" t="s">
        <v>425</v>
      </c>
      <c r="X164" s="121" t="s">
        <v>408</v>
      </c>
      <c r="Y164" s="121" t="s">
        <v>408</v>
      </c>
      <c r="Z164" s="118" t="s">
        <v>361</v>
      </c>
      <c r="AA164" s="118" t="s">
        <v>361</v>
      </c>
      <c r="AB164" s="118" t="s">
        <v>430</v>
      </c>
      <c r="AC164" s="118" t="s">
        <v>1413</v>
      </c>
      <c r="AD164" s="118" t="s">
        <v>318</v>
      </c>
      <c r="AE164" s="118" t="s">
        <v>409</v>
      </c>
      <c r="AF164" s="112">
        <v>40237</v>
      </c>
      <c r="AG164" s="118" t="s">
        <v>427</v>
      </c>
      <c r="AH164" s="118" t="s">
        <v>431</v>
      </c>
      <c r="AI164" s="118" t="s">
        <v>409</v>
      </c>
      <c r="AJ164" s="113" t="s">
        <v>193</v>
      </c>
      <c r="AK164" s="118" t="s">
        <v>1414</v>
      </c>
      <c r="AL164" s="118" t="s">
        <v>361</v>
      </c>
      <c r="AM164" s="118" t="s">
        <v>408</v>
      </c>
      <c r="AN164" s="118" t="s">
        <v>408</v>
      </c>
      <c r="AO164" s="118" t="s">
        <v>408</v>
      </c>
      <c r="AP164" s="118" t="s">
        <v>408</v>
      </c>
      <c r="AQ164" s="118" t="s">
        <v>430</v>
      </c>
      <c r="AR164" s="113" t="s">
        <v>1415</v>
      </c>
      <c r="AS164" s="113" t="s">
        <v>1416</v>
      </c>
      <c r="AT164" s="118">
        <v>20</v>
      </c>
      <c r="AU164" s="118" t="s">
        <v>347</v>
      </c>
      <c r="AV164" s="118">
        <v>4</v>
      </c>
      <c r="AW164" s="118" t="s">
        <v>430</v>
      </c>
      <c r="AX164" s="113" t="s">
        <v>408</v>
      </c>
      <c r="AY164" s="113"/>
    </row>
    <row r="165" spans="1:63" s="126" customFormat="1" ht="144" customHeight="1" x14ac:dyDescent="0.15">
      <c r="A165" s="129" t="s">
        <v>1515</v>
      </c>
      <c r="B165" s="130">
        <v>42375</v>
      </c>
      <c r="C165" s="130" t="s">
        <v>171</v>
      </c>
      <c r="D165" s="130">
        <v>22136</v>
      </c>
      <c r="E165" s="131">
        <f t="shared" si="5"/>
        <v>55.411362080766601</v>
      </c>
      <c r="F165" s="132" t="s">
        <v>428</v>
      </c>
      <c r="G165" s="132" t="s">
        <v>1403</v>
      </c>
      <c r="H165" s="132" t="s">
        <v>322</v>
      </c>
      <c r="I165" s="132" t="s">
        <v>430</v>
      </c>
      <c r="J165" s="132" t="s">
        <v>430</v>
      </c>
      <c r="K165" s="132">
        <v>16</v>
      </c>
      <c r="L165" s="132" t="s">
        <v>1411</v>
      </c>
      <c r="M165" s="132" t="s">
        <v>322</v>
      </c>
      <c r="N165" s="132" t="s">
        <v>1404</v>
      </c>
      <c r="O165" s="132">
        <v>50</v>
      </c>
      <c r="P165" s="132" t="s">
        <v>426</v>
      </c>
      <c r="Q165" s="132" t="s">
        <v>408</v>
      </c>
      <c r="R165" s="132" t="s">
        <v>578</v>
      </c>
      <c r="S165" s="132" t="s">
        <v>305</v>
      </c>
      <c r="T165" s="132" t="s">
        <v>408</v>
      </c>
      <c r="U165" s="132" t="s">
        <v>1516</v>
      </c>
      <c r="V165" s="133" t="s">
        <v>410</v>
      </c>
      <c r="W165" s="132" t="s">
        <v>425</v>
      </c>
      <c r="X165" s="132" t="s">
        <v>408</v>
      </c>
      <c r="Y165" s="132" t="s">
        <v>408</v>
      </c>
      <c r="Z165" s="132" t="s">
        <v>361</v>
      </c>
      <c r="AA165" s="132" t="s">
        <v>361</v>
      </c>
      <c r="AB165" s="132" t="s">
        <v>409</v>
      </c>
      <c r="AC165" s="132" t="s">
        <v>408</v>
      </c>
      <c r="AD165" s="132" t="s">
        <v>290</v>
      </c>
      <c r="AE165" s="132">
        <v>6</v>
      </c>
      <c r="AF165" s="133">
        <v>38689</v>
      </c>
      <c r="AG165" s="132" t="s">
        <v>427</v>
      </c>
      <c r="AH165" s="132" t="s">
        <v>431</v>
      </c>
      <c r="AI165" s="128" t="s">
        <v>1519</v>
      </c>
      <c r="AJ165" s="132" t="s">
        <v>1494</v>
      </c>
      <c r="AK165" s="132" t="s">
        <v>1517</v>
      </c>
      <c r="AL165" s="132" t="s">
        <v>361</v>
      </c>
      <c r="AM165" s="133" t="s">
        <v>408</v>
      </c>
      <c r="AN165" s="133" t="s">
        <v>408</v>
      </c>
      <c r="AO165" s="133" t="s">
        <v>408</v>
      </c>
      <c r="AP165" s="133" t="s">
        <v>408</v>
      </c>
      <c r="AQ165" s="133" t="s">
        <v>361</v>
      </c>
      <c r="AR165" s="133" t="s">
        <v>409</v>
      </c>
      <c r="AS165" s="132" t="s">
        <v>1518</v>
      </c>
      <c r="AT165" s="132">
        <v>20</v>
      </c>
      <c r="AU165" s="132" t="s">
        <v>347</v>
      </c>
      <c r="AV165" s="132">
        <v>0</v>
      </c>
      <c r="AW165" s="132" t="s">
        <v>430</v>
      </c>
      <c r="AX165" s="132" t="s">
        <v>1406</v>
      </c>
      <c r="AY165" s="132"/>
      <c r="AZ165" s="125"/>
    </row>
    <row r="166" spans="1:63" s="109" customFormat="1" ht="72" x14ac:dyDescent="0.15">
      <c r="A166" s="109" t="s">
        <v>1523</v>
      </c>
      <c r="B166" s="134">
        <v>42930</v>
      </c>
      <c r="C166" s="113" t="s">
        <v>1521</v>
      </c>
      <c r="D166" s="130">
        <v>22136</v>
      </c>
      <c r="E166" s="131">
        <f t="shared" si="5"/>
        <v>56.930869267624914</v>
      </c>
      <c r="F166" s="118" t="s">
        <v>428</v>
      </c>
      <c r="G166" s="113" t="s">
        <v>1403</v>
      </c>
      <c r="H166" s="113" t="s">
        <v>322</v>
      </c>
      <c r="I166" s="113" t="s">
        <v>430</v>
      </c>
      <c r="J166" s="113" t="s">
        <v>430</v>
      </c>
      <c r="K166" s="118">
        <v>16</v>
      </c>
      <c r="L166" s="113" t="s">
        <v>1411</v>
      </c>
      <c r="M166" s="118" t="s">
        <v>322</v>
      </c>
      <c r="N166" s="113" t="s">
        <v>1404</v>
      </c>
      <c r="O166" s="118">
        <v>50</v>
      </c>
      <c r="P166" s="118" t="s">
        <v>426</v>
      </c>
      <c r="Q166" s="132" t="s">
        <v>408</v>
      </c>
      <c r="R166" s="118" t="s">
        <v>578</v>
      </c>
      <c r="S166" s="118" t="s">
        <v>305</v>
      </c>
      <c r="T166" s="132" t="s">
        <v>408</v>
      </c>
      <c r="U166" s="113">
        <v>11.5</v>
      </c>
      <c r="V166" s="118" t="s">
        <v>410</v>
      </c>
      <c r="W166" s="118" t="s">
        <v>425</v>
      </c>
      <c r="X166" s="132" t="s">
        <v>408</v>
      </c>
      <c r="Y166" s="132" t="s">
        <v>408</v>
      </c>
      <c r="Z166" s="118" t="s">
        <v>361</v>
      </c>
      <c r="AA166" s="118" t="s">
        <v>361</v>
      </c>
      <c r="AB166" s="118" t="s">
        <v>361</v>
      </c>
      <c r="AC166" s="118" t="s">
        <v>1522</v>
      </c>
      <c r="AD166" s="118" t="s">
        <v>290</v>
      </c>
      <c r="AE166" s="118">
        <v>8</v>
      </c>
      <c r="AF166" s="112">
        <v>38689</v>
      </c>
      <c r="AG166" s="118" t="s">
        <v>427</v>
      </c>
      <c r="AH166" s="118" t="s">
        <v>431</v>
      </c>
      <c r="AI166" s="113" t="s">
        <v>1519</v>
      </c>
      <c r="AJ166" s="113" t="s">
        <v>1494</v>
      </c>
      <c r="AK166" s="113" t="s">
        <v>1517</v>
      </c>
      <c r="AL166" s="118" t="s">
        <v>361</v>
      </c>
      <c r="AM166" s="133" t="s">
        <v>408</v>
      </c>
      <c r="AN166" s="133" t="s">
        <v>408</v>
      </c>
      <c r="AO166" s="133" t="s">
        <v>408</v>
      </c>
      <c r="AP166" s="133" t="s">
        <v>408</v>
      </c>
      <c r="AQ166" s="118" t="s">
        <v>361</v>
      </c>
      <c r="AR166" s="133" t="s">
        <v>408</v>
      </c>
      <c r="AS166" s="113" t="s">
        <v>1518</v>
      </c>
      <c r="AT166" s="118">
        <v>20</v>
      </c>
      <c r="AU166" s="132" t="s">
        <v>347</v>
      </c>
      <c r="AV166" s="118">
        <v>3</v>
      </c>
      <c r="AW166" s="118" t="s">
        <v>430</v>
      </c>
      <c r="AX166" s="113" t="s">
        <v>1406</v>
      </c>
      <c r="AY166" s="113"/>
    </row>
    <row r="167" spans="1:63" s="109" customFormat="1" ht="72" x14ac:dyDescent="0.15">
      <c r="A167" s="109" t="s">
        <v>1524</v>
      </c>
      <c r="B167" s="134">
        <v>43281</v>
      </c>
      <c r="C167" s="118" t="s">
        <v>409</v>
      </c>
      <c r="D167" s="130">
        <v>22136</v>
      </c>
      <c r="E167" s="131">
        <f t="shared" si="5"/>
        <v>57.891854893908281</v>
      </c>
      <c r="F167" s="118" t="s">
        <v>428</v>
      </c>
      <c r="G167" s="113" t="s">
        <v>1403</v>
      </c>
      <c r="H167" s="113" t="s">
        <v>322</v>
      </c>
      <c r="I167" s="113" t="s">
        <v>430</v>
      </c>
      <c r="J167" s="113" t="s">
        <v>430</v>
      </c>
      <c r="K167" s="118">
        <v>16</v>
      </c>
      <c r="L167" s="113" t="s">
        <v>1411</v>
      </c>
      <c r="M167" s="118" t="s">
        <v>322</v>
      </c>
      <c r="N167" s="113" t="s">
        <v>1404</v>
      </c>
      <c r="O167" s="118">
        <v>50</v>
      </c>
      <c r="P167" s="118" t="s">
        <v>426</v>
      </c>
      <c r="Q167" s="132" t="s">
        <v>408</v>
      </c>
      <c r="R167" s="118" t="s">
        <v>578</v>
      </c>
      <c r="S167" s="118" t="s">
        <v>305</v>
      </c>
      <c r="T167" s="132" t="s">
        <v>408</v>
      </c>
      <c r="U167" s="113">
        <v>12.6</v>
      </c>
      <c r="V167" s="118" t="s">
        <v>410</v>
      </c>
      <c r="W167" s="118" t="s">
        <v>425</v>
      </c>
      <c r="X167" s="132" t="s">
        <v>408</v>
      </c>
      <c r="Y167" s="132" t="s">
        <v>408</v>
      </c>
      <c r="Z167" s="118" t="s">
        <v>361</v>
      </c>
      <c r="AA167" s="118" t="s">
        <v>361</v>
      </c>
      <c r="AB167" s="118" t="s">
        <v>361</v>
      </c>
      <c r="AC167" s="118" t="s">
        <v>1522</v>
      </c>
      <c r="AD167" s="118" t="s">
        <v>290</v>
      </c>
      <c r="AE167" s="118" t="s">
        <v>409</v>
      </c>
      <c r="AF167" s="112">
        <v>38689</v>
      </c>
      <c r="AG167" s="118" t="s">
        <v>427</v>
      </c>
      <c r="AH167" s="118" t="s">
        <v>431</v>
      </c>
      <c r="AI167" s="113" t="s">
        <v>1519</v>
      </c>
      <c r="AJ167" s="113" t="s">
        <v>1494</v>
      </c>
      <c r="AK167" s="113" t="s">
        <v>1517</v>
      </c>
      <c r="AL167" s="118" t="s">
        <v>361</v>
      </c>
      <c r="AM167" s="133" t="s">
        <v>408</v>
      </c>
      <c r="AN167" s="133" t="s">
        <v>408</v>
      </c>
      <c r="AO167" s="133" t="s">
        <v>408</v>
      </c>
      <c r="AP167" s="133" t="s">
        <v>408</v>
      </c>
      <c r="AQ167" s="118" t="s">
        <v>361</v>
      </c>
      <c r="AR167" s="133" t="s">
        <v>408</v>
      </c>
      <c r="AS167" s="113" t="s">
        <v>1518</v>
      </c>
      <c r="AT167" s="118">
        <v>20</v>
      </c>
      <c r="AU167" s="132" t="s">
        <v>347</v>
      </c>
      <c r="AV167" s="118">
        <v>4</v>
      </c>
      <c r="AW167" s="118" t="s">
        <v>430</v>
      </c>
      <c r="AX167" s="113" t="s">
        <v>1406</v>
      </c>
      <c r="AY167" s="113"/>
    </row>
    <row r="168" spans="1:63" s="136" customFormat="1" ht="83" customHeight="1" x14ac:dyDescent="0.15">
      <c r="A168" s="109" t="s">
        <v>1525</v>
      </c>
      <c r="B168" s="135">
        <v>42378</v>
      </c>
      <c r="C168" s="109" t="s">
        <v>350</v>
      </c>
      <c r="D168" s="135">
        <v>18593</v>
      </c>
      <c r="E168" s="131">
        <f t="shared" ref="E168:E171" si="8">(B168-D168)/365.25</f>
        <v>65.119780971937033</v>
      </c>
      <c r="F168" s="109" t="s">
        <v>428</v>
      </c>
      <c r="G168" s="109" t="s">
        <v>289</v>
      </c>
      <c r="H168" s="109" t="s">
        <v>322</v>
      </c>
      <c r="I168" s="109" t="s">
        <v>430</v>
      </c>
      <c r="J168" s="109" t="s">
        <v>430</v>
      </c>
      <c r="K168" s="109">
        <v>13</v>
      </c>
      <c r="L168" s="1" t="s">
        <v>1410</v>
      </c>
      <c r="M168" s="109" t="s">
        <v>275</v>
      </c>
      <c r="N168" s="109" t="s">
        <v>429</v>
      </c>
      <c r="O168" s="109" t="s">
        <v>408</v>
      </c>
      <c r="P168" s="109" t="s">
        <v>426</v>
      </c>
      <c r="Q168" s="109" t="s">
        <v>408</v>
      </c>
      <c r="R168" s="109" t="s">
        <v>578</v>
      </c>
      <c r="S168" s="109" t="s">
        <v>305</v>
      </c>
      <c r="T168" s="109" t="s">
        <v>408</v>
      </c>
      <c r="U168" s="109">
        <v>2.2000000000000002</v>
      </c>
      <c r="V168" s="109" t="s">
        <v>410</v>
      </c>
      <c r="W168" s="109" t="s">
        <v>394</v>
      </c>
      <c r="X168" s="109" t="s">
        <v>408</v>
      </c>
      <c r="Y168" s="109" t="s">
        <v>408</v>
      </c>
      <c r="Z168" s="109" t="s">
        <v>361</v>
      </c>
      <c r="AA168" s="109" t="s">
        <v>361</v>
      </c>
      <c r="AB168" s="109" t="s">
        <v>430</v>
      </c>
      <c r="AC168" s="1" t="s">
        <v>1407</v>
      </c>
      <c r="AD168" s="109" t="s">
        <v>413</v>
      </c>
      <c r="AE168" s="136">
        <v>1.6</v>
      </c>
      <c r="AF168" s="135">
        <v>41587</v>
      </c>
      <c r="AG168" s="109" t="s">
        <v>427</v>
      </c>
      <c r="AH168" s="109" t="s">
        <v>431</v>
      </c>
      <c r="AI168" s="109" t="s">
        <v>409</v>
      </c>
      <c r="AJ168" s="109" t="s">
        <v>193</v>
      </c>
      <c r="AK168" s="1" t="s">
        <v>1408</v>
      </c>
      <c r="AL168" s="109" t="s">
        <v>361</v>
      </c>
      <c r="AM168" s="109" t="s">
        <v>408</v>
      </c>
      <c r="AN168" s="109" t="s">
        <v>408</v>
      </c>
      <c r="AO168" s="109" t="s">
        <v>408</v>
      </c>
      <c r="AP168" s="109" t="s">
        <v>408</v>
      </c>
      <c r="AQ168" s="109" t="s">
        <v>361</v>
      </c>
      <c r="AR168" s="109" t="s">
        <v>408</v>
      </c>
      <c r="AS168" s="1" t="s">
        <v>1409</v>
      </c>
      <c r="AT168" s="109">
        <v>20</v>
      </c>
      <c r="AU168" s="109" t="s">
        <v>347</v>
      </c>
      <c r="AV168" s="109">
        <v>0</v>
      </c>
      <c r="AW168" s="109" t="s">
        <v>430</v>
      </c>
      <c r="AX168" s="109"/>
      <c r="AY168" s="109"/>
      <c r="AZ168" s="1"/>
      <c r="BA168" s="109"/>
      <c r="BB168" s="109"/>
      <c r="BC168" s="109"/>
      <c r="BD168" s="109"/>
      <c r="BE168" s="109"/>
      <c r="BF168" s="109"/>
      <c r="BG168" s="109"/>
      <c r="BH168" s="109"/>
      <c r="BI168" s="109"/>
      <c r="BJ168" s="109"/>
      <c r="BK168" s="109"/>
    </row>
    <row r="169" spans="1:63" s="136" customFormat="1" ht="83" customHeight="1" x14ac:dyDescent="0.15">
      <c r="A169" s="109" t="s">
        <v>1526</v>
      </c>
      <c r="B169" s="135">
        <v>43288</v>
      </c>
      <c r="C169" s="109" t="s">
        <v>350</v>
      </c>
      <c r="D169" s="135">
        <v>18593</v>
      </c>
      <c r="E169" s="131">
        <f t="shared" si="8"/>
        <v>67.611225188227237</v>
      </c>
      <c r="F169" s="109" t="s">
        <v>428</v>
      </c>
      <c r="G169" s="109" t="s">
        <v>289</v>
      </c>
      <c r="H169" s="109" t="s">
        <v>322</v>
      </c>
      <c r="I169" s="109" t="s">
        <v>430</v>
      </c>
      <c r="J169" s="109" t="s">
        <v>430</v>
      </c>
      <c r="K169" s="109">
        <v>13</v>
      </c>
      <c r="L169" s="1" t="s">
        <v>1410</v>
      </c>
      <c r="M169" s="109" t="s">
        <v>275</v>
      </c>
      <c r="N169" s="109" t="s">
        <v>429</v>
      </c>
      <c r="O169" s="109" t="s">
        <v>408</v>
      </c>
      <c r="P169" s="109" t="s">
        <v>426</v>
      </c>
      <c r="Q169" s="109" t="s">
        <v>408</v>
      </c>
      <c r="R169" s="109" t="s">
        <v>578</v>
      </c>
      <c r="S169" s="109" t="s">
        <v>305</v>
      </c>
      <c r="T169" s="109" t="s">
        <v>408</v>
      </c>
      <c r="U169" s="109">
        <v>4.5999999999999996</v>
      </c>
      <c r="V169" s="109" t="s">
        <v>410</v>
      </c>
      <c r="W169" s="109" t="s">
        <v>394</v>
      </c>
      <c r="X169" s="109" t="s">
        <v>408</v>
      </c>
      <c r="Y169" s="109" t="s">
        <v>408</v>
      </c>
      <c r="Z169" s="109" t="s">
        <v>361</v>
      </c>
      <c r="AA169" s="109" t="s">
        <v>361</v>
      </c>
      <c r="AB169" s="109" t="s">
        <v>430</v>
      </c>
      <c r="AC169" s="1" t="s">
        <v>1407</v>
      </c>
      <c r="AD169" s="109" t="s">
        <v>413</v>
      </c>
      <c r="AE169" s="136" t="s">
        <v>409</v>
      </c>
      <c r="AF169" s="135">
        <v>41587</v>
      </c>
      <c r="AG169" s="109" t="s">
        <v>427</v>
      </c>
      <c r="AH169" s="109" t="s">
        <v>431</v>
      </c>
      <c r="AI169" s="109" t="s">
        <v>409</v>
      </c>
      <c r="AJ169" s="109" t="s">
        <v>193</v>
      </c>
      <c r="AK169" s="1" t="s">
        <v>1408</v>
      </c>
      <c r="AL169" s="109" t="s">
        <v>361</v>
      </c>
      <c r="AM169" s="109" t="s">
        <v>408</v>
      </c>
      <c r="AN169" s="109" t="s">
        <v>408</v>
      </c>
      <c r="AO169" s="109" t="s">
        <v>408</v>
      </c>
      <c r="AP169" s="109" t="s">
        <v>408</v>
      </c>
      <c r="AQ169" s="109" t="s">
        <v>361</v>
      </c>
      <c r="AR169" s="109" t="s">
        <v>408</v>
      </c>
      <c r="AS169" s="1" t="s">
        <v>1409</v>
      </c>
      <c r="AT169" s="109">
        <v>20</v>
      </c>
      <c r="AU169" s="109" t="s">
        <v>347</v>
      </c>
      <c r="AV169" s="109">
        <v>3</v>
      </c>
      <c r="AW169" s="109" t="s">
        <v>430</v>
      </c>
      <c r="AX169" s="109"/>
      <c r="AY169" s="109"/>
      <c r="AZ169" s="1"/>
      <c r="BA169" s="109"/>
      <c r="BB169" s="109"/>
      <c r="BC169" s="109"/>
      <c r="BD169" s="109"/>
      <c r="BE169" s="109"/>
      <c r="BF169" s="109"/>
      <c r="BG169" s="109"/>
      <c r="BH169" s="109"/>
      <c r="BI169" s="109"/>
      <c r="BJ169" s="109"/>
      <c r="BK169" s="109"/>
    </row>
    <row r="170" spans="1:63" s="109" customFormat="1" ht="36" x14ac:dyDescent="0.15">
      <c r="A170" s="109" t="s">
        <v>1530</v>
      </c>
      <c r="B170" s="106">
        <v>42924</v>
      </c>
      <c r="C170" s="118" t="s">
        <v>350</v>
      </c>
      <c r="D170" s="106">
        <v>20399</v>
      </c>
      <c r="E170" s="21">
        <f t="shared" si="8"/>
        <v>61.670088980150581</v>
      </c>
      <c r="F170" s="113" t="s">
        <v>428</v>
      </c>
      <c r="G170" s="113" t="s">
        <v>289</v>
      </c>
      <c r="H170" s="113" t="s">
        <v>322</v>
      </c>
      <c r="I170" s="113" t="s">
        <v>430</v>
      </c>
      <c r="J170" s="113" t="s">
        <v>430</v>
      </c>
      <c r="K170" s="113">
        <v>12</v>
      </c>
      <c r="L170" s="113" t="s">
        <v>1529</v>
      </c>
      <c r="M170" s="118" t="s">
        <v>275</v>
      </c>
      <c r="N170" s="113" t="s">
        <v>429</v>
      </c>
      <c r="O170" s="109" t="s">
        <v>408</v>
      </c>
      <c r="P170" s="118" t="s">
        <v>426</v>
      </c>
      <c r="Q170" s="109" t="s">
        <v>408</v>
      </c>
      <c r="R170" s="118" t="s">
        <v>578</v>
      </c>
      <c r="S170" s="118" t="s">
        <v>305</v>
      </c>
      <c r="T170" s="109" t="s">
        <v>408</v>
      </c>
      <c r="U170" s="113">
        <v>25</v>
      </c>
      <c r="V170" s="118" t="s">
        <v>409</v>
      </c>
      <c r="W170" s="118" t="s">
        <v>409</v>
      </c>
      <c r="X170" s="109" t="s">
        <v>408</v>
      </c>
      <c r="Y170" s="113" t="s">
        <v>409</v>
      </c>
      <c r="Z170" s="118" t="s">
        <v>430</v>
      </c>
      <c r="AA170" s="118" t="s">
        <v>361</v>
      </c>
      <c r="AB170" s="118" t="s">
        <v>361</v>
      </c>
      <c r="AC170" s="118" t="s">
        <v>1498</v>
      </c>
      <c r="AD170" s="118" t="s">
        <v>409</v>
      </c>
      <c r="AE170" s="118" t="s">
        <v>1527</v>
      </c>
      <c r="AF170" s="118">
        <v>1996</v>
      </c>
      <c r="AG170" s="118" t="s">
        <v>409</v>
      </c>
      <c r="AH170" s="118" t="s">
        <v>409</v>
      </c>
      <c r="AI170" s="118" t="s">
        <v>409</v>
      </c>
      <c r="AJ170" s="118" t="s">
        <v>409</v>
      </c>
      <c r="AK170" s="118" t="s">
        <v>409</v>
      </c>
      <c r="AL170" s="118" t="s">
        <v>409</v>
      </c>
      <c r="AM170" s="118" t="s">
        <v>409</v>
      </c>
      <c r="AN170" s="118" t="s">
        <v>409</v>
      </c>
      <c r="AO170" s="118" t="s">
        <v>409</v>
      </c>
      <c r="AP170" s="118" t="s">
        <v>409</v>
      </c>
      <c r="AQ170" s="118" t="s">
        <v>409</v>
      </c>
      <c r="AR170" s="118" t="s">
        <v>409</v>
      </c>
      <c r="AS170" s="118" t="s">
        <v>409</v>
      </c>
      <c r="AT170" s="118">
        <v>20</v>
      </c>
      <c r="AU170" s="118" t="s">
        <v>347</v>
      </c>
      <c r="AV170" s="118">
        <v>2</v>
      </c>
      <c r="AW170" s="118" t="s">
        <v>430</v>
      </c>
      <c r="AX170" s="113" t="s">
        <v>408</v>
      </c>
      <c r="AY170" s="113"/>
    </row>
    <row r="171" spans="1:63" s="109" customFormat="1" ht="72" x14ac:dyDescent="0.15">
      <c r="A171" s="109" t="s">
        <v>1650</v>
      </c>
      <c r="B171" s="106">
        <v>42916</v>
      </c>
      <c r="C171" s="118" t="s">
        <v>311</v>
      </c>
      <c r="D171" s="106">
        <v>21069</v>
      </c>
      <c r="E171" s="21">
        <f t="shared" si="8"/>
        <v>59.813826146475016</v>
      </c>
      <c r="F171" s="113" t="s">
        <v>356</v>
      </c>
      <c r="G171" s="113" t="s">
        <v>289</v>
      </c>
      <c r="H171" s="113" t="s">
        <v>322</v>
      </c>
      <c r="I171" s="113" t="s">
        <v>430</v>
      </c>
      <c r="J171" s="113" t="s">
        <v>409</v>
      </c>
      <c r="K171" s="113">
        <v>16</v>
      </c>
      <c r="L171" s="113" t="s">
        <v>1540</v>
      </c>
      <c r="M171" s="1" t="s">
        <v>322</v>
      </c>
      <c r="N171" s="1" t="s">
        <v>429</v>
      </c>
      <c r="O171" s="118" t="s">
        <v>409</v>
      </c>
      <c r="P171" s="113" t="s">
        <v>426</v>
      </c>
      <c r="Q171" s="109" t="s">
        <v>408</v>
      </c>
      <c r="R171" s="113" t="s">
        <v>578</v>
      </c>
      <c r="S171" s="113" t="s">
        <v>305</v>
      </c>
      <c r="T171" s="109" t="s">
        <v>408</v>
      </c>
      <c r="U171" s="113">
        <v>2</v>
      </c>
      <c r="V171" s="113" t="s">
        <v>178</v>
      </c>
      <c r="W171" s="113" t="s">
        <v>297</v>
      </c>
      <c r="X171" s="109" t="s">
        <v>408</v>
      </c>
      <c r="Y171" s="113" t="s">
        <v>1531</v>
      </c>
      <c r="Z171" s="113" t="s">
        <v>430</v>
      </c>
      <c r="AA171" s="113" t="s">
        <v>1532</v>
      </c>
      <c r="AB171" s="113" t="s">
        <v>361</v>
      </c>
      <c r="AC171" s="113" t="s">
        <v>1533</v>
      </c>
      <c r="AD171" s="113" t="s">
        <v>290</v>
      </c>
      <c r="AE171" s="152" t="s">
        <v>1534</v>
      </c>
      <c r="AF171" s="7">
        <v>42191</v>
      </c>
      <c r="AG171" s="1" t="s">
        <v>427</v>
      </c>
      <c r="AH171" s="1" t="s">
        <v>431</v>
      </c>
      <c r="AI171" s="1" t="s">
        <v>409</v>
      </c>
      <c r="AJ171" s="1" t="s">
        <v>193</v>
      </c>
      <c r="AK171" s="1" t="s">
        <v>1535</v>
      </c>
      <c r="AL171" s="1" t="s">
        <v>361</v>
      </c>
      <c r="AM171" s="109" t="s">
        <v>408</v>
      </c>
      <c r="AN171" s="109" t="s">
        <v>408</v>
      </c>
      <c r="AO171" s="109" t="s">
        <v>408</v>
      </c>
      <c r="AP171" s="109" t="s">
        <v>408</v>
      </c>
      <c r="AQ171" s="1" t="s">
        <v>361</v>
      </c>
      <c r="AR171" s="109" t="s">
        <v>408</v>
      </c>
      <c r="AS171" s="113" t="s">
        <v>1536</v>
      </c>
      <c r="AT171" s="113">
        <v>20</v>
      </c>
      <c r="AU171" s="113" t="s">
        <v>347</v>
      </c>
      <c r="AV171" s="113">
        <v>2</v>
      </c>
      <c r="AW171" s="113" t="s">
        <v>430</v>
      </c>
      <c r="AX171" s="113"/>
      <c r="AY171" s="113"/>
    </row>
    <row r="172" spans="1:63" s="109" customFormat="1" ht="72" x14ac:dyDescent="0.15">
      <c r="A172" s="109" t="s">
        <v>1651</v>
      </c>
      <c r="B172" s="106">
        <v>43307</v>
      </c>
      <c r="C172" s="118" t="s">
        <v>311</v>
      </c>
      <c r="D172" s="106">
        <v>21069</v>
      </c>
      <c r="E172" s="21">
        <f t="shared" ref="E172" si="9">(B172-D172)/365.25</f>
        <v>60.884325804243666</v>
      </c>
      <c r="F172" s="113" t="s">
        <v>356</v>
      </c>
      <c r="G172" s="113" t="s">
        <v>289</v>
      </c>
      <c r="H172" s="113" t="s">
        <v>322</v>
      </c>
      <c r="I172" s="113" t="s">
        <v>430</v>
      </c>
      <c r="J172" s="113" t="s">
        <v>409</v>
      </c>
      <c r="K172" s="113">
        <v>16</v>
      </c>
      <c r="L172" s="113" t="s">
        <v>1540</v>
      </c>
      <c r="M172" s="1" t="s">
        <v>322</v>
      </c>
      <c r="N172" s="1" t="s">
        <v>429</v>
      </c>
      <c r="O172" s="118" t="s">
        <v>409</v>
      </c>
      <c r="P172" s="113" t="s">
        <v>426</v>
      </c>
      <c r="Q172" s="109" t="s">
        <v>408</v>
      </c>
      <c r="R172" s="113" t="s">
        <v>578</v>
      </c>
      <c r="S172" s="113" t="s">
        <v>305</v>
      </c>
      <c r="T172" s="109" t="s">
        <v>408</v>
      </c>
      <c r="U172" s="113">
        <v>3</v>
      </c>
      <c r="V172" s="113" t="s">
        <v>178</v>
      </c>
      <c r="W172" s="113" t="s">
        <v>297</v>
      </c>
      <c r="X172" s="109" t="s">
        <v>408</v>
      </c>
      <c r="Y172" s="113" t="s">
        <v>1531</v>
      </c>
      <c r="Z172" s="113" t="s">
        <v>430</v>
      </c>
      <c r="AA172" s="113" t="s">
        <v>1532</v>
      </c>
      <c r="AB172" s="113" t="s">
        <v>361</v>
      </c>
      <c r="AC172" s="113" t="s">
        <v>1533</v>
      </c>
      <c r="AD172" s="113" t="s">
        <v>290</v>
      </c>
      <c r="AE172" s="152" t="s">
        <v>1534</v>
      </c>
      <c r="AF172" s="7">
        <v>42191</v>
      </c>
      <c r="AG172" s="1" t="s">
        <v>427</v>
      </c>
      <c r="AH172" s="1" t="s">
        <v>431</v>
      </c>
      <c r="AI172" s="1" t="s">
        <v>409</v>
      </c>
      <c r="AJ172" s="1" t="s">
        <v>193</v>
      </c>
      <c r="AK172" s="1" t="s">
        <v>1535</v>
      </c>
      <c r="AL172" s="1" t="s">
        <v>361</v>
      </c>
      <c r="AM172" s="109" t="s">
        <v>408</v>
      </c>
      <c r="AN172" s="109" t="s">
        <v>408</v>
      </c>
      <c r="AO172" s="109" t="s">
        <v>408</v>
      </c>
      <c r="AP172" s="109" t="s">
        <v>408</v>
      </c>
      <c r="AQ172" s="1" t="s">
        <v>361</v>
      </c>
      <c r="AR172" s="109" t="s">
        <v>408</v>
      </c>
      <c r="AS172" s="113" t="s">
        <v>1536</v>
      </c>
      <c r="AT172" s="113">
        <v>20</v>
      </c>
      <c r="AU172" s="113" t="s">
        <v>347</v>
      </c>
      <c r="AV172" s="113">
        <v>0</v>
      </c>
      <c r="AW172" s="113" t="s">
        <v>430</v>
      </c>
      <c r="AX172" s="113"/>
      <c r="AY172" s="113"/>
    </row>
    <row r="173" spans="1:63" ht="29" customHeight="1" x14ac:dyDescent="0.15">
      <c r="A173" s="11" t="s">
        <v>981</v>
      </c>
      <c r="B173" s="8">
        <v>39785</v>
      </c>
      <c r="C173" s="8" t="s">
        <v>497</v>
      </c>
      <c r="D173" s="8">
        <v>16352</v>
      </c>
      <c r="E173" s="21">
        <f t="shared" si="5"/>
        <v>64.156057494866531</v>
      </c>
      <c r="F173" s="1" t="s">
        <v>428</v>
      </c>
      <c r="G173" s="1" t="s">
        <v>289</v>
      </c>
      <c r="H173" s="1" t="s">
        <v>322</v>
      </c>
      <c r="I173" s="1" t="s">
        <v>430</v>
      </c>
      <c r="J173" s="1" t="s">
        <v>430</v>
      </c>
      <c r="K173" s="1">
        <v>16</v>
      </c>
      <c r="L173" s="1" t="s">
        <v>885</v>
      </c>
      <c r="M173" s="1" t="s">
        <v>322</v>
      </c>
      <c r="N173" s="1" t="s">
        <v>429</v>
      </c>
      <c r="O173" s="1" t="s">
        <v>408</v>
      </c>
      <c r="P173" s="1" t="s">
        <v>426</v>
      </c>
      <c r="Q173" s="1" t="s">
        <v>408</v>
      </c>
      <c r="R173" s="1" t="s">
        <v>578</v>
      </c>
      <c r="S173" s="1" t="s">
        <v>305</v>
      </c>
      <c r="T173" s="1" t="s">
        <v>408</v>
      </c>
      <c r="U173" s="26">
        <v>9.75</v>
      </c>
      <c r="V173" s="9" t="s">
        <v>178</v>
      </c>
      <c r="W173" s="1" t="s">
        <v>179</v>
      </c>
      <c r="X173" s="1" t="s">
        <v>408</v>
      </c>
      <c r="Y173" s="1" t="s">
        <v>408</v>
      </c>
      <c r="Z173" s="1" t="s">
        <v>361</v>
      </c>
      <c r="AA173" s="1" t="s">
        <v>361</v>
      </c>
      <c r="AB173" s="1" t="s">
        <v>361</v>
      </c>
      <c r="AC173" s="1" t="s">
        <v>408</v>
      </c>
      <c r="AD173" s="1" t="s">
        <v>290</v>
      </c>
      <c r="AE173" s="26">
        <v>9.75</v>
      </c>
      <c r="AF173" s="9">
        <v>36245</v>
      </c>
      <c r="AG173" s="1" t="s">
        <v>427</v>
      </c>
      <c r="AH173" s="1" t="s">
        <v>409</v>
      </c>
      <c r="AI173" s="1" t="s">
        <v>409</v>
      </c>
      <c r="AJ173" s="1" t="s">
        <v>408</v>
      </c>
      <c r="AK173" s="1" t="s">
        <v>409</v>
      </c>
      <c r="AL173" s="1" t="s">
        <v>361</v>
      </c>
      <c r="AM173" s="9" t="s">
        <v>408</v>
      </c>
      <c r="AN173" s="9" t="s">
        <v>408</v>
      </c>
      <c r="AO173" s="9" t="s">
        <v>408</v>
      </c>
      <c r="AP173" s="9" t="s">
        <v>408</v>
      </c>
      <c r="AQ173" s="9" t="s">
        <v>361</v>
      </c>
      <c r="AR173" s="9" t="s">
        <v>408</v>
      </c>
      <c r="AS173" s="1" t="s">
        <v>349</v>
      </c>
      <c r="AT173" s="1">
        <v>20</v>
      </c>
      <c r="AU173" s="1" t="s">
        <v>347</v>
      </c>
      <c r="AV173" s="1">
        <v>0</v>
      </c>
      <c r="AW173" s="1" t="s">
        <v>886</v>
      </c>
      <c r="AY173" s="1"/>
    </row>
    <row r="174" spans="1:63" ht="34" customHeight="1" x14ac:dyDescent="0.15">
      <c r="A174" s="11" t="s">
        <v>887</v>
      </c>
      <c r="B174" s="8">
        <v>39787</v>
      </c>
      <c r="C174" s="8" t="s">
        <v>21</v>
      </c>
      <c r="D174" s="8">
        <v>23306</v>
      </c>
      <c r="E174" s="21">
        <f t="shared" si="5"/>
        <v>45.12251882272416</v>
      </c>
      <c r="F174" s="1" t="s">
        <v>31</v>
      </c>
      <c r="G174" s="1" t="s">
        <v>66</v>
      </c>
      <c r="H174" s="1" t="s">
        <v>82</v>
      </c>
      <c r="I174" s="1" t="s">
        <v>26</v>
      </c>
      <c r="J174" s="1" t="s">
        <v>26</v>
      </c>
      <c r="K174" s="1">
        <v>15</v>
      </c>
      <c r="L174" s="1" t="s">
        <v>67</v>
      </c>
      <c r="M174" s="1" t="s">
        <v>82</v>
      </c>
      <c r="N174" s="1" t="s">
        <v>73</v>
      </c>
      <c r="O174" s="1" t="s">
        <v>74</v>
      </c>
      <c r="P174" s="1" t="s">
        <v>114</v>
      </c>
      <c r="Q174" s="1" t="s">
        <v>74</v>
      </c>
      <c r="R174" s="1" t="s">
        <v>122</v>
      </c>
      <c r="S174" s="1" t="s">
        <v>115</v>
      </c>
      <c r="T174" s="1" t="s">
        <v>74</v>
      </c>
      <c r="U174" s="26">
        <v>5.7</v>
      </c>
      <c r="V174" s="9" t="s">
        <v>116</v>
      </c>
      <c r="W174" s="1" t="s">
        <v>184</v>
      </c>
      <c r="X174" s="1" t="s">
        <v>74</v>
      </c>
      <c r="Y174" s="1" t="s">
        <v>252</v>
      </c>
      <c r="Z174" s="1" t="s">
        <v>26</v>
      </c>
      <c r="AA174" s="1" t="s">
        <v>80</v>
      </c>
      <c r="AB174" s="1" t="s">
        <v>26</v>
      </c>
      <c r="AC174" s="1" t="s">
        <v>68</v>
      </c>
      <c r="AD174" s="1" t="s">
        <v>296</v>
      </c>
      <c r="AE174" s="26">
        <v>5.7</v>
      </c>
      <c r="AF174" s="9">
        <v>37692</v>
      </c>
      <c r="AG174" s="1" t="s">
        <v>36</v>
      </c>
      <c r="AH174" s="1" t="s">
        <v>46</v>
      </c>
      <c r="AI174" s="1" t="s">
        <v>42</v>
      </c>
      <c r="AJ174" s="1" t="s">
        <v>74</v>
      </c>
      <c r="AK174" s="1" t="s">
        <v>633</v>
      </c>
      <c r="AL174" s="1" t="s">
        <v>80</v>
      </c>
      <c r="AM174" s="9" t="s">
        <v>74</v>
      </c>
      <c r="AN174" s="9" t="s">
        <v>74</v>
      </c>
      <c r="AO174" s="9" t="s">
        <v>74</v>
      </c>
      <c r="AP174" s="9" t="s">
        <v>74</v>
      </c>
      <c r="AQ174" s="9" t="s">
        <v>26</v>
      </c>
      <c r="AR174" s="9" t="s">
        <v>69</v>
      </c>
      <c r="AS174" s="1" t="s">
        <v>70</v>
      </c>
      <c r="AT174" s="1">
        <v>20</v>
      </c>
      <c r="AU174" s="1" t="s">
        <v>38</v>
      </c>
      <c r="AV174" s="1">
        <v>0</v>
      </c>
      <c r="AW174" s="1" t="s">
        <v>26</v>
      </c>
      <c r="AY174" s="1"/>
    </row>
    <row r="175" spans="1:63" ht="29" customHeight="1" x14ac:dyDescent="0.15">
      <c r="A175" s="11" t="s">
        <v>888</v>
      </c>
      <c r="B175" s="8">
        <v>39787</v>
      </c>
      <c r="C175" s="8" t="s">
        <v>350</v>
      </c>
      <c r="D175" s="8">
        <v>15147</v>
      </c>
      <c r="E175" s="21">
        <f t="shared" si="5"/>
        <v>67.460643394934976</v>
      </c>
      <c r="F175" s="1" t="s">
        <v>356</v>
      </c>
      <c r="G175" s="1" t="s">
        <v>289</v>
      </c>
      <c r="H175" s="1" t="s">
        <v>322</v>
      </c>
      <c r="I175" s="1" t="s">
        <v>430</v>
      </c>
      <c r="J175" s="1" t="s">
        <v>430</v>
      </c>
      <c r="K175" s="1">
        <v>19</v>
      </c>
      <c r="L175" s="1" t="s">
        <v>889</v>
      </c>
      <c r="M175" s="1" t="s">
        <v>322</v>
      </c>
      <c r="N175" s="1" t="s">
        <v>429</v>
      </c>
      <c r="O175" s="1" t="s">
        <v>408</v>
      </c>
      <c r="P175" s="1" t="s">
        <v>426</v>
      </c>
      <c r="Q175" s="1" t="s">
        <v>408</v>
      </c>
      <c r="R175" s="1" t="s">
        <v>578</v>
      </c>
      <c r="S175" s="1" t="s">
        <v>305</v>
      </c>
      <c r="T175" s="1" t="s">
        <v>408</v>
      </c>
      <c r="U175" s="26">
        <v>7.3</v>
      </c>
      <c r="V175" s="9" t="s">
        <v>410</v>
      </c>
      <c r="W175" s="1" t="s">
        <v>425</v>
      </c>
      <c r="X175" s="1" t="s">
        <v>408</v>
      </c>
      <c r="Y175" s="1" t="s">
        <v>611</v>
      </c>
      <c r="Z175" s="1" t="s">
        <v>361</v>
      </c>
      <c r="AA175" s="1" t="s">
        <v>361</v>
      </c>
      <c r="AB175" s="1" t="s">
        <v>361</v>
      </c>
      <c r="AC175" s="1" t="s">
        <v>408</v>
      </c>
      <c r="AD175" s="1" t="s">
        <v>290</v>
      </c>
      <c r="AE175" s="26">
        <v>6.8</v>
      </c>
      <c r="AF175" s="9" t="s">
        <v>1287</v>
      </c>
      <c r="AG175" s="1" t="s">
        <v>427</v>
      </c>
      <c r="AH175" s="1" t="s">
        <v>409</v>
      </c>
      <c r="AI175" s="1" t="s">
        <v>409</v>
      </c>
      <c r="AJ175" s="1" t="s">
        <v>408</v>
      </c>
      <c r="AK175" s="1" t="s">
        <v>409</v>
      </c>
      <c r="AL175" s="1" t="s">
        <v>361</v>
      </c>
      <c r="AM175" s="9" t="s">
        <v>408</v>
      </c>
      <c r="AN175" s="9" t="s">
        <v>408</v>
      </c>
      <c r="AO175" s="9" t="s">
        <v>408</v>
      </c>
      <c r="AP175" s="9" t="s">
        <v>408</v>
      </c>
      <c r="AQ175" s="9" t="s">
        <v>361</v>
      </c>
      <c r="AR175" s="9" t="s">
        <v>408</v>
      </c>
      <c r="AS175" s="1" t="s">
        <v>349</v>
      </c>
      <c r="AT175" s="1">
        <v>20</v>
      </c>
      <c r="AU175" s="1" t="s">
        <v>347</v>
      </c>
      <c r="AV175" s="1">
        <v>0</v>
      </c>
      <c r="AW175" s="1" t="s">
        <v>430</v>
      </c>
      <c r="AY175" s="1"/>
    </row>
    <row r="176" spans="1:63" ht="29" customHeight="1" x14ac:dyDescent="0.15">
      <c r="E176" s="6"/>
      <c r="U176" s="26"/>
      <c r="AY176" s="1"/>
    </row>
    <row r="177" spans="5:51" ht="29" customHeight="1" x14ac:dyDescent="0.15">
      <c r="E177" s="6"/>
      <c r="U177" s="26"/>
      <c r="AY177" s="1"/>
    </row>
    <row r="178" spans="5:51" ht="29" customHeight="1" x14ac:dyDescent="0.15">
      <c r="E178" s="6"/>
      <c r="U178" s="26"/>
      <c r="AY178" s="1"/>
    </row>
    <row r="179" spans="5:51" ht="29" customHeight="1" x14ac:dyDescent="0.15">
      <c r="E179" s="6"/>
      <c r="U179" s="26"/>
      <c r="AY179" s="1"/>
    </row>
    <row r="180" spans="5:51" ht="29" customHeight="1" x14ac:dyDescent="0.15">
      <c r="E180" s="6"/>
      <c r="U180" s="26"/>
      <c r="AY180" s="1"/>
    </row>
    <row r="181" spans="5:51" ht="29" customHeight="1" x14ac:dyDescent="0.15">
      <c r="E181" s="6"/>
      <c r="U181" s="26"/>
      <c r="AY181" s="1"/>
    </row>
    <row r="182" spans="5:51" ht="29" customHeight="1" x14ac:dyDescent="0.15">
      <c r="E182" s="6"/>
      <c r="U182" s="26"/>
      <c r="AY182" s="1"/>
    </row>
    <row r="183" spans="5:51" ht="29" customHeight="1" x14ac:dyDescent="0.15">
      <c r="E183" s="6"/>
      <c r="U183" s="26"/>
      <c r="AY183" s="1"/>
    </row>
    <row r="184" spans="5:51" ht="29" customHeight="1" x14ac:dyDescent="0.15">
      <c r="E184" s="6"/>
      <c r="U184" s="26"/>
      <c r="AY184" s="1"/>
    </row>
    <row r="185" spans="5:51" ht="29" customHeight="1" x14ac:dyDescent="0.15">
      <c r="E185" s="6"/>
      <c r="U185" s="26"/>
      <c r="AY185" s="1"/>
    </row>
    <row r="186" spans="5:51" ht="29" customHeight="1" x14ac:dyDescent="0.15">
      <c r="E186" s="6"/>
      <c r="U186" s="26"/>
      <c r="AY186" s="1"/>
    </row>
    <row r="187" spans="5:51" ht="29" customHeight="1" x14ac:dyDescent="0.15">
      <c r="E187" s="6"/>
      <c r="U187" s="26"/>
      <c r="AY187" s="1"/>
    </row>
    <row r="188" spans="5:51" ht="29" customHeight="1" x14ac:dyDescent="0.15">
      <c r="E188" s="6"/>
      <c r="U188" s="26"/>
      <c r="AY188" s="1"/>
    </row>
    <row r="189" spans="5:51" ht="29" customHeight="1" x14ac:dyDescent="0.15">
      <c r="E189" s="6"/>
      <c r="U189" s="26"/>
      <c r="AY189" s="1"/>
    </row>
    <row r="190" spans="5:51" ht="29" customHeight="1" x14ac:dyDescent="0.15">
      <c r="E190" s="6"/>
      <c r="U190" s="26"/>
      <c r="AE190" s="1"/>
      <c r="AY190" s="1"/>
    </row>
    <row r="191" spans="5:51" ht="29" customHeight="1" x14ac:dyDescent="0.15">
      <c r="E191" s="6"/>
      <c r="U191" s="26"/>
      <c r="AE191" s="1"/>
      <c r="AY191" s="1"/>
    </row>
    <row r="192" spans="5:51" ht="29" customHeight="1" x14ac:dyDescent="0.15">
      <c r="E192" s="6"/>
      <c r="U192" s="26"/>
      <c r="AE192" s="1"/>
      <c r="AY192" s="1"/>
    </row>
    <row r="193" spans="5:51" ht="29" customHeight="1" x14ac:dyDescent="0.15">
      <c r="E193" s="6"/>
      <c r="U193" s="26"/>
      <c r="AE193" s="1"/>
      <c r="AY193" s="1"/>
    </row>
    <row r="194" spans="5:51" ht="29" customHeight="1" x14ac:dyDescent="0.15">
      <c r="E194" s="6"/>
      <c r="U194" s="26"/>
      <c r="AE194" s="1"/>
      <c r="AY194" s="1"/>
    </row>
    <row r="195" spans="5:51" ht="29" customHeight="1" x14ac:dyDescent="0.15">
      <c r="E195" s="6"/>
      <c r="U195" s="26"/>
      <c r="AE195" s="1"/>
      <c r="AY195" s="1"/>
    </row>
    <row r="196" spans="5:51" ht="29" customHeight="1" x14ac:dyDescent="0.15">
      <c r="E196" s="6"/>
      <c r="U196" s="26"/>
      <c r="AE196" s="1"/>
      <c r="AY196" s="1"/>
    </row>
    <row r="197" spans="5:51" ht="29" customHeight="1" x14ac:dyDescent="0.15">
      <c r="E197" s="6"/>
      <c r="U197" s="26"/>
      <c r="AE197" s="1"/>
      <c r="AY197" s="1"/>
    </row>
    <row r="198" spans="5:51" ht="29" customHeight="1" x14ac:dyDescent="0.15">
      <c r="E198" s="6"/>
      <c r="U198" s="26"/>
      <c r="AE198" s="1"/>
      <c r="AY198" s="1"/>
    </row>
    <row r="199" spans="5:51" ht="29" customHeight="1" x14ac:dyDescent="0.15">
      <c r="E199" s="6"/>
      <c r="U199" s="26"/>
      <c r="AE199" s="1"/>
      <c r="AY199" s="1"/>
    </row>
    <row r="200" spans="5:51" ht="29" customHeight="1" x14ac:dyDescent="0.15">
      <c r="E200" s="6"/>
      <c r="U200" s="26"/>
      <c r="AE200" s="1"/>
      <c r="AY200" s="1"/>
    </row>
    <row r="201" spans="5:51" ht="29" customHeight="1" x14ac:dyDescent="0.15">
      <c r="E201" s="6"/>
      <c r="U201" s="26"/>
      <c r="AE201" s="1"/>
      <c r="AY201" s="1"/>
    </row>
    <row r="202" spans="5:51" ht="29" customHeight="1" x14ac:dyDescent="0.15">
      <c r="E202" s="6"/>
      <c r="U202" s="26"/>
      <c r="AE202" s="1"/>
      <c r="AY202" s="1"/>
    </row>
    <row r="203" spans="5:51" ht="29" customHeight="1" x14ac:dyDescent="0.15">
      <c r="E203" s="6"/>
      <c r="U203" s="26"/>
      <c r="AE203" s="1"/>
      <c r="AY203" s="1"/>
    </row>
    <row r="204" spans="5:51" ht="29" customHeight="1" x14ac:dyDescent="0.15">
      <c r="E204" s="6"/>
      <c r="U204" s="26"/>
      <c r="AE204" s="1"/>
      <c r="AY204" s="1"/>
    </row>
    <row r="205" spans="5:51" ht="29" customHeight="1" x14ac:dyDescent="0.15">
      <c r="E205" s="6"/>
      <c r="U205" s="26"/>
      <c r="AE205" s="1"/>
      <c r="AY205" s="1"/>
    </row>
    <row r="206" spans="5:51" ht="29" customHeight="1" x14ac:dyDescent="0.15">
      <c r="E206" s="6"/>
      <c r="U206" s="26"/>
      <c r="AE206" s="1"/>
      <c r="AY206" s="1"/>
    </row>
    <row r="207" spans="5:51" ht="29" customHeight="1" x14ac:dyDescent="0.15">
      <c r="E207" s="6"/>
      <c r="U207" s="26"/>
      <c r="AE207" s="1"/>
      <c r="AY207" s="1"/>
    </row>
    <row r="208" spans="5:51" ht="29" customHeight="1" x14ac:dyDescent="0.15">
      <c r="E208" s="6"/>
      <c r="U208" s="26"/>
      <c r="AE208" s="1"/>
      <c r="AY208" s="1"/>
    </row>
    <row r="209" spans="5:51" ht="29" customHeight="1" x14ac:dyDescent="0.15">
      <c r="E209" s="6"/>
      <c r="U209" s="26"/>
      <c r="AE209" s="1"/>
      <c r="AY209" s="1"/>
    </row>
    <row r="210" spans="5:51" ht="29" customHeight="1" x14ac:dyDescent="0.15">
      <c r="E210" s="6"/>
      <c r="U210" s="26"/>
      <c r="AE210" s="1"/>
      <c r="AY210" s="1"/>
    </row>
    <row r="211" spans="5:51" ht="29" customHeight="1" x14ac:dyDescent="0.15">
      <c r="E211" s="6"/>
      <c r="U211" s="26"/>
      <c r="AE211" s="1"/>
      <c r="AY211" s="1"/>
    </row>
    <row r="212" spans="5:51" ht="29" customHeight="1" x14ac:dyDescent="0.15">
      <c r="E212" s="6"/>
      <c r="U212" s="26"/>
      <c r="AE212" s="1"/>
      <c r="AY212" s="1"/>
    </row>
    <row r="213" spans="5:51" ht="29" customHeight="1" x14ac:dyDescent="0.15">
      <c r="E213" s="6"/>
      <c r="U213" s="26"/>
      <c r="AE213" s="1"/>
      <c r="AY213" s="1"/>
    </row>
    <row r="214" spans="5:51" ht="29" customHeight="1" x14ac:dyDescent="0.15">
      <c r="E214" s="6"/>
      <c r="U214" s="26"/>
      <c r="AE214" s="1"/>
      <c r="AY214" s="1"/>
    </row>
    <row r="215" spans="5:51" ht="29" customHeight="1" x14ac:dyDescent="0.15">
      <c r="E215" s="6"/>
      <c r="U215" s="26"/>
      <c r="AE215" s="1"/>
      <c r="AY215" s="1"/>
    </row>
    <row r="216" spans="5:51" ht="29" customHeight="1" x14ac:dyDescent="0.15">
      <c r="E216" s="6"/>
      <c r="U216" s="26"/>
      <c r="AE216" s="1"/>
      <c r="AY216" s="1"/>
    </row>
    <row r="217" spans="5:51" ht="29" customHeight="1" x14ac:dyDescent="0.15">
      <c r="E217" s="6"/>
      <c r="U217" s="26"/>
      <c r="AE217" s="1"/>
      <c r="AY217" s="1"/>
    </row>
    <row r="218" spans="5:51" ht="29" customHeight="1" x14ac:dyDescent="0.15">
      <c r="E218" s="6"/>
      <c r="U218" s="26"/>
      <c r="AE218" s="1"/>
      <c r="AY218" s="1"/>
    </row>
    <row r="219" spans="5:51" ht="29" customHeight="1" x14ac:dyDescent="0.15">
      <c r="E219" s="6"/>
      <c r="U219" s="26"/>
      <c r="AE219" s="1"/>
      <c r="AY219" s="1"/>
    </row>
    <row r="220" spans="5:51" ht="29" customHeight="1" x14ac:dyDescent="0.15">
      <c r="E220" s="6"/>
      <c r="U220" s="26"/>
      <c r="AE220" s="1"/>
      <c r="AY220" s="1"/>
    </row>
    <row r="221" spans="5:51" ht="29" customHeight="1" x14ac:dyDescent="0.15">
      <c r="E221" s="6"/>
      <c r="U221" s="26"/>
      <c r="AE221" s="1"/>
      <c r="AY221" s="1"/>
    </row>
    <row r="222" spans="5:51" ht="29" customHeight="1" x14ac:dyDescent="0.15">
      <c r="E222" s="6"/>
      <c r="U222" s="26"/>
      <c r="AE222" s="1"/>
      <c r="AY222" s="1"/>
    </row>
    <row r="223" spans="5:51" ht="29" customHeight="1" x14ac:dyDescent="0.15">
      <c r="E223" s="6"/>
      <c r="U223" s="26"/>
      <c r="AE223" s="1"/>
      <c r="AY223" s="1"/>
    </row>
    <row r="224" spans="5:51" ht="29" customHeight="1" x14ac:dyDescent="0.15">
      <c r="E224" s="6"/>
      <c r="U224" s="26"/>
      <c r="AE224" s="1"/>
      <c r="AY224" s="1"/>
    </row>
    <row r="225" spans="5:51" ht="29" customHeight="1" x14ac:dyDescent="0.15">
      <c r="E225" s="6"/>
      <c r="U225" s="26"/>
      <c r="AE225" s="1"/>
      <c r="AY225" s="1"/>
    </row>
    <row r="226" spans="5:51" ht="29" customHeight="1" x14ac:dyDescent="0.15">
      <c r="E226" s="6"/>
      <c r="U226" s="26"/>
      <c r="AE226" s="1"/>
      <c r="AY226" s="1"/>
    </row>
    <row r="227" spans="5:51" ht="29" customHeight="1" x14ac:dyDescent="0.15">
      <c r="E227" s="6"/>
      <c r="U227" s="26"/>
      <c r="AE227" s="1"/>
      <c r="AY227" s="1"/>
    </row>
    <row r="228" spans="5:51" ht="29" customHeight="1" x14ac:dyDescent="0.15">
      <c r="E228" s="6"/>
      <c r="U228" s="26"/>
      <c r="AE228" s="1"/>
      <c r="AY228" s="1"/>
    </row>
    <row r="229" spans="5:51" ht="29" customHeight="1" x14ac:dyDescent="0.15">
      <c r="E229" s="6"/>
      <c r="U229" s="26"/>
      <c r="AE229" s="1"/>
      <c r="AY229" s="1"/>
    </row>
    <row r="230" spans="5:51" ht="29" customHeight="1" x14ac:dyDescent="0.15">
      <c r="E230" s="6"/>
      <c r="U230" s="26"/>
      <c r="AE230" s="1"/>
      <c r="AY230" s="1"/>
    </row>
    <row r="231" spans="5:51" ht="29" customHeight="1" x14ac:dyDescent="0.15">
      <c r="E231" s="6"/>
      <c r="U231" s="26"/>
      <c r="AE231" s="1"/>
      <c r="AY231" s="1"/>
    </row>
    <row r="232" spans="5:51" ht="29" customHeight="1" x14ac:dyDescent="0.15">
      <c r="E232" s="6"/>
      <c r="U232" s="26"/>
      <c r="AE232" s="1"/>
      <c r="AY232" s="1"/>
    </row>
    <row r="233" spans="5:51" ht="29" customHeight="1" x14ac:dyDescent="0.15">
      <c r="E233" s="6"/>
      <c r="U233" s="26"/>
      <c r="AE233" s="1"/>
      <c r="AY233" s="1"/>
    </row>
    <row r="234" spans="5:51" ht="29" customHeight="1" x14ac:dyDescent="0.15">
      <c r="E234" s="6"/>
      <c r="U234" s="26"/>
      <c r="AE234" s="1"/>
      <c r="AY234" s="1"/>
    </row>
    <row r="235" spans="5:51" ht="29" customHeight="1" x14ac:dyDescent="0.15">
      <c r="E235" s="6"/>
      <c r="U235" s="26"/>
      <c r="AE235" s="1"/>
      <c r="AY235" s="1"/>
    </row>
    <row r="236" spans="5:51" ht="29" customHeight="1" x14ac:dyDescent="0.15">
      <c r="E236" s="6"/>
      <c r="U236" s="26"/>
      <c r="AE236" s="1"/>
      <c r="AY236" s="1"/>
    </row>
    <row r="237" spans="5:51" ht="29" customHeight="1" x14ac:dyDescent="0.15">
      <c r="E237" s="6"/>
      <c r="U237" s="26"/>
      <c r="AE237" s="1"/>
      <c r="AY237" s="1"/>
    </row>
    <row r="238" spans="5:51" ht="29" customHeight="1" x14ac:dyDescent="0.15">
      <c r="E238" s="6"/>
      <c r="U238" s="26"/>
      <c r="AE238" s="1"/>
      <c r="AY238" s="1"/>
    </row>
    <row r="239" spans="5:51" ht="29" customHeight="1" x14ac:dyDescent="0.15">
      <c r="E239" s="6"/>
      <c r="U239" s="26"/>
      <c r="AE239" s="1"/>
      <c r="AY239" s="1"/>
    </row>
    <row r="240" spans="5:51" ht="29" customHeight="1" x14ac:dyDescent="0.15">
      <c r="E240" s="6"/>
      <c r="U240" s="26"/>
      <c r="AE240" s="1"/>
      <c r="AY240" s="1"/>
    </row>
    <row r="241" spans="5:51" ht="29" customHeight="1" x14ac:dyDescent="0.15">
      <c r="E241" s="6"/>
      <c r="U241" s="26"/>
      <c r="AE241" s="1"/>
      <c r="AY241" s="1"/>
    </row>
    <row r="242" spans="5:51" ht="29" customHeight="1" x14ac:dyDescent="0.15">
      <c r="E242" s="6"/>
      <c r="U242" s="26"/>
      <c r="AE242" s="1"/>
      <c r="AY242" s="1"/>
    </row>
    <row r="243" spans="5:51" ht="29" customHeight="1" x14ac:dyDescent="0.15">
      <c r="E243" s="6"/>
      <c r="U243" s="26"/>
      <c r="AE243" s="1"/>
      <c r="AY243" s="1"/>
    </row>
    <row r="244" spans="5:51" ht="29" customHeight="1" x14ac:dyDescent="0.15">
      <c r="E244" s="6"/>
      <c r="U244" s="26"/>
      <c r="AE244" s="1"/>
      <c r="AY244" s="1"/>
    </row>
    <row r="245" spans="5:51" ht="29" customHeight="1" x14ac:dyDescent="0.15">
      <c r="E245" s="6"/>
      <c r="U245" s="26"/>
      <c r="AE245" s="1"/>
      <c r="AY245" s="1"/>
    </row>
    <row r="246" spans="5:51" ht="29" customHeight="1" x14ac:dyDescent="0.15">
      <c r="E246" s="6"/>
      <c r="U246" s="26"/>
      <c r="AE246" s="1"/>
      <c r="AY246" s="1"/>
    </row>
    <row r="247" spans="5:51" ht="29" customHeight="1" x14ac:dyDescent="0.15">
      <c r="E247" s="6"/>
      <c r="U247" s="26"/>
      <c r="AE247" s="1"/>
      <c r="AY247" s="1"/>
    </row>
    <row r="248" spans="5:51" ht="29" customHeight="1" x14ac:dyDescent="0.15">
      <c r="E248" s="6"/>
      <c r="U248" s="26"/>
      <c r="AE248" s="1"/>
      <c r="AY248" s="1"/>
    </row>
    <row r="249" spans="5:51" ht="29" customHeight="1" x14ac:dyDescent="0.15">
      <c r="E249" s="6"/>
      <c r="U249" s="26"/>
      <c r="AE249" s="1"/>
      <c r="AY249" s="1"/>
    </row>
    <row r="250" spans="5:51" ht="29" customHeight="1" x14ac:dyDescent="0.15">
      <c r="E250" s="6"/>
      <c r="U250" s="26"/>
      <c r="AE250" s="1"/>
      <c r="AY250" s="1"/>
    </row>
    <row r="251" spans="5:51" ht="29" customHeight="1" x14ac:dyDescent="0.15">
      <c r="E251" s="6"/>
      <c r="U251" s="26"/>
      <c r="AE251" s="1"/>
      <c r="AY251" s="1"/>
    </row>
    <row r="252" spans="5:51" ht="29" customHeight="1" x14ac:dyDescent="0.15">
      <c r="E252" s="6"/>
      <c r="U252" s="26"/>
      <c r="AE252" s="1"/>
      <c r="AY252" s="1"/>
    </row>
    <row r="253" spans="5:51" ht="29" customHeight="1" x14ac:dyDescent="0.15">
      <c r="E253" s="6"/>
      <c r="U253" s="26"/>
      <c r="AE253" s="1"/>
      <c r="AY253" s="1"/>
    </row>
    <row r="254" spans="5:51" ht="29" customHeight="1" x14ac:dyDescent="0.15">
      <c r="E254" s="6"/>
      <c r="U254" s="26"/>
      <c r="AE254" s="1"/>
      <c r="AY254" s="1"/>
    </row>
    <row r="255" spans="5:51" ht="29" customHeight="1" x14ac:dyDescent="0.15">
      <c r="E255" s="6"/>
      <c r="U255" s="26"/>
      <c r="AE255" s="1"/>
      <c r="AY255" s="1"/>
    </row>
    <row r="256" spans="5:51" ht="29" customHeight="1" x14ac:dyDescent="0.15">
      <c r="E256" s="6"/>
      <c r="U256" s="26"/>
      <c r="AE256" s="1"/>
      <c r="AY256" s="1"/>
    </row>
    <row r="257" spans="5:51" ht="29" customHeight="1" x14ac:dyDescent="0.15">
      <c r="E257" s="6"/>
      <c r="U257" s="26"/>
      <c r="AE257" s="1"/>
      <c r="AY257" s="1"/>
    </row>
    <row r="258" spans="5:51" ht="29" customHeight="1" x14ac:dyDescent="0.15">
      <c r="E258" s="6"/>
      <c r="U258" s="26"/>
      <c r="AE258" s="1"/>
      <c r="AY258" s="1"/>
    </row>
    <row r="259" spans="5:51" ht="29" customHeight="1" x14ac:dyDescent="0.15">
      <c r="E259" s="6"/>
      <c r="U259" s="26"/>
      <c r="AE259" s="1"/>
      <c r="AY259" s="1"/>
    </row>
    <row r="260" spans="5:51" ht="29" customHeight="1" x14ac:dyDescent="0.15">
      <c r="E260" s="6"/>
      <c r="U260" s="26"/>
      <c r="AE260" s="1"/>
      <c r="AY260" s="1"/>
    </row>
    <row r="261" spans="5:51" ht="29" customHeight="1" x14ac:dyDescent="0.15">
      <c r="E261" s="6"/>
      <c r="U261" s="26"/>
      <c r="AE261" s="1"/>
      <c r="AY261" s="1"/>
    </row>
    <row r="262" spans="5:51" ht="29" customHeight="1" x14ac:dyDescent="0.15">
      <c r="E262" s="6"/>
      <c r="U262" s="26"/>
      <c r="AE262" s="1"/>
      <c r="AY262" s="1"/>
    </row>
    <row r="263" spans="5:51" ht="29" customHeight="1" x14ac:dyDescent="0.15">
      <c r="E263" s="6"/>
      <c r="U263" s="26"/>
      <c r="AE263" s="1"/>
      <c r="AY263" s="1"/>
    </row>
    <row r="264" spans="5:51" ht="29" customHeight="1" x14ac:dyDescent="0.15">
      <c r="E264" s="6"/>
      <c r="U264" s="26"/>
      <c r="AE264" s="1"/>
      <c r="AY264" s="1"/>
    </row>
    <row r="265" spans="5:51" ht="29" customHeight="1" x14ac:dyDescent="0.15">
      <c r="E265" s="6"/>
      <c r="U265" s="26"/>
      <c r="AE265" s="1"/>
      <c r="AY265" s="1"/>
    </row>
    <row r="266" spans="5:51" ht="29" customHeight="1" x14ac:dyDescent="0.15">
      <c r="E266" s="6"/>
      <c r="U266" s="26"/>
      <c r="AE266" s="1"/>
      <c r="AY266" s="1"/>
    </row>
    <row r="267" spans="5:51" ht="29" customHeight="1" x14ac:dyDescent="0.15">
      <c r="E267" s="6"/>
      <c r="U267" s="26"/>
      <c r="AE267" s="1"/>
      <c r="AY267" s="1"/>
    </row>
    <row r="268" spans="5:51" ht="29" customHeight="1" x14ac:dyDescent="0.15">
      <c r="E268" s="6"/>
      <c r="U268" s="26"/>
      <c r="AE268" s="1"/>
      <c r="AY268" s="1"/>
    </row>
    <row r="269" spans="5:51" ht="29" customHeight="1" x14ac:dyDescent="0.15">
      <c r="E269" s="6"/>
      <c r="U269" s="26"/>
      <c r="AE269" s="1"/>
      <c r="AY269" s="1"/>
    </row>
    <row r="270" spans="5:51" ht="29" customHeight="1" x14ac:dyDescent="0.15">
      <c r="E270" s="6"/>
      <c r="U270" s="26"/>
      <c r="AE270" s="1"/>
      <c r="AY270" s="1"/>
    </row>
    <row r="271" spans="5:51" ht="29" customHeight="1" x14ac:dyDescent="0.15">
      <c r="E271" s="6"/>
      <c r="U271" s="26"/>
      <c r="AE271" s="1"/>
      <c r="AY271" s="1"/>
    </row>
    <row r="272" spans="5:51" ht="29" customHeight="1" x14ac:dyDescent="0.15">
      <c r="E272" s="6"/>
      <c r="U272" s="26"/>
      <c r="AE272" s="1"/>
      <c r="AY272" s="1"/>
    </row>
    <row r="273" spans="5:51" ht="29" customHeight="1" x14ac:dyDescent="0.15">
      <c r="E273" s="6"/>
      <c r="U273" s="26"/>
      <c r="AE273" s="1"/>
      <c r="AY273" s="1"/>
    </row>
    <row r="274" spans="5:51" ht="29" customHeight="1" x14ac:dyDescent="0.15">
      <c r="E274" s="6"/>
      <c r="U274" s="26"/>
      <c r="AE274" s="1"/>
      <c r="AY274" s="1"/>
    </row>
    <row r="275" spans="5:51" ht="29" customHeight="1" x14ac:dyDescent="0.15">
      <c r="E275" s="6"/>
      <c r="U275" s="26"/>
      <c r="AE275" s="1"/>
      <c r="AY275" s="1"/>
    </row>
    <row r="276" spans="5:51" ht="29" customHeight="1" x14ac:dyDescent="0.15">
      <c r="E276" s="6"/>
      <c r="U276" s="26"/>
      <c r="AE276" s="1"/>
      <c r="AY276" s="1"/>
    </row>
    <row r="277" spans="5:51" ht="29" customHeight="1" x14ac:dyDescent="0.15">
      <c r="E277" s="6"/>
      <c r="U277" s="26"/>
      <c r="AE277" s="1"/>
      <c r="AY277" s="1"/>
    </row>
    <row r="278" spans="5:51" ht="29" customHeight="1" x14ac:dyDescent="0.15">
      <c r="E278" s="6"/>
      <c r="U278" s="26"/>
      <c r="AE278" s="1"/>
      <c r="AY278" s="1"/>
    </row>
    <row r="279" spans="5:51" ht="29" customHeight="1" x14ac:dyDescent="0.15">
      <c r="E279" s="6"/>
      <c r="U279" s="26"/>
      <c r="AE279" s="1"/>
      <c r="AY279" s="1"/>
    </row>
    <row r="280" spans="5:51" ht="29" customHeight="1" x14ac:dyDescent="0.15">
      <c r="E280" s="6"/>
      <c r="U280" s="26"/>
      <c r="AE280" s="1"/>
      <c r="AY280" s="1"/>
    </row>
    <row r="281" spans="5:51" ht="29" customHeight="1" x14ac:dyDescent="0.15">
      <c r="E281" s="6"/>
      <c r="U281" s="26"/>
      <c r="AE281" s="1"/>
      <c r="AY281" s="1"/>
    </row>
    <row r="282" spans="5:51" ht="29" customHeight="1" x14ac:dyDescent="0.15">
      <c r="E282" s="6"/>
      <c r="U282" s="26"/>
      <c r="AE282" s="1"/>
      <c r="AY282" s="1"/>
    </row>
    <row r="283" spans="5:51" ht="29" customHeight="1" x14ac:dyDescent="0.15">
      <c r="E283" s="6"/>
      <c r="U283" s="26"/>
      <c r="AE283" s="1"/>
      <c r="AY283" s="1"/>
    </row>
    <row r="284" spans="5:51" ht="29" customHeight="1" x14ac:dyDescent="0.15">
      <c r="E284" s="6"/>
      <c r="U284" s="26"/>
      <c r="AE284" s="1"/>
      <c r="AY284" s="1"/>
    </row>
    <row r="285" spans="5:51" ht="29" customHeight="1" x14ac:dyDescent="0.15">
      <c r="E285" s="6"/>
      <c r="U285" s="26"/>
      <c r="AE285" s="1"/>
      <c r="AY285" s="1"/>
    </row>
    <row r="286" spans="5:51" ht="29" customHeight="1" x14ac:dyDescent="0.15">
      <c r="E286" s="6"/>
      <c r="U286" s="26"/>
      <c r="AE286" s="1"/>
      <c r="AY286" s="1"/>
    </row>
    <row r="287" spans="5:51" ht="29" customHeight="1" x14ac:dyDescent="0.15">
      <c r="E287" s="6"/>
      <c r="U287" s="26"/>
      <c r="AE287" s="1"/>
      <c r="AY287" s="1"/>
    </row>
    <row r="288" spans="5:51" ht="29" customHeight="1" x14ac:dyDescent="0.15">
      <c r="E288" s="6"/>
      <c r="U288" s="26"/>
      <c r="AE288" s="1"/>
      <c r="AY288" s="1"/>
    </row>
    <row r="289" spans="5:51" ht="29" customHeight="1" x14ac:dyDescent="0.15">
      <c r="E289" s="6"/>
      <c r="U289" s="26"/>
      <c r="AE289" s="1"/>
      <c r="AY289" s="1"/>
    </row>
    <row r="290" spans="5:51" ht="29" customHeight="1" x14ac:dyDescent="0.15">
      <c r="E290" s="6"/>
      <c r="U290" s="26"/>
      <c r="AE290" s="1"/>
      <c r="AY290" s="1"/>
    </row>
    <row r="291" spans="5:51" ht="29" customHeight="1" x14ac:dyDescent="0.15">
      <c r="E291" s="6"/>
      <c r="U291" s="26"/>
      <c r="AE291" s="1"/>
      <c r="AY291" s="1"/>
    </row>
    <row r="292" spans="5:51" ht="29" customHeight="1" x14ac:dyDescent="0.15">
      <c r="E292" s="6"/>
      <c r="U292" s="26"/>
      <c r="AE292" s="1"/>
      <c r="AY292" s="1"/>
    </row>
    <row r="293" spans="5:51" ht="29" customHeight="1" x14ac:dyDescent="0.15">
      <c r="E293" s="6"/>
      <c r="U293" s="26"/>
      <c r="AE293" s="1"/>
      <c r="AY293" s="1"/>
    </row>
    <row r="294" spans="5:51" ht="29" customHeight="1" x14ac:dyDescent="0.15">
      <c r="E294" s="6"/>
      <c r="U294" s="26"/>
      <c r="AE294" s="1"/>
      <c r="AY294" s="1"/>
    </row>
    <row r="295" spans="5:51" ht="29" customHeight="1" x14ac:dyDescent="0.15">
      <c r="E295" s="6"/>
      <c r="U295" s="26"/>
      <c r="AE295" s="1"/>
      <c r="AY295" s="1"/>
    </row>
    <row r="296" spans="5:51" ht="29" customHeight="1" x14ac:dyDescent="0.15">
      <c r="E296" s="6"/>
      <c r="U296" s="26"/>
      <c r="AE296" s="1"/>
      <c r="AY296" s="1"/>
    </row>
    <row r="297" spans="5:51" ht="29" customHeight="1" x14ac:dyDescent="0.15">
      <c r="E297" s="6"/>
      <c r="U297" s="26"/>
      <c r="AE297" s="1"/>
      <c r="AY297" s="1"/>
    </row>
    <row r="298" spans="5:51" ht="29" customHeight="1" x14ac:dyDescent="0.15">
      <c r="E298" s="6"/>
      <c r="U298" s="26"/>
      <c r="AE298" s="1"/>
      <c r="AY298" s="1"/>
    </row>
    <row r="299" spans="5:51" ht="29" customHeight="1" x14ac:dyDescent="0.15">
      <c r="E299" s="6"/>
      <c r="U299" s="26"/>
      <c r="AE299" s="1"/>
      <c r="AY299" s="1"/>
    </row>
    <row r="300" spans="5:51" ht="29" customHeight="1" x14ac:dyDescent="0.15">
      <c r="E300" s="6"/>
      <c r="U300" s="26"/>
      <c r="AE300" s="1"/>
      <c r="AY300" s="1"/>
    </row>
    <row r="301" spans="5:51" ht="29" customHeight="1" x14ac:dyDescent="0.15">
      <c r="E301" s="6"/>
      <c r="U301" s="26"/>
      <c r="AE301" s="1"/>
      <c r="AY301" s="1"/>
    </row>
    <row r="302" spans="5:51" ht="29" customHeight="1" x14ac:dyDescent="0.15">
      <c r="E302" s="6"/>
      <c r="U302" s="26"/>
      <c r="AE302" s="1"/>
      <c r="AY302" s="1"/>
    </row>
    <row r="303" spans="5:51" ht="29" customHeight="1" x14ac:dyDescent="0.15">
      <c r="E303" s="6"/>
      <c r="U303" s="26"/>
      <c r="AE303" s="1"/>
      <c r="AY303" s="1"/>
    </row>
    <row r="304" spans="5:51" ht="29" customHeight="1" x14ac:dyDescent="0.15">
      <c r="E304" s="6"/>
      <c r="U304" s="26"/>
      <c r="AE304" s="1"/>
      <c r="AY304" s="1"/>
    </row>
    <row r="305" spans="5:51" ht="29" customHeight="1" x14ac:dyDescent="0.15">
      <c r="E305" s="6"/>
      <c r="U305" s="26"/>
      <c r="AE305" s="1"/>
      <c r="AY305" s="1"/>
    </row>
    <row r="306" spans="5:51" ht="29" customHeight="1" x14ac:dyDescent="0.15">
      <c r="E306" s="6"/>
      <c r="U306" s="26"/>
      <c r="AE306" s="1"/>
      <c r="AY306" s="1"/>
    </row>
    <row r="307" spans="5:51" ht="29" customHeight="1" x14ac:dyDescent="0.15">
      <c r="E307" s="6"/>
      <c r="U307" s="26"/>
      <c r="AE307" s="1"/>
      <c r="AY307" s="1"/>
    </row>
    <row r="308" spans="5:51" ht="29" customHeight="1" x14ac:dyDescent="0.15">
      <c r="E308" s="6"/>
      <c r="U308" s="26"/>
      <c r="AE308" s="1"/>
      <c r="AY308" s="1"/>
    </row>
    <row r="309" spans="5:51" ht="29" customHeight="1" x14ac:dyDescent="0.15">
      <c r="E309" s="6"/>
      <c r="U309" s="26"/>
      <c r="AE309" s="1"/>
      <c r="AY309" s="1"/>
    </row>
    <row r="310" spans="5:51" ht="29" customHeight="1" x14ac:dyDescent="0.15">
      <c r="E310" s="6"/>
      <c r="U310" s="26"/>
      <c r="AE310" s="1"/>
      <c r="AY310" s="1"/>
    </row>
    <row r="311" spans="5:51" ht="29" customHeight="1" x14ac:dyDescent="0.15">
      <c r="E311" s="6"/>
      <c r="U311" s="26"/>
      <c r="AE311" s="1"/>
      <c r="AY311" s="1"/>
    </row>
    <row r="312" spans="5:51" ht="29" customHeight="1" x14ac:dyDescent="0.15">
      <c r="E312" s="6"/>
      <c r="U312" s="26"/>
      <c r="AE312" s="1"/>
      <c r="AY312" s="1"/>
    </row>
    <row r="313" spans="5:51" ht="29" customHeight="1" x14ac:dyDescent="0.15">
      <c r="E313" s="6"/>
      <c r="U313" s="26"/>
      <c r="AE313" s="1"/>
      <c r="AY313" s="1"/>
    </row>
    <row r="314" spans="5:51" ht="29" customHeight="1" x14ac:dyDescent="0.15">
      <c r="E314" s="6"/>
      <c r="U314" s="26"/>
      <c r="AE314" s="1"/>
      <c r="AY314" s="1"/>
    </row>
    <row r="315" spans="5:51" ht="29" customHeight="1" x14ac:dyDescent="0.15">
      <c r="E315" s="6"/>
      <c r="U315" s="26"/>
      <c r="AE315" s="1"/>
      <c r="AY315" s="1"/>
    </row>
    <row r="316" spans="5:51" ht="29" customHeight="1" x14ac:dyDescent="0.15">
      <c r="E316" s="6"/>
      <c r="U316" s="26"/>
      <c r="AE316" s="1"/>
      <c r="AY316" s="1"/>
    </row>
    <row r="317" spans="5:51" ht="29" customHeight="1" x14ac:dyDescent="0.15">
      <c r="E317" s="6"/>
      <c r="U317" s="26"/>
      <c r="AE317" s="1"/>
      <c r="AY317" s="1"/>
    </row>
    <row r="318" spans="5:51" ht="29" customHeight="1" x14ac:dyDescent="0.15">
      <c r="E318" s="6"/>
      <c r="U318" s="26"/>
      <c r="AE318" s="1"/>
      <c r="AY318" s="1"/>
    </row>
    <row r="319" spans="5:51" ht="29" customHeight="1" x14ac:dyDescent="0.15">
      <c r="E319" s="6"/>
      <c r="U319" s="26"/>
      <c r="AE319" s="1"/>
      <c r="AY319" s="1"/>
    </row>
    <row r="320" spans="5:51" ht="29" customHeight="1" x14ac:dyDescent="0.15">
      <c r="E320" s="6"/>
      <c r="U320" s="26"/>
      <c r="AE320" s="1"/>
      <c r="AY320" s="1"/>
    </row>
    <row r="321" spans="5:51" ht="29" customHeight="1" x14ac:dyDescent="0.15">
      <c r="E321" s="6"/>
      <c r="U321" s="26"/>
      <c r="AE321" s="1"/>
      <c r="AY321" s="1"/>
    </row>
    <row r="322" spans="5:51" ht="29" customHeight="1" x14ac:dyDescent="0.15">
      <c r="E322" s="6"/>
      <c r="U322" s="26"/>
      <c r="AE322" s="1"/>
      <c r="AY322" s="1"/>
    </row>
    <row r="323" spans="5:51" ht="29" customHeight="1" x14ac:dyDescent="0.15">
      <c r="E323" s="6"/>
      <c r="U323" s="26"/>
      <c r="AE323" s="1"/>
      <c r="AY323" s="1"/>
    </row>
    <row r="324" spans="5:51" ht="29" customHeight="1" x14ac:dyDescent="0.15">
      <c r="E324" s="6"/>
      <c r="U324" s="26"/>
      <c r="AE324" s="1"/>
      <c r="AY324" s="1"/>
    </row>
    <row r="325" spans="5:51" ht="29" customHeight="1" x14ac:dyDescent="0.15">
      <c r="E325" s="6"/>
      <c r="U325" s="26"/>
      <c r="AE325" s="1"/>
      <c r="AY325" s="1"/>
    </row>
    <row r="326" spans="5:51" ht="29" customHeight="1" x14ac:dyDescent="0.15">
      <c r="E326" s="6"/>
      <c r="U326" s="26"/>
      <c r="AE326" s="1"/>
      <c r="AY326" s="1"/>
    </row>
    <row r="327" spans="5:51" ht="29" customHeight="1" x14ac:dyDescent="0.15">
      <c r="E327" s="6"/>
      <c r="U327" s="26"/>
      <c r="AE327" s="1"/>
      <c r="AY327" s="1"/>
    </row>
    <row r="328" spans="5:51" ht="29" customHeight="1" x14ac:dyDescent="0.15">
      <c r="E328" s="6"/>
      <c r="U328" s="26"/>
      <c r="AE328" s="1"/>
      <c r="AY328" s="1"/>
    </row>
    <row r="329" spans="5:51" ht="29" customHeight="1" x14ac:dyDescent="0.15">
      <c r="E329" s="6"/>
      <c r="U329" s="26"/>
      <c r="AE329" s="1"/>
      <c r="AY329" s="1"/>
    </row>
    <row r="330" spans="5:51" ht="29" customHeight="1" x14ac:dyDescent="0.15">
      <c r="E330" s="6"/>
      <c r="U330" s="26"/>
      <c r="AE330" s="1"/>
      <c r="AY330" s="1"/>
    </row>
    <row r="331" spans="5:51" ht="29" customHeight="1" x14ac:dyDescent="0.15">
      <c r="E331" s="6"/>
      <c r="U331" s="26"/>
      <c r="AE331" s="1"/>
      <c r="AY331" s="1"/>
    </row>
    <row r="332" spans="5:51" ht="29" customHeight="1" x14ac:dyDescent="0.15">
      <c r="E332" s="6"/>
      <c r="U332" s="26"/>
      <c r="AE332" s="1"/>
      <c r="AY332" s="1"/>
    </row>
    <row r="333" spans="5:51" ht="29" customHeight="1" x14ac:dyDescent="0.15">
      <c r="E333" s="6"/>
      <c r="U333" s="26"/>
      <c r="AE333" s="1"/>
      <c r="AY333" s="1"/>
    </row>
    <row r="334" spans="5:51" ht="29" customHeight="1" x14ac:dyDescent="0.15">
      <c r="E334" s="6"/>
      <c r="U334" s="26"/>
      <c r="AE334" s="1"/>
      <c r="AY334" s="1"/>
    </row>
    <row r="335" spans="5:51" ht="29" customHeight="1" x14ac:dyDescent="0.15">
      <c r="E335" s="6"/>
      <c r="U335" s="26"/>
      <c r="AE335" s="1"/>
      <c r="AY335" s="1"/>
    </row>
    <row r="336" spans="5:51" ht="29" customHeight="1" x14ac:dyDescent="0.15">
      <c r="E336" s="6"/>
      <c r="U336" s="26"/>
      <c r="AE336" s="1"/>
      <c r="AY336" s="1"/>
    </row>
    <row r="337" spans="5:51" ht="29" customHeight="1" x14ac:dyDescent="0.15">
      <c r="E337" s="6"/>
      <c r="U337" s="26"/>
      <c r="AE337" s="1"/>
      <c r="AY337" s="1"/>
    </row>
    <row r="338" spans="5:51" ht="29" customHeight="1" x14ac:dyDescent="0.15">
      <c r="E338" s="6"/>
      <c r="U338" s="26"/>
      <c r="AE338" s="1"/>
      <c r="AY338" s="1"/>
    </row>
    <row r="339" spans="5:51" ht="29" customHeight="1" x14ac:dyDescent="0.15">
      <c r="E339" s="6"/>
      <c r="U339" s="26"/>
      <c r="AE339" s="1"/>
      <c r="AY339" s="1"/>
    </row>
    <row r="340" spans="5:51" ht="29" customHeight="1" x14ac:dyDescent="0.15">
      <c r="E340" s="6"/>
      <c r="U340" s="26"/>
      <c r="AE340" s="1"/>
      <c r="AY340" s="1"/>
    </row>
    <row r="341" spans="5:51" ht="29" customHeight="1" x14ac:dyDescent="0.15">
      <c r="E341" s="6"/>
      <c r="U341" s="26"/>
      <c r="AE341" s="1"/>
      <c r="AY341" s="1"/>
    </row>
    <row r="342" spans="5:51" ht="29" customHeight="1" x14ac:dyDescent="0.15">
      <c r="E342" s="6"/>
      <c r="U342" s="26"/>
      <c r="AE342" s="1"/>
      <c r="AY342" s="1"/>
    </row>
    <row r="343" spans="5:51" ht="29" customHeight="1" x14ac:dyDescent="0.15">
      <c r="E343" s="6"/>
      <c r="U343" s="26"/>
      <c r="AE343" s="1"/>
      <c r="AY343" s="1"/>
    </row>
    <row r="344" spans="5:51" ht="29" customHeight="1" x14ac:dyDescent="0.15">
      <c r="E344" s="6"/>
      <c r="U344" s="26"/>
      <c r="AE344" s="1"/>
      <c r="AY344" s="1"/>
    </row>
    <row r="345" spans="5:51" ht="29" customHeight="1" x14ac:dyDescent="0.15">
      <c r="E345" s="6"/>
      <c r="U345" s="26"/>
      <c r="AE345" s="1"/>
      <c r="AY345" s="1"/>
    </row>
    <row r="346" spans="5:51" ht="29" customHeight="1" x14ac:dyDescent="0.15">
      <c r="E346" s="6"/>
      <c r="U346" s="26"/>
      <c r="AE346" s="1"/>
      <c r="AY346" s="1"/>
    </row>
    <row r="347" spans="5:51" ht="29" customHeight="1" x14ac:dyDescent="0.15">
      <c r="E347" s="6"/>
      <c r="U347" s="26"/>
      <c r="AE347" s="1"/>
      <c r="AY347" s="1"/>
    </row>
    <row r="348" spans="5:51" ht="29" customHeight="1" x14ac:dyDescent="0.15">
      <c r="E348" s="6"/>
      <c r="U348" s="26"/>
      <c r="AE348" s="1"/>
      <c r="AY348" s="1"/>
    </row>
    <row r="349" spans="5:51" ht="29" customHeight="1" x14ac:dyDescent="0.15">
      <c r="E349" s="6"/>
      <c r="U349" s="26"/>
      <c r="AE349" s="1"/>
      <c r="AY349" s="1"/>
    </row>
    <row r="350" spans="5:51" ht="29" customHeight="1" x14ac:dyDescent="0.15">
      <c r="E350" s="6"/>
      <c r="U350" s="26"/>
      <c r="AE350" s="1"/>
      <c r="AY350" s="1"/>
    </row>
    <row r="351" spans="5:51" ht="29" customHeight="1" x14ac:dyDescent="0.15">
      <c r="E351" s="6"/>
      <c r="U351" s="26"/>
      <c r="AE351" s="1"/>
      <c r="AY351" s="1"/>
    </row>
    <row r="352" spans="5:51" ht="29" customHeight="1" x14ac:dyDescent="0.15">
      <c r="E352" s="6"/>
      <c r="U352" s="26"/>
      <c r="AE352" s="1"/>
      <c r="AY352" s="1"/>
    </row>
    <row r="353" spans="5:51" ht="29" customHeight="1" x14ac:dyDescent="0.15">
      <c r="E353" s="6"/>
      <c r="U353" s="26"/>
      <c r="AE353" s="1"/>
      <c r="AY353" s="1"/>
    </row>
    <row r="354" spans="5:51" ht="29" customHeight="1" x14ac:dyDescent="0.15">
      <c r="E354" s="6"/>
      <c r="U354" s="26"/>
      <c r="AE354" s="1"/>
      <c r="AY354" s="1"/>
    </row>
    <row r="355" spans="5:51" ht="29" customHeight="1" x14ac:dyDescent="0.15">
      <c r="E355" s="6"/>
      <c r="U355" s="26"/>
      <c r="AE355" s="1"/>
      <c r="AY355" s="1"/>
    </row>
    <row r="356" spans="5:51" ht="29" customHeight="1" x14ac:dyDescent="0.15">
      <c r="E356" s="6"/>
      <c r="U356" s="26"/>
      <c r="AE356" s="1"/>
      <c r="AY356" s="1"/>
    </row>
    <row r="357" spans="5:51" ht="29" customHeight="1" x14ac:dyDescent="0.15">
      <c r="E357" s="6"/>
      <c r="U357" s="26"/>
      <c r="AE357" s="1"/>
      <c r="AY357" s="1"/>
    </row>
    <row r="358" spans="5:51" ht="29" customHeight="1" x14ac:dyDescent="0.15">
      <c r="E358" s="6"/>
      <c r="U358" s="26"/>
      <c r="AE358" s="1"/>
      <c r="AY358" s="1"/>
    </row>
    <row r="359" spans="5:51" ht="29" customHeight="1" x14ac:dyDescent="0.15">
      <c r="E359" s="6"/>
      <c r="U359" s="26"/>
      <c r="AE359" s="1"/>
      <c r="AY359" s="1"/>
    </row>
    <row r="360" spans="5:51" ht="29" customHeight="1" x14ac:dyDescent="0.15">
      <c r="E360" s="6"/>
      <c r="U360" s="26"/>
      <c r="AE360" s="1"/>
      <c r="AY360" s="1"/>
    </row>
    <row r="361" spans="5:51" ht="29" customHeight="1" x14ac:dyDescent="0.15">
      <c r="E361" s="6"/>
      <c r="U361" s="26"/>
      <c r="AE361" s="1"/>
      <c r="AY361" s="1"/>
    </row>
    <row r="362" spans="5:51" ht="29" customHeight="1" x14ac:dyDescent="0.15">
      <c r="E362" s="6"/>
      <c r="U362" s="26"/>
      <c r="AE362" s="1"/>
      <c r="AY362" s="1"/>
    </row>
    <row r="363" spans="5:51" ht="29" customHeight="1" x14ac:dyDescent="0.15">
      <c r="E363" s="6"/>
      <c r="U363" s="26"/>
      <c r="AE363" s="1"/>
      <c r="AY363" s="1"/>
    </row>
    <row r="364" spans="5:51" ht="29" customHeight="1" x14ac:dyDescent="0.15">
      <c r="E364" s="6"/>
      <c r="U364" s="26"/>
      <c r="AE364" s="1"/>
      <c r="AY364" s="1"/>
    </row>
    <row r="365" spans="5:51" ht="29" customHeight="1" x14ac:dyDescent="0.15">
      <c r="E365" s="6"/>
      <c r="U365" s="26"/>
      <c r="AE365" s="1"/>
      <c r="AY365" s="1"/>
    </row>
    <row r="366" spans="5:51" ht="29" customHeight="1" x14ac:dyDescent="0.15">
      <c r="E366" s="6"/>
      <c r="U366" s="26"/>
      <c r="AE366" s="1"/>
      <c r="AY366" s="1"/>
    </row>
    <row r="367" spans="5:51" ht="29" customHeight="1" x14ac:dyDescent="0.15">
      <c r="E367" s="6"/>
      <c r="U367" s="26"/>
      <c r="AE367" s="1"/>
      <c r="AY367" s="1"/>
    </row>
    <row r="368" spans="5:51" ht="29" customHeight="1" x14ac:dyDescent="0.15">
      <c r="E368" s="6"/>
      <c r="U368" s="26"/>
      <c r="AE368" s="1"/>
      <c r="AY368" s="1"/>
    </row>
    <row r="369" spans="5:51" ht="29" customHeight="1" x14ac:dyDescent="0.15">
      <c r="E369" s="6"/>
      <c r="U369" s="26"/>
      <c r="AE369" s="1"/>
      <c r="AY369" s="1"/>
    </row>
    <row r="370" spans="5:51" ht="29" customHeight="1" x14ac:dyDescent="0.15">
      <c r="E370" s="6"/>
      <c r="U370" s="26"/>
      <c r="AE370" s="1"/>
      <c r="AY370" s="1"/>
    </row>
    <row r="371" spans="5:51" ht="29" customHeight="1" x14ac:dyDescent="0.15">
      <c r="E371" s="6"/>
      <c r="U371" s="26"/>
      <c r="AE371" s="1"/>
      <c r="AY371" s="1"/>
    </row>
    <row r="372" spans="5:51" ht="29" customHeight="1" x14ac:dyDescent="0.15">
      <c r="E372" s="6"/>
      <c r="U372" s="26"/>
      <c r="AE372" s="1"/>
      <c r="AY372" s="1"/>
    </row>
    <row r="373" spans="5:51" ht="29" customHeight="1" x14ac:dyDescent="0.15">
      <c r="E373" s="6"/>
      <c r="U373" s="26"/>
      <c r="AE373" s="1"/>
      <c r="AY373" s="1"/>
    </row>
    <row r="374" spans="5:51" ht="29" customHeight="1" x14ac:dyDescent="0.15">
      <c r="E374" s="6"/>
      <c r="U374" s="26"/>
      <c r="AE374" s="1"/>
      <c r="AY374" s="1"/>
    </row>
    <row r="375" spans="5:51" ht="29" customHeight="1" x14ac:dyDescent="0.15">
      <c r="E375" s="6"/>
      <c r="U375" s="26"/>
      <c r="AE375" s="1"/>
      <c r="AY375" s="1"/>
    </row>
    <row r="376" spans="5:51" ht="29" customHeight="1" x14ac:dyDescent="0.15">
      <c r="E376" s="6"/>
      <c r="U376" s="26"/>
      <c r="AE376" s="1"/>
      <c r="AY376" s="1"/>
    </row>
    <row r="377" spans="5:51" ht="29" customHeight="1" x14ac:dyDescent="0.15">
      <c r="E377" s="6"/>
      <c r="U377" s="26"/>
      <c r="AE377" s="1"/>
      <c r="AY377" s="1"/>
    </row>
    <row r="378" spans="5:51" ht="29" customHeight="1" x14ac:dyDescent="0.15">
      <c r="E378" s="6"/>
      <c r="U378" s="26"/>
      <c r="AE378" s="1"/>
      <c r="AY378" s="1"/>
    </row>
    <row r="379" spans="5:51" ht="29" customHeight="1" x14ac:dyDescent="0.15">
      <c r="E379" s="6"/>
      <c r="U379" s="26"/>
      <c r="AE379" s="1"/>
      <c r="AY379" s="1"/>
    </row>
    <row r="380" spans="5:51" ht="29" customHeight="1" x14ac:dyDescent="0.15">
      <c r="E380" s="6"/>
      <c r="U380" s="26"/>
      <c r="AE380" s="1"/>
      <c r="AY380" s="1"/>
    </row>
    <row r="381" spans="5:51" ht="29" customHeight="1" x14ac:dyDescent="0.15">
      <c r="E381" s="6"/>
      <c r="U381" s="26"/>
      <c r="AE381" s="1"/>
      <c r="AY381" s="1"/>
    </row>
    <row r="382" spans="5:51" ht="29" customHeight="1" x14ac:dyDescent="0.15">
      <c r="E382" s="6"/>
      <c r="U382" s="26"/>
      <c r="AE382" s="1"/>
      <c r="AY382" s="1"/>
    </row>
    <row r="383" spans="5:51" ht="29" customHeight="1" x14ac:dyDescent="0.15">
      <c r="E383" s="6"/>
      <c r="U383" s="26"/>
      <c r="AE383" s="1"/>
      <c r="AY383" s="1"/>
    </row>
    <row r="384" spans="5:51" ht="29" customHeight="1" x14ac:dyDescent="0.15">
      <c r="E384" s="6"/>
      <c r="U384" s="26"/>
      <c r="AE384" s="1"/>
      <c r="AY384" s="1"/>
    </row>
    <row r="385" spans="5:51" ht="29" customHeight="1" x14ac:dyDescent="0.15">
      <c r="E385" s="6"/>
      <c r="U385" s="26"/>
      <c r="AE385" s="1"/>
      <c r="AY385" s="1"/>
    </row>
    <row r="386" spans="5:51" ht="29" customHeight="1" x14ac:dyDescent="0.15">
      <c r="E386" s="6"/>
      <c r="U386" s="26"/>
      <c r="AE386" s="1"/>
      <c r="AY386" s="1"/>
    </row>
    <row r="387" spans="5:51" ht="29" customHeight="1" x14ac:dyDescent="0.15">
      <c r="E387" s="6"/>
      <c r="U387" s="26"/>
      <c r="AE387" s="1"/>
      <c r="AY387" s="1"/>
    </row>
    <row r="388" spans="5:51" ht="29" customHeight="1" x14ac:dyDescent="0.15">
      <c r="E388" s="6"/>
      <c r="U388" s="26"/>
      <c r="AE388" s="1"/>
      <c r="AY388" s="1"/>
    </row>
    <row r="389" spans="5:51" ht="29" customHeight="1" x14ac:dyDescent="0.15">
      <c r="E389" s="6"/>
      <c r="U389" s="26"/>
      <c r="AE389" s="1"/>
      <c r="AY389" s="1"/>
    </row>
    <row r="390" spans="5:51" ht="29" customHeight="1" x14ac:dyDescent="0.15">
      <c r="E390" s="6"/>
      <c r="U390" s="26"/>
      <c r="AE390" s="1"/>
      <c r="AY390" s="1"/>
    </row>
    <row r="391" spans="5:51" ht="29" customHeight="1" x14ac:dyDescent="0.15">
      <c r="E391" s="6"/>
      <c r="U391" s="26"/>
      <c r="AE391" s="1"/>
      <c r="AY391" s="1"/>
    </row>
    <row r="392" spans="5:51" ht="29" customHeight="1" x14ac:dyDescent="0.15">
      <c r="E392" s="6"/>
      <c r="U392" s="26"/>
      <c r="AE392" s="1"/>
      <c r="AY392" s="1"/>
    </row>
    <row r="393" spans="5:51" ht="29" customHeight="1" x14ac:dyDescent="0.15">
      <c r="E393" s="6"/>
      <c r="U393" s="26"/>
      <c r="AE393" s="1"/>
      <c r="AY393" s="1"/>
    </row>
    <row r="394" spans="5:51" ht="29" customHeight="1" x14ac:dyDescent="0.15">
      <c r="E394" s="6"/>
      <c r="U394" s="26"/>
      <c r="AE394" s="1"/>
      <c r="AY394" s="1"/>
    </row>
    <row r="395" spans="5:51" ht="29" customHeight="1" x14ac:dyDescent="0.15">
      <c r="E395" s="6"/>
      <c r="U395" s="26"/>
      <c r="AE395" s="1"/>
      <c r="AY395" s="1"/>
    </row>
    <row r="396" spans="5:51" ht="29" customHeight="1" x14ac:dyDescent="0.15">
      <c r="E396" s="6"/>
      <c r="U396" s="26"/>
      <c r="AE396" s="1"/>
      <c r="AY396" s="1"/>
    </row>
    <row r="397" spans="5:51" ht="29" customHeight="1" x14ac:dyDescent="0.15">
      <c r="E397" s="6"/>
      <c r="U397" s="26"/>
      <c r="AE397" s="1"/>
      <c r="AY397" s="1"/>
    </row>
    <row r="398" spans="5:51" ht="29" customHeight="1" x14ac:dyDescent="0.15">
      <c r="E398" s="6"/>
      <c r="U398" s="26"/>
      <c r="AE398" s="1"/>
      <c r="AY398" s="1"/>
    </row>
    <row r="399" spans="5:51" ht="29" customHeight="1" x14ac:dyDescent="0.15">
      <c r="E399" s="6"/>
      <c r="U399" s="26"/>
      <c r="AE399" s="1"/>
      <c r="AY399" s="1"/>
    </row>
    <row r="400" spans="5:51" ht="29" customHeight="1" x14ac:dyDescent="0.15">
      <c r="E400" s="6"/>
      <c r="U400" s="26"/>
      <c r="AE400" s="1"/>
      <c r="AY400" s="1"/>
    </row>
    <row r="401" spans="5:51" ht="29" customHeight="1" x14ac:dyDescent="0.15">
      <c r="E401" s="6"/>
      <c r="U401" s="26"/>
      <c r="AE401" s="1"/>
      <c r="AY401" s="1"/>
    </row>
    <row r="402" spans="5:51" ht="29" customHeight="1" x14ac:dyDescent="0.15">
      <c r="E402" s="6"/>
      <c r="U402" s="26"/>
      <c r="AE402" s="1"/>
      <c r="AY402" s="1"/>
    </row>
    <row r="403" spans="5:51" ht="29" customHeight="1" x14ac:dyDescent="0.15">
      <c r="E403" s="6"/>
      <c r="U403" s="26"/>
      <c r="AE403" s="1"/>
      <c r="AY403" s="1"/>
    </row>
    <row r="404" spans="5:51" ht="29" customHeight="1" x14ac:dyDescent="0.15">
      <c r="E404" s="6"/>
      <c r="U404" s="26"/>
      <c r="AE404" s="1"/>
      <c r="AY404" s="1"/>
    </row>
    <row r="405" spans="5:51" ht="29" customHeight="1" x14ac:dyDescent="0.15">
      <c r="E405" s="6"/>
      <c r="U405" s="26"/>
      <c r="AE405" s="1"/>
      <c r="AY405" s="1"/>
    </row>
    <row r="406" spans="5:51" ht="29" customHeight="1" x14ac:dyDescent="0.15">
      <c r="E406" s="6"/>
      <c r="U406" s="26"/>
      <c r="AE406" s="1"/>
      <c r="AY406" s="1"/>
    </row>
    <row r="407" spans="5:51" ht="29" customHeight="1" x14ac:dyDescent="0.15">
      <c r="E407" s="6"/>
      <c r="U407" s="26"/>
      <c r="AE407" s="1"/>
      <c r="AY407" s="1"/>
    </row>
    <row r="408" spans="5:51" ht="29" customHeight="1" x14ac:dyDescent="0.15">
      <c r="E408" s="6"/>
      <c r="U408" s="26"/>
      <c r="AE408" s="1"/>
      <c r="AY408" s="1"/>
    </row>
    <row r="409" spans="5:51" ht="29" customHeight="1" x14ac:dyDescent="0.15">
      <c r="E409" s="6"/>
      <c r="U409" s="26"/>
      <c r="AE409" s="1"/>
      <c r="AY409" s="1"/>
    </row>
    <row r="410" spans="5:51" ht="29" customHeight="1" x14ac:dyDescent="0.15">
      <c r="E410" s="6"/>
      <c r="U410" s="26"/>
      <c r="AE410" s="1"/>
      <c r="AY410" s="1"/>
    </row>
    <row r="411" spans="5:51" ht="29" customHeight="1" x14ac:dyDescent="0.15">
      <c r="E411" s="6"/>
      <c r="U411" s="26"/>
      <c r="AE411" s="1"/>
      <c r="AY411" s="1"/>
    </row>
    <row r="412" spans="5:51" ht="29" customHeight="1" x14ac:dyDescent="0.15">
      <c r="E412" s="6"/>
      <c r="U412" s="26"/>
      <c r="AE412" s="1"/>
      <c r="AY412" s="1"/>
    </row>
    <row r="413" spans="5:51" ht="29" customHeight="1" x14ac:dyDescent="0.15">
      <c r="E413" s="6"/>
      <c r="U413" s="26"/>
      <c r="AE413" s="1"/>
      <c r="AY413" s="1"/>
    </row>
    <row r="414" spans="5:51" ht="29" customHeight="1" x14ac:dyDescent="0.15">
      <c r="E414" s="6"/>
      <c r="U414" s="26"/>
      <c r="AE414" s="1"/>
      <c r="AY414" s="1"/>
    </row>
    <row r="415" spans="5:51" ht="29" customHeight="1" x14ac:dyDescent="0.15">
      <c r="E415" s="6"/>
      <c r="U415" s="26"/>
      <c r="AE415" s="1"/>
      <c r="AY415" s="1"/>
    </row>
    <row r="416" spans="5:51" ht="29" customHeight="1" x14ac:dyDescent="0.15">
      <c r="E416" s="6"/>
      <c r="U416" s="26"/>
      <c r="AE416" s="1"/>
      <c r="AY416" s="1"/>
    </row>
    <row r="417" spans="5:51" ht="29" customHeight="1" x14ac:dyDescent="0.15">
      <c r="E417" s="6"/>
      <c r="U417" s="26"/>
      <c r="AE417" s="1"/>
      <c r="AY417" s="1"/>
    </row>
    <row r="418" spans="5:51" ht="29" customHeight="1" x14ac:dyDescent="0.15">
      <c r="E418" s="6"/>
      <c r="U418" s="26"/>
      <c r="AE418" s="1"/>
      <c r="AY418" s="1"/>
    </row>
    <row r="419" spans="5:51" ht="29" customHeight="1" x14ac:dyDescent="0.15">
      <c r="E419" s="6"/>
      <c r="U419" s="26"/>
      <c r="AE419" s="1"/>
      <c r="AY419" s="1"/>
    </row>
    <row r="420" spans="5:51" ht="29" customHeight="1" x14ac:dyDescent="0.15">
      <c r="E420" s="6"/>
      <c r="U420" s="26"/>
      <c r="AE420" s="1"/>
      <c r="AY420" s="1"/>
    </row>
    <row r="421" spans="5:51" ht="29" customHeight="1" x14ac:dyDescent="0.15">
      <c r="E421" s="6"/>
      <c r="U421" s="26"/>
      <c r="AE421" s="1"/>
      <c r="AY421" s="1"/>
    </row>
    <row r="422" spans="5:51" ht="29" customHeight="1" x14ac:dyDescent="0.15">
      <c r="E422" s="6"/>
      <c r="U422" s="26"/>
      <c r="AE422" s="1"/>
      <c r="AY422" s="1"/>
    </row>
    <row r="423" spans="5:51" ht="29" customHeight="1" x14ac:dyDescent="0.15">
      <c r="E423" s="6"/>
      <c r="U423" s="26"/>
      <c r="AE423" s="1"/>
      <c r="AY423" s="1"/>
    </row>
    <row r="424" spans="5:51" ht="29" customHeight="1" x14ac:dyDescent="0.15">
      <c r="E424" s="6"/>
      <c r="U424" s="26"/>
      <c r="AE424" s="1"/>
      <c r="AY424" s="1"/>
    </row>
    <row r="425" spans="5:51" ht="29" customHeight="1" x14ac:dyDescent="0.15">
      <c r="E425" s="6"/>
      <c r="U425" s="26"/>
      <c r="AE425" s="1"/>
      <c r="AY425" s="1"/>
    </row>
    <row r="426" spans="5:51" ht="29" customHeight="1" x14ac:dyDescent="0.15">
      <c r="E426" s="6"/>
      <c r="U426" s="26"/>
      <c r="AE426" s="1"/>
      <c r="AY426" s="1"/>
    </row>
    <row r="427" spans="5:51" ht="29" customHeight="1" x14ac:dyDescent="0.15">
      <c r="E427" s="6"/>
      <c r="U427" s="26"/>
      <c r="AE427" s="1"/>
      <c r="AY427" s="1"/>
    </row>
    <row r="428" spans="5:51" ht="29" customHeight="1" x14ac:dyDescent="0.15">
      <c r="E428" s="6"/>
      <c r="U428" s="26"/>
      <c r="AE428" s="1"/>
      <c r="AY428" s="1"/>
    </row>
    <row r="429" spans="5:51" ht="29" customHeight="1" x14ac:dyDescent="0.15">
      <c r="E429" s="6"/>
      <c r="U429" s="26"/>
      <c r="AE429" s="1"/>
      <c r="AY429" s="1"/>
    </row>
    <row r="430" spans="5:51" ht="29" customHeight="1" x14ac:dyDescent="0.15">
      <c r="E430" s="6"/>
      <c r="U430" s="26"/>
      <c r="AE430" s="1"/>
      <c r="AY430" s="1"/>
    </row>
    <row r="431" spans="5:51" ht="29" customHeight="1" x14ac:dyDescent="0.15">
      <c r="E431" s="6"/>
      <c r="U431" s="26"/>
      <c r="AE431" s="1"/>
      <c r="AY431" s="1"/>
    </row>
    <row r="432" spans="5:51" ht="29" customHeight="1" x14ac:dyDescent="0.15">
      <c r="E432" s="6"/>
      <c r="U432" s="26"/>
      <c r="AE432" s="1"/>
      <c r="AY432" s="1"/>
    </row>
    <row r="433" spans="5:51" ht="29" customHeight="1" x14ac:dyDescent="0.15">
      <c r="E433" s="6"/>
      <c r="U433" s="26"/>
      <c r="AE433" s="1"/>
      <c r="AY433" s="1"/>
    </row>
    <row r="434" spans="5:51" ht="29" customHeight="1" x14ac:dyDescent="0.15">
      <c r="E434" s="6"/>
      <c r="U434" s="26"/>
      <c r="AE434" s="1"/>
      <c r="AY434" s="1"/>
    </row>
    <row r="435" spans="5:51" ht="29" customHeight="1" x14ac:dyDescent="0.15">
      <c r="E435" s="6"/>
      <c r="U435" s="26"/>
      <c r="AE435" s="1"/>
      <c r="AY435" s="1"/>
    </row>
    <row r="436" spans="5:51" ht="29" customHeight="1" x14ac:dyDescent="0.15">
      <c r="E436" s="6"/>
      <c r="U436" s="26"/>
      <c r="AE436" s="1"/>
      <c r="AY436" s="1"/>
    </row>
    <row r="437" spans="5:51" ht="29" customHeight="1" x14ac:dyDescent="0.15">
      <c r="E437" s="6"/>
      <c r="U437" s="26"/>
      <c r="AE437" s="1"/>
      <c r="AY437" s="1"/>
    </row>
    <row r="438" spans="5:51" ht="29" customHeight="1" x14ac:dyDescent="0.15">
      <c r="E438" s="6"/>
      <c r="U438" s="26"/>
      <c r="AE438" s="1"/>
      <c r="AY438" s="1"/>
    </row>
    <row r="439" spans="5:51" ht="29" customHeight="1" x14ac:dyDescent="0.15">
      <c r="E439" s="6"/>
      <c r="U439" s="26"/>
      <c r="AE439" s="1"/>
      <c r="AY439" s="1"/>
    </row>
    <row r="440" spans="5:51" ht="29" customHeight="1" x14ac:dyDescent="0.15">
      <c r="E440" s="6"/>
      <c r="U440" s="26"/>
      <c r="AE440" s="1"/>
      <c r="AY440" s="1"/>
    </row>
    <row r="441" spans="5:51" ht="29" customHeight="1" x14ac:dyDescent="0.15">
      <c r="E441" s="6"/>
      <c r="U441" s="26"/>
      <c r="AE441" s="1"/>
      <c r="AY441" s="1"/>
    </row>
    <row r="442" spans="5:51" ht="29" customHeight="1" x14ac:dyDescent="0.15">
      <c r="E442" s="6"/>
      <c r="U442" s="26"/>
      <c r="AE442" s="1"/>
      <c r="AY442" s="1"/>
    </row>
    <row r="443" spans="5:51" ht="29" customHeight="1" x14ac:dyDescent="0.15">
      <c r="E443" s="6"/>
      <c r="U443" s="26"/>
      <c r="AE443" s="1"/>
      <c r="AY443" s="1"/>
    </row>
    <row r="444" spans="5:51" ht="29" customHeight="1" x14ac:dyDescent="0.15">
      <c r="E444" s="6"/>
      <c r="U444" s="26"/>
      <c r="AE444" s="1"/>
      <c r="AY444" s="1"/>
    </row>
    <row r="445" spans="5:51" ht="29" customHeight="1" x14ac:dyDescent="0.15">
      <c r="E445" s="6"/>
      <c r="U445" s="26"/>
      <c r="AE445" s="1"/>
      <c r="AY445" s="1"/>
    </row>
    <row r="446" spans="5:51" ht="29" customHeight="1" x14ac:dyDescent="0.15">
      <c r="E446" s="6"/>
      <c r="U446" s="26"/>
      <c r="AE446" s="1"/>
      <c r="AY446" s="1"/>
    </row>
    <row r="447" spans="5:51" ht="29" customHeight="1" x14ac:dyDescent="0.15">
      <c r="E447" s="6"/>
      <c r="U447" s="26"/>
      <c r="AE447" s="1"/>
      <c r="AY447" s="1"/>
    </row>
    <row r="448" spans="5:51" ht="29" customHeight="1" x14ac:dyDescent="0.15">
      <c r="E448" s="6"/>
      <c r="U448" s="26"/>
      <c r="AE448" s="1"/>
      <c r="AY448" s="1"/>
    </row>
    <row r="449" spans="5:51" ht="29" customHeight="1" x14ac:dyDescent="0.15">
      <c r="E449" s="6"/>
      <c r="U449" s="26"/>
      <c r="AE449" s="1"/>
      <c r="AY449" s="1"/>
    </row>
    <row r="450" spans="5:51" ht="29" customHeight="1" x14ac:dyDescent="0.15">
      <c r="E450" s="6"/>
      <c r="U450" s="26"/>
      <c r="AE450" s="1"/>
      <c r="AY450" s="1"/>
    </row>
    <row r="451" spans="5:51" ht="29" customHeight="1" x14ac:dyDescent="0.15">
      <c r="E451" s="6"/>
      <c r="U451" s="26"/>
      <c r="AE451" s="1"/>
      <c r="AY451" s="1"/>
    </row>
    <row r="452" spans="5:51" ht="29" customHeight="1" x14ac:dyDescent="0.15">
      <c r="E452" s="6"/>
      <c r="U452" s="26"/>
      <c r="AE452" s="1"/>
      <c r="AY452" s="1"/>
    </row>
    <row r="453" spans="5:51" ht="29" customHeight="1" x14ac:dyDescent="0.15">
      <c r="E453" s="6"/>
      <c r="U453" s="26"/>
      <c r="AE453" s="1"/>
      <c r="AY453" s="1"/>
    </row>
    <row r="454" spans="5:51" ht="29" customHeight="1" x14ac:dyDescent="0.15">
      <c r="E454" s="6"/>
      <c r="U454" s="26"/>
      <c r="AE454" s="1"/>
      <c r="AY454" s="1"/>
    </row>
    <row r="455" spans="5:51" ht="29" customHeight="1" x14ac:dyDescent="0.15">
      <c r="E455" s="6"/>
      <c r="U455" s="26"/>
      <c r="AE455" s="1"/>
      <c r="AY455" s="1"/>
    </row>
    <row r="456" spans="5:51" ht="29" customHeight="1" x14ac:dyDescent="0.15">
      <c r="E456" s="6"/>
      <c r="U456" s="26"/>
      <c r="AE456" s="1"/>
      <c r="AY456" s="1"/>
    </row>
    <row r="457" spans="5:51" ht="29" customHeight="1" x14ac:dyDescent="0.15">
      <c r="E457" s="6"/>
      <c r="U457" s="26"/>
      <c r="AE457" s="1"/>
      <c r="AY457" s="1"/>
    </row>
    <row r="458" spans="5:51" ht="29" customHeight="1" x14ac:dyDescent="0.15">
      <c r="E458" s="6"/>
      <c r="U458" s="26"/>
      <c r="AE458" s="1"/>
      <c r="AY458" s="1"/>
    </row>
    <row r="459" spans="5:51" ht="29" customHeight="1" x14ac:dyDescent="0.15">
      <c r="E459" s="6"/>
      <c r="U459" s="26"/>
      <c r="AE459" s="1"/>
      <c r="AY459" s="1"/>
    </row>
    <row r="460" spans="5:51" ht="29" customHeight="1" x14ac:dyDescent="0.15">
      <c r="E460" s="6"/>
      <c r="U460" s="26"/>
      <c r="AE460" s="1"/>
      <c r="AY460" s="1"/>
    </row>
    <row r="461" spans="5:51" ht="29" customHeight="1" x14ac:dyDescent="0.15">
      <c r="E461" s="6"/>
      <c r="U461" s="26"/>
      <c r="AE461" s="1"/>
      <c r="AY461" s="1"/>
    </row>
    <row r="462" spans="5:51" ht="29" customHeight="1" x14ac:dyDescent="0.15">
      <c r="E462" s="6"/>
      <c r="U462" s="26"/>
      <c r="AE462" s="1"/>
      <c r="AY462" s="1"/>
    </row>
    <row r="463" spans="5:51" ht="29" customHeight="1" x14ac:dyDescent="0.15">
      <c r="E463" s="6"/>
      <c r="U463" s="26"/>
      <c r="AE463" s="1"/>
      <c r="AY463" s="1"/>
    </row>
    <row r="464" spans="5:51" ht="29" customHeight="1" x14ac:dyDescent="0.15">
      <c r="E464" s="6"/>
      <c r="U464" s="26"/>
      <c r="AE464" s="1"/>
      <c r="AY464" s="1"/>
    </row>
    <row r="465" spans="5:51" ht="29" customHeight="1" x14ac:dyDescent="0.15">
      <c r="E465" s="6"/>
      <c r="U465" s="26"/>
      <c r="AE465" s="1"/>
      <c r="AY465" s="1"/>
    </row>
    <row r="466" spans="5:51" ht="29" customHeight="1" x14ac:dyDescent="0.15">
      <c r="E466" s="6"/>
      <c r="U466" s="26"/>
      <c r="AE466" s="1"/>
      <c r="AY466" s="1"/>
    </row>
    <row r="467" spans="5:51" ht="29" customHeight="1" x14ac:dyDescent="0.15">
      <c r="E467" s="6"/>
      <c r="U467" s="26"/>
      <c r="AE467" s="1"/>
      <c r="AY467" s="1"/>
    </row>
  </sheetData>
  <phoneticPr fontId="3" type="noConversion"/>
  <dataValidations count="20">
    <dataValidation type="date" allowBlank="1" showInputMessage="1" showErrorMessage="1" sqref="E468:E65194 B95 B135 B41 B1:B2 B4:B12 B16:B22 B24:B25 B29:B35 B38:B39 B64:B66 B68:B73 B75:B78 B80:B81 B83:B84 B88 B92 B127:B133 B137:B139 B142:B143 B146:B148 B150 B165 B173:B65194" xr:uid="{00000000-0002-0000-0200-000000000000}">
      <formula1>37621</formula1>
      <formula2>53327</formula2>
    </dataValidation>
    <dataValidation type="list" allowBlank="1" showInputMessage="1" showErrorMessage="1" sqref="F130 F1:F2 F64:F66 F68:F73 F75:F78 F80:F81 F83:F84 F88 F92 F173:F65194" xr:uid="{00000000-0002-0000-0200-000001000000}">
      <formula1>"M,F"</formula1>
    </dataValidation>
    <dataValidation type="list" allowBlank="1" showInputMessage="1" showErrorMessage="1" sqref="AW131:AW132 AL135 AW135 Z135:AB135 AQ135 Z1:AA2 AQ1:AQ2 AL1:AL2 AW1:AW2 Z4:AB12 AL4:AL12 AQ4:AQ12 AW4:AW12 AW16:AW17 AQ16:AQ17 AL16:AL17 Z16:AB17 AQ22 AW22 Z22:AB22 AL22 AL24:AL25 Z24:AB25 AQ24:AQ25 AW24:AW25 AL29:AL41 AQ29:AQ41 AW29:AW41 Z29:AB41 Z64:Z66 AQ64:AQ66 AL64:AL66 AQ68:AQ73 Z68:Z73 AL68:AL73 AL75:AL78 Z75:Z78 AQ75:AQ78 AQ80:AQ81 Z80:Z81 AL80:AL81 Z83:Z84 AQ83:AQ84 AL83:AL84 AL88 Z88 AQ88 Z92 AL92 AQ92 AW127:AW129 Z127:AB129 AL127:AL129 AQ127:AQ129 AQ131:AQ133 Z131:AB133 AL131:AL133 AQ137:AQ139 AL137:AL139 AW137:AW139 Z137:AB139 AL142:AL143 AQ142:AQ143 Z142:AB143 AW142:AW143 AQ146:AQ148 AW146:AW148 Z146:AB148 AL146:AL148 Z150:AB150 AW150 AQ150 AL150 Z173:AB65194 AW173:AW65194 AQ173:AQ65194 AW165 Z165:AB165 AL165 AQ165 AL173:AL65194" xr:uid="{00000000-0002-0000-0200-000002000000}">
      <formula1>"Y, N, U"</formula1>
    </dataValidation>
    <dataValidation type="list" allowBlank="1" showInputMessage="1" showErrorMessage="1" sqref="G135 G1:G2 G4:G12 G16:G17 G22 G24:G25 G29:G52 G64:G66 G68:G73 G75:G78 G80:G81 G83:G84 G88 G92 G127:G133 G137:G139 G142:G143 G146:G148 G150:G156 G165 G173:G65194" xr:uid="{00000000-0002-0000-0200-000003000000}">
      <formula1>"WH, AA, AI, AS, HL, NH, MI, OTH, U"</formula1>
    </dataValidation>
    <dataValidation type="list" allowBlank="1" showInputMessage="1" showErrorMessage="1" sqref="H135 H1:H2 H4:H12 H16:H17 H22 H24:H25 H29:H41 H64:H66 H68:H73 H75:H78 H80:H81 H83:H84 H88 H92 H127:H129 H131:H133 H137:H139 H142:H143 H146:H148 H150 H165 H173:H65194" xr:uid="{00000000-0002-0000-0200-000004000000}">
      <formula1>"R, L, A, U"</formula1>
    </dataValidation>
    <dataValidation type="list" allowBlank="1" showInputMessage="1" showErrorMessage="1" sqref="X131:X132 X135 X1:X2 X4:X12 X16:X17 X22 X24:X25 X29:X61 X64:X66 X68:X73 X75:X78 X80:X81 X83:X84 X88 X92 X127:X129 X137:X139 X142:X143 X146:X148 X150 X165 X173:X65194" xr:uid="{00000000-0002-0000-0200-000005000000}">
      <formula1>"ACO, AFM, DYN, EFM, GNO, MNE, SEM, NA, NCL, OTH"</formula1>
    </dataValidation>
    <dataValidation type="list" allowBlank="1" showInputMessage="1" showErrorMessage="1" sqref="V135 W58:W59 V1:V2 V4:V12 V16:V17 V22 V24:V25 V29:V45 V53 V56:V59 V127:V129 V131:V133 V137:V139 V142:V143 V146:V148 V150 V165 V173:V65194" xr:uid="{00000000-0002-0000-0200-000006000000}">
      <formula1>"FLU, NFL, NCL, OTH, U"</formula1>
    </dataValidation>
    <dataValidation type="list" allowBlank="1" showInputMessage="1" showErrorMessage="1" sqref="AN131:AN133 AP131:AP133 AN135 AP135 AG135 AP1:AP2 AG1:AG2 AN1:AN2 AG4:AG12 AP4:AP12 AN4:AN12 AG16:AG17 AN16:AN17 AP16:AP17 AP22 AN22 AG22 AG24:AG25 AP24:AP25 AN24:AN25 AG29:AG41 AN29:AN41 AP29:AP41 AG64:AG66 AP64:AP66 AN64:AN66 AP68:AP73 AG68:AG73 AN68:AN73 AN75:AN78 AG75:AG78 AP75:AP78 AP80:AP81 AG80:AG81 AN80:AN81 AG83:AG84 AP83:AP84 AN83:AN84 AN88 AG88 AP88 AG92 AN92 AP92 AG127:AG129 AP127:AP129 AN127:AN129 AG131:AG133 AG137:AG139 AN137:AN139 AP137:AP139 AG142:AG143 AP142:AP143 AN142:AN143 AP146:AP148 AG146:AG148 AN146:AN148 AP150 AG150 AN150 AG173:AG65194 AP173:AP65194 AG165 AR166:AR167 AP165:AP167 AN165:AN167 AN173:AN65194" xr:uid="{00000000-0002-0000-0200-000007000000}">
      <formula1>"L, R, B, NA, U"</formula1>
    </dataValidation>
    <dataValidation type="list" allowBlank="1" showInputMessage="1" showErrorMessage="1" sqref="AH135 AH1:AH2 AH4:AH12 AH16:AH17 AH22 AH24:AH25 AH29:AH41 AH64:AH66 AH68:AH73 AH75:AH78 AH80:AH81 AH83:AH84 AH88 AH92 AH127:AH129 AH131:AH133 AH137:AH139 AH141:AH144 AH146:AH148 AH150 AH153:AH156 AH165 AH173:AH65194" xr:uid="{00000000-0002-0000-0200-000008000000}">
      <formula1>"ISC, HEM, MIX, NA, U"</formula1>
    </dataValidation>
    <dataValidation type="list" allowBlank="1" showInputMessage="1" showErrorMessage="1" sqref="I135:J135 I4:J12 I16:J17 I22:J22 I24:J25 I29:J59 J60:J61 J64:J66 J68:J73 J75:J78 J80:J81 J83:J84 J88 J92 I127:J133 I137:J139 I142:J143 I146:J148 I150:J150 J158 J151:J156 I165:J165 I173:J65194" xr:uid="{00000000-0002-0000-0200-000009000000}">
      <formula1>"Y, N"</formula1>
    </dataValidation>
    <dataValidation type="list" allowBlank="1" showInputMessage="1" showErrorMessage="1" sqref="P135 P1:P2 P4:P12 P16:P17 P22 P24:P25 P29:P41 P76:P78 P80:P81 P83:P84 P88 P92 P127:P133 P137:P139 P142:P143 P146:P150 P152:P159 P165 P173:P65194" xr:uid="{00000000-0002-0000-0200-00000A000000}">
      <formula1>"MON, CHB, LBI, MUL, OTH, U"</formula1>
    </dataValidation>
    <dataValidation type="list" allowBlank="1" showInputMessage="1" showErrorMessage="1" sqref="T131:T132 T135 T1:T2 T4:T12 T16:T17 T22 T24:T25 T29:T41 T127:T129 T137:T139 T142:T143 T146:T148 T150 X166:Y167 T165:T167 T173:T65194" xr:uid="{00000000-0002-0000-0200-00000B000000}">
      <formula1>"ANX, PEN, PPA, RHD, SDM, CHI, OHI, TNR, TRE, NA, OTH, U"</formula1>
    </dataValidation>
    <dataValidation type="list" allowBlank="1" showInputMessage="1" showErrorMessage="1" sqref="M173:M1048576 M158:M159 M165 M1:M103 M127:M156" xr:uid="{00000000-0002-0000-0200-00000C000000}">
      <formula1>"R, W, U"</formula1>
    </dataValidation>
    <dataValidation type="list" allowBlank="1" showInputMessage="1" showErrorMessage="1" sqref="S135 S1:S2 S4:S12 S16:S17 S22 S24:S25 S29:S41 S64:S66 S68:S73 S75:S78 S80:S81 S83:S84 S88 S92 S127:S129 S131:S133 S137:S139 S142:S143 S146:S148 S150 S165 S173:S65194" xr:uid="{00000000-0002-0000-0200-00000D000000}">
      <formula1>"STR, OTH, U"</formula1>
    </dataValidation>
    <dataValidation type="list" allowBlank="1" showInputMessage="1" showErrorMessage="1" sqref="AD135 AD1:AD2 AD4:AD12 AD16:AD17 AD22 AD24:AD25 AD29:AD41 AD127:AD129 AD131:AD133 AD137:AD139 AD142:AD143 AD146:AD148 AD150 AD153:AD156 AD165 AD173:AD65194" xr:uid="{00000000-0002-0000-0200-00000E000000}">
      <formula1>"RP, LP, RW, LW, NM, U"</formula1>
    </dataValidation>
    <dataValidation type="list" allowBlank="1" showInputMessage="1" showErrorMessage="1" sqref="H130" xr:uid="{00000000-0002-0000-0200-00000F000000}">
      <formula1>"R, L, A"</formula1>
    </dataValidation>
    <dataValidation type="list" allowBlank="1" showInputMessage="1" showErrorMessage="1" sqref="F135 F4:F12 F16:F17 F22 F24:F25 F29:F41 F127:F129 F131:F133 F137:F139 F142:F143 F146:F148 F150 F165" xr:uid="{00000000-0002-0000-0200-000010000000}">
      <formula1>"M, F"</formula1>
    </dataValidation>
    <dataValidation type="list" allowBlank="1" showInputMessage="1" showErrorMessage="1" sqref="W221:W65194 W129 W131 W137 W135 W139 W1:W2" xr:uid="{00000000-0002-0000-0200-000011000000}">
      <formula1>"ANO, BRO, CON, GLO, MTC, TCM, TCS, WER, NA, NCL, OTH, U"</formula1>
    </dataValidation>
    <dataValidation type="list" allowBlank="1" showInputMessage="1" showErrorMessage="1" sqref="C173:C1048576 C165 C1:C103 C127:C159" xr:uid="{00000000-0002-0000-0200-000012000000}">
      <formula1>"PA, PS, SP, OF, OC, OS, U"</formula1>
    </dataValidation>
    <dataValidation type="list" allowBlank="1" showInputMessage="1" showErrorMessage="1" sqref="W142:W143 W4:W19 W22:W57 W64:W66 W68:W73 W75:W78 W80:W81 W83:W84 W88 W92 W127:W128 W130 W132:W133 W138 W146:W148 W150:W151 W153:W156 W165 W173:W220" xr:uid="{00000000-0002-0000-0200-000013000000}">
      <formula1>"ANO, BRO, CON, GLO, MTC, TCM, TCS, WER, NA, NCL, OPT, OTH, U"</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Time 1</vt:lpstr>
      <vt:lpstr>Repeats</vt:lpstr>
    </vt:vector>
  </TitlesOfParts>
  <Company>CMU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MacWhinney</dc:creator>
  <cp:lastModifiedBy>Anna Seo Gyeong Choi</cp:lastModifiedBy>
  <cp:lastPrinted>2007-11-26T22:02:35Z</cp:lastPrinted>
  <dcterms:created xsi:type="dcterms:W3CDTF">2007-05-19T13:48:08Z</dcterms:created>
  <dcterms:modified xsi:type="dcterms:W3CDTF">2023-10-17T15:35:22Z</dcterms:modified>
</cp:coreProperties>
</file>