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\Downloads\"/>
    </mc:Choice>
  </mc:AlternateContent>
  <xr:revisionPtr revIDLastSave="0" documentId="13_ncr:1_{E1F12F93-AD2F-47F5-880C-F2C9591001C4}" xr6:coauthVersionLast="47" xr6:coauthVersionMax="47" xr10:uidLastSave="{00000000-0000-0000-0000-000000000000}"/>
  <bookViews>
    <workbookView xWindow="-120" yWindow="-120" windowWidth="29040" windowHeight="15840" activeTab="1" xr2:uid="{EC79F30C-4907-4DD1-AF66-C0254B7DB877}"/>
  </bookViews>
  <sheets>
    <sheet name="tbEstoque" sheetId="1" r:id="rId1"/>
    <sheet name="tbPedidoVenda" sheetId="6" r:id="rId2"/>
    <sheet name="tbFornecedor" sheetId="3" r:id="rId3"/>
    <sheet name="tbPedidoCompra" sheetId="4" r:id="rId4"/>
    <sheet name="tbVendedo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6" l="1"/>
  <c r="D2" i="6"/>
  <c r="A4" i="5"/>
  <c r="A5" i="5" s="1"/>
  <c r="A6" i="5"/>
  <c r="A7" i="5"/>
  <c r="A8" i="5"/>
  <c r="A9" i="5"/>
  <c r="A10" i="5"/>
  <c r="A11" i="5"/>
  <c r="A3" i="5"/>
  <c r="A4" i="3"/>
  <c r="A5" i="3"/>
  <c r="A6" i="3" s="1"/>
  <c r="D6" i="4" s="1"/>
  <c r="A7" i="3"/>
  <c r="A8" i="3"/>
  <c r="A9" i="3"/>
  <c r="A3" i="3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D3" i="1"/>
  <c r="D4" i="1"/>
  <c r="D5" i="1"/>
  <c r="D6" i="1"/>
  <c r="D7" i="1"/>
  <c r="D8" i="1"/>
  <c r="D9" i="1"/>
  <c r="D10" i="1"/>
  <c r="D11" i="1"/>
  <c r="D12" i="1"/>
  <c r="D13" i="1"/>
  <c r="D14" i="1"/>
  <c r="D2" i="1"/>
  <c r="F10" i="4"/>
  <c r="F9" i="4"/>
  <c r="F8" i="4"/>
  <c r="F7" i="4"/>
  <c r="F6" i="4"/>
  <c r="F5" i="4"/>
  <c r="F4" i="4"/>
  <c r="F3" i="4"/>
  <c r="F2" i="4"/>
  <c r="A3" i="4"/>
  <c r="A4" i="4" s="1"/>
  <c r="A5" i="4" s="1"/>
  <c r="A6" i="4"/>
  <c r="A7" i="4"/>
  <c r="A8" i="4"/>
  <c r="A9" i="4"/>
  <c r="A10" i="4"/>
  <c r="D10" i="4" l="1"/>
  <c r="D9" i="4"/>
  <c r="D8" i="4"/>
  <c r="D7" i="4"/>
  <c r="D5" i="4"/>
  <c r="D4" i="4"/>
  <c r="D3" i="4"/>
  <c r="D2" i="4"/>
</calcChain>
</file>

<file path=xl/sharedStrings.xml><?xml version="1.0" encoding="utf-8"?>
<sst xmlns="http://schemas.openxmlformats.org/spreadsheetml/2006/main" count="72" uniqueCount="57">
  <si>
    <t>Produto</t>
  </si>
  <si>
    <t>Descricao</t>
  </si>
  <si>
    <t>AR001</t>
  </si>
  <si>
    <t>VlrUnit</t>
  </si>
  <si>
    <t>Arroz Parboilizado pct 5 kg</t>
  </si>
  <si>
    <t>FJ001</t>
  </si>
  <si>
    <t>Feijão Carioca pct 1 kg</t>
  </si>
  <si>
    <t>0101</t>
  </si>
  <si>
    <t>Fósforo FIAT LUX cx/c 50 uni</t>
  </si>
  <si>
    <t>0102</t>
  </si>
  <si>
    <t>Sal Refinado pct 1 kg</t>
  </si>
  <si>
    <t>AR002</t>
  </si>
  <si>
    <t>Arroz Parboilizado pct 1 kg</t>
  </si>
  <si>
    <t>AR003</t>
  </si>
  <si>
    <t>Arroz Integral pct 1 kg</t>
  </si>
  <si>
    <t>FJ002</t>
  </si>
  <si>
    <t>Feijão preto pct 1 kg</t>
  </si>
  <si>
    <t>ACH01</t>
  </si>
  <si>
    <t>Achocolatado Nescau 500 g</t>
  </si>
  <si>
    <t>ACH02</t>
  </si>
  <si>
    <t>Achocolatado Toddy 500 g</t>
  </si>
  <si>
    <t>ACU01</t>
  </si>
  <si>
    <t>Açucar demerara pct 1 kg</t>
  </si>
  <si>
    <t>ACU02</t>
  </si>
  <si>
    <t>Açucar refinado pct 1 kg</t>
  </si>
  <si>
    <t>ACU03</t>
  </si>
  <si>
    <t>Açucar refinado pct 5 kg</t>
  </si>
  <si>
    <t>ACU04</t>
  </si>
  <si>
    <t>Açucar cristal pct 1 kg</t>
  </si>
  <si>
    <t>Codigo</t>
  </si>
  <si>
    <t>Nome</t>
  </si>
  <si>
    <t>001</t>
  </si>
  <si>
    <t>003</t>
  </si>
  <si>
    <t>004</t>
  </si>
  <si>
    <t>005</t>
  </si>
  <si>
    <t>Destro Macro Atacado</t>
  </si>
  <si>
    <t>Muffato Atacado</t>
  </si>
  <si>
    <t>Gigante Atacadista</t>
  </si>
  <si>
    <t>Bochi Macro Atacado</t>
  </si>
  <si>
    <t>TAMBASA - Tecidos Miguel Bartolomeu S/A</t>
  </si>
  <si>
    <t>DtEmissao</t>
  </si>
  <si>
    <t>ID</t>
  </si>
  <si>
    <t>Fornecedor</t>
  </si>
  <si>
    <t>Qtde</t>
  </si>
  <si>
    <t>SaldoComprado</t>
  </si>
  <si>
    <t>ID_Vendedor</t>
  </si>
  <si>
    <t>Mikaély</t>
  </si>
  <si>
    <t>Pedro Henrique</t>
  </si>
  <si>
    <t>Lorena</t>
  </si>
  <si>
    <t>Gabriel Dutra</t>
  </si>
  <si>
    <t>id_PDV</t>
  </si>
  <si>
    <t>CodVendedor</t>
  </si>
  <si>
    <t>Vendedor</t>
  </si>
  <si>
    <t>CodProduto</t>
  </si>
  <si>
    <t>VlrTotal</t>
  </si>
  <si>
    <t>stk</t>
  </si>
  <si>
    <t>Vitor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</si>
</sst>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3" fillId="3" borderId="0" applyNumberFormat="0" applyBorder="0" applyAlignment="0" applyProtection="0"/>
    <xf numFmtId="0" fontId="4" fillId="4" borderId="1" applyNumberFormat="0" applyAlignment="0" applyProtection="0"/>
  </cellStyleXfs>
  <cellXfs count="11">
    <xf numFmtId="0" fontId="0" fillId="0" borderId="0" xfId="0"/>
    <xf numFmtId="0" fontId="0" fillId="0" borderId="0" xfId="0" quotePrefix="1"/>
    <xf numFmtId="44" fontId="0" fillId="0" borderId="0" xfId="0" applyNumberFormat="1"/>
    <xf numFmtId="0" fontId="1" fillId="0" borderId="0" xfId="0" applyFont="1"/>
    <xf numFmtId="0" fontId="0" fillId="2" borderId="0" xfId="0" applyFill="1"/>
    <xf numFmtId="16" fontId="0" fillId="2" borderId="0" xfId="0" applyNumberFormat="1" applyFill="1"/>
    <xf numFmtId="0" fontId="0" fillId="2" borderId="0" xfId="0" quotePrefix="1" applyFill="1"/>
    <xf numFmtId="0" fontId="4" fillId="4" borderId="1" xfId="2"/>
    <xf numFmtId="0" fontId="3" fillId="3" borderId="1" xfId="1" applyBorder="1"/>
    <xf numFmtId="0" fontId="3" fillId="3" borderId="0" xfId="1"/>
    <xf numFmtId="14" fontId="3" fillId="3" borderId="0" xfId="1" applyNumberFormat="1"/>
  </cellXfs>
  <cellStyles count="3">
    <cellStyle name="Bom" xfId="1" builtinId="26"/>
    <cellStyle name="Entrada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E20E7-FD2E-4371-B320-3A1049E0EDE4}">
  <dimension ref="A1:D14"/>
  <sheetViews>
    <sheetView zoomScale="115" zoomScaleNormal="115" workbookViewId="0">
      <pane ySplit="1" topLeftCell="A2" activePane="bottomLeft" state="frozen"/>
      <selection pane="bottomLeft" activeCell="D19" sqref="D19"/>
    </sheetView>
  </sheetViews>
  <sheetFormatPr defaultRowHeight="15" x14ac:dyDescent="0.25"/>
  <cols>
    <col min="2" max="2" width="30.28515625" customWidth="1"/>
    <col min="3" max="3" width="10.85546875" customWidth="1"/>
    <col min="4" max="4" width="14.5703125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44</v>
      </c>
    </row>
    <row r="2" spans="1:4" x14ac:dyDescent="0.25">
      <c r="A2" t="s">
        <v>2</v>
      </c>
      <c r="B2" t="s">
        <v>4</v>
      </c>
      <c r="C2" s="2">
        <v>17.8</v>
      </c>
      <c r="D2">
        <f>SUMIFS(tbPedidoCompra!G:G,tbPedidoCompra!E:E,A2)</f>
        <v>1500</v>
      </c>
    </row>
    <row r="3" spans="1:4" x14ac:dyDescent="0.25">
      <c r="A3" t="s">
        <v>5</v>
      </c>
      <c r="B3" t="s">
        <v>6</v>
      </c>
      <c r="C3" s="2">
        <v>5.99</v>
      </c>
      <c r="D3">
        <f>SUMIFS(tbPedidoCompra!G:G,tbPedidoCompra!E:E,A3)</f>
        <v>2500</v>
      </c>
    </row>
    <row r="4" spans="1:4" x14ac:dyDescent="0.25">
      <c r="A4" s="1" t="s">
        <v>7</v>
      </c>
      <c r="B4" t="s">
        <v>8</v>
      </c>
      <c r="C4" s="2">
        <v>2.15</v>
      </c>
      <c r="D4">
        <f>SUMIFS(tbPedidoCompra!G:G,tbPedidoCompra!E:E,A4)</f>
        <v>0</v>
      </c>
    </row>
    <row r="5" spans="1:4" x14ac:dyDescent="0.25">
      <c r="A5" s="1" t="s">
        <v>9</v>
      </c>
      <c r="B5" t="s">
        <v>10</v>
      </c>
      <c r="C5" s="2">
        <v>1.86</v>
      </c>
      <c r="D5">
        <f>SUMIFS(tbPedidoCompra!G:G,tbPedidoCompra!E:E,A5)</f>
        <v>200</v>
      </c>
    </row>
    <row r="6" spans="1:4" x14ac:dyDescent="0.25">
      <c r="A6" t="s">
        <v>11</v>
      </c>
      <c r="B6" t="s">
        <v>12</v>
      </c>
      <c r="C6" s="2">
        <v>3.56</v>
      </c>
      <c r="D6">
        <f>SUMIFS(tbPedidoCompra!G:G,tbPedidoCompra!E:E,A6)</f>
        <v>0</v>
      </c>
    </row>
    <row r="7" spans="1:4" x14ac:dyDescent="0.25">
      <c r="A7" t="s">
        <v>13</v>
      </c>
      <c r="B7" t="s">
        <v>14</v>
      </c>
      <c r="C7" s="2">
        <v>4.5</v>
      </c>
      <c r="D7">
        <f>SUMIFS(tbPedidoCompra!G:G,tbPedidoCompra!E:E,A7)</f>
        <v>0</v>
      </c>
    </row>
    <row r="8" spans="1:4" x14ac:dyDescent="0.25">
      <c r="A8" t="s">
        <v>15</v>
      </c>
      <c r="B8" t="s">
        <v>16</v>
      </c>
      <c r="C8" s="2">
        <v>7.5</v>
      </c>
      <c r="D8">
        <f>SUMIFS(tbPedidoCompra!G:G,tbPedidoCompra!E:E,A8)</f>
        <v>0</v>
      </c>
    </row>
    <row r="9" spans="1:4" x14ac:dyDescent="0.25">
      <c r="A9" t="s">
        <v>17</v>
      </c>
      <c r="B9" t="s">
        <v>18</v>
      </c>
      <c r="C9" s="2">
        <v>6.12</v>
      </c>
      <c r="D9">
        <f>SUMIFS(tbPedidoCompra!G:G,tbPedidoCompra!E:E,A9)</f>
        <v>250</v>
      </c>
    </row>
    <row r="10" spans="1:4" x14ac:dyDescent="0.25">
      <c r="A10" t="s">
        <v>19</v>
      </c>
      <c r="B10" t="s">
        <v>20</v>
      </c>
      <c r="C10" s="2">
        <v>5.78</v>
      </c>
      <c r="D10">
        <f>SUMIFS(tbPedidoCompra!G:G,tbPedidoCompra!E:E,A10)</f>
        <v>0</v>
      </c>
    </row>
    <row r="11" spans="1:4" x14ac:dyDescent="0.25">
      <c r="A11" t="s">
        <v>21</v>
      </c>
      <c r="B11" t="s">
        <v>22</v>
      </c>
      <c r="C11" s="2">
        <v>8.9499999999999993</v>
      </c>
      <c r="D11">
        <f>SUMIFS(tbPedidoCompra!G:G,tbPedidoCompra!E:E,A11)</f>
        <v>0</v>
      </c>
    </row>
    <row r="12" spans="1:4" x14ac:dyDescent="0.25">
      <c r="A12" t="s">
        <v>23</v>
      </c>
      <c r="B12" t="s">
        <v>24</v>
      </c>
      <c r="C12" s="2">
        <v>4.34</v>
      </c>
      <c r="D12">
        <f>SUMIFS(tbPedidoCompra!G:G,tbPedidoCompra!E:E,A12)</f>
        <v>0</v>
      </c>
    </row>
    <row r="13" spans="1:4" x14ac:dyDescent="0.25">
      <c r="A13" t="s">
        <v>25</v>
      </c>
      <c r="B13" t="s">
        <v>26</v>
      </c>
      <c r="C13" s="2">
        <v>21.7</v>
      </c>
      <c r="D13">
        <f>SUMIFS(tbPedidoCompra!G:G,tbPedidoCompra!E:E,A13)</f>
        <v>0</v>
      </c>
    </row>
    <row r="14" spans="1:4" x14ac:dyDescent="0.25">
      <c r="A14" t="s">
        <v>27</v>
      </c>
      <c r="B14" t="s">
        <v>28</v>
      </c>
      <c r="C14" s="2">
        <v>7.15</v>
      </c>
      <c r="D14">
        <f>SUMIFS(tbPedidoCompra!G:G,tbPedidoCompra!E:E,A14)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256B7-A9C3-4B55-8AB2-706A71DB3677}">
  <dimension ref="A1:J81"/>
  <sheetViews>
    <sheetView tabSelected="1" zoomScale="115" zoomScaleNormal="115"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2" max="2" width="15.28515625" style="9" customWidth="1"/>
    <col min="3" max="3" width="9.28515625" customWidth="1"/>
    <col min="4" max="4" width="11.7109375" customWidth="1"/>
    <col min="5" max="5" width="8.7109375" style="9" customWidth="1"/>
    <col min="6" max="6" width="24" customWidth="1"/>
    <col min="8" max="8" width="9.140625" style="9"/>
  </cols>
  <sheetData>
    <row r="1" spans="1:10" s="7" customFormat="1" x14ac:dyDescent="0.25">
      <c r="A1" s="7" t="s">
        <v>50</v>
      </c>
      <c r="B1" s="8" t="s">
        <v>40</v>
      </c>
      <c r="C1" s="7" t="s">
        <v>51</v>
      </c>
      <c r="D1" s="7" t="s">
        <v>52</v>
      </c>
      <c r="E1" s="8" t="s">
        <v>53</v>
      </c>
      <c r="F1" s="7" t="s">
        <v>0</v>
      </c>
      <c r="G1" s="7" t="s">
        <v>3</v>
      </c>
      <c r="H1" s="8" t="s">
        <v>43</v>
      </c>
      <c r="I1" s="7" t="s">
        <v>54</v>
      </c>
      <c r="J1" s="7" t="s">
        <v>55</v>
      </c>
    </row>
    <row r="2" spans="1:10" x14ac:dyDescent="0.25">
      <c r="A2">
        <v>1</v>
      </c>
      <c r="B2" s="10"/>
      <c r="C2">
        <v>1</v>
      </c>
      <c r="D2" t="str">
        <f>IFERROR(VLOOKUP(C2,tbVendedor!A:B,2,0),"")</f>
        <v>Mikaély</v>
      </c>
      <c r="E2" s="9" t="s">
        <v>2</v>
      </c>
      <c r="F2" t="str">
        <f>IFERROR(VLOOKUP(E2,tbEstoque!A:B,2,0),"")</f>
        <v>Arroz Parboilizado pct 5 kg</v>
      </c>
    </row>
    <row r="3" spans="1:10" x14ac:dyDescent="0.25">
      <c r="A3" t="str">
        <f>IF(B3="","",A2-1)</f>
        <v/>
      </c>
    </row>
    <row r="4" spans="1:10" x14ac:dyDescent="0.25">
      <c r="A4" t="str">
        <f t="shared" ref="A4:A67" si="0">IF(B4="","",A3-1)</f>
        <v/>
      </c>
    </row>
    <row r="5" spans="1:10" x14ac:dyDescent="0.25">
      <c r="A5" t="str">
        <f t="shared" si="0"/>
        <v/>
      </c>
    </row>
    <row r="6" spans="1:10" x14ac:dyDescent="0.25">
      <c r="A6" t="str">
        <f t="shared" si="0"/>
        <v/>
      </c>
    </row>
    <row r="7" spans="1:10" x14ac:dyDescent="0.25">
      <c r="A7" t="str">
        <f t="shared" si="0"/>
        <v/>
      </c>
    </row>
    <row r="8" spans="1:10" x14ac:dyDescent="0.25">
      <c r="A8" t="str">
        <f t="shared" si="0"/>
        <v/>
      </c>
    </row>
    <row r="9" spans="1:10" x14ac:dyDescent="0.25">
      <c r="A9" t="str">
        <f t="shared" si="0"/>
        <v/>
      </c>
    </row>
    <row r="10" spans="1:10" x14ac:dyDescent="0.25">
      <c r="A10" t="str">
        <f t="shared" si="0"/>
        <v/>
      </c>
    </row>
    <row r="11" spans="1:10" x14ac:dyDescent="0.25">
      <c r="A11" t="str">
        <f t="shared" si="0"/>
        <v/>
      </c>
    </row>
    <row r="12" spans="1:10" x14ac:dyDescent="0.25">
      <c r="A12" t="str">
        <f t="shared" si="0"/>
        <v/>
      </c>
    </row>
    <row r="13" spans="1:10" x14ac:dyDescent="0.25">
      <c r="A13" t="str">
        <f t="shared" si="0"/>
        <v/>
      </c>
    </row>
    <row r="14" spans="1:10" x14ac:dyDescent="0.25">
      <c r="A14" t="str">
        <f t="shared" si="0"/>
        <v/>
      </c>
    </row>
    <row r="15" spans="1:10" x14ac:dyDescent="0.25">
      <c r="A15" t="str">
        <f t="shared" si="0"/>
        <v/>
      </c>
    </row>
    <row r="16" spans="1:10" x14ac:dyDescent="0.25">
      <c r="A16" t="str">
        <f t="shared" si="0"/>
        <v/>
      </c>
    </row>
    <row r="17" spans="1:1" x14ac:dyDescent="0.25">
      <c r="A17" t="str">
        <f t="shared" si="0"/>
        <v/>
      </c>
    </row>
    <row r="18" spans="1:1" x14ac:dyDescent="0.25">
      <c r="A18" t="str">
        <f t="shared" si="0"/>
        <v/>
      </c>
    </row>
    <row r="19" spans="1:1" x14ac:dyDescent="0.25">
      <c r="A19" t="str">
        <f t="shared" si="0"/>
        <v/>
      </c>
    </row>
    <row r="20" spans="1:1" x14ac:dyDescent="0.25">
      <c r="A20" t="str">
        <f t="shared" si="0"/>
        <v/>
      </c>
    </row>
    <row r="21" spans="1:1" x14ac:dyDescent="0.25">
      <c r="A21" t="str">
        <f t="shared" si="0"/>
        <v/>
      </c>
    </row>
    <row r="22" spans="1:1" x14ac:dyDescent="0.25">
      <c r="A22" t="str">
        <f t="shared" si="0"/>
        <v/>
      </c>
    </row>
    <row r="23" spans="1:1" x14ac:dyDescent="0.25">
      <c r="A23" t="str">
        <f t="shared" si="0"/>
        <v/>
      </c>
    </row>
    <row r="24" spans="1:1" x14ac:dyDescent="0.25">
      <c r="A24" t="str">
        <f t="shared" si="0"/>
        <v/>
      </c>
    </row>
    <row r="25" spans="1:1" x14ac:dyDescent="0.25">
      <c r="A25" t="str">
        <f t="shared" si="0"/>
        <v/>
      </c>
    </row>
    <row r="26" spans="1:1" x14ac:dyDescent="0.25">
      <c r="A26" t="str">
        <f t="shared" si="0"/>
        <v/>
      </c>
    </row>
    <row r="27" spans="1:1" x14ac:dyDescent="0.25">
      <c r="A27" t="str">
        <f t="shared" si="0"/>
        <v/>
      </c>
    </row>
    <row r="28" spans="1:1" x14ac:dyDescent="0.25">
      <c r="A28" t="str">
        <f t="shared" si="0"/>
        <v/>
      </c>
    </row>
    <row r="29" spans="1:1" x14ac:dyDescent="0.25">
      <c r="A29" t="str">
        <f t="shared" si="0"/>
        <v/>
      </c>
    </row>
    <row r="30" spans="1:1" x14ac:dyDescent="0.25">
      <c r="A30" t="str">
        <f t="shared" si="0"/>
        <v/>
      </c>
    </row>
    <row r="31" spans="1:1" x14ac:dyDescent="0.25">
      <c r="A31" t="str">
        <f t="shared" si="0"/>
        <v/>
      </c>
    </row>
    <row r="32" spans="1:1" x14ac:dyDescent="0.25">
      <c r="A32" t="str">
        <f t="shared" si="0"/>
        <v/>
      </c>
    </row>
    <row r="33" spans="1:1" x14ac:dyDescent="0.25">
      <c r="A33" t="str">
        <f t="shared" si="0"/>
        <v/>
      </c>
    </row>
    <row r="34" spans="1:1" x14ac:dyDescent="0.25">
      <c r="A34" t="str">
        <f t="shared" si="0"/>
        <v/>
      </c>
    </row>
    <row r="35" spans="1:1" x14ac:dyDescent="0.25">
      <c r="A35" t="str">
        <f t="shared" si="0"/>
        <v/>
      </c>
    </row>
    <row r="36" spans="1:1" x14ac:dyDescent="0.25">
      <c r="A36" t="str">
        <f t="shared" si="0"/>
        <v/>
      </c>
    </row>
    <row r="37" spans="1:1" x14ac:dyDescent="0.25">
      <c r="A37" t="str">
        <f t="shared" si="0"/>
        <v/>
      </c>
    </row>
    <row r="38" spans="1:1" x14ac:dyDescent="0.25">
      <c r="A38" t="str">
        <f t="shared" si="0"/>
        <v/>
      </c>
    </row>
    <row r="39" spans="1:1" x14ac:dyDescent="0.25">
      <c r="A39" t="str">
        <f t="shared" si="0"/>
        <v/>
      </c>
    </row>
    <row r="40" spans="1:1" x14ac:dyDescent="0.25">
      <c r="A40" t="str">
        <f t="shared" si="0"/>
        <v/>
      </c>
    </row>
    <row r="41" spans="1:1" x14ac:dyDescent="0.25">
      <c r="A41" t="str">
        <f t="shared" si="0"/>
        <v/>
      </c>
    </row>
    <row r="42" spans="1:1" x14ac:dyDescent="0.25">
      <c r="A42" t="str">
        <f t="shared" si="0"/>
        <v/>
      </c>
    </row>
    <row r="43" spans="1:1" x14ac:dyDescent="0.25">
      <c r="A43" t="str">
        <f t="shared" si="0"/>
        <v/>
      </c>
    </row>
    <row r="44" spans="1:1" x14ac:dyDescent="0.25">
      <c r="A44" t="str">
        <f t="shared" si="0"/>
        <v/>
      </c>
    </row>
    <row r="45" spans="1:1" x14ac:dyDescent="0.25">
      <c r="A45" t="str">
        <f t="shared" si="0"/>
        <v/>
      </c>
    </row>
    <row r="46" spans="1:1" x14ac:dyDescent="0.25">
      <c r="A46" t="str">
        <f t="shared" si="0"/>
        <v/>
      </c>
    </row>
    <row r="47" spans="1:1" x14ac:dyDescent="0.25">
      <c r="A47" t="str">
        <f t="shared" si="0"/>
        <v/>
      </c>
    </row>
    <row r="48" spans="1:1" x14ac:dyDescent="0.25">
      <c r="A48" t="str">
        <f t="shared" si="0"/>
        <v/>
      </c>
    </row>
    <row r="49" spans="1:1" x14ac:dyDescent="0.25">
      <c r="A49" t="str">
        <f t="shared" si="0"/>
        <v/>
      </c>
    </row>
    <row r="50" spans="1:1" x14ac:dyDescent="0.25">
      <c r="A50" t="str">
        <f t="shared" si="0"/>
        <v/>
      </c>
    </row>
    <row r="51" spans="1:1" x14ac:dyDescent="0.25">
      <c r="A51" t="str">
        <f t="shared" si="0"/>
        <v/>
      </c>
    </row>
    <row r="52" spans="1:1" x14ac:dyDescent="0.25">
      <c r="A52" t="str">
        <f t="shared" si="0"/>
        <v/>
      </c>
    </row>
    <row r="53" spans="1:1" x14ac:dyDescent="0.25">
      <c r="A53" t="str">
        <f t="shared" si="0"/>
        <v/>
      </c>
    </row>
    <row r="54" spans="1:1" x14ac:dyDescent="0.25">
      <c r="A54" t="str">
        <f t="shared" si="0"/>
        <v/>
      </c>
    </row>
    <row r="55" spans="1:1" x14ac:dyDescent="0.25">
      <c r="A55" t="str">
        <f t="shared" si="0"/>
        <v/>
      </c>
    </row>
    <row r="56" spans="1:1" x14ac:dyDescent="0.25">
      <c r="A56" t="str">
        <f t="shared" si="0"/>
        <v/>
      </c>
    </row>
    <row r="57" spans="1:1" x14ac:dyDescent="0.25">
      <c r="A57" t="str">
        <f t="shared" si="0"/>
        <v/>
      </c>
    </row>
    <row r="58" spans="1:1" x14ac:dyDescent="0.25">
      <c r="A58" t="str">
        <f t="shared" si="0"/>
        <v/>
      </c>
    </row>
    <row r="59" spans="1:1" x14ac:dyDescent="0.25">
      <c r="A59" t="str">
        <f t="shared" si="0"/>
        <v/>
      </c>
    </row>
    <row r="60" spans="1:1" x14ac:dyDescent="0.25">
      <c r="A60" t="str">
        <f t="shared" si="0"/>
        <v/>
      </c>
    </row>
    <row r="61" spans="1:1" x14ac:dyDescent="0.25">
      <c r="A61" t="str">
        <f t="shared" si="0"/>
        <v/>
      </c>
    </row>
    <row r="62" spans="1:1" x14ac:dyDescent="0.25">
      <c r="A62" t="str">
        <f t="shared" si="0"/>
        <v/>
      </c>
    </row>
    <row r="63" spans="1:1" x14ac:dyDescent="0.25">
      <c r="A63" t="str">
        <f t="shared" si="0"/>
        <v/>
      </c>
    </row>
    <row r="64" spans="1:1" x14ac:dyDescent="0.25">
      <c r="A64" t="str">
        <f t="shared" si="0"/>
        <v/>
      </c>
    </row>
    <row r="65" spans="1:1" x14ac:dyDescent="0.25">
      <c r="A65" t="str">
        <f t="shared" si="0"/>
        <v/>
      </c>
    </row>
    <row r="66" spans="1:1" x14ac:dyDescent="0.25">
      <c r="A66" t="str">
        <f t="shared" si="0"/>
        <v/>
      </c>
    </row>
    <row r="67" spans="1:1" x14ac:dyDescent="0.25">
      <c r="A67" t="str">
        <f t="shared" si="0"/>
        <v/>
      </c>
    </row>
    <row r="68" spans="1:1" x14ac:dyDescent="0.25">
      <c r="A68" t="str">
        <f t="shared" ref="A68:A81" si="1">IF(B68="","",A67-1)</f>
        <v/>
      </c>
    </row>
    <row r="69" spans="1:1" x14ac:dyDescent="0.25">
      <c r="A69" t="str">
        <f t="shared" si="1"/>
        <v/>
      </c>
    </row>
    <row r="70" spans="1:1" x14ac:dyDescent="0.25">
      <c r="A70" t="str">
        <f t="shared" si="1"/>
        <v/>
      </c>
    </row>
    <row r="71" spans="1:1" x14ac:dyDescent="0.25">
      <c r="A71" t="str">
        <f t="shared" si="1"/>
        <v/>
      </c>
    </row>
    <row r="72" spans="1:1" x14ac:dyDescent="0.25">
      <c r="A72" t="str">
        <f t="shared" si="1"/>
        <v/>
      </c>
    </row>
    <row r="73" spans="1:1" x14ac:dyDescent="0.25">
      <c r="A73" t="str">
        <f t="shared" si="1"/>
        <v/>
      </c>
    </row>
    <row r="74" spans="1:1" x14ac:dyDescent="0.25">
      <c r="A74" t="str">
        <f t="shared" si="1"/>
        <v/>
      </c>
    </row>
    <row r="75" spans="1:1" x14ac:dyDescent="0.25">
      <c r="A75" t="str">
        <f t="shared" si="1"/>
        <v/>
      </c>
    </row>
    <row r="76" spans="1:1" x14ac:dyDescent="0.25">
      <c r="A76" t="str">
        <f t="shared" si="1"/>
        <v/>
      </c>
    </row>
    <row r="77" spans="1:1" x14ac:dyDescent="0.25">
      <c r="A77" t="str">
        <f t="shared" si="1"/>
        <v/>
      </c>
    </row>
    <row r="78" spans="1:1" x14ac:dyDescent="0.25">
      <c r="A78" t="str">
        <f t="shared" si="1"/>
        <v/>
      </c>
    </row>
    <row r="79" spans="1:1" x14ac:dyDescent="0.25">
      <c r="A79" t="str">
        <f t="shared" si="1"/>
        <v/>
      </c>
    </row>
    <row r="80" spans="1:1" x14ac:dyDescent="0.25">
      <c r="A80" t="str">
        <f t="shared" si="1"/>
        <v/>
      </c>
    </row>
    <row r="81" spans="1:1" x14ac:dyDescent="0.25">
      <c r="A81" t="str">
        <f t="shared" si="1"/>
        <v/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68CF9-BB7B-400F-BE1C-18D2385898FC}">
  <dimension ref="A1:B9"/>
  <sheetViews>
    <sheetView zoomScale="115" zoomScaleNormal="115" workbookViewId="0">
      <selection activeCell="A7" sqref="A7"/>
    </sheetView>
  </sheetViews>
  <sheetFormatPr defaultRowHeight="15" x14ac:dyDescent="0.25"/>
  <cols>
    <col min="2" max="2" width="38.28515625" customWidth="1"/>
  </cols>
  <sheetData>
    <row r="1" spans="1:2" x14ac:dyDescent="0.25">
      <c r="A1" s="3" t="s">
        <v>29</v>
      </c>
      <c r="B1" s="3" t="s">
        <v>30</v>
      </c>
    </row>
    <row r="2" spans="1:2" x14ac:dyDescent="0.25">
      <c r="A2" s="1">
        <v>1</v>
      </c>
      <c r="B2" t="s">
        <v>35</v>
      </c>
    </row>
    <row r="3" spans="1:2" x14ac:dyDescent="0.25">
      <c r="A3" s="1">
        <f>IF(B3="","",A2+1)</f>
        <v>2</v>
      </c>
      <c r="B3" t="s">
        <v>36</v>
      </c>
    </row>
    <row r="4" spans="1:2" x14ac:dyDescent="0.25">
      <c r="A4" s="1">
        <f t="shared" ref="A4:A9" si="0">IF(B4="","",A3+1)</f>
        <v>3</v>
      </c>
      <c r="B4" t="s">
        <v>37</v>
      </c>
    </row>
    <row r="5" spans="1:2" x14ac:dyDescent="0.25">
      <c r="A5" s="1">
        <f t="shared" si="0"/>
        <v>4</v>
      </c>
      <c r="B5" t="s">
        <v>38</v>
      </c>
    </row>
    <row r="6" spans="1:2" x14ac:dyDescent="0.25">
      <c r="A6" s="1">
        <f t="shared" si="0"/>
        <v>5</v>
      </c>
      <c r="B6" t="s">
        <v>39</v>
      </c>
    </row>
    <row r="7" spans="1:2" x14ac:dyDescent="0.25">
      <c r="A7" s="1" t="str">
        <f t="shared" si="0"/>
        <v/>
      </c>
    </row>
    <row r="8" spans="1:2" x14ac:dyDescent="0.25">
      <c r="A8" s="1" t="str">
        <f t="shared" si="0"/>
        <v/>
      </c>
    </row>
    <row r="9" spans="1:2" x14ac:dyDescent="0.25">
      <c r="A9" s="1" t="str">
        <f t="shared" si="0"/>
        <v/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56807-D4A7-46AB-93D8-6ACBD9EEEB1C}">
  <dimension ref="A1:G10"/>
  <sheetViews>
    <sheetView zoomScale="115" zoomScaleNormal="115" workbookViewId="0">
      <selection activeCell="D11" sqref="D11"/>
    </sheetView>
  </sheetViews>
  <sheetFormatPr defaultRowHeight="15" x14ac:dyDescent="0.25"/>
  <cols>
    <col min="1" max="1" width="2.85546875" bestFit="1" customWidth="1"/>
    <col min="2" max="2" width="10.140625" bestFit="1" customWidth="1"/>
    <col min="3" max="3" width="11.140625" bestFit="1" customWidth="1"/>
    <col min="4" max="4" width="20.5703125" bestFit="1" customWidth="1"/>
    <col min="5" max="5" width="8.140625" bestFit="1" customWidth="1"/>
    <col min="6" max="6" width="24.5703125" bestFit="1" customWidth="1"/>
    <col min="7" max="7" width="5.42578125" bestFit="1" customWidth="1"/>
  </cols>
  <sheetData>
    <row r="1" spans="1:7" x14ac:dyDescent="0.25">
      <c r="A1" t="s">
        <v>41</v>
      </c>
      <c r="B1" t="s">
        <v>40</v>
      </c>
      <c r="C1" t="s">
        <v>42</v>
      </c>
      <c r="D1" t="s">
        <v>30</v>
      </c>
      <c r="E1" t="s">
        <v>0</v>
      </c>
      <c r="F1" t="s">
        <v>1</v>
      </c>
      <c r="G1" t="s">
        <v>43</v>
      </c>
    </row>
    <row r="2" spans="1:7" x14ac:dyDescent="0.25">
      <c r="A2">
        <v>1</v>
      </c>
      <c r="B2" s="5">
        <v>45587</v>
      </c>
      <c r="C2" s="6" t="s">
        <v>32</v>
      </c>
      <c r="D2" t="str">
        <f>IFERROR(VLOOKUP(C2,tbFornecedor!A:B,2,0),"")</f>
        <v/>
      </c>
      <c r="E2" s="4" t="s">
        <v>2</v>
      </c>
      <c r="F2" t="str">
        <f>IFERROR(VLOOKUP(E2,tbEstoque!A:C,2,0),"")</f>
        <v>Arroz Parboilizado pct 5 kg</v>
      </c>
      <c r="G2" s="4">
        <v>1500</v>
      </c>
    </row>
    <row r="3" spans="1:7" x14ac:dyDescent="0.25">
      <c r="A3">
        <f>IF(B3="","",A2+1)</f>
        <v>2</v>
      </c>
      <c r="B3" s="5">
        <v>45587</v>
      </c>
      <c r="C3" s="6" t="s">
        <v>33</v>
      </c>
      <c r="D3" t="str">
        <f>IFERROR(VLOOKUP(C3,tbFornecedor!A:B,2,0),"")</f>
        <v/>
      </c>
      <c r="E3" s="4" t="s">
        <v>9</v>
      </c>
      <c r="F3" t="str">
        <f>IFERROR(VLOOKUP(E3,tbEstoque!A:C,2,0),"")</f>
        <v>Sal Refinado pct 1 kg</v>
      </c>
      <c r="G3" s="4">
        <v>200</v>
      </c>
    </row>
    <row r="4" spans="1:7" x14ac:dyDescent="0.25">
      <c r="A4">
        <f t="shared" ref="A4:A10" si="0">IF(B4="","",A3+1)</f>
        <v>3</v>
      </c>
      <c r="B4" s="5">
        <v>45587</v>
      </c>
      <c r="C4" s="6" t="s">
        <v>32</v>
      </c>
      <c r="D4" t="str">
        <f>IFERROR(VLOOKUP(C4,tbFornecedor!A:B,2,0),"")</f>
        <v/>
      </c>
      <c r="E4" s="4" t="s">
        <v>5</v>
      </c>
      <c r="F4" t="str">
        <f>IFERROR(VLOOKUP(E4,tbEstoque!A:C,2,0),"")</f>
        <v>Feijão Carioca pct 1 kg</v>
      </c>
      <c r="G4" s="4">
        <v>2500</v>
      </c>
    </row>
    <row r="5" spans="1:7" x14ac:dyDescent="0.25">
      <c r="A5">
        <f t="shared" si="0"/>
        <v>4</v>
      </c>
      <c r="B5" s="5">
        <v>45587</v>
      </c>
      <c r="C5" s="4" t="s">
        <v>34</v>
      </c>
      <c r="D5" t="str">
        <f>IFERROR(VLOOKUP(C5,tbFornecedor!A:B,2,0),"")</f>
        <v/>
      </c>
      <c r="E5" s="4" t="s">
        <v>17</v>
      </c>
      <c r="F5" t="str">
        <f>IFERROR(VLOOKUP(E5,tbEstoque!A:C,2,0),"")</f>
        <v>Achocolatado Nescau 500 g</v>
      </c>
      <c r="G5" s="4">
        <v>150</v>
      </c>
    </row>
    <row r="6" spans="1:7" x14ac:dyDescent="0.25">
      <c r="A6">
        <f t="shared" si="0"/>
        <v>5</v>
      </c>
      <c r="B6" s="5">
        <v>45589</v>
      </c>
      <c r="C6" s="6" t="s">
        <v>31</v>
      </c>
      <c r="D6" t="str">
        <f>IFERROR(VLOOKUP(C6,tbFornecedor!A:B,2,0),"")</f>
        <v/>
      </c>
      <c r="E6" s="4" t="s">
        <v>17</v>
      </c>
      <c r="F6" t="str">
        <f>IFERROR(VLOOKUP(E6,tbEstoque!A:C,2,0),"")</f>
        <v>Achocolatado Nescau 500 g</v>
      </c>
      <c r="G6" s="4">
        <v>100</v>
      </c>
    </row>
    <row r="7" spans="1:7" x14ac:dyDescent="0.25">
      <c r="A7" t="str">
        <f t="shared" si="0"/>
        <v/>
      </c>
      <c r="B7" s="4"/>
      <c r="C7" s="6"/>
      <c r="D7" t="str">
        <f>IFERROR(VLOOKUP(C7,tbFornecedor!A:B,2,0),"")</f>
        <v/>
      </c>
      <c r="E7" s="4"/>
      <c r="F7" t="str">
        <f>IFERROR(VLOOKUP(E7,tbEstoque!A:C,2,0),"")</f>
        <v/>
      </c>
      <c r="G7" s="4"/>
    </row>
    <row r="8" spans="1:7" x14ac:dyDescent="0.25">
      <c r="A8" t="str">
        <f t="shared" si="0"/>
        <v/>
      </c>
      <c r="B8" s="4"/>
      <c r="C8" s="4"/>
      <c r="D8" t="str">
        <f>IFERROR(VLOOKUP(C8,tbFornecedor!A:B,2,0),"")</f>
        <v/>
      </c>
      <c r="E8" s="4"/>
      <c r="F8" t="str">
        <f>IFERROR(VLOOKUP(E8,tbEstoque!A:C,2,0),"")</f>
        <v/>
      </c>
      <c r="G8" s="4"/>
    </row>
    <row r="9" spans="1:7" x14ac:dyDescent="0.25">
      <c r="A9" t="str">
        <f t="shared" si="0"/>
        <v/>
      </c>
      <c r="B9" s="4"/>
      <c r="C9" s="4"/>
      <c r="D9" t="str">
        <f>IFERROR(VLOOKUP(C9,tbFornecedor!A:B,2,0),"")</f>
        <v/>
      </c>
      <c r="E9" s="4"/>
      <c r="F9" t="str">
        <f>IFERROR(VLOOKUP(E9,tbEstoque!A:C,2,0),"")</f>
        <v/>
      </c>
      <c r="G9" s="4"/>
    </row>
    <row r="10" spans="1:7" x14ac:dyDescent="0.25">
      <c r="A10" t="str">
        <f t="shared" si="0"/>
        <v/>
      </c>
      <c r="B10" s="4"/>
      <c r="C10" s="4"/>
      <c r="D10" t="str">
        <f>IFERROR(VLOOKUP(C10,tbFornecedor!A:B,2,0),"")</f>
        <v/>
      </c>
      <c r="E10" s="4"/>
      <c r="F10" t="str">
        <f>IFERROR(VLOOKUP(E10,tbEstoque!A:C,2,0),"")</f>
        <v/>
      </c>
      <c r="G10" s="4"/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Usuário" error="Código de fornecedor inválido" xr:uid="{5C18D611-51E9-47B9-BD71-3A05B409C5FA}">
          <x14:formula1>
            <xm:f>tbFornecedor!$A:$A</xm:f>
          </x14:formula1>
          <xm:sqref>C2:C10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62995-F2C6-43BE-BF8D-3B7E84B5F108}">
  <dimension ref="A1:B11"/>
  <sheetViews>
    <sheetView zoomScale="130" zoomScaleNormal="130" workbookViewId="0">
      <selection activeCell="B7" sqref="B7"/>
    </sheetView>
  </sheetViews>
  <sheetFormatPr defaultRowHeight="15" x14ac:dyDescent="0.25"/>
  <sheetData>
    <row r="1" spans="1:2" x14ac:dyDescent="0.25">
      <c r="A1" t="s">
        <v>45</v>
      </c>
      <c r="B1" t="s">
        <v>30</v>
      </c>
    </row>
    <row r="2" spans="1:2" x14ac:dyDescent="0.25">
      <c r="A2">
        <v>1</v>
      </c>
      <c r="B2" t="s">
        <v>46</v>
      </c>
    </row>
    <row r="3" spans="1:2" x14ac:dyDescent="0.25">
      <c r="A3">
        <f>IF(B3="","",A2+1)</f>
        <v>2</v>
      </c>
      <c r="B3" t="s">
        <v>47</v>
      </c>
    </row>
    <row r="4" spans="1:2" x14ac:dyDescent="0.25">
      <c r="A4">
        <f t="shared" ref="A4:A11" si="0">IF(B4="","",A3+1)</f>
        <v>3</v>
      </c>
      <c r="B4" t="s">
        <v>48</v>
      </c>
    </row>
    <row r="5" spans="1:2" x14ac:dyDescent="0.25">
      <c r="A5">
        <f t="shared" si="0"/>
        <v>4</v>
      </c>
      <c r="B5" t="s">
        <v>49</v>
      </c>
    </row>
    <row r="6" spans="1:2" x14ac:dyDescent="0.25">
      <c r="A6">
        <f t="shared" si="0"/>
        <v>5</v>
      </c>
      <c r="B6" t="s">
        <v>56</v>
      </c>
    </row>
    <row r="7" spans="1:2" x14ac:dyDescent="0.25">
      <c r="A7" t="str">
        <f t="shared" si="0"/>
        <v/>
      </c>
    </row>
    <row r="8" spans="1:2" x14ac:dyDescent="0.25">
      <c r="A8" t="str">
        <f t="shared" si="0"/>
        <v/>
      </c>
    </row>
    <row r="9" spans="1:2" x14ac:dyDescent="0.25">
      <c r="A9" t="str">
        <f t="shared" si="0"/>
        <v/>
      </c>
    </row>
    <row r="10" spans="1:2" x14ac:dyDescent="0.25">
      <c r="A10" t="str">
        <f t="shared" si="0"/>
        <v/>
      </c>
    </row>
    <row r="11" spans="1:2" x14ac:dyDescent="0.25">
      <c r="A11" t="str">
        <f t="shared" si="0"/>
        <v/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1 k F Y W c u b + L q m A A A A 9 w A A A B I A H A B D b 2 5 m a W c v U G F j a 2 F n Z S 5 4 b W w g o h g A K K A U A A A A A A A A A A A A A A A A A A A A A A A A A A A A h Y 9 B D o I w F E S v Q r q n L Z g Q I Z + S 6 F Y S o 4 l x 2 5 Q K j V A I L Z a 7 u f B I X k G M o u 5 c z p u 3 m L l f b 5 C N T e 1 d Z G 9 U q 1 M U Y I o 8 q U V b K F 2 m a L A n f 4 k y B l s u z r y U 3 i R r k 4 y m S F F l b Z c Q 4 p z D b o H b v i Q h p Q E 5 5 p u 9 q G T D 0 U d W / 2 V f a W O 5 F h I x O L z G s B D H E Q 7 i K A o x B T J T y J X + G u E 0 + N n + Q F g P t R 1 6 y T r r r 3 Z A 5 g j k f Y I 9 A F B L A w Q U A A I A C A D W Q V h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k F Y W S i K R 7 g O A A A A E Q A A A B M A H A B G b 3 J t d W x h c y 9 T Z W N 0 a W 9 u M S 5 t I K I Y A C i g F A A A A A A A A A A A A A A A A A A A A A A A A A A A A C t O T S 7 J z M 9 T C I b Q h t Y A U E s B A i 0 A F A A C A A g A 1 k F Y W c u b + L q m A A A A 9 w A A A B I A A A A A A A A A A A A A A A A A A A A A A E N v b m Z p Z y 9 Q Y W N r Y W d l L n h t b F B L A Q I t A B Q A A g A I A N Z B W F k P y u m r p A A A A O k A A A A T A A A A A A A A A A A A A A A A A P I A A A B b Q 2 9 u d G V u d F 9 U e X B l c 1 0 u e G 1 s U E s B A i 0 A F A A C A A g A 1 k F Y W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L 8 S t l e e K 8 B I t l C e I e u 2 E s Q A A A A A A g A A A A A A E G Y A A A A B A A A g A A A A 0 E S X U F t P q U v n I n r F E z l C x 9 W Y y c a I + x b 6 5 Z b V k X C 2 O E o A A A A A D o A A A A A C A A A g A A A A d i W W t r S b 0 b P A 3 3 S e v W p U p O l j 3 p I x M 1 j 7 o k U g a L L h r p h Q A A A A A o G 6 X 8 j Z W g 9 A N w R 1 E L 3 I z q N P + 8 i h 6 L 1 G Y V I A u o F 8 Z U F y 2 d + h 0 8 Q X e I A R T 6 P 4 l / L T M G r p B P K y x s s 9 x j F q j M 1 I i D s O b 3 R 0 Q g b t q i J d x a L N A F J A A A A A t x S d S n N C G a D u a A E Q m w T E / c r C b 9 d o r z R J 2 t 5 0 6 L b I o M l w 9 m r O u x P S J F f X F / A t 7 O 3 Y u T b u s B 3 j 4 6 w V m n 5 j 4 5 5 3 Y w = = < / D a t a M a s h u p > 
</file>

<file path=customXml/itemProps1.xml><?xml version="1.0" encoding="utf-8"?>
<ds:datastoreItem xmlns:ds="http://schemas.openxmlformats.org/officeDocument/2006/customXml" ds:itemID="{8714D12D-2302-4B3E-BB5E-AF2B8734AB8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tbEstoque</vt:lpstr>
      <vt:lpstr>tbPedidoVenda</vt:lpstr>
      <vt:lpstr>tbFornecedor</vt:lpstr>
      <vt:lpstr>tbPedidoCompra</vt:lpstr>
      <vt:lpstr>tbVendedor</vt:lpstr>
    </vt:vector>
  </TitlesOfParts>
  <Company>Sistema FIEP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2024-10-24T11:13:48Z</dcterms:created>
  <dcterms:modified xsi:type="dcterms:W3CDTF">2024-11-07T14:12:03Z</dcterms:modified>
</cp:coreProperties>
</file>