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shimoto keisuke\OneDrive\ドキュメント\AxiZ\仕様書\40_単体テスト\"/>
    </mc:Choice>
  </mc:AlternateContent>
  <bookViews>
    <workbookView xWindow="360" yWindow="36" windowWidth="25752" windowHeight="11592" tabRatio="480"/>
  </bookViews>
  <sheets>
    <sheet name="チェックリスト" sheetId="2" r:id="rId1"/>
    <sheet name="1.1-1.2" sheetId="1" r:id="rId2"/>
    <sheet name="2.1.1-2.5.5" sheetId="3" r:id="rId3"/>
  </sheets>
  <definedNames>
    <definedName name="_xlnm.Print_Area" localSheetId="0">チェックリスト!$C$3:$M$31</definedName>
    <definedName name="_xlnm.Print_Titles" localSheetId="0">#REF!</definedName>
  </definedNames>
  <calcPr calcId="152511"/>
</workbook>
</file>

<file path=xl/calcChain.xml><?xml version="1.0" encoding="utf-8"?>
<calcChain xmlns="http://schemas.openxmlformats.org/spreadsheetml/2006/main">
  <c r="J30" i="2" l="1"/>
  <c r="I30" i="2"/>
  <c r="K30" i="2" s="1"/>
  <c r="K29" i="2"/>
  <c r="J29" i="2"/>
  <c r="I29" i="2"/>
  <c r="J28" i="2"/>
  <c r="K28" i="2" s="1"/>
  <c r="I28" i="2"/>
  <c r="J27" i="2"/>
  <c r="I27" i="2"/>
  <c r="K27" i="2" s="1"/>
  <c r="I25" i="2"/>
  <c r="K25" i="2" s="1"/>
  <c r="I24" i="2"/>
  <c r="K24" i="2" s="1"/>
  <c r="I23" i="2"/>
  <c r="K23" i="2" s="1"/>
  <c r="I22" i="2"/>
  <c r="K22" i="2" s="1"/>
  <c r="J20" i="2"/>
  <c r="I20" i="2"/>
  <c r="K20" i="2" s="1"/>
  <c r="K19" i="2"/>
  <c r="J19" i="2"/>
  <c r="I19" i="2"/>
  <c r="J18" i="2"/>
  <c r="K18" i="2" s="1"/>
  <c r="I18" i="2"/>
  <c r="J17" i="2"/>
  <c r="I17" i="2"/>
  <c r="K17" i="2" s="1"/>
  <c r="J15" i="2"/>
  <c r="I15" i="2"/>
  <c r="K15" i="2" s="1"/>
  <c r="K14" i="2"/>
  <c r="I14" i="2"/>
  <c r="J13" i="2"/>
  <c r="I13" i="2"/>
  <c r="K13" i="2" s="1"/>
  <c r="I12" i="2"/>
  <c r="K12" i="2" s="1"/>
  <c r="I10" i="2"/>
  <c r="K10" i="2" s="1"/>
  <c r="I9" i="2"/>
  <c r="K9" i="2" s="1"/>
  <c r="I8" i="2"/>
  <c r="K8" i="2" s="1"/>
  <c r="I7" i="2"/>
  <c r="K7" i="2" s="1"/>
  <c r="M37" i="2" l="1"/>
  <c r="M36" i="2"/>
  <c r="M35" i="2"/>
  <c r="M38" i="2" s="1"/>
</calcChain>
</file>

<file path=xl/sharedStrings.xml><?xml version="1.0" encoding="utf-8"?>
<sst xmlns="http://schemas.openxmlformats.org/spreadsheetml/2006/main" count="163" uniqueCount="74">
  <si>
    <t>完成率</t>
  </si>
  <si>
    <t>確認内容</t>
  </si>
  <si>
    <t>-</t>
  </si>
  <si>
    <t>操作</t>
  </si>
  <si>
    <t>id</t>
  </si>
  <si>
    <t>確認結果</t>
  </si>
  <si>
    <t>確認日</t>
  </si>
  <si>
    <t>〇</t>
  </si>
  <si>
    <t>×</t>
  </si>
  <si>
    <t>未実施</t>
  </si>
  <si>
    <t>1.1</t>
  </si>
  <si>
    <t>条件</t>
  </si>
  <si>
    <t>「もどる」ボタンを押す</t>
  </si>
  <si>
    <t>機能</t>
  </si>
  <si>
    <t>Lv5以上の時</t>
  </si>
  <si>
    <t>Lv5未満の時</t>
  </si>
  <si>
    <t>しょくぎょう変更機能</t>
  </si>
  <si>
    <t>元々がせんし</t>
  </si>
  <si>
    <t>Lv5以上の時
元々がまほうつかい</t>
  </si>
  <si>
    <t>Lv5以上の時
元々がゆうしゃ</t>
  </si>
  <si>
    <t>ホーム画面へ遷移</t>
  </si>
  <si>
    <t>元のステータスを記録
せんしを選択して「きまり」ボタンを押す</t>
  </si>
  <si>
    <t>元のステータスを記録
まほうつかいを選択して「きまり」ボタンを押す</t>
  </si>
  <si>
    <t>元のステータスを記録
ゆうしゃを選択して「きまり」ボタンを押す</t>
  </si>
  <si>
    <t>元の数値</t>
  </si>
  <si>
    <t>変更後の数値</t>
  </si>
  <si>
    <t>実測値</t>
  </si>
  <si>
    <t>正常値</t>
  </si>
  <si>
    <t>変更前後のちからの値を記録し、実測値が正常値と一致すること</t>
  </si>
  <si>
    <t>変更前後のちりょくの値を記録し、実測値が正常値と一致すること</t>
  </si>
  <si>
    <t>変更前後のぼうぎょの値を記録し、実測値が正常値と一致すること</t>
  </si>
  <si>
    <t>変更前後のはやさの値を記録し、実測値が正常値と一致すること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</si>
  <si>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</si>
  <si>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</si>
  <si>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</si>
  <si>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</si>
  <si>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</si>
  <si>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</si>
  <si>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</si>
  <si>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</si>
  <si>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2.2.4</t>
  </si>
  <si>
    <t>2.2.5</t>
  </si>
  <si>
    <t>2.3.1</t>
  </si>
  <si>
    <t>2.3.2</t>
  </si>
  <si>
    <t>2.3.3</t>
  </si>
  <si>
    <t>2.3.4</t>
  </si>
  <si>
    <t>2.3.5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</si>
  <si>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</si>
  <si>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</si>
  <si>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</si>
  <si>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</si>
  <si>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</si>
  <si>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</si>
  <si>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</si>
  <si>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</si>
  <si>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2.5.4</t>
  </si>
  <si>
    <t>2.5.5</t>
  </si>
  <si>
    <t>ホーム画面に遷移すること
ホーム画面の武器がせんしの斧であること</t>
  </si>
  <si>
    <t>ホーム画面に遷移すること
ホーム画面の武器がまほうつかいの杖であること</t>
  </si>
  <si>
    <t>ホーム画面に遷移すること
ホーム画面の武器がゆうしゃの剣であること</t>
  </si>
  <si>
    <t>○</t>
  </si>
  <si>
    <t>ホーム画面で、「てんしょく」ボタンを押す</t>
  </si>
  <si>
    <t>てんしょく画面へ遷移すること
せんし、まほうつかい、ゆうしゃの３つが表示される</t>
  </si>
  <si>
    <t>てんしょく画面へ遷移すること
せんし、まほうつかい、ゆうしゃの3つが表示される
ゆうしゃは、選択できなくなっており
画像が他二つより暗くなっていること</t>
  </si>
  <si>
    <t xml:space="preserve">ホーム画面へ遷移すること
</t>
  </si>
  <si>
    <t>2.1.1-2.1.5</t>
  </si>
  <si>
    <t>2.2.1-2.2.5</t>
  </si>
  <si>
    <t>2.3.1-2.3.5</t>
  </si>
  <si>
    <t>2.4.1-2.4.5</t>
  </si>
  <si>
    <t>2.5.1-2.5.5</t>
  </si>
  <si>
    <t>実施者</t>
  </si>
  <si>
    <t>新垣</t>
  </si>
  <si>
    <t>へんしゅう画面
への遷移</t>
    <phoneticPr fontId="1" type="noConversion"/>
  </si>
  <si>
    <t>てんしょく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</si>
</sst>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m/d;@"/>
    <numFmt numFmtId="178" formatCode="mm&quot;月&quot;\ dd&quot;日&quot;"/>
  </numFmts>
  <fonts count="9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2" borderId="9" xfId="0" applyFont="1" applyFill="1" applyBorder="1">
      <alignment vertical="center"/>
    </xf>
    <xf numFmtId="176" fontId="2" fillId="0" borderId="10" xfId="0" applyNumberFormat="1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8" fillId="2" borderId="12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2" fontId="2" fillId="0" borderId="1" xfId="0" applyNumberFormat="1" applyFont="1" applyBorder="1">
      <alignment vertical="center"/>
    </xf>
    <xf numFmtId="0" fontId="2" fillId="0" borderId="12" xfId="0" applyFont="1" applyBorder="1">
      <alignment vertical="center"/>
    </xf>
    <xf numFmtId="178" fontId="0" fillId="0" borderId="0" xfId="0" applyNumberFormat="1">
      <alignment vertical="center"/>
    </xf>
    <xf numFmtId="14" fontId="2" fillId="0" borderId="4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28"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3</xdr:row>
      <xdr:rowOff>57150</xdr:rowOff>
    </xdr:from>
    <xdr:to>
      <xdr:col>8</xdr:col>
      <xdr:colOff>276225</xdr:colOff>
      <xdr:row>19</xdr:row>
      <xdr:rowOff>123825</xdr:rowOff>
    </xdr:to>
    <xdr:pic>
      <xdr:nvPicPr>
        <xdr:cNvPr id="2" name="図 1" descr="xl/media/OImage2272954010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1520" y="546735"/>
          <a:ext cx="5010150" cy="274891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76200</xdr:colOff>
      <xdr:row>3</xdr:row>
      <xdr:rowOff>66675</xdr:rowOff>
    </xdr:from>
    <xdr:to>
      <xdr:col>17</xdr:col>
      <xdr:colOff>285750</xdr:colOff>
      <xdr:row>19</xdr:row>
      <xdr:rowOff>133350</xdr:rowOff>
    </xdr:to>
    <xdr:pic>
      <xdr:nvPicPr>
        <xdr:cNvPr id="3" name="図 2" descr="xl/media/OImage225983969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13245" y="556260"/>
          <a:ext cx="5010150" cy="274891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104775</xdr:rowOff>
    </xdr:from>
    <xdr:to>
      <xdr:col>9</xdr:col>
      <xdr:colOff>533400</xdr:colOff>
      <xdr:row>20</xdr:row>
      <xdr:rowOff>142875</xdr:rowOff>
    </xdr:to>
    <xdr:pic>
      <xdr:nvPicPr>
        <xdr:cNvPr id="2" name="図 1" descr="xl/media/OImage227855745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8695" y="426720"/>
          <a:ext cx="5753100" cy="305562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142875</xdr:colOff>
      <xdr:row>2</xdr:row>
      <xdr:rowOff>114300</xdr:rowOff>
    </xdr:from>
    <xdr:to>
      <xdr:col>19</xdr:col>
      <xdr:colOff>352425</xdr:colOff>
      <xdr:row>20</xdr:row>
      <xdr:rowOff>161925</xdr:rowOff>
    </xdr:to>
    <xdr:pic>
      <xdr:nvPicPr>
        <xdr:cNvPr id="3" name="図 2" descr="xl/media/OImage2244897453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22870" y="436245"/>
          <a:ext cx="5695950" cy="306514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333375</xdr:colOff>
      <xdr:row>26</xdr:row>
      <xdr:rowOff>114300</xdr:rowOff>
    </xdr:from>
    <xdr:to>
      <xdr:col>9</xdr:col>
      <xdr:colOff>485775</xdr:colOff>
      <xdr:row>44</xdr:row>
      <xdr:rowOff>152400</xdr:rowOff>
    </xdr:to>
    <xdr:pic>
      <xdr:nvPicPr>
        <xdr:cNvPr id="4" name="図 4" descr="xl/media/OImage2252684734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8220" y="4459605"/>
          <a:ext cx="5695950" cy="30556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285750</xdr:colOff>
      <xdr:row>49</xdr:row>
      <xdr:rowOff>114300</xdr:rowOff>
    </xdr:from>
    <xdr:to>
      <xdr:col>9</xdr:col>
      <xdr:colOff>438150</xdr:colOff>
      <xdr:row>67</xdr:row>
      <xdr:rowOff>161925</xdr:rowOff>
    </xdr:to>
    <xdr:pic>
      <xdr:nvPicPr>
        <xdr:cNvPr id="5" name="図 3" descr="xl/media/OImage2270547055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0595" y="8315325"/>
          <a:ext cx="5695950" cy="306514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342900</xdr:colOff>
      <xdr:row>72</xdr:row>
      <xdr:rowOff>104775</xdr:rowOff>
    </xdr:from>
    <xdr:to>
      <xdr:col>9</xdr:col>
      <xdr:colOff>495300</xdr:colOff>
      <xdr:row>90</xdr:row>
      <xdr:rowOff>142875</xdr:rowOff>
    </xdr:to>
    <xdr:pic>
      <xdr:nvPicPr>
        <xdr:cNvPr id="6" name="図 5" descr="xl/media/OImage2270547055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7745" y="12161520"/>
          <a:ext cx="5695950" cy="30556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371475</xdr:colOff>
      <xdr:row>95</xdr:row>
      <xdr:rowOff>95250</xdr:rowOff>
    </xdr:from>
    <xdr:to>
      <xdr:col>9</xdr:col>
      <xdr:colOff>523875</xdr:colOff>
      <xdr:row>113</xdr:row>
      <xdr:rowOff>142875</xdr:rowOff>
    </xdr:to>
    <xdr:pic>
      <xdr:nvPicPr>
        <xdr:cNvPr id="7" name="図 6" descr="xl/media/OImage2278700176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6320" y="16007715"/>
          <a:ext cx="5695950" cy="30651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5546875" style="2" customWidth="1"/>
    <col min="2" max="2" width="19.44140625" style="1" customWidth="1"/>
    <col min="3" max="3" width="7.21875" style="19" bestFit="1" customWidth="1"/>
    <col min="4" max="4" width="38.33203125" style="2" customWidth="1"/>
    <col min="5" max="5" width="21.5546875" style="2" bestFit="1" customWidth="1"/>
    <col min="6" max="6" width="50.88671875" style="2" customWidth="1"/>
    <col min="7" max="7" width="9.77734375" style="2" customWidth="1"/>
    <col min="8" max="8" width="13.88671875" style="2" customWidth="1"/>
    <col min="9" max="9" width="8.33203125" style="2" customWidth="1"/>
    <col min="10" max="13" width="9" style="2" customWidth="1"/>
    <col min="14" max="16384" width="9" style="2"/>
  </cols>
  <sheetData>
    <row r="1" spans="2:13" ht="7.5" customHeight="1" x14ac:dyDescent="0.2"/>
    <row r="2" spans="2:13" x14ac:dyDescent="0.2">
      <c r="B2" s="37" t="s">
        <v>73</v>
      </c>
    </row>
    <row r="3" spans="2:13" ht="15.75" customHeight="1" x14ac:dyDescent="0.2">
      <c r="B3" s="13" t="s">
        <v>13</v>
      </c>
      <c r="C3" s="20" t="s">
        <v>4</v>
      </c>
      <c r="D3" s="14" t="s">
        <v>3</v>
      </c>
      <c r="E3" s="14" t="s">
        <v>11</v>
      </c>
      <c r="F3" s="14" t="s">
        <v>1</v>
      </c>
      <c r="G3" s="26" t="s">
        <v>24</v>
      </c>
      <c r="H3" s="26" t="s">
        <v>25</v>
      </c>
      <c r="I3" s="26" t="s">
        <v>26</v>
      </c>
      <c r="J3" s="26" t="s">
        <v>27</v>
      </c>
      <c r="K3" s="14" t="s">
        <v>5</v>
      </c>
      <c r="L3" s="30" t="s">
        <v>70</v>
      </c>
      <c r="M3" s="15" t="s">
        <v>6</v>
      </c>
    </row>
    <row r="4" spans="2:13" ht="36" customHeight="1" x14ac:dyDescent="0.2">
      <c r="B4" s="35" t="s">
        <v>72</v>
      </c>
      <c r="C4" s="21" t="s">
        <v>10</v>
      </c>
      <c r="D4" s="3" t="s">
        <v>61</v>
      </c>
      <c r="E4" s="3" t="s">
        <v>14</v>
      </c>
      <c r="F4" s="3" t="s">
        <v>62</v>
      </c>
      <c r="G4" s="23" t="s">
        <v>2</v>
      </c>
      <c r="H4" s="23" t="s">
        <v>2</v>
      </c>
      <c r="I4" s="23" t="s">
        <v>2</v>
      </c>
      <c r="J4" s="23" t="s">
        <v>2</v>
      </c>
      <c r="K4" s="4" t="s">
        <v>60</v>
      </c>
      <c r="L4" s="31" t="s">
        <v>71</v>
      </c>
      <c r="M4" s="5">
        <v>43887</v>
      </c>
    </row>
    <row r="5" spans="2:13" ht="89.25" customHeight="1" x14ac:dyDescent="0.2">
      <c r="B5" s="35"/>
      <c r="C5" s="21">
        <v>1.2</v>
      </c>
      <c r="D5" s="3" t="s">
        <v>61</v>
      </c>
      <c r="E5" s="3" t="s">
        <v>15</v>
      </c>
      <c r="F5" s="3" t="s">
        <v>63</v>
      </c>
      <c r="G5" s="23" t="s">
        <v>2</v>
      </c>
      <c r="H5" s="23" t="s">
        <v>2</v>
      </c>
      <c r="I5" s="23" t="s">
        <v>2</v>
      </c>
      <c r="J5" s="23" t="s">
        <v>2</v>
      </c>
      <c r="K5" s="4" t="s">
        <v>60</v>
      </c>
      <c r="L5" s="31" t="s">
        <v>71</v>
      </c>
      <c r="M5" s="5">
        <v>43887</v>
      </c>
    </row>
    <row r="6" spans="2:13" ht="80.400000000000006" customHeight="1" x14ac:dyDescent="0.2">
      <c r="B6" s="35" t="s">
        <v>16</v>
      </c>
      <c r="C6" s="21" t="s">
        <v>32</v>
      </c>
      <c r="D6" s="36" t="s">
        <v>21</v>
      </c>
      <c r="E6" s="36" t="s">
        <v>17</v>
      </c>
      <c r="F6" s="3" t="s">
        <v>57</v>
      </c>
      <c r="G6" s="23" t="s">
        <v>2</v>
      </c>
      <c r="H6" s="23" t="s">
        <v>2</v>
      </c>
      <c r="I6" s="23" t="s">
        <v>2</v>
      </c>
      <c r="J6" s="23" t="s">
        <v>2</v>
      </c>
      <c r="K6" s="4" t="s">
        <v>60</v>
      </c>
      <c r="L6" s="31" t="s">
        <v>71</v>
      </c>
      <c r="M6" s="5">
        <v>43887</v>
      </c>
    </row>
    <row r="7" spans="2:13" ht="54" customHeight="1" x14ac:dyDescent="0.2">
      <c r="B7" s="35"/>
      <c r="C7" s="21" t="s">
        <v>33</v>
      </c>
      <c r="D7" s="36"/>
      <c r="E7" s="36"/>
      <c r="F7" s="3" t="s">
        <v>28</v>
      </c>
      <c r="G7" s="23">
        <v>26</v>
      </c>
      <c r="H7" s="23">
        <v>26</v>
      </c>
      <c r="I7" s="23">
        <f>G7/H7</f>
        <v>1</v>
      </c>
      <c r="J7" s="25">
        <v>1</v>
      </c>
      <c r="K7" s="24" t="str">
        <f>IF(I7=J7,"○","*")</f>
        <v>○</v>
      </c>
      <c r="L7" s="31" t="s">
        <v>71</v>
      </c>
      <c r="M7" s="5">
        <v>43887</v>
      </c>
    </row>
    <row r="8" spans="2:13" ht="54" customHeight="1" x14ac:dyDescent="0.2">
      <c r="B8" s="35"/>
      <c r="C8" s="21" t="s">
        <v>34</v>
      </c>
      <c r="D8" s="36"/>
      <c r="E8" s="36"/>
      <c r="F8" s="3" t="s">
        <v>29</v>
      </c>
      <c r="G8" s="23">
        <v>19</v>
      </c>
      <c r="H8" s="23">
        <v>19</v>
      </c>
      <c r="I8" s="23">
        <f>G8/H8</f>
        <v>1</v>
      </c>
      <c r="J8" s="25">
        <v>1</v>
      </c>
      <c r="K8" s="24" t="str">
        <f>IF(I8=J8,"○","*")</f>
        <v>○</v>
      </c>
      <c r="L8" s="31" t="s">
        <v>71</v>
      </c>
      <c r="M8" s="5">
        <v>43887</v>
      </c>
    </row>
    <row r="9" spans="2:13" ht="54" customHeight="1" x14ac:dyDescent="0.2">
      <c r="B9" s="35"/>
      <c r="C9" s="21" t="s">
        <v>35</v>
      </c>
      <c r="D9" s="36"/>
      <c r="E9" s="36"/>
      <c r="F9" s="3" t="s">
        <v>30</v>
      </c>
      <c r="G9" s="23">
        <v>22</v>
      </c>
      <c r="H9" s="23">
        <v>22</v>
      </c>
      <c r="I9" s="23">
        <f>G9/H9</f>
        <v>1</v>
      </c>
      <c r="J9" s="25">
        <v>1</v>
      </c>
      <c r="K9" s="29" t="str">
        <f>IF(I9=J9,"○","*")</f>
        <v>○</v>
      </c>
      <c r="L9" s="31" t="s">
        <v>71</v>
      </c>
      <c r="M9" s="5">
        <v>43887</v>
      </c>
    </row>
    <row r="10" spans="2:13" ht="54" customHeight="1" x14ac:dyDescent="0.2">
      <c r="B10" s="35"/>
      <c r="C10" s="21" t="s">
        <v>36</v>
      </c>
      <c r="D10" s="36"/>
      <c r="E10" s="36"/>
      <c r="F10" s="3" t="s">
        <v>31</v>
      </c>
      <c r="G10" s="23">
        <v>22</v>
      </c>
      <c r="H10" s="23">
        <v>22</v>
      </c>
      <c r="I10" s="23">
        <f>G10/H10</f>
        <v>1</v>
      </c>
      <c r="J10" s="25">
        <v>1</v>
      </c>
      <c r="K10" s="29" t="str">
        <f>IF(I10=J10,"○","*")</f>
        <v>○</v>
      </c>
      <c r="L10" s="31" t="s">
        <v>71</v>
      </c>
      <c r="M10" s="5">
        <v>43887</v>
      </c>
    </row>
    <row r="11" spans="2:13" ht="54" customHeight="1" x14ac:dyDescent="0.2">
      <c r="B11" s="35"/>
      <c r="C11" s="21" t="s">
        <v>37</v>
      </c>
      <c r="D11" s="36" t="s">
        <v>22</v>
      </c>
      <c r="E11" s="36" t="s">
        <v>17</v>
      </c>
      <c r="F11" s="3" t="s">
        <v>58</v>
      </c>
      <c r="G11" s="23" t="s">
        <v>2</v>
      </c>
      <c r="H11" s="23" t="s">
        <v>2</v>
      </c>
      <c r="I11" s="23" t="s">
        <v>2</v>
      </c>
      <c r="J11" s="23" t="s">
        <v>2</v>
      </c>
      <c r="K11" s="4" t="s">
        <v>60</v>
      </c>
      <c r="L11" s="31" t="s">
        <v>71</v>
      </c>
      <c r="M11" s="5">
        <v>43887</v>
      </c>
    </row>
    <row r="12" spans="2:13" ht="54" customHeight="1" x14ac:dyDescent="0.2">
      <c r="B12" s="35"/>
      <c r="C12" s="21" t="s">
        <v>38</v>
      </c>
      <c r="D12" s="36"/>
      <c r="E12" s="36"/>
      <c r="F12" s="3" t="s">
        <v>28</v>
      </c>
      <c r="G12" s="23">
        <v>26</v>
      </c>
      <c r="H12" s="23">
        <v>19</v>
      </c>
      <c r="I12" s="23">
        <f>G12/H12</f>
        <v>1.368421052631579</v>
      </c>
      <c r="J12" s="25">
        <v>1.4</v>
      </c>
      <c r="K12" s="29" t="str">
        <f>IF(ROUND(I12,1)=ROUND(J12,1),"○","*")</f>
        <v>○</v>
      </c>
      <c r="L12" s="31" t="s">
        <v>71</v>
      </c>
      <c r="M12" s="5">
        <v>43887</v>
      </c>
    </row>
    <row r="13" spans="2:13" ht="54" customHeight="1" x14ac:dyDescent="0.2">
      <c r="B13" s="35"/>
      <c r="C13" s="21" t="s">
        <v>39</v>
      </c>
      <c r="D13" s="36"/>
      <c r="E13" s="36"/>
      <c r="F13" s="3" t="s">
        <v>29</v>
      </c>
      <c r="G13" s="23">
        <v>19</v>
      </c>
      <c r="H13" s="23">
        <v>27</v>
      </c>
      <c r="I13" s="23">
        <f>G13/H13</f>
        <v>0.70370370370370372</v>
      </c>
      <c r="J13" s="25">
        <f>1/1.4</f>
        <v>0.7142857142857143</v>
      </c>
      <c r="K13" s="29" t="str">
        <f>IF(ROUND(I13,1)=ROUND(J13,1),"○","*")</f>
        <v>○</v>
      </c>
      <c r="L13" s="31" t="s">
        <v>71</v>
      </c>
      <c r="M13" s="5">
        <v>43887</v>
      </c>
    </row>
    <row r="14" spans="2:13" ht="54" customHeight="1" x14ac:dyDescent="0.2">
      <c r="B14" s="35"/>
      <c r="C14" s="21" t="s">
        <v>40</v>
      </c>
      <c r="D14" s="36"/>
      <c r="E14" s="36"/>
      <c r="F14" s="3" t="s">
        <v>30</v>
      </c>
      <c r="G14" s="23">
        <v>22</v>
      </c>
      <c r="H14" s="23">
        <v>16</v>
      </c>
      <c r="I14" s="23">
        <f>G14/H14</f>
        <v>1.375</v>
      </c>
      <c r="J14" s="25">
        <v>1.4</v>
      </c>
      <c r="K14" s="29" t="str">
        <f>IF(ROUND(I14,1)=ROUND(J14,1),"○","*")</f>
        <v>○</v>
      </c>
      <c r="L14" s="31" t="s">
        <v>71</v>
      </c>
      <c r="M14" s="5">
        <v>43887</v>
      </c>
    </row>
    <row r="15" spans="2:13" ht="54" customHeight="1" x14ac:dyDescent="0.2">
      <c r="B15" s="35"/>
      <c r="C15" s="21" t="s">
        <v>41</v>
      </c>
      <c r="D15" s="36"/>
      <c r="E15" s="36"/>
      <c r="F15" s="3" t="s">
        <v>31</v>
      </c>
      <c r="G15" s="23">
        <v>22</v>
      </c>
      <c r="H15" s="23">
        <v>31</v>
      </c>
      <c r="I15" s="23">
        <f>G15/H15</f>
        <v>0.70967741935483875</v>
      </c>
      <c r="J15" s="25">
        <f>1/1.4</f>
        <v>0.7142857142857143</v>
      </c>
      <c r="K15" s="29" t="str">
        <f>IF(ROUND(I15,1)=ROUND(J15,1),"○","*")</f>
        <v>○</v>
      </c>
      <c r="L15" s="31" t="s">
        <v>71</v>
      </c>
      <c r="M15" s="5">
        <v>43887</v>
      </c>
    </row>
    <row r="16" spans="2:13" ht="54" customHeight="1" x14ac:dyDescent="0.2">
      <c r="B16" s="35"/>
      <c r="C16" s="21" t="s">
        <v>42</v>
      </c>
      <c r="D16" s="36" t="s">
        <v>23</v>
      </c>
      <c r="E16" s="36" t="s">
        <v>18</v>
      </c>
      <c r="F16" s="3" t="s">
        <v>59</v>
      </c>
      <c r="G16" s="23" t="s">
        <v>2</v>
      </c>
      <c r="H16" s="23" t="s">
        <v>2</v>
      </c>
      <c r="I16" s="23" t="s">
        <v>2</v>
      </c>
      <c r="J16" s="23" t="s">
        <v>2</v>
      </c>
      <c r="K16" s="4" t="s">
        <v>60</v>
      </c>
      <c r="L16" s="31" t="s">
        <v>71</v>
      </c>
      <c r="M16" s="5">
        <v>43887</v>
      </c>
    </row>
    <row r="17" spans="2:13" ht="48" customHeight="1" x14ac:dyDescent="0.2">
      <c r="B17" s="35"/>
      <c r="C17" s="21" t="s">
        <v>43</v>
      </c>
      <c r="D17" s="36"/>
      <c r="E17" s="36"/>
      <c r="F17" s="3" t="s">
        <v>28</v>
      </c>
      <c r="G17" s="23">
        <v>19</v>
      </c>
      <c r="H17" s="23">
        <v>34</v>
      </c>
      <c r="I17" s="23">
        <f>G17/H17</f>
        <v>0.55882352941176472</v>
      </c>
      <c r="J17" s="25">
        <f>1/1.8</f>
        <v>0.55555555555555558</v>
      </c>
      <c r="K17" s="29" t="str">
        <f>IF(ROUND(I17,1)=ROUND(J17,1),"○","*")</f>
        <v>○</v>
      </c>
      <c r="L17" s="31" t="s">
        <v>71</v>
      </c>
      <c r="M17" s="5">
        <v>43887</v>
      </c>
    </row>
    <row r="18" spans="2:13" ht="48" customHeight="1" x14ac:dyDescent="0.2">
      <c r="B18" s="35"/>
      <c r="C18" s="21" t="s">
        <v>44</v>
      </c>
      <c r="D18" s="36"/>
      <c r="E18" s="36"/>
      <c r="F18" s="3" t="s">
        <v>29</v>
      </c>
      <c r="G18" s="23">
        <v>27</v>
      </c>
      <c r="H18" s="23">
        <v>35</v>
      </c>
      <c r="I18" s="23">
        <f>G18/H18</f>
        <v>0.77142857142857146</v>
      </c>
      <c r="J18" s="25">
        <f>1.4/1.8</f>
        <v>0.77777777777777768</v>
      </c>
      <c r="K18" s="29" t="str">
        <f>IF(ROUND(I18,1)=ROUND(J18,1),"○","*")</f>
        <v>○</v>
      </c>
      <c r="L18" s="31" t="s">
        <v>71</v>
      </c>
      <c r="M18" s="5">
        <v>43887</v>
      </c>
    </row>
    <row r="19" spans="2:13" ht="48" customHeight="1" x14ac:dyDescent="0.2">
      <c r="B19" s="35"/>
      <c r="C19" s="21" t="s">
        <v>45</v>
      </c>
      <c r="D19" s="36"/>
      <c r="E19" s="36"/>
      <c r="F19" s="3" t="s">
        <v>30</v>
      </c>
      <c r="G19" s="23">
        <v>16</v>
      </c>
      <c r="H19" s="23">
        <v>29</v>
      </c>
      <c r="I19" s="23">
        <f>G19/H19</f>
        <v>0.55172413793103448</v>
      </c>
      <c r="J19" s="25">
        <f>1/1.8</f>
        <v>0.55555555555555558</v>
      </c>
      <c r="K19" s="29" t="str">
        <f>IF(ROUND(I19,1)=ROUND(J19,1),"○","*")</f>
        <v>○</v>
      </c>
      <c r="L19" s="31" t="s">
        <v>71</v>
      </c>
      <c r="M19" s="5">
        <v>43887</v>
      </c>
    </row>
    <row r="20" spans="2:13" ht="48" customHeight="1" x14ac:dyDescent="0.2">
      <c r="B20" s="35"/>
      <c r="C20" s="21" t="s">
        <v>46</v>
      </c>
      <c r="D20" s="36"/>
      <c r="E20" s="36"/>
      <c r="F20" s="3" t="s">
        <v>31</v>
      </c>
      <c r="G20" s="23">
        <v>31</v>
      </c>
      <c r="H20" s="23">
        <v>40</v>
      </c>
      <c r="I20" s="23">
        <f>G20/H20</f>
        <v>0.77500000000000002</v>
      </c>
      <c r="J20" s="25">
        <f>1.4/1.8</f>
        <v>0.77777777777777768</v>
      </c>
      <c r="K20" s="29" t="str">
        <f>IF(ROUND(I20,1)=ROUND(J20,1),"○","*")</f>
        <v>○</v>
      </c>
      <c r="L20" s="31" t="s">
        <v>71</v>
      </c>
      <c r="M20" s="5">
        <v>43887</v>
      </c>
    </row>
    <row r="21" spans="2:13" ht="48" customHeight="1" x14ac:dyDescent="0.2">
      <c r="B21" s="35"/>
      <c r="C21" s="21" t="s">
        <v>47</v>
      </c>
      <c r="D21" s="36" t="s">
        <v>23</v>
      </c>
      <c r="E21" s="36" t="s">
        <v>19</v>
      </c>
      <c r="F21" s="3" t="s">
        <v>59</v>
      </c>
      <c r="G21" s="23" t="s">
        <v>2</v>
      </c>
      <c r="H21" s="23" t="s">
        <v>2</v>
      </c>
      <c r="I21" s="23" t="s">
        <v>2</v>
      </c>
      <c r="J21" s="23" t="s">
        <v>2</v>
      </c>
      <c r="K21" s="4" t="s">
        <v>60</v>
      </c>
      <c r="L21" s="31" t="s">
        <v>71</v>
      </c>
      <c r="M21" s="5">
        <v>43887</v>
      </c>
    </row>
    <row r="22" spans="2:13" ht="52.5" customHeight="1" x14ac:dyDescent="0.2">
      <c r="B22" s="35"/>
      <c r="C22" s="21" t="s">
        <v>48</v>
      </c>
      <c r="D22" s="36"/>
      <c r="E22" s="36"/>
      <c r="F22" s="3" t="s">
        <v>28</v>
      </c>
      <c r="G22" s="23">
        <v>34</v>
      </c>
      <c r="H22" s="23">
        <v>34</v>
      </c>
      <c r="I22" s="23">
        <f>G22/H22</f>
        <v>1</v>
      </c>
      <c r="J22" s="25">
        <v>1</v>
      </c>
      <c r="K22" s="29" t="str">
        <f>IF(I22=J22,"○","*")</f>
        <v>○</v>
      </c>
      <c r="L22" s="31" t="s">
        <v>71</v>
      </c>
      <c r="M22" s="5">
        <v>43887</v>
      </c>
    </row>
    <row r="23" spans="2:13" ht="52.5" customHeight="1" x14ac:dyDescent="0.2">
      <c r="B23" s="35"/>
      <c r="C23" s="21" t="s">
        <v>49</v>
      </c>
      <c r="D23" s="36"/>
      <c r="E23" s="36"/>
      <c r="F23" s="3" t="s">
        <v>29</v>
      </c>
      <c r="G23" s="23">
        <v>35</v>
      </c>
      <c r="H23" s="23">
        <v>35</v>
      </c>
      <c r="I23" s="23">
        <f>G23/H23</f>
        <v>1</v>
      </c>
      <c r="J23" s="25">
        <v>1</v>
      </c>
      <c r="K23" s="29" t="str">
        <f>IF(I23=J23,"○","*")</f>
        <v>○</v>
      </c>
      <c r="L23" s="31" t="s">
        <v>71</v>
      </c>
      <c r="M23" s="5">
        <v>43887</v>
      </c>
    </row>
    <row r="24" spans="2:13" ht="52.5" customHeight="1" x14ac:dyDescent="0.2">
      <c r="B24" s="35"/>
      <c r="C24" s="21" t="s">
        <v>50</v>
      </c>
      <c r="D24" s="36"/>
      <c r="E24" s="36"/>
      <c r="F24" s="3" t="s">
        <v>30</v>
      </c>
      <c r="G24" s="23">
        <v>29</v>
      </c>
      <c r="H24" s="23">
        <v>29</v>
      </c>
      <c r="I24" s="23">
        <f>G24/H24</f>
        <v>1</v>
      </c>
      <c r="J24" s="25">
        <v>1</v>
      </c>
      <c r="K24" s="29" t="str">
        <f>IF(I24=J24,"○","*")</f>
        <v>○</v>
      </c>
      <c r="L24" s="31" t="s">
        <v>71</v>
      </c>
      <c r="M24" s="5">
        <v>43887</v>
      </c>
    </row>
    <row r="25" spans="2:13" ht="52.5" customHeight="1" x14ac:dyDescent="0.2">
      <c r="B25" s="35"/>
      <c r="C25" s="21" t="s">
        <v>51</v>
      </c>
      <c r="D25" s="36"/>
      <c r="E25" s="36"/>
      <c r="F25" s="3" t="s">
        <v>31</v>
      </c>
      <c r="G25" s="23">
        <v>40</v>
      </c>
      <c r="H25" s="23">
        <v>40</v>
      </c>
      <c r="I25" s="23">
        <f>G25/H25</f>
        <v>1</v>
      </c>
      <c r="J25" s="25">
        <v>1</v>
      </c>
      <c r="K25" s="29" t="str">
        <f>IF(I25=J25,"○","*")</f>
        <v>○</v>
      </c>
      <c r="L25" s="31" t="s">
        <v>71</v>
      </c>
      <c r="M25" s="5">
        <v>43887</v>
      </c>
    </row>
    <row r="26" spans="2:13" ht="52.5" customHeight="1" x14ac:dyDescent="0.2">
      <c r="B26" s="35"/>
      <c r="C26" s="21" t="s">
        <v>52</v>
      </c>
      <c r="D26" s="36" t="s">
        <v>22</v>
      </c>
      <c r="E26" s="36" t="s">
        <v>19</v>
      </c>
      <c r="F26" s="3" t="s">
        <v>58</v>
      </c>
      <c r="G26" s="23" t="s">
        <v>2</v>
      </c>
      <c r="H26" s="23" t="s">
        <v>2</v>
      </c>
      <c r="I26" s="23" t="s">
        <v>2</v>
      </c>
      <c r="J26" s="23" t="s">
        <v>2</v>
      </c>
      <c r="K26" s="4" t="s">
        <v>60</v>
      </c>
      <c r="L26" s="31" t="s">
        <v>71</v>
      </c>
      <c r="M26" s="5">
        <v>43887</v>
      </c>
    </row>
    <row r="27" spans="2:13" ht="46.5" customHeight="1" x14ac:dyDescent="0.2">
      <c r="B27" s="35"/>
      <c r="C27" s="21" t="s">
        <v>53</v>
      </c>
      <c r="D27" s="36"/>
      <c r="E27" s="36"/>
      <c r="F27" s="3" t="s">
        <v>28</v>
      </c>
      <c r="G27" s="23">
        <v>34</v>
      </c>
      <c r="H27" s="23">
        <v>19</v>
      </c>
      <c r="I27" s="23">
        <f>G27/H27</f>
        <v>1.7894736842105263</v>
      </c>
      <c r="J27" s="25">
        <f>1.8/1</f>
        <v>1.8</v>
      </c>
      <c r="K27" s="29" t="str">
        <f>IF(ROUND(I27,1)=ROUND(J27,1),"○","*")</f>
        <v>○</v>
      </c>
      <c r="L27" s="31" t="s">
        <v>71</v>
      </c>
      <c r="M27" s="5">
        <v>43887</v>
      </c>
    </row>
    <row r="28" spans="2:13" ht="46.5" customHeight="1" x14ac:dyDescent="0.2">
      <c r="B28" s="35"/>
      <c r="C28" s="21" t="s">
        <v>54</v>
      </c>
      <c r="D28" s="36"/>
      <c r="E28" s="36"/>
      <c r="F28" s="3" t="s">
        <v>29</v>
      </c>
      <c r="G28" s="23">
        <v>35</v>
      </c>
      <c r="H28" s="23">
        <v>27</v>
      </c>
      <c r="I28" s="23">
        <f>G28/H28</f>
        <v>1.2962962962962963</v>
      </c>
      <c r="J28" s="25">
        <f>1.8/1.4</f>
        <v>1.2857142857142858</v>
      </c>
      <c r="K28" s="29" t="str">
        <f>IF(ROUND(I28,1)=ROUND(J28,1),"○","*")</f>
        <v>○</v>
      </c>
      <c r="L28" s="31" t="s">
        <v>71</v>
      </c>
      <c r="M28" s="5">
        <v>43887</v>
      </c>
    </row>
    <row r="29" spans="2:13" ht="46.5" customHeight="1" x14ac:dyDescent="0.2">
      <c r="B29" s="35"/>
      <c r="C29" s="21" t="s">
        <v>55</v>
      </c>
      <c r="D29" s="36"/>
      <c r="E29" s="36"/>
      <c r="F29" s="3" t="s">
        <v>30</v>
      </c>
      <c r="G29" s="23">
        <v>29</v>
      </c>
      <c r="H29" s="23">
        <v>16</v>
      </c>
      <c r="I29" s="23">
        <f>G29/H29</f>
        <v>1.8125</v>
      </c>
      <c r="J29" s="25">
        <f>1.8</f>
        <v>1.8</v>
      </c>
      <c r="K29" s="29" t="str">
        <f>IF(ROUND(I29,1)=ROUND(J29,1),"○","*")</f>
        <v>○</v>
      </c>
      <c r="L29" s="31" t="s">
        <v>71</v>
      </c>
      <c r="M29" s="5">
        <v>43887</v>
      </c>
    </row>
    <row r="30" spans="2:13" ht="46.5" customHeight="1" x14ac:dyDescent="0.2">
      <c r="B30" s="35"/>
      <c r="C30" s="21" t="s">
        <v>56</v>
      </c>
      <c r="D30" s="36"/>
      <c r="E30" s="36"/>
      <c r="F30" s="3" t="s">
        <v>31</v>
      </c>
      <c r="G30" s="23">
        <v>40</v>
      </c>
      <c r="H30" s="23">
        <v>31</v>
      </c>
      <c r="I30" s="23">
        <f>G30/H30</f>
        <v>1.2903225806451613</v>
      </c>
      <c r="J30" s="25">
        <f>1.8/1.4</f>
        <v>1.2857142857142858</v>
      </c>
      <c r="K30" s="29" t="str">
        <f>IF(ROUND(I30,1)=ROUND(J30,1),"○","*")</f>
        <v>○</v>
      </c>
      <c r="L30" s="31" t="s">
        <v>71</v>
      </c>
      <c r="M30" s="5">
        <v>43887</v>
      </c>
    </row>
    <row r="31" spans="2:13" ht="35.25" customHeight="1" x14ac:dyDescent="0.2">
      <c r="B31" s="16" t="s">
        <v>20</v>
      </c>
      <c r="C31" s="22">
        <v>3.1</v>
      </c>
      <c r="D31" s="17" t="s">
        <v>12</v>
      </c>
      <c r="E31" s="17" t="s">
        <v>2</v>
      </c>
      <c r="F31" s="17" t="s">
        <v>64</v>
      </c>
      <c r="G31" s="18" t="s">
        <v>2</v>
      </c>
      <c r="H31" s="18" t="s">
        <v>2</v>
      </c>
      <c r="I31" s="18" t="s">
        <v>2</v>
      </c>
      <c r="J31" s="18" t="s">
        <v>2</v>
      </c>
      <c r="K31" s="6" t="s">
        <v>60</v>
      </c>
      <c r="L31" s="31" t="s">
        <v>71</v>
      </c>
      <c r="M31" s="28">
        <v>43887</v>
      </c>
    </row>
    <row r="35" spans="11:13" x14ac:dyDescent="0.2">
      <c r="K35" s="7" t="s">
        <v>7</v>
      </c>
      <c r="L35" s="32"/>
      <c r="M35" s="8">
        <f>COUNTIF($K$4:$K$31,"=○")</f>
        <v>28</v>
      </c>
    </row>
    <row r="36" spans="11:13" x14ac:dyDescent="0.2">
      <c r="K36" s="9" t="s">
        <v>8</v>
      </c>
      <c r="L36" s="33"/>
      <c r="M36" s="10">
        <f>COUNTIF($K$4:$K$31,"=☓")</f>
        <v>0</v>
      </c>
    </row>
    <row r="37" spans="11:13" x14ac:dyDescent="0.2">
      <c r="K37" s="9" t="s">
        <v>9</v>
      </c>
      <c r="L37" s="33"/>
      <c r="M37" s="10">
        <f>COUNTBLANK($K$4:$K$31)</f>
        <v>0</v>
      </c>
    </row>
    <row r="38" spans="11:13" x14ac:dyDescent="0.2">
      <c r="K38" s="11" t="s">
        <v>0</v>
      </c>
      <c r="L38" s="34"/>
      <c r="M38" s="12">
        <f>M35/(M35+M36+M37)</f>
        <v>1</v>
      </c>
    </row>
  </sheetData>
  <mergeCells count="12">
    <mergeCell ref="B4:B5"/>
    <mergeCell ref="B6:B30"/>
    <mergeCell ref="D6:D10"/>
    <mergeCell ref="E6:E10"/>
    <mergeCell ref="D11:D15"/>
    <mergeCell ref="E11:E15"/>
    <mergeCell ref="D16:D20"/>
    <mergeCell ref="E16:E20"/>
    <mergeCell ref="D21:D25"/>
    <mergeCell ref="E21:E25"/>
    <mergeCell ref="D26:D30"/>
    <mergeCell ref="E26:E30"/>
  </mergeCells>
  <phoneticPr fontId="1" type="noConversion"/>
  <conditionalFormatting sqref="K5:K6 M5:M6 C4:F5 D7:E7 C16:C20 C26:C30 M31 K32:M40 L5:L31 K3:M4">
    <cfRule type="expression" dxfId="27" priority="477">
      <formula>$G5="×"</formula>
    </cfRule>
    <cfRule type="expression" dxfId="26" priority="478">
      <formula>$G5="○"</formula>
    </cfRule>
  </conditionalFormatting>
  <conditionalFormatting sqref="F7">
    <cfRule type="expression" dxfId="25" priority="331">
      <formula>$G7="○"</formula>
    </cfRule>
    <cfRule type="expression" dxfId="24" priority="332">
      <formula>$G7="×"</formula>
    </cfRule>
  </conditionalFormatting>
  <conditionalFormatting sqref="C21:C25">
    <cfRule type="expression" dxfId="23" priority="143">
      <formula>$G21="○"</formula>
    </cfRule>
    <cfRule type="expression" dxfId="22" priority="144">
      <formula>$G21="×"</formula>
    </cfRule>
  </conditionalFormatting>
  <conditionalFormatting sqref="D12:E27">
    <cfRule type="expression" dxfId="21" priority="103">
      <formula>$G12="○"</formula>
    </cfRule>
    <cfRule type="expression" dxfId="20" priority="104">
      <formula>$G12="×"</formula>
    </cfRule>
  </conditionalFormatting>
  <conditionalFormatting sqref="F8:F10">
    <cfRule type="expression" dxfId="19" priority="81">
      <formula>$G8="×"</formula>
    </cfRule>
    <cfRule type="expression" dxfId="18" priority="82">
      <formula>$G8="○"</formula>
    </cfRule>
  </conditionalFormatting>
  <conditionalFormatting sqref="F12:F15 F17:F20 F22:F25 F27">
    <cfRule type="expression" dxfId="17" priority="59">
      <formula>$G12="×"</formula>
    </cfRule>
    <cfRule type="expression" dxfId="16" priority="60">
      <formula>$G12="○"</formula>
    </cfRule>
  </conditionalFormatting>
  <conditionalFormatting sqref="F13:F15 F17:F20 F22:F25 F27:F30">
    <cfRule type="expression" dxfId="15" priority="37">
      <formula>$G13="○"</formula>
    </cfRule>
    <cfRule type="expression" dxfId="14" priority="38">
      <formula>$G13="×"</formula>
    </cfRule>
  </conditionalFormatting>
  <conditionalFormatting sqref="K31">
    <cfRule type="expression" dxfId="13" priority="27">
      <formula>$G31="×"</formula>
    </cfRule>
    <cfRule type="expression" dxfId="12" priority="28">
      <formula>$G31="○"</formula>
    </cfRule>
  </conditionalFormatting>
  <conditionalFormatting sqref="K11">
    <cfRule type="expression" dxfId="11" priority="21">
      <formula>$G13="○"</formula>
    </cfRule>
    <cfRule type="expression" dxfId="10" priority="22">
      <formula>$G13="×"</formula>
    </cfRule>
  </conditionalFormatting>
  <conditionalFormatting sqref="K16">
    <cfRule type="expression" dxfId="9" priority="15">
      <formula>$G18="○"</formula>
    </cfRule>
    <cfRule type="expression" dxfId="8" priority="16">
      <formula>$G18="×"</formula>
    </cfRule>
  </conditionalFormatting>
  <conditionalFormatting sqref="K21">
    <cfRule type="expression" dxfId="7" priority="9">
      <formula>$G23="○"</formula>
    </cfRule>
    <cfRule type="expression" dxfId="6" priority="10">
      <formula>$G23="×"</formula>
    </cfRule>
  </conditionalFormatting>
  <conditionalFormatting sqref="K26">
    <cfRule type="expression" dxfId="5" priority="3">
      <formula>$G28="○"</formula>
    </cfRule>
    <cfRule type="expression" dxfId="4" priority="4">
      <formula>$G28="×"</formula>
    </cfRule>
  </conditionalFormatting>
  <conditionalFormatting sqref="M7:M30">
    <cfRule type="expression" dxfId="3" priority="1">
      <formula>$G9="○"</formula>
    </cfRule>
    <cfRule type="expression" dxfId="2" priority="2">
      <formula>$G9="×"</formula>
    </cfRule>
  </conditionalFormatting>
  <conditionalFormatting sqref="K1:M2">
    <cfRule type="expression" dxfId="1" priority="479">
      <formula>$G4="×"</formula>
    </cfRule>
    <cfRule type="expression" dxfId="0" priority="480">
      <formula>$G4="○"</formula>
    </cfRule>
  </conditionalFormatting>
  <dataValidations count="1">
    <dataValidation type="list" allowBlank="1" showInputMessage="1" showErrorMessage="1" sqref="K4:K5 K6 K31 K11 K16 K21 K26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"/>
  <sheetViews>
    <sheetView workbookViewId="0">
      <selection activeCell="K5" sqref="K5"/>
    </sheetView>
  </sheetViews>
  <sheetFormatPr defaultRowHeight="13.2" x14ac:dyDescent="0.2"/>
  <sheetData>
    <row r="3" spans="2:11" x14ac:dyDescent="0.2">
      <c r="B3">
        <v>1.1000000000000001</v>
      </c>
      <c r="K3">
        <v>1.2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5"/>
  <sheetViews>
    <sheetView workbookViewId="0">
      <selection activeCell="B96" sqref="B96"/>
    </sheetView>
  </sheetViews>
  <sheetFormatPr defaultRowHeight="13.2" x14ac:dyDescent="0.2"/>
  <cols>
    <col min="2" max="2" width="9.77734375" customWidth="1"/>
  </cols>
  <sheetData>
    <row r="2" spans="2:2" x14ac:dyDescent="0.2">
      <c r="B2" s="27" t="s">
        <v>65</v>
      </c>
    </row>
    <row r="26" spans="2:2" x14ac:dyDescent="0.2">
      <c r="B26" t="s">
        <v>66</v>
      </c>
    </row>
    <row r="49" spans="2:2" x14ac:dyDescent="0.2">
      <c r="B49" t="s">
        <v>67</v>
      </c>
    </row>
    <row r="72" spans="2:2" x14ac:dyDescent="0.2">
      <c r="B72" t="s">
        <v>68</v>
      </c>
    </row>
    <row r="95" spans="2:2" x14ac:dyDescent="0.2">
      <c r="B95" t="s">
        <v>69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チェックリスト</vt:lpstr>
      <vt:lpstr>1.1-1.2</vt:lpstr>
      <vt:lpstr>2.1.1-2.5.5</vt:lpstr>
      <vt:lpstr>チェックリスト!Print_Area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kishimoto keisuke</cp:lastModifiedBy>
  <cp:revision>3</cp:revision>
  <dcterms:modified xsi:type="dcterms:W3CDTF">2020-03-04T05:35:23Z</dcterms:modified>
  <cp:version>9.101.12.38406</cp:version>
</cp:coreProperties>
</file>