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45" windowWidth="20115" windowHeight="10545" activeTab="3"/>
  </bookViews>
  <sheets>
    <sheet name="items abfrage" sheetId="1" r:id="rId1"/>
    <sheet name="run protokoll" sheetId="2" r:id="rId2"/>
    <sheet name="Jens Abfrage" sheetId="3" r:id="rId3"/>
    <sheet name="Gesamtdaten Website" sheetId="5" r:id="rId4"/>
    <sheet name="Vergleich" sheetId="4" r:id="rId5"/>
  </sheets>
  <externalReferences>
    <externalReference r:id="rId6"/>
  </externalReferences>
  <definedNames>
    <definedName name="_xlnm._FilterDatabase" localSheetId="3" hidden="1">'Gesamtdaten Website'!$A$1:$B$62</definedName>
  </definedNames>
  <calcPr calcId="125725"/>
</workbook>
</file>

<file path=xl/calcChain.xml><?xml version="1.0" encoding="utf-8"?>
<calcChain xmlns="http://schemas.openxmlformats.org/spreadsheetml/2006/main">
  <c r="A135" i="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I8" i="4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D10"/>
  <c r="D9"/>
  <c r="D8"/>
  <c r="D7"/>
  <c r="D6"/>
  <c r="D5"/>
  <c r="D4"/>
  <c r="D3"/>
  <c r="D2"/>
  <c r="E54"/>
  <c r="E53"/>
  <c r="E52"/>
  <c r="E51"/>
  <c r="E50"/>
  <c r="E49"/>
  <c r="E48"/>
  <c r="E47"/>
  <c r="E46"/>
  <c r="E45"/>
  <c r="E44"/>
  <c r="E43"/>
  <c r="E42"/>
  <c r="E41"/>
  <c r="E40"/>
  <c r="E39"/>
  <c r="E38"/>
  <c r="A37"/>
  <c r="E37" s="1"/>
  <c r="A36"/>
  <c r="E36" s="1"/>
  <c r="A35"/>
  <c r="E35" s="1"/>
  <c r="A34"/>
  <c r="E34" s="1"/>
  <c r="A33"/>
  <c r="E33" s="1"/>
  <c r="A32"/>
  <c r="E32" s="1"/>
  <c r="A31"/>
  <c r="E31" s="1"/>
  <c r="A30"/>
  <c r="E30" s="1"/>
  <c r="A29"/>
  <c r="E29" s="1"/>
  <c r="A28"/>
  <c r="E28" s="1"/>
  <c r="A27"/>
  <c r="E27" s="1"/>
  <c r="A26"/>
  <c r="E26" s="1"/>
  <c r="A25"/>
  <c r="E25" s="1"/>
  <c r="A24"/>
  <c r="E24" s="1"/>
  <c r="A23"/>
  <c r="E23" s="1"/>
  <c r="A22"/>
  <c r="E22" s="1"/>
  <c r="A21"/>
  <c r="E21" s="1"/>
  <c r="A20"/>
  <c r="E20" s="1"/>
  <c r="A19"/>
  <c r="E19" s="1"/>
  <c r="A18"/>
  <c r="E18" s="1"/>
  <c r="A17"/>
  <c r="E17" s="1"/>
  <c r="A16"/>
  <c r="E16" s="1"/>
  <c r="A15"/>
  <c r="E15" s="1"/>
  <c r="A14"/>
  <c r="E14" s="1"/>
  <c r="A13"/>
  <c r="E13" s="1"/>
  <c r="A12"/>
  <c r="E12" s="1"/>
  <c r="A11"/>
  <c r="E11" s="1"/>
  <c r="A10"/>
  <c r="E10" s="1"/>
  <c r="A9"/>
  <c r="E9" s="1"/>
  <c r="A8"/>
  <c r="E8" s="1"/>
  <c r="A7"/>
  <c r="E7" s="1"/>
  <c r="A6"/>
  <c r="E6" s="1"/>
  <c r="A5"/>
  <c r="E5" s="1"/>
  <c r="A4"/>
  <c r="E4" s="1"/>
  <c r="A3"/>
  <c r="E3" s="1"/>
  <c r="A2"/>
  <c r="E2" s="1"/>
  <c r="B37" i="1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B6"/>
  <c r="B5"/>
  <c r="B4"/>
  <c r="B3"/>
  <c r="B2"/>
  <c r="C16" i="3"/>
  <c r="B2" i="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C2" i="3"/>
  <c r="C3"/>
  <c r="C4"/>
  <c r="C5"/>
  <c r="C6"/>
  <c r="C7"/>
  <c r="C8"/>
  <c r="C9"/>
  <c r="C10"/>
  <c r="C11"/>
  <c r="C12"/>
  <c r="C13"/>
  <c r="C14"/>
  <c r="C15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3"/>
  <c r="C44"/>
  <c r="C45"/>
  <c r="C46"/>
  <c r="C47"/>
  <c r="C48"/>
  <c r="C49"/>
  <c r="C50"/>
  <c r="C51"/>
  <c r="C52"/>
  <c r="C53"/>
  <c r="C54"/>
  <c r="C55"/>
  <c r="C56"/>
  <c r="C57"/>
  <c r="C58"/>
  <c r="C59"/>
  <c r="B2"/>
  <c r="B3" s="1"/>
  <c r="B4" s="1"/>
  <c r="B5" s="1"/>
  <c r="B6" s="1"/>
  <c r="B7" s="1"/>
  <c r="B8" s="1"/>
  <c r="B9"/>
  <c r="B10" s="1"/>
  <c r="B11" s="1"/>
  <c r="B12" s="1"/>
  <c r="B13" s="1"/>
  <c r="B14" s="1"/>
  <c r="B15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/>
  <c r="B42" s="1"/>
  <c r="B43" s="1"/>
  <c r="B44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</calcChain>
</file>

<file path=xl/sharedStrings.xml><?xml version="1.0" encoding="utf-8"?>
<sst xmlns="http://schemas.openxmlformats.org/spreadsheetml/2006/main" count="464" uniqueCount="282">
  <si>
    <t>linkwithprice</t>
  </si>
  <si>
    <t>/preisvergleich/Relocate/475430102.html?categoryId=18406&amp;pos=1&amp;price=2857.6&amp;productid=4677123&amp;sid=9701&amp;type=offer</t>
  </si>
  <si>
    <t>/preisvergleich/Relocate/559969174.html?categoryId=18406&amp;pos=2&amp;price=2885.8&amp;productid=4677123&amp;sid=294528&amp;type=offer</t>
  </si>
  <si>
    <t>/preisvergleich/Relocate/513493664.html?categoryId=18406&amp;pos=3&amp;price=2934.94&amp;productid=4677123&amp;sid=9701&amp;type=offer</t>
  </si>
  <si>
    <t>/preisvergleich/Relocate/513353429.html?categoryId=18406&amp;pos=4&amp;price=3008.99&amp;productid=4677123&amp;sid=276812&amp;type=offer</t>
  </si>
  <si>
    <t>/preisvergleich/Relocate/513353126.html?categoryId=18406&amp;pos=5&amp;price=3232.99&amp;productid=4677123&amp;sid=276812&amp;type=offer</t>
  </si>
  <si>
    <t>/preisvergleich/Relocate/513353032.html?categoryId=18406&amp;pos=6&amp;price=3454.99&amp;productid=4677123&amp;sid=276812&amp;type=offer</t>
  </si>
  <si>
    <t>/preisvergleich/Relocate/585082438.html?categoryId=18406&amp;pos=1&amp;price=1631.28&amp;productid=3664000&amp;sid=293331&amp;type=offer</t>
  </si>
  <si>
    <t>/preisvergleich/Relocate/481777811.html?categoryId=18406&amp;pos=2&amp;price=1715.0&amp;productid=3664000&amp;sid=289859&amp;type=offer</t>
  </si>
  <si>
    <t>/preisvergleich/Relocate/481825971.html?categoryId=18406&amp;pos=1&amp;price=2690.0&amp;productid=3131289&amp;sid=289859&amp;type=offer</t>
  </si>
  <si>
    <t>/preisvergleich/Relocate/366564113.html?categoryId=18406&amp;pos=2&amp;price=2745.0&amp;productid=3131289&amp;sid=9701&amp;type=offer</t>
  </si>
  <si>
    <t>/preisvergleich/Relocate/559967057.html?categoryId=18406&amp;pos=3&amp;price=2799.99&amp;productid=3131289&amp;sid=294528&amp;type=offer</t>
  </si>
  <si>
    <t>/preisvergleich/Relocate/475430046.html?categoryId=18406&amp;pos=4&amp;price=2800.0&amp;productid=3131289&amp;sid=9701&amp;type=offer</t>
  </si>
  <si>
    <t>/preisvergleich/Relocate/559986562.html?categoryId=18406&amp;pos=5&amp;price=2827.34&amp;productid=3131289&amp;sid=294528&amp;type=offer</t>
  </si>
  <si>
    <t>/preisvergleich/Relocate/436314809.html?categoryId=18406&amp;pos=6&amp;price=2873.62&amp;productid=3131289&amp;sid=276812&amp;type=offer</t>
  </si>
  <si>
    <t>/preisvergleich/Relocate/436315101.html?categoryId=18406&amp;pos=7&amp;price=2873.62&amp;productid=3131289&amp;sid=276812&amp;type=offer</t>
  </si>
  <si>
    <t>/preisvergleich/Relocate/440781167.html?categoryId=18406&amp;pos=3&amp;price=1760.0&amp;productid=3664000&amp;sid=9701&amp;type=offer</t>
  </si>
  <si>
    <t>/preisvergleich/Relocate/362636046.html?categoryId=18406&amp;pos=4&amp;price=1769.0&amp;productid=3664000&amp;sid=9701&amp;type=offer</t>
  </si>
  <si>
    <t>/preisvergleich/Relocate/503493983.html?categoryId=18406&amp;pos=5&amp;price=1799.76&amp;productid=3664000&amp;sid=297223&amp;type=offer</t>
  </si>
  <si>
    <t>/preisvergleich/Relocate/585082312.html?categoryId=18406&amp;pos=6&amp;price=1822.69&amp;productid=3664000&amp;sid=293331&amp;type=offer</t>
  </si>
  <si>
    <t>/preisvergleich/Relocate/503498734.html?categoryId=18406&amp;pos=7&amp;price=1828.7&amp;productid=3664000&amp;sid=297223&amp;type=offer</t>
  </si>
  <si>
    <t>/preisvergleich/Relocate/559966996.html?categoryId=18406&amp;pos=8&amp;price=1890.9&amp;productid=3664000&amp;sid=294528&amp;type=offer</t>
  </si>
  <si>
    <t>/preisvergleich/Relocate/306412868.html?categoryId=18406&amp;pos=9&amp;price=1899.0&amp;productid=3664000&amp;sid=288366&amp;type=offer</t>
  </si>
  <si>
    <t>/preisvergleich/Relocate/387844301.html?categoryId=18406&amp;pos=10&amp;price=1909.99&amp;productid=3664000&amp;sid=276812&amp;type=offer</t>
  </si>
  <si>
    <t>/preisvergleich/Relocate/585082566.html?categoryId=18406&amp;pos=11&amp;price=2041.73&amp;productid=3664000&amp;sid=293331&amp;type=offer</t>
  </si>
  <si>
    <t>/preisvergleich/Relocate/306412844.html?categoryId=18406&amp;pos=12&amp;price=2049.0&amp;productid=3664000&amp;sid=288366&amp;type=offer</t>
  </si>
  <si>
    <t>/preisvergleich/Relocate/559986259.html?categoryId=18406&amp;pos=13&amp;price=2060.9&amp;productid=3664000&amp;sid=294528&amp;type=offer</t>
  </si>
  <si>
    <t>/preisvergleich/Relocate/387844471.html?categoryId=18406&amp;pos=8&amp;price=2947.99&amp;productid=3131289&amp;sid=276812&amp;type=offer</t>
  </si>
  <si>
    <t>/preisvergleich/Relocate/387844094.html?categoryId=18406&amp;pos=9&amp;price=2947.99&amp;productid=3131289&amp;sid=276812&amp;type=offer</t>
  </si>
  <si>
    <t>/preisvergleich/Relocate/481778260.html?categoryId=18406&amp;pos=10&amp;price=2965.0&amp;productid=3131289&amp;sid=289859&amp;type=offer</t>
  </si>
  <si>
    <t>/preisvergleich/Relocate/481795230.html?categoryId=18406&amp;pos=11&amp;price=2965.0&amp;productid=3131289&amp;sid=289859&amp;type=offer</t>
  </si>
  <si>
    <t>/preisvergleich/Relocate/387844400.html?categoryId=18406&amp;pos=12&amp;price=3171.99&amp;productid=3131289&amp;sid=276812&amp;type=offer</t>
  </si>
  <si>
    <t>/preisvergleich/Relocate/387844058.html?categoryId=18406&amp;pos=13&amp;price=3171.99&amp;productid=3131289&amp;sid=276812&amp;type=offer</t>
  </si>
  <si>
    <t>/preisvergleich/Relocate/559986572.html?categoryId=18406&amp;pos=14&amp;price=3300.0&amp;productid=3131289&amp;sid=294528&amp;type=offer</t>
  </si>
  <si>
    <t>/preisvergleich/Relocate/513353389.html?categoryId=18406&amp;pos=15&amp;price=3400.99&amp;productid=3131289&amp;sid=276812&amp;type=offer</t>
  </si>
  <si>
    <t>/preisvergleich/Relocate/387843970.html?categoryId=18406&amp;pos=14&amp;price=2133.99&amp;productid=3664000&amp;sid=276812&amp;type=offer</t>
  </si>
  <si>
    <t>/preisvergleich/Relocate/585082569.html?categoryId=18406&amp;pos=15&amp;price=2304.18&amp;productid=3664000&amp;sid=293331&amp;type=offer</t>
  </si>
  <si>
    <t>2015-06-30 16:44:29 [scrapy] INFO: Scrapy 1.0.0 started (bot: heating)</t>
  </si>
  <si>
    <t>2015-06-30 16:44:29 [scrapy] INFO: Optional features available: ssl, http11</t>
  </si>
  <si>
    <t>2015-06-30 16:44:29 [scrapy] INFO: Overridden settings: {'NEWSPIDER_MODULE': 'heating.spiders', 'FEED_FORMAT': 'csv', 'SPIDER_MODULES': ['heating.spiders'], 'FEED_URI': ' items.csv', 'BOT_NAME': 'heating'}</t>
  </si>
  <si>
    <t>2015-06-30 16:44:30 [scrapy] INFO: Enabled extensions: CloseSpider, FeedExporter, TelnetConsole, LogStats, CoreStats, SpiderState</t>
  </si>
  <si>
    <t>2015-06-30 16:44:30 [scrapy] INFO: Enabled downloader middlewares: HttpAuthMiddleware, DownloadTimeoutMiddleware, UserAgentMiddleware, RetryMiddleware, DefaultHeadersMiddleware, MetaRefreshMiddleware, HttpCompressionMiddleware, RedirectMiddleware, CookiesMiddleware, HttpProxyMiddleware, ChunkedTransferMiddleware, DownloaderStats</t>
  </si>
  <si>
    <t>2015-06-30 16:44:30 [scrapy] INFO: Enabled spider middlewares: HttpErrorMiddleware, OffsiteMiddleware, RefererMiddleware, UrlLengthMiddleware, DepthMiddleware</t>
  </si>
  <si>
    <t xml:space="preserve">2015-06-30 16:44:30 [scrapy] INFO: Enabled item pipelines: </t>
  </si>
  <si>
    <t>2015-06-30 16:44:30 [scrapy] INFO: Spider opened</t>
  </si>
  <si>
    <t>2015-06-30 16:44:30 [scrapy] INFO: Crawled 0 pages (at 0 pages/min), scraped 0 items (at 0 items/min)</t>
  </si>
  <si>
    <t>2015-06-30 16:44:30 [scrapy] DEBUG: Telnet console listening on 127.0.0.1:6023</t>
  </si>
  <si>
    <t>2015-06-30 16:44:30 [scrapy] DEBUG: Crawled (200) &lt;GET http://www.idealo.de/preisvergleich/ProductCategory/18406F1529515-1898979.html?param.alternativeView=true&amp;param.resultlist.count=50&gt; (referer: None) ['partial']</t>
  </si>
  <si>
    <t>2015-06-30 16:44:31 [scrapy] DEBUG: Crawled (200) &lt;GET http://www.idealo.de/preisvergleich/OffersOfProduct/4677123_-vitodens-222-w-13-kw-viessmann.html&gt; (referer: http://www.idealo.de/preisvergleich/ProductCategory/18406F1529515-1898979.html?param.alternativeView=true&amp;param.resultlist.count=50) ['partial']</t>
  </si>
  <si>
    <t>2015-06-30 16:44:31 [scrapy] DEBUG: Crawled (200) &lt;GET http://www.idealo.de/preisvergleich/OffersOfProduct/3131289_-vitodens-222-f-13-kw-viessmann.html&gt; (referer: http://www.idealo.de/preisvergleich/ProductCategory/18406F1529515-1898979.html?param.alternativeView=true&amp;param.resultlist.count=50) ['partial']</t>
  </si>
  <si>
    <t>2015-06-30 16:44:31 [scrapy] DEBUG: Crawled (200) &lt;GET http://www.idealo.de/preisvergleich/OffersOfProduct/3664000_-vitodens-200-w-13-kw-viessmann.html&gt; (referer: http://www.idealo.de/preisvergleich/ProductCategory/18406F1529515-1898979.html?param.alternativeView=true&amp;param.resultlist.count=50) ['partial']</t>
  </si>
  <si>
    <t>2015-06-30 16:44:31 [scrapy] DEBUG: Scraped from &lt;200 http://www.idealo.de/preisvergleich/OffersOfProduct/4677123_-vitodens-222-w-13-kw-viessmann.html&gt;</t>
  </si>
  <si>
    <t>{'linkwithprice': []}</t>
  </si>
  <si>
    <t>2015-06-30 16:44:31 [scrapy] DEBUG: Scraped from &lt;200 http://www.idealo.de/preisvergleich/OffersOfProduct/3131289_-vitodens-222-f-13-kw-viessmann.html&gt;</t>
  </si>
  <si>
    <t>{'linkwithprice': [u'/preisvergleich/Relocate/475430102.html?categoryId=18406&amp;pos=1&amp;price=2857.6&amp;productid=4677123&amp;sid=9701&amp;type=offer']}</t>
  </si>
  <si>
    <t>{'linkwithprice': [u'/preisvergleich/Relocate/559969174.html?categoryId=18406&amp;pos=2&amp;price=2885.8&amp;productid=4677123&amp;sid=294528&amp;type=offer']}</t>
  </si>
  <si>
    <t>{'linkwithprice': [u'/preisvergleich/Relocate/513493664.html?categoryId=18406&amp;pos=3&amp;price=2934.94&amp;productid=4677123&amp;sid=9701&amp;type=offer']}</t>
  </si>
  <si>
    <t>{'linkwithprice': [u'/preisvergleich/Relocate/513353429.html?categoryId=18406&amp;pos=4&amp;price=3008.99&amp;productid=4677123&amp;sid=276812&amp;type=offer']}</t>
  </si>
  <si>
    <t>{'linkwithprice': [u'/preisvergleich/Relocate/513353126.html?categoryId=18406&amp;pos=5&amp;price=3232.99&amp;productid=4677123&amp;sid=276812&amp;type=offer']}</t>
  </si>
  <si>
    <t>{'linkwithprice': [u'/preisvergleich/Relocate/513353032.html?categoryId=18406&amp;pos=6&amp;price=3454.99&amp;productid=4677123&amp;sid=276812&amp;type=offer']}</t>
  </si>
  <si>
    <t>2015-06-30 16:44:31 [scrapy] DEBUG: Scraped from &lt;200 http://www.idealo.de/preisvergleich/OffersOfProduct/3664000_-vitodens-200-w-13-kw-viessmann.html&gt;</t>
  </si>
  <si>
    <t>{'linkwithprice': [u'/preisvergleich/Relocate/585082438.html?categoryId=18406&amp;pos=1&amp;price=1631.28&amp;productid=3664000&amp;sid=293331&amp;type=offer']}</t>
  </si>
  <si>
    <t>{'linkwithprice': [u'/preisvergleich/Relocate/481777811.html?categoryId=18406&amp;pos=2&amp;price=1715.0&amp;productid=3664000&amp;sid=289859&amp;type=offer']}</t>
  </si>
  <si>
    <t>{'linkwithprice': [u'/preisvergleich/Relocate/481825971.html?categoryId=18406&amp;pos=1&amp;price=2690.0&amp;productid=3131289&amp;sid=289859&amp;type=offer']}</t>
  </si>
  <si>
    <t>{'linkwithprice': [u'/preisvergleich/Relocate/366564113.html?categoryId=18406&amp;pos=2&amp;price=2745.0&amp;productid=3131289&amp;sid=9701&amp;type=offer']}</t>
  </si>
  <si>
    <t>{'linkwithprice': [u'/preisvergleich/Relocate/559967057.html?categoryId=18406&amp;pos=3&amp;price=2799.99&amp;productid=3131289&amp;sid=294528&amp;type=offer']}</t>
  </si>
  <si>
    <t>{'linkwithprice': [u'/preisvergleich/Relocate/475430046.html?categoryId=18406&amp;pos=4&amp;price=2800.0&amp;productid=3131289&amp;sid=9701&amp;type=offer']}</t>
  </si>
  <si>
    <t>{'linkwithprice': [u'/preisvergleich/Relocate/559986562.html?categoryId=18406&amp;pos=5&amp;price=2827.34&amp;productid=3131289&amp;sid=294528&amp;type=offer']}</t>
  </si>
  <si>
    <t>{'linkwithprice': [u'/preisvergleich/Relocate/436314809.html?categoryId=18406&amp;pos=6&amp;price=2873.62&amp;productid=3131289&amp;sid=276812&amp;type=offer']}</t>
  </si>
  <si>
    <t>{'linkwithprice': [u'/preisvergleich/Relocate/436315101.html?categoryId=18406&amp;pos=7&amp;price=2873.62&amp;productid=3131289&amp;sid=276812&amp;type=offer']}</t>
  </si>
  <si>
    <t>{'linkwithprice': [u'/preisvergleich/Relocate/440781167.html?categoryId=18406&amp;pos=3&amp;price=1760.0&amp;productid=3664000&amp;sid=9701&amp;type=offer']}</t>
  </si>
  <si>
    <t>{'linkwithprice': [u'/preisvergleich/Relocate/362636046.html?categoryId=18406&amp;pos=4&amp;price=1769.0&amp;productid=3664000&amp;sid=9701&amp;type=offer']}</t>
  </si>
  <si>
    <t>{'linkwithprice': [u'/preisvergleich/Relocate/503493983.html?categoryId=18406&amp;pos=5&amp;price=1799.76&amp;productid=3664000&amp;sid=297223&amp;type=offer']}</t>
  </si>
  <si>
    <t>{'linkwithprice': [u'/preisvergleich/Relocate/585082312.html?categoryId=18406&amp;pos=6&amp;price=1822.69&amp;productid=3664000&amp;sid=293331&amp;type=offer']}</t>
  </si>
  <si>
    <t>{'linkwithprice': [u'/preisvergleich/Relocate/503498734.html?categoryId=18406&amp;pos=7&amp;price=1828.7&amp;productid=3664000&amp;sid=297223&amp;type=offer']}</t>
  </si>
  <si>
    <t>{'linkwithprice': [u'/preisvergleich/Relocate/559966996.html?categoryId=18406&amp;pos=8&amp;price=1890.9&amp;productid=3664000&amp;sid=294528&amp;type=offer']}</t>
  </si>
  <si>
    <t>{'linkwithprice': [u'/preisvergleich/Relocate/306412868.html?categoryId=18406&amp;pos=9&amp;price=1899.0&amp;productid=3664000&amp;sid=288366&amp;type=offer']}</t>
  </si>
  <si>
    <t>{'linkwithprice': [u'/preisvergleich/Relocate/387844301.html?categoryId=18406&amp;pos=10&amp;price=1909.99&amp;productid=3664000&amp;sid=276812&amp;type=offer']}</t>
  </si>
  <si>
    <t>{'linkwithprice': [u'/preisvergleich/Relocate/585082566.html?categoryId=18406&amp;pos=11&amp;price=2041.73&amp;productid=3664000&amp;sid=293331&amp;type=offer']}</t>
  </si>
  <si>
    <t>{'linkwithprice': [u'/preisvergleich/Relocate/306412844.html?categoryId=18406&amp;pos=12&amp;price=2049.0&amp;productid=3664000&amp;sid=288366&amp;type=offer']}</t>
  </si>
  <si>
    <t>{'linkwithprice': [u'/preisvergleich/Relocate/559986259.html?categoryId=18406&amp;pos=13&amp;price=2060.9&amp;productid=3664000&amp;sid=294528&amp;type=offer']}</t>
  </si>
  <si>
    <t>{'linkwithprice': [u'/preisvergleich/Relocate/387844471.html?categoryId=18406&amp;pos=8&amp;price=2947.99&amp;productid=3131289&amp;sid=276812&amp;type=offer']}</t>
  </si>
  <si>
    <t>{'linkwithprice': [u'/preisvergleich/Relocate/387844094.html?categoryId=18406&amp;pos=9&amp;price=2947.99&amp;productid=3131289&amp;sid=276812&amp;type=offer']}</t>
  </si>
  <si>
    <t>{'linkwithprice': [u'/preisvergleich/Relocate/481778260.html?categoryId=18406&amp;pos=10&amp;price=2965.0&amp;productid=3131289&amp;sid=289859&amp;type=offer']}</t>
  </si>
  <si>
    <t>{'linkwithprice': [u'/preisvergleich/Relocate/481795230.html?categoryId=18406&amp;pos=11&amp;price=2965.0&amp;productid=3131289&amp;sid=289859&amp;type=offer']}</t>
  </si>
  <si>
    <t>{'linkwithprice': [u'/preisvergleich/Relocate/387844400.html?categoryId=18406&amp;pos=12&amp;price=3171.99&amp;productid=3131289&amp;sid=276812&amp;type=offer']}</t>
  </si>
  <si>
    <t>{'linkwithprice': [u'/preisvergleich/Relocate/387844058.html?categoryId=18406&amp;pos=13&amp;price=3171.99&amp;productid=3131289&amp;sid=276812&amp;type=offer']}</t>
  </si>
  <si>
    <t>{'linkwithprice': [u'/preisvergleich/Relocate/559986572.html?categoryId=18406&amp;pos=14&amp;price=3300.0&amp;productid=3131289&amp;sid=294528&amp;type=offer']}</t>
  </si>
  <si>
    <t>{'linkwithprice': [u'/preisvergleich/Relocate/513353389.html?categoryId=18406&amp;pos=15&amp;price=3400.99&amp;productid=3131289&amp;sid=276812&amp;type=offer']}</t>
  </si>
  <si>
    <t>{'linkwithprice': [u'/preisvergleich/Relocate/387843970.html?categoryId=18406&amp;pos=14&amp;price=2133.99&amp;productid=3664000&amp;sid=276812&amp;type=offer']}</t>
  </si>
  <si>
    <t>{'linkwithprice': [u'/preisvergleich/Relocate/585082569.html?categoryId=18406&amp;pos=15&amp;price=2304.18&amp;productid=3664000&amp;sid=293331&amp;type=offer']}</t>
  </si>
  <si>
    <t>2015-06-30 16:44:31 [scrapy] INFO: Closing spider (finished)</t>
  </si>
  <si>
    <t>2015-06-30 16:44:31 [scrapy] INFO: Stored csv feed (72 items) in:  items.csv</t>
  </si>
  <si>
    <t>2015-06-30 16:44:31 [scrapy] INFO: Dumping Scrapy stats:</t>
  </si>
  <si>
    <t>{'downloader/request_bytes': 1869,</t>
  </si>
  <si>
    <t xml:space="preserve"> 'downloader/request_count': 4,</t>
  </si>
  <si>
    <t xml:space="preserve"> 'downloader/request_method_count/GET': 4,</t>
  </si>
  <si>
    <t xml:space="preserve"> 'downloader/response_bytes': 347241,</t>
  </si>
  <si>
    <t xml:space="preserve"> 'downloader/response_count': 4,</t>
  </si>
  <si>
    <t xml:space="preserve"> 'downloader/response_status_count/200': 4,</t>
  </si>
  <si>
    <t xml:space="preserve"> 'finish_reason': 'finished',</t>
  </si>
  <si>
    <t xml:space="preserve"> 'finish_time': datetime.datetime(2015, 6, 30, 14, 44, 31, 348000),</t>
  </si>
  <si>
    <t xml:space="preserve"> 'item_scraped_count': 72,</t>
  </si>
  <si>
    <t xml:space="preserve"> 'log_count/DEBUG': 77,</t>
  </si>
  <si>
    <t xml:space="preserve"> 'log_count/INFO': 8,</t>
  </si>
  <si>
    <t xml:space="preserve"> 'request_depth_max': 1,</t>
  </si>
  <si>
    <t xml:space="preserve"> 'response_received_count': 4,</t>
  </si>
  <si>
    <t xml:space="preserve"> 'scheduler/dequeued': 4,</t>
  </si>
  <si>
    <t xml:space="preserve"> 'scheduler/dequeued/memory': 4,</t>
  </si>
  <si>
    <t xml:space="preserve"> 'scheduler/enqueued': 4,</t>
  </si>
  <si>
    <t xml:space="preserve"> 'scheduler/enqueued/memory': 4,</t>
  </si>
  <si>
    <t xml:space="preserve"> 'start_time': datetime.datetime(2015, 6, 30, 14, 44, 30, 536000)}</t>
  </si>
  <si>
    <t>2015-06-30 16:44:31 [scrapy] INFO: Spider closed (finished)</t>
  </si>
  <si>
    <t>Viessmann Vitodens 222-W (13 kW)</t>
  </si>
  <si>
    <t>2.885,80 €,</t>
  </si>
  <si>
    <t>2.934,94 €,</t>
  </si>
  <si>
    <t>3.008,99 €,</t>
  </si>
  <si>
    <t>3.232,99 €,</t>
  </si>
  <si>
    <t>3.454,99 €,</t>
  </si>
  <si>
    <t>Viessmann Vitodens 222-F (13 kW)</t>
  </si>
  <si>
    <t>2.745,00 €,</t>
  </si>
  <si>
    <t>2.799,99 €,</t>
  </si>
  <si>
    <t>2.800,00 €,</t>
  </si>
  <si>
    <t>2.827,34 €,</t>
  </si>
  <si>
    <t>Viessmann Vitodens 200-W (13 kW)</t>
  </si>
  <si>
    <t>2.873,62 €,</t>
  </si>
  <si>
    <t>1.631,28 €,</t>
  </si>
  <si>
    <t>2.947,99 €,</t>
  </si>
  <si>
    <t>1.715,00 €,</t>
  </si>
  <si>
    <t>2.965,00 €,</t>
  </si>
  <si>
    <t>1.760,00 €,</t>
  </si>
  <si>
    <t>1.769,00 €,</t>
  </si>
  <si>
    <t>1.799,76 €,</t>
  </si>
  <si>
    <t>3.171,99 €,</t>
  </si>
  <si>
    <t>1.822,69 €,</t>
  </si>
  <si>
    <t>1.828,70 €,</t>
  </si>
  <si>
    <t>3.300,00 €,</t>
  </si>
  <si>
    <t>1.890,90 €,</t>
  </si>
  <si>
    <t>3.400,99 €,</t>
  </si>
  <si>
    <t>1.899,00 €,</t>
  </si>
  <si>
    <t>1.909,99 €,</t>
  </si>
  <si>
    <t>2.041,73 €,</t>
  </si>
  <si>
    <t>2.049,00 €,</t>
  </si>
  <si>
    <t>2.060,90 €,</t>
  </si>
  <si>
    <t>2.133,99 €,</t>
  </si>
  <si>
    <t>2.304,18 €,</t>
  </si>
  <si>
    <t>Viessmann B2SA010</t>
  </si>
  <si>
    <t>4.204,10 €,</t>
  </si>
  <si>
    <t>Viessmann Vitodens 200-W (13kW)</t>
  </si>
  <si>
    <t>2.389,59 €,</t>
  </si>
  <si>
    <t>2.485,00 €,</t>
  </si>
  <si>
    <t>2.490,00 €,</t>
  </si>
  <si>
    <t>2.500,00 €,</t>
  </si>
  <si>
    <t>2.519,36 €,</t>
  </si>
  <si>
    <t>2.530,00 €,</t>
  </si>
  <si>
    <t>2.572,90 €,</t>
  </si>
  <si>
    <t>2.655,19 €,</t>
  </si>
  <si>
    <t>2.715,23 €,</t>
  </si>
  <si>
    <t>2.724,90 €,</t>
  </si>
  <si>
    <t>price</t>
  </si>
  <si>
    <t>,title</t>
  </si>
  <si>
    <t>Spalte1</t>
  </si>
  <si>
    <t>Preis</t>
  </si>
  <si>
    <t>2.857,60 €",</t>
  </si>
  <si>
    <t>2.690,00 €",</t>
  </si>
  <si>
    <t>_x000D_3.830,00 €",</t>
  </si>
  <si>
    <t>2.319,96 €",</t>
  </si>
  <si>
    <t>data</t>
  </si>
  <si>
    <t>_x000D_2.873,62 €,</t>
  </si>
  <si>
    <t>item file</t>
  </si>
  <si>
    <t>run protokoll</t>
  </si>
  <si>
    <t>Jens Abfrage</t>
  </si>
  <si>
    <t>erste zwei spalten gleich= 1</t>
  </si>
  <si>
    <t>letzte zwei spalten gleich= 1</t>
  </si>
  <si>
    <t>Produkt</t>
  </si>
  <si>
    <t xml:space="preserve">Viess­mann Vi­to­dens 200-W 13 kW Gas-Brenn­wert­heiz­ge­rät Gas­hei­zung Gasther­me B2HA001  </t>
  </si>
  <si>
    <t xml:space="preserve">1.631,28 € </t>
  </si>
  <si>
    <t xml:space="preserve">Viess­mann Vi­to­dens 200-W Gas-Brenn­wert­ther­me, 13 kW, VT100, HE ohne Ab­gas­pa­ket, ohne, ohne Viess­mann  </t>
  </si>
  <si>
    <t xml:space="preserve">1.715,00 € </t>
  </si>
  <si>
    <t xml:space="preserve">Viess­mann Vi­to­dens 200-W nach Wahl, 13, 19 &amp; 26 kW, Brenn­wert­ther­men &amp; Zu­be­hör (Ab­gas­pa­ket: Ohne, Re­ge­lung: Vi­to­tro­nic 100, Heiz­krei­s­pum­pe: Hoch­ef­fi­zi­ent, Leis­tung: 13kW, Mon­ta­ge­zu­be­hör: Ohne)   </t>
  </si>
  <si>
    <t xml:space="preserve">1.760,00 € </t>
  </si>
  <si>
    <t xml:space="preserve">Viess­mann Vi­to­dens 200-W wahl­wei­se 13, 19 oder 26 kW Vi­to­tro­nic 100 oder 200 (Re­ge­lung: Vi­to­tro­nic 100, max. Wär­me­leis­tung (KW): 13)   </t>
  </si>
  <si>
    <t xml:space="preserve">1.769,00 € </t>
  </si>
  <si>
    <t xml:space="preserve">VIESS­MANN B2HA001 B2HA001 Vi­to­dens 200-W Gas-Brenn­wert-Wand­ge­rät 3,2-13, 0 kW mit Vi­to­tro­nic 100  </t>
  </si>
  <si>
    <t xml:space="preserve">1.799,76 € </t>
  </si>
  <si>
    <t xml:space="preserve">Viess­mann Vi­to­dens 200-W 13 kW Gas-Brenn­wert-Ther­me Brenn­wert­hei­zung Gasther­me B2HA003  </t>
  </si>
  <si>
    <t xml:space="preserve">1.822,69 € </t>
  </si>
  <si>
    <t xml:space="preserve">VIESS­MANN B2HA003 B2HA003 Vi­to­dens 200-W Gas-Brenn­wert-Wand­ge­rät 3,2-13, 0 kW mit Vi­to­tro­nic 200  </t>
  </si>
  <si>
    <t xml:space="preserve">1.828,70 € </t>
  </si>
  <si>
    <t xml:space="preserve">Vi­to­dens 200-W 13KW mit Vi­to­tro­nic 100  </t>
  </si>
  <si>
    <t xml:space="preserve">1.890,90 € </t>
  </si>
  <si>
    <t xml:space="preserve">Viess­mann Vi­to­dens 200-W Typ B2HA inkl. Vi­to­tro­nic 100 "3,2 - 13 kW"  </t>
  </si>
  <si>
    <t xml:space="preserve">1.899,00 € </t>
  </si>
  <si>
    <t xml:space="preserve">Viess­mann Vi­to­dens 200-W mit Vi­to­tro­nic 100 3,2 - 13,0 kW  </t>
  </si>
  <si>
    <t xml:space="preserve">1.909,99 € </t>
  </si>
  <si>
    <t xml:space="preserve">Viess­mann Paket Vi­to­dens Gas­brenn­wert-Ther­me 200-W 13 kW B2HA069  </t>
  </si>
  <si>
    <t xml:space="preserve">2.041,73 € </t>
  </si>
  <si>
    <t xml:space="preserve">Viess­mann Vi­to­dens 200-W Typ B2HA inkl. Vi­to­tro­nic 200 "3,2 - 13 kW"  </t>
  </si>
  <si>
    <t xml:space="preserve">2.049,00 € </t>
  </si>
  <si>
    <t xml:space="preserve">Vi­to­dens 200-W 13KW mit Vi­to­tro­nic 200  </t>
  </si>
  <si>
    <t xml:space="preserve">2.060,90 € </t>
  </si>
  <si>
    <t xml:space="preserve">Viess­mann Vi­to­dens 200-W mit Vi­to­tro­nic 200 3,2 - 13,0 kW  </t>
  </si>
  <si>
    <t xml:space="preserve">2.133,99 € </t>
  </si>
  <si>
    <t xml:space="preserve">Viess­mann Paket Brenn­wert-Gasther­me Vi­to­dens 200-W 13 kW Spei­cher CVA 160 L B2HA062  </t>
  </si>
  <si>
    <t xml:space="preserve">2.304,18 € </t>
  </si>
  <si>
    <t xml:space="preserve">Viess­mann Paket Brenn­wert Gas­hei­zung Vi­to­dens 200-W 13 kW Spei­cher CVA 200 L B2HA064  </t>
  </si>
  <si>
    <t xml:space="preserve">2.319,96 € </t>
  </si>
  <si>
    <t xml:space="preserve">Viess­mann Paket Vi­to­dens 200-W 13 kW Heiz­ge­rät Vit  </t>
  </si>
  <si>
    <t xml:space="preserve">2.389,59 € </t>
  </si>
  <si>
    <t xml:space="preserve">Viess­mann Vi­to­dens 200-W Gasther­me, 13 kW, B2HA062, 160 L Vi­to­cell 100-W, CVA Viess­mann  </t>
  </si>
  <si>
    <t xml:space="preserve">2.485,00 € </t>
  </si>
  <si>
    <t xml:space="preserve">Viess­mann Vi­to­dens 200-W Gasther­me, 13 kW, B2HA058, 120 L Vi­to­cell 100-W, CUG Viess­mann  </t>
  </si>
  <si>
    <t xml:space="preserve">2.490,00 € </t>
  </si>
  <si>
    <t xml:space="preserve">Viess­mann Vi­to­dens 200-W Gasther­me, 13 kW, B2HA064, 200 L Vi­to­cell 100-W, CVA Viess­mann  </t>
  </si>
  <si>
    <t xml:space="preserve">2.500,00 € </t>
  </si>
  <si>
    <t xml:space="preserve">Vi­to­tro­nic 200 HO1B,Vi­to­cell 100-W 160 l 3,2 - 13,0 kW, 160 Liter  </t>
  </si>
  <si>
    <t xml:space="preserve">2.519,36 € </t>
  </si>
  <si>
    <t xml:space="preserve">Viess­mann Vi­to­dens 200-W Gasther­me, 13 kW, B2HA060, 150 L Vi­to­cell 100-W, CUG Viess­mann  </t>
  </si>
  <si>
    <t xml:space="preserve">2.530,00 € </t>
  </si>
  <si>
    <t xml:space="preserve">Vi­to­dens 200-W 13 KW mit Vi­to­tro­nic 200 mit Spei­cher 200l ne­ben­ge­stellt  </t>
  </si>
  <si>
    <t xml:space="preserve">2.572,90 € </t>
  </si>
  <si>
    <t xml:space="preserve">Paket Vi­to­dens 200-W 13KW mit Spei­cher 160l ne­ben­ge­stellt  </t>
  </si>
  <si>
    <t xml:space="preserve">2.655,19 € </t>
  </si>
  <si>
    <t xml:space="preserve">Viess­mann Vi­to­dens 222-F Kom­pakt-Brenn­wert­ther­me, 13 kW, VT100, HE ohne Ab­gas­pa­ket, ohne An­schluss-Set Viess­mann  </t>
  </si>
  <si>
    <t xml:space="preserve">2.690,00 € </t>
  </si>
  <si>
    <t xml:space="preserve">Vi­to­tro­nic 200 HO1B,Vi­to­cell 100-W 160 l 3,2 - 13,0 kW, 200 Liter  </t>
  </si>
  <si>
    <t xml:space="preserve">2.715,23 € </t>
  </si>
  <si>
    <t xml:space="preserve">Viess­mann Vi­to­dens 200-W Paket in­klu­si­ve Ab­gas­füh­rung "3,2 - 13 kW CVA 160 Liter (ne­ben­ge­stellt) Senk­rech­te Dach­durch­füh­rung schwarz"  </t>
  </si>
  <si>
    <t xml:space="preserve">2.724,90 € </t>
  </si>
  <si>
    <t xml:space="preserve">Viess­mann Vi­to­dens 200-W Paket in­klu­si­ve Ab­gas­füh­rung "3,2 - 13 kW CVA 160 Liter (ne­ben­ge­stellt) Senk­rech­te Dach­durch­füh­rung dach­stein­rot"  </t>
  </si>
  <si>
    <t xml:space="preserve">Viess­mann Vi­to­dens 200-W Paket in­klu­si­ve Ab­gas­füh­rung "3,2 - 13 kW CVA 160 Liter (ne­ben­ge­stellt) Schacht­durch­füh­rung 7m"  </t>
  </si>
  <si>
    <t xml:space="preserve">Viess­mann Vi­to­dens 200-W Paket in­klu­si­ve Ab­gas­füh­rung "3,2 - 13 kW CUG 150 Liter Senk­rech­te Dach­durch­füh­rung schwarz"  </t>
  </si>
  <si>
    <t xml:space="preserve">Viess­mann Vi­to­dens 200-W Paket in­klu­si­ve Ab­gas­füh­rung "3,2 - 13 kW CUG 150 Liter Senk­rech­te Dach­durch­füh­rung dach­stein­rot"  </t>
  </si>
  <si>
    <t xml:space="preserve">Viess­mann Vi­to­dens 200-W Paket in­klu­si­ve Ab­gas­füh­rung "3,2 - 13 kW CUG 150 Liter Schacht­durch­füh­rung 7m"  </t>
  </si>
  <si>
    <t xml:space="preserve">Viess­mann Vi­to­dens 200-W Paket in­klu­si­ve Ab­gas­füh­rung "3,2 - 13 kW CUG 120 Liter Senk­rech­te Dach­durch­füh­rung schwarz"  </t>
  </si>
  <si>
    <t xml:space="preserve">Viess­mann Vi­to­dens 200-W Paket in­klu­si­ve Ab­gas­füh­rung "3,2 - 13 kW CUG 120 Liter Senk­rech­te Dach­durch­füh­rung dach­stein­rot"  </t>
  </si>
  <si>
    <t xml:space="preserve">Viess­mann Vi­to­dens 200-W Paket in­klu­si­ve Ab­gas­füh­rung "3,2 - 13 kW CUG 120 Liter Schacht­durch­füh­rung 7m"  </t>
  </si>
  <si>
    <t xml:space="preserve">Viess­mann Vi­to­dens 222-F wahl­wei­se 13,19, 26 oder 35 kW + Vi­to­tro­nic 100 oder 200 (Re­ge­lung: Vi­to­tro­nic 100, max. Wär­me­leis­tung (KW): 13)   </t>
  </si>
  <si>
    <t xml:space="preserve">2.745,00 € </t>
  </si>
  <si>
    <t xml:space="preserve">Viess­mann Vi­to­dens 200-W Gasther­me, 13 kW, B2HA067, 300 L Vi­to­cell 100-W, CVB Viess­mann  </t>
  </si>
  <si>
    <t xml:space="preserve">2.780,00 € </t>
  </si>
  <si>
    <t xml:space="preserve">Viess­mann Paket Vi­to­dens Gas­brenn­wert-Ther­me 200-W 13 kW Vi­to­tro­nic 200 B2HA071  </t>
  </si>
  <si>
    <t xml:space="preserve">2.794,22 € </t>
  </si>
  <si>
    <t xml:space="preserve">Viess­mann Vi­to­dens 222-F nach Wahl, 13, 19 &amp; 26 kW, Gas-Brenn­wert-Kom­pakt­ge­rä­te (Ab­gas­pa­ket: Ohne, An­schluss-Set: Ohne, Re­ge­lung: Vi­to­tro­nic 100, Heiz­krei­s­pum­pe: Hoch­ef­fi­zi­ent, Leis­tung: 13kW)   </t>
  </si>
  <si>
    <t xml:space="preserve">2.800,00 € </t>
  </si>
  <si>
    <t xml:space="preserve">Vi­to­dens 222-F 13 kW mit Vi­to­tro­nic 100 HC1B, hoch­ef­fi­zi­ent  </t>
  </si>
  <si>
    <t xml:space="preserve">2.827,34 € </t>
  </si>
  <si>
    <t xml:space="preserve">Viess­mann Vi­to­dens 222-W nach Wahl, 13, 19 &amp; 26 kW, Gas-Brenn­wert-Kom­pakt­ge­rä­te (Ab­gas­pa­ket: Ohne, Re­ge­lung: Vi­to­tro­nic 100, Heiz­krei­s­pum­pe: Hoch­ef­fi­zi­ent, Leis­tung: 13kW, Mon­ta­ge­zu­be­hör: Ohne)   </t>
  </si>
  <si>
    <t xml:space="preserve">2.857,60 € </t>
  </si>
  <si>
    <t xml:space="preserve">Viess­mann Paket Vi­to­dens 222-F 13 kW Vi­to­tro­nic  </t>
  </si>
  <si>
    <t xml:space="preserve">2.873,62 € </t>
  </si>
  <si>
    <t xml:space="preserve">Vi­to­dens 222-W 13 kW mit Vi­to­tro­nic 100 HC1B, hoch­ef­fi­zi­ent  </t>
  </si>
  <si>
    <t xml:space="preserve">2.885,80 € </t>
  </si>
  <si>
    <t xml:space="preserve">Viess­mann Vi­to­dens 222-W 13kW Gas-Brenn­wert-Kom­pakt­ge­rät, Brenn­wert­ther­me (Ab­gas­pa­ket: Ohne, Re­ge­lung: Vi­to­tro­nic 100, Heiz­krei­s­pum­pe: Hoch­ef­fi­zi­ent, Mon­ta­ge­zu­be­hör: Ohne)   </t>
  </si>
  <si>
    <t xml:space="preserve">2.934,94 € </t>
  </si>
  <si>
    <t xml:space="preserve">Viess­mann Vi­to­dens 222-F B2TA mit Vi­to­tro­nic 100 3,2 - 13,0 kW  </t>
  </si>
  <si>
    <t xml:space="preserve">2.947,99 € </t>
  </si>
  <si>
    <t xml:space="preserve">Viess­mann Vi­to­dens 222-F B2SA mit Vi­to­tro­nic 100 3,2 - 13,0 kW  </t>
  </si>
  <si>
    <t xml:space="preserve">Paket Vi­to­dens 200-W mit Spei­cher Vi­to­cell 100-W 3,2 - 13,0 kW  </t>
  </si>
  <si>
    <t xml:space="preserve">2.964,66 € </t>
  </si>
  <si>
    <t xml:space="preserve">Viess­mann 222-F Gasther­me, 13 kW, B2SA010, Spei­cher in­nen­be­heizt, Auf­putz l/r Viess­mann  </t>
  </si>
  <si>
    <t xml:space="preserve">2.965,00 € </t>
  </si>
  <si>
    <t xml:space="preserve">Viess­mann 222-F Gasther­me, 13 kW, B2SA007, Spei­cher in­nen­be­heizt, Auf­putz oben Viess­mann  </t>
  </si>
  <si>
    <t xml:space="preserve">Viess­mann Vi­to­dens 222-W mit Vi­to­tro­nic 100 3,2 - 13,0 kW  </t>
  </si>
  <si>
    <t xml:space="preserve">3.008,99 € </t>
  </si>
  <si>
    <t xml:space="preserve">Vi­to­dens 222-F mit Vi­to­tro­nic 200, La­de­spei­cher 3,2 - 13,0 kW  </t>
  </si>
  <si>
    <t xml:space="preserve">3.171,99 € </t>
  </si>
  <si>
    <t xml:space="preserve">Viess­mann Vi­to­dens 222-F BS2A mit Vi­to­tro­nic 200 3,2 - 13,0 kW  </t>
  </si>
  <si>
    <t xml:space="preserve">Viess­mann Vi­to­dens 222-W mit Vi­to­tro­nic 200 3,2 - 13,0 kW  </t>
  </si>
  <si>
    <t xml:space="preserve">3.232,99 € </t>
  </si>
  <si>
    <t xml:space="preserve">3.270,29 € </t>
  </si>
  <si>
    <t xml:space="preserve">Paket Vi­to­dens 222-W 13KW mit Vi­to­tro­nic 200, La­de­spei­cher und Mon­ta­ge­hil­fe AP  </t>
  </si>
  <si>
    <t xml:space="preserve">3.299,80 € </t>
  </si>
  <si>
    <t xml:space="preserve">Vi­to­dens 222-F 13KW mit Spei­cher mit Vi­to­tro­nic 200 Kom­pakt­ge­rät  </t>
  </si>
  <si>
    <t xml:space="preserve">3.300,00 € </t>
  </si>
  <si>
    <t xml:space="preserve">Vi­to­tro­nic 200 HO1B, Mon­ta­ge­hil­fe AP 3,2 - 13,0 kW, Auf­putz-Mon­ta­ge  </t>
  </si>
  <si>
    <t xml:space="preserve">3.400,99 € </t>
  </si>
  <si>
    <t xml:space="preserve">Vi­to­tro­nic 200 HO1B, Mon­ta­ge­hil­fe AP  </t>
  </si>
  <si>
    <t xml:space="preserve">3.454,99 € </t>
  </si>
  <si>
    <t xml:space="preserve">Viess­mann 222-F Gasther­me, 13 kW, B2SA013, Spei­cher in­nen­be­heizt, Auf­bau-Kit Viess­mann  </t>
  </si>
  <si>
    <t xml:space="preserve">3.830,00 € </t>
  </si>
  <si>
    <t xml:space="preserve">4.204,10 €  </t>
  </si>
</sst>
</file>

<file path=xl/styles.xml><?xml version="1.0" encoding="utf-8"?>
<styleSheet xmlns="http://schemas.openxmlformats.org/spreadsheetml/2006/main"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 tint="-0.249977111117893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17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0" borderId="0" xfId="0" applyNumberFormat="1"/>
    <xf numFmtId="0" fontId="0" fillId="0" borderId="0" xfId="0" applyAlignment="1">
      <alignment wrapText="1"/>
    </xf>
    <xf numFmtId="49" fontId="0" fillId="0" borderId="0" xfId="0" applyNumberFormat="1" applyAlignment="1">
      <alignment wrapText="1"/>
    </xf>
    <xf numFmtId="0" fontId="18" fillId="33" borderId="0" xfId="0" applyNumberFormat="1" applyFont="1" applyFill="1"/>
    <xf numFmtId="0" fontId="18" fillId="0" borderId="0" xfId="0" applyNumberFormat="1" applyFont="1"/>
    <xf numFmtId="0" fontId="18" fillId="0" borderId="10" xfId="0" applyNumberFormat="1" applyFont="1" applyBorder="1"/>
    <xf numFmtId="0" fontId="0" fillId="0" borderId="11" xfId="0" applyNumberFormat="1" applyFont="1" applyBorder="1"/>
    <xf numFmtId="0" fontId="0" fillId="0" borderId="12" xfId="0" applyNumberFormat="1" applyFont="1" applyBorder="1"/>
    <xf numFmtId="0" fontId="0" fillId="34" borderId="13" xfId="0" applyFill="1" applyBorder="1"/>
    <xf numFmtId="0" fontId="0" fillId="34" borderId="14" xfId="0" applyFill="1" applyBorder="1"/>
    <xf numFmtId="0" fontId="0" fillId="0" borderId="15" xfId="0" applyBorder="1"/>
    <xf numFmtId="0" fontId="0" fillId="0" borderId="16" xfId="0" applyBorder="1"/>
    <xf numFmtId="0" fontId="0" fillId="35" borderId="15" xfId="0" applyFill="1" applyBorder="1"/>
    <xf numFmtId="0" fontId="0" fillId="35" borderId="16" xfId="0" applyFill="1" applyBorder="1"/>
    <xf numFmtId="0" fontId="0" fillId="35" borderId="0" xfId="0" applyFill="1"/>
  </cellXfs>
  <cellStyles count="42">
    <cellStyle name="20% - Akzent1" xfId="19" builtinId="30" customBuiltin="1"/>
    <cellStyle name="20% - Akzent2" xfId="23" builtinId="34" customBuiltin="1"/>
    <cellStyle name="20% - Akzent3" xfId="27" builtinId="38" customBuiltin="1"/>
    <cellStyle name="20% - Akzent4" xfId="31" builtinId="42" customBuiltin="1"/>
    <cellStyle name="20% - Akzent5" xfId="35" builtinId="46" customBuiltin="1"/>
    <cellStyle name="20% - Akzent6" xfId="39" builtinId="50" customBuiltin="1"/>
    <cellStyle name="40% - Akzent1" xfId="20" builtinId="31" customBuiltin="1"/>
    <cellStyle name="40% - Akzent2" xfId="24" builtinId="35" customBuiltin="1"/>
    <cellStyle name="40% - Akzent3" xfId="28" builtinId="39" customBuiltin="1"/>
    <cellStyle name="40% - Akzent4" xfId="32" builtinId="43" customBuiltin="1"/>
    <cellStyle name="40% - Akzent5" xfId="36" builtinId="47" customBuiltin="1"/>
    <cellStyle name="40% - Akzent6" xfId="40" builtinId="51" customBuiltin="1"/>
    <cellStyle name="60% - Akzent1" xfId="21" builtinId="32" customBuiltin="1"/>
    <cellStyle name="60% - Akzent2" xfId="25" builtinId="36" customBuiltin="1"/>
    <cellStyle name="60% - Akzent3" xfId="29" builtinId="40" customBuiltin="1"/>
    <cellStyle name="60% - Akzent4" xfId="33" builtinId="44" customBuiltin="1"/>
    <cellStyle name="60% - Akzent5" xfId="37" builtinId="48" customBuiltin="1"/>
    <cellStyle name="60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4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lau\Desktop\Mappe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Tabelle1"/>
      <sheetName val="Tabelle2"/>
      <sheetName val="Tabelle3"/>
    </sheetNames>
    <sheetDataSet>
      <sheetData sheetId="0"/>
      <sheetData sheetId="1"/>
      <sheetData sheetId="2"/>
    </sheetDataSet>
  </externalBook>
</externalLink>
</file>

<file path=xl/tables/table1.xml><?xml version="1.0" encoding="utf-8"?>
<table xmlns="http://schemas.openxmlformats.org/spreadsheetml/2006/main" id="1" name="Tabelle1" displayName="Tabelle1" ref="A1:B37" totalsRowShown="0">
  <autoFilter ref="A1:B37">
    <filterColumn colId="1"/>
  </autoFilter>
  <tableColumns count="2">
    <tableColumn id="1" name="linkwithprice"/>
    <tableColumn id="2" name="Spalte1" dataDxfId="3">
      <calculatedColumnFormula>IF(ISERROR(FIND("price=",Tabelle4[data])),"x",MID(Tabelle4[data],FIND("price=",Tabelle4[data])+6,FIND("&amp;productid=",Tabelle4[data])-1-FIND("price=",Tabelle4[data])-5)*1)</calculatedColumnFormula>
    </tableColumn>
  </tableColumns>
  <tableStyleInfo name="TableStyleLight2" showFirstColumn="0" showLastColumn="0" showRowStripes="1" showColumnStripes="0"/>
</table>
</file>

<file path=xl/tables/table2.xml><?xml version="1.0" encoding="utf-8"?>
<table xmlns="http://schemas.openxmlformats.org/spreadsheetml/2006/main" id="4" name="Tabelle4" displayName="Tabelle4" ref="A1:B181" totalsRowShown="0">
  <autoFilter ref="A1:B181">
    <filterColumn colId="1">
      <filters>
        <filter val="1631.28"/>
        <filter val="1715"/>
        <filter val="1760"/>
        <filter val="1769"/>
        <filter val="1799.76"/>
        <filter val="1822.69"/>
        <filter val="1828.7"/>
        <filter val="1890.9"/>
        <filter val="1899"/>
        <filter val="1909.99"/>
        <filter val="2041.73"/>
        <filter val="2049"/>
        <filter val="2060.9"/>
        <filter val="2133.99"/>
        <filter val="2304.18"/>
        <filter val="2690"/>
        <filter val="2745"/>
        <filter val="2799.99"/>
        <filter val="2800"/>
        <filter val="2827.34"/>
        <filter val="2857.6"/>
        <filter val="2873.62"/>
        <filter val="2885.8"/>
        <filter val="2934.94"/>
        <filter val="2947.99"/>
        <filter val="2965"/>
        <filter val="3008.99"/>
        <filter val="3171.99"/>
        <filter val="3232.99"/>
        <filter val="3300"/>
        <filter val="3400.99"/>
        <filter val="3454.99"/>
      </filters>
    </filterColumn>
  </autoFilter>
  <tableColumns count="2">
    <tableColumn id="1" name="data"/>
    <tableColumn id="2" name="Spalte1" dataDxfId="2">
      <calculatedColumnFormula>IF(ISERROR(FIND("price=",[data])),"x",MID([data],FIND("price=",[data])+6,FIND("&amp;productid=",[data])-1-FIND("price=",[data])-5)*1)</calculatedColumnFormula>
    </tableColumn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A1:C59" totalsRowShown="0">
  <autoFilter ref="A1:C59">
    <filterColumn colId="2">
      <filters>
        <filter val="#WERT!"/>
        <filter val="1631.28"/>
        <filter val="1715"/>
        <filter val="1760"/>
        <filter val="1769"/>
        <filter val="1799.76"/>
        <filter val="1822.69"/>
        <filter val="1828.7"/>
        <filter val="1890.9"/>
        <filter val="1899"/>
        <filter val="1909.99"/>
        <filter val="2041.73"/>
        <filter val="2049"/>
        <filter val="2060.9"/>
        <filter val="2133.99"/>
        <filter val="2304.18"/>
        <filter val="2319.96"/>
        <filter val="2389.59"/>
        <filter val="2485"/>
        <filter val="2490"/>
        <filter val="2500"/>
        <filter val="2519.36"/>
        <filter val="2530"/>
        <filter val="2572.9"/>
        <filter val="2655.19"/>
        <filter val="2690"/>
        <filter val="2715.23"/>
        <filter val="2724.9"/>
        <filter val="2745"/>
        <filter val="2799.99"/>
        <filter val="2800"/>
        <filter val="2827.34"/>
        <filter val="2857.6"/>
        <filter val="2873.62"/>
        <filter val="2885.8"/>
        <filter val="2934.94"/>
        <filter val="2947.99"/>
        <filter val="2965"/>
        <filter val="3008.99"/>
        <filter val="3171.99"/>
        <filter val="3232.99"/>
        <filter val="3300"/>
        <filter val="3400.99"/>
        <filter val="3454.99"/>
        <filter val="4204.1"/>
      </filters>
    </filterColumn>
  </autoFilter>
  <tableColumns count="3">
    <tableColumn id="1" name="price"/>
    <tableColumn id="2" name=",title" dataDxfId="1">
      <calculatedColumnFormula>IF(LEFT(A2,1)="V",A2,B1)</calculatedColumnFormula>
    </tableColumn>
    <tableColumn id="3" name="Preis" dataDxfId="0">
      <calculatedColumnFormula>IF(NOT(ISERROR(FIND("€",[price]))),TRIM(SUBSTITUTE(SUBSTITUTE(SUBSTITUTE(SUBSTITUTE(LEFT([price],FIND("€",[price])-2),"m","")," ",""),".",""),",","."))*1,"x")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Larissa-Design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37"/>
  <sheetViews>
    <sheetView workbookViewId="0">
      <selection activeCell="B2" sqref="B2:B37"/>
    </sheetView>
  </sheetViews>
  <sheetFormatPr baseColWidth="10" defaultRowHeight="15"/>
  <cols>
    <col min="1" max="1" width="117.5703125" bestFit="1" customWidth="1"/>
  </cols>
  <sheetData>
    <row r="1" spans="1:2">
      <c r="A1" t="s">
        <v>0</v>
      </c>
      <c r="B1" t="s">
        <v>161</v>
      </c>
    </row>
    <row r="2" spans="1:2">
      <c r="A2" t="s">
        <v>1</v>
      </c>
      <c r="B2" s="1">
        <f>IF(ISERROR(FIND("price=",[linkwithprice])),"x",MID([linkwithprice],FIND("price=",[linkwithprice])+6,FIND("&amp;productid=",[linkwithprice])-1-FIND("price=",[linkwithprice])-5)*1)</f>
        <v>2857.6</v>
      </c>
    </row>
    <row r="3" spans="1:2">
      <c r="A3" t="s">
        <v>2</v>
      </c>
      <c r="B3" s="1">
        <f>IF(ISERROR(FIND("price=",[linkwithprice])),"x",MID([linkwithprice],FIND("price=",[linkwithprice])+6,FIND("&amp;productid=",[linkwithprice])-1-FIND("price=",[linkwithprice])-5)*1)</f>
        <v>2885.8</v>
      </c>
    </row>
    <row r="4" spans="1:2">
      <c r="A4" t="s">
        <v>3</v>
      </c>
      <c r="B4" s="1">
        <f>IF(ISERROR(FIND("price=",[linkwithprice])),"x",MID([linkwithprice],FIND("price=",[linkwithprice])+6,FIND("&amp;productid=",[linkwithprice])-1-FIND("price=",[linkwithprice])-5)*1)</f>
        <v>2934.94</v>
      </c>
    </row>
    <row r="5" spans="1:2">
      <c r="A5" t="s">
        <v>4</v>
      </c>
      <c r="B5" s="1">
        <f>IF(ISERROR(FIND("price=",[linkwithprice])),"x",MID([linkwithprice],FIND("price=",[linkwithprice])+6,FIND("&amp;productid=",[linkwithprice])-1-FIND("price=",[linkwithprice])-5)*1)</f>
        <v>3008.99</v>
      </c>
    </row>
    <row r="6" spans="1:2">
      <c r="A6" t="s">
        <v>5</v>
      </c>
      <c r="B6" s="1">
        <f>IF(ISERROR(FIND("price=",[linkwithprice])),"x",MID([linkwithprice],FIND("price=",[linkwithprice])+6,FIND("&amp;productid=",[linkwithprice])-1-FIND("price=",[linkwithprice])-5)*1)</f>
        <v>3232.99</v>
      </c>
    </row>
    <row r="7" spans="1:2">
      <c r="A7" t="s">
        <v>6</v>
      </c>
      <c r="B7" s="1">
        <f>IF(ISERROR(FIND("price=",[linkwithprice])),"x",MID([linkwithprice],FIND("price=",[linkwithprice])+6,FIND("&amp;productid=",[linkwithprice])-1-FIND("price=",[linkwithprice])-5)*1)</f>
        <v>3454.99</v>
      </c>
    </row>
    <row r="8" spans="1:2">
      <c r="A8" t="s">
        <v>7</v>
      </c>
      <c r="B8" s="1">
        <f>IF(ISERROR(FIND("price=",[linkwithprice])),"x",MID([linkwithprice],FIND("price=",[linkwithprice])+6,FIND("&amp;productid=",[linkwithprice])-1-FIND("price=",[linkwithprice])-5)*1)</f>
        <v>1631.28</v>
      </c>
    </row>
    <row r="9" spans="1:2">
      <c r="A9" t="s">
        <v>8</v>
      </c>
      <c r="B9" s="1">
        <f>IF(ISERROR(FIND("price=",[linkwithprice])),"x",MID([linkwithprice],FIND("price=",[linkwithprice])+6,FIND("&amp;productid=",[linkwithprice])-1-FIND("price=",[linkwithprice])-5)*1)</f>
        <v>1715</v>
      </c>
    </row>
    <row r="10" spans="1:2">
      <c r="A10" t="s">
        <v>9</v>
      </c>
      <c r="B10" s="1">
        <f>IF(ISERROR(FIND("price=",[linkwithprice])),"x",MID([linkwithprice],FIND("price=",[linkwithprice])+6,FIND("&amp;productid=",[linkwithprice])-1-FIND("price=",[linkwithprice])-5)*1)</f>
        <v>2690</v>
      </c>
    </row>
    <row r="11" spans="1:2">
      <c r="A11" t="s">
        <v>10</v>
      </c>
      <c r="B11" s="1">
        <f>IF(ISERROR(FIND("price=",[linkwithprice])),"x",MID([linkwithprice],FIND("price=",[linkwithprice])+6,FIND("&amp;productid=",[linkwithprice])-1-FIND("price=",[linkwithprice])-5)*1)</f>
        <v>2745</v>
      </c>
    </row>
    <row r="12" spans="1:2">
      <c r="A12" t="s">
        <v>11</v>
      </c>
      <c r="B12" s="1">
        <f>IF(ISERROR(FIND("price=",[linkwithprice])),"x",MID([linkwithprice],FIND("price=",[linkwithprice])+6,FIND("&amp;productid=",[linkwithprice])-1-FIND("price=",[linkwithprice])-5)*1)</f>
        <v>2799.99</v>
      </c>
    </row>
    <row r="13" spans="1:2">
      <c r="A13" t="s">
        <v>12</v>
      </c>
      <c r="B13" s="1">
        <f>IF(ISERROR(FIND("price=",[linkwithprice])),"x",MID([linkwithprice],FIND("price=",[linkwithprice])+6,FIND("&amp;productid=",[linkwithprice])-1-FIND("price=",[linkwithprice])-5)*1)</f>
        <v>2800</v>
      </c>
    </row>
    <row r="14" spans="1:2">
      <c r="A14" t="s">
        <v>13</v>
      </c>
      <c r="B14" s="1">
        <f>IF(ISERROR(FIND("price=",[linkwithprice])),"x",MID([linkwithprice],FIND("price=",[linkwithprice])+6,FIND("&amp;productid=",[linkwithprice])-1-FIND("price=",[linkwithprice])-5)*1)</f>
        <v>2827.34</v>
      </c>
    </row>
    <row r="15" spans="1:2">
      <c r="A15" t="s">
        <v>14</v>
      </c>
      <c r="B15" s="1">
        <f>IF(ISERROR(FIND("price=",[linkwithprice])),"x",MID([linkwithprice],FIND("price=",[linkwithprice])+6,FIND("&amp;productid=",[linkwithprice])-1-FIND("price=",[linkwithprice])-5)*1)</f>
        <v>2873.62</v>
      </c>
    </row>
    <row r="16" spans="1:2">
      <c r="A16" t="s">
        <v>15</v>
      </c>
      <c r="B16" s="1">
        <f>IF(ISERROR(FIND("price=",[linkwithprice])),"x",MID([linkwithprice],FIND("price=",[linkwithprice])+6,FIND("&amp;productid=",[linkwithprice])-1-FIND("price=",[linkwithprice])-5)*1)</f>
        <v>2873.62</v>
      </c>
    </row>
    <row r="17" spans="1:2">
      <c r="A17" t="s">
        <v>16</v>
      </c>
      <c r="B17" s="1">
        <f>IF(ISERROR(FIND("price=",[linkwithprice])),"x",MID([linkwithprice],FIND("price=",[linkwithprice])+6,FIND("&amp;productid=",[linkwithprice])-1-FIND("price=",[linkwithprice])-5)*1)</f>
        <v>1760</v>
      </c>
    </row>
    <row r="18" spans="1:2">
      <c r="A18" t="s">
        <v>17</v>
      </c>
      <c r="B18" s="1">
        <f>IF(ISERROR(FIND("price=",[linkwithprice])),"x",MID([linkwithprice],FIND("price=",[linkwithprice])+6,FIND("&amp;productid=",[linkwithprice])-1-FIND("price=",[linkwithprice])-5)*1)</f>
        <v>1769</v>
      </c>
    </row>
    <row r="19" spans="1:2">
      <c r="A19" t="s">
        <v>18</v>
      </c>
      <c r="B19" s="1">
        <f>IF(ISERROR(FIND("price=",[linkwithprice])),"x",MID([linkwithprice],FIND("price=",[linkwithprice])+6,FIND("&amp;productid=",[linkwithprice])-1-FIND("price=",[linkwithprice])-5)*1)</f>
        <v>1799.76</v>
      </c>
    </row>
    <row r="20" spans="1:2">
      <c r="A20" t="s">
        <v>19</v>
      </c>
      <c r="B20" s="1">
        <f>IF(ISERROR(FIND("price=",[linkwithprice])),"x",MID([linkwithprice],FIND("price=",[linkwithprice])+6,FIND("&amp;productid=",[linkwithprice])-1-FIND("price=",[linkwithprice])-5)*1)</f>
        <v>1822.69</v>
      </c>
    </row>
    <row r="21" spans="1:2">
      <c r="A21" t="s">
        <v>20</v>
      </c>
      <c r="B21" s="1">
        <f>IF(ISERROR(FIND("price=",[linkwithprice])),"x",MID([linkwithprice],FIND("price=",[linkwithprice])+6,FIND("&amp;productid=",[linkwithprice])-1-FIND("price=",[linkwithprice])-5)*1)</f>
        <v>1828.7</v>
      </c>
    </row>
    <row r="22" spans="1:2">
      <c r="A22" t="s">
        <v>21</v>
      </c>
      <c r="B22" s="1">
        <f>IF(ISERROR(FIND("price=",[linkwithprice])),"x",MID([linkwithprice],FIND("price=",[linkwithprice])+6,FIND("&amp;productid=",[linkwithprice])-1-FIND("price=",[linkwithprice])-5)*1)</f>
        <v>1890.9</v>
      </c>
    </row>
    <row r="23" spans="1:2">
      <c r="A23" t="s">
        <v>22</v>
      </c>
      <c r="B23" s="1">
        <f>IF(ISERROR(FIND("price=",[linkwithprice])),"x",MID([linkwithprice],FIND("price=",[linkwithprice])+6,FIND("&amp;productid=",[linkwithprice])-1-FIND("price=",[linkwithprice])-5)*1)</f>
        <v>1899</v>
      </c>
    </row>
    <row r="24" spans="1:2">
      <c r="A24" t="s">
        <v>23</v>
      </c>
      <c r="B24" s="1">
        <f>IF(ISERROR(FIND("price=",[linkwithprice])),"x",MID([linkwithprice],FIND("price=",[linkwithprice])+6,FIND("&amp;productid=",[linkwithprice])-1-FIND("price=",[linkwithprice])-5)*1)</f>
        <v>1909.99</v>
      </c>
    </row>
    <row r="25" spans="1:2">
      <c r="A25" t="s">
        <v>24</v>
      </c>
      <c r="B25" s="1">
        <f>IF(ISERROR(FIND("price=",[linkwithprice])),"x",MID([linkwithprice],FIND("price=",[linkwithprice])+6,FIND("&amp;productid=",[linkwithprice])-1-FIND("price=",[linkwithprice])-5)*1)</f>
        <v>2041.73</v>
      </c>
    </row>
    <row r="26" spans="1:2">
      <c r="A26" t="s">
        <v>25</v>
      </c>
      <c r="B26" s="1">
        <f>IF(ISERROR(FIND("price=",[linkwithprice])),"x",MID([linkwithprice],FIND("price=",[linkwithprice])+6,FIND("&amp;productid=",[linkwithprice])-1-FIND("price=",[linkwithprice])-5)*1)</f>
        <v>2049</v>
      </c>
    </row>
    <row r="27" spans="1:2">
      <c r="A27" t="s">
        <v>26</v>
      </c>
      <c r="B27" s="1">
        <f>IF(ISERROR(FIND("price=",[linkwithprice])),"x",MID([linkwithprice],FIND("price=",[linkwithprice])+6,FIND("&amp;productid=",[linkwithprice])-1-FIND("price=",[linkwithprice])-5)*1)</f>
        <v>2060.9</v>
      </c>
    </row>
    <row r="28" spans="1:2">
      <c r="A28" t="s">
        <v>27</v>
      </c>
      <c r="B28" s="1">
        <f>IF(ISERROR(FIND("price=",[linkwithprice])),"x",MID([linkwithprice],FIND("price=",[linkwithprice])+6,FIND("&amp;productid=",[linkwithprice])-1-FIND("price=",[linkwithprice])-5)*1)</f>
        <v>2947.99</v>
      </c>
    </row>
    <row r="29" spans="1:2">
      <c r="A29" t="s">
        <v>28</v>
      </c>
      <c r="B29" s="1">
        <f>IF(ISERROR(FIND("price=",[linkwithprice])),"x",MID([linkwithprice],FIND("price=",[linkwithprice])+6,FIND("&amp;productid=",[linkwithprice])-1-FIND("price=",[linkwithprice])-5)*1)</f>
        <v>2947.99</v>
      </c>
    </row>
    <row r="30" spans="1:2">
      <c r="A30" t="s">
        <v>29</v>
      </c>
      <c r="B30" s="1">
        <f>IF(ISERROR(FIND("price=",[linkwithprice])),"x",MID([linkwithprice],FIND("price=",[linkwithprice])+6,FIND("&amp;productid=",[linkwithprice])-1-FIND("price=",[linkwithprice])-5)*1)</f>
        <v>2965</v>
      </c>
    </row>
    <row r="31" spans="1:2">
      <c r="A31" t="s">
        <v>30</v>
      </c>
      <c r="B31" s="1">
        <f>IF(ISERROR(FIND("price=",[linkwithprice])),"x",MID([linkwithprice],FIND("price=",[linkwithprice])+6,FIND("&amp;productid=",[linkwithprice])-1-FIND("price=",[linkwithprice])-5)*1)</f>
        <v>2965</v>
      </c>
    </row>
    <row r="32" spans="1:2">
      <c r="A32" t="s">
        <v>31</v>
      </c>
      <c r="B32" s="1">
        <f>IF(ISERROR(FIND("price=",[linkwithprice])),"x",MID([linkwithprice],FIND("price=",[linkwithprice])+6,FIND("&amp;productid=",[linkwithprice])-1-FIND("price=",[linkwithprice])-5)*1)</f>
        <v>3171.99</v>
      </c>
    </row>
    <row r="33" spans="1:2">
      <c r="A33" t="s">
        <v>32</v>
      </c>
      <c r="B33" s="1">
        <f>IF(ISERROR(FIND("price=",[linkwithprice])),"x",MID([linkwithprice],FIND("price=",[linkwithprice])+6,FIND("&amp;productid=",[linkwithprice])-1-FIND("price=",[linkwithprice])-5)*1)</f>
        <v>3171.99</v>
      </c>
    </row>
    <row r="34" spans="1:2">
      <c r="A34" t="s">
        <v>33</v>
      </c>
      <c r="B34" s="1">
        <f>IF(ISERROR(FIND("price=",[linkwithprice])),"x",MID([linkwithprice],FIND("price=",[linkwithprice])+6,FIND("&amp;productid=",[linkwithprice])-1-FIND("price=",[linkwithprice])-5)*1)</f>
        <v>3300</v>
      </c>
    </row>
    <row r="35" spans="1:2">
      <c r="A35" t="s">
        <v>34</v>
      </c>
      <c r="B35" s="1">
        <f>IF(ISERROR(FIND("price=",[linkwithprice])),"x",MID([linkwithprice],FIND("price=",[linkwithprice])+6,FIND("&amp;productid=",[linkwithprice])-1-FIND("price=",[linkwithprice])-5)*1)</f>
        <v>3400.99</v>
      </c>
    </row>
    <row r="36" spans="1:2">
      <c r="A36" t="s">
        <v>35</v>
      </c>
      <c r="B36" s="1">
        <f>IF(ISERROR(FIND("price=",[linkwithprice])),"x",MID([linkwithprice],FIND("price=",[linkwithprice])+6,FIND("&amp;productid=",[linkwithprice])-1-FIND("price=",[linkwithprice])-5)*1)</f>
        <v>2133.9899999999998</v>
      </c>
    </row>
    <row r="37" spans="1:2">
      <c r="A37" t="s">
        <v>36</v>
      </c>
      <c r="B37" s="1">
        <f>IF(ISERROR(FIND("price=",[linkwithprice])),"x",MID([linkwithprice],FIND("price=",[linkwithprice])+6,FIND("&amp;productid=",[linkwithprice])-1-FIND("price=",[linkwithprice])-5)*1)</f>
        <v>2304.1799999999998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B181"/>
  <sheetViews>
    <sheetView workbookViewId="0">
      <selection activeCell="B47" sqref="B47"/>
    </sheetView>
  </sheetViews>
  <sheetFormatPr baseColWidth="10" defaultRowHeight="15"/>
  <sheetData>
    <row r="1" spans="1:2">
      <c r="A1" t="s">
        <v>167</v>
      </c>
      <c r="B1" t="s">
        <v>161</v>
      </c>
    </row>
    <row r="2" spans="1:2" hidden="1">
      <c r="A2" t="s">
        <v>37</v>
      </c>
      <c r="B2" s="1" t="str">
        <f>IF(ISERROR(FIND("price=",[data])),"x",MID([data],FIND("price=",[data])+6,FIND("&amp;productid=",[data])-1-FIND("price=",[data])-5)*1)</f>
        <v>x</v>
      </c>
    </row>
    <row r="3" spans="1:2" hidden="1">
      <c r="A3" t="s">
        <v>38</v>
      </c>
      <c r="B3" s="1" t="str">
        <f>IF(ISERROR(FIND("price=",[data])),"x",MID([data],FIND("price=",[data])+6,FIND("&amp;productid=",[data])-1-FIND("price=",[data])-5)*1)</f>
        <v>x</v>
      </c>
    </row>
    <row r="4" spans="1:2" hidden="1">
      <c r="A4" t="s">
        <v>39</v>
      </c>
      <c r="B4" s="1" t="str">
        <f>IF(ISERROR(FIND("price=",[data])),"x",MID([data],FIND("price=",[data])+6,FIND("&amp;productid=",[data])-1-FIND("price=",[data])-5)*1)</f>
        <v>x</v>
      </c>
    </row>
    <row r="5" spans="1:2" hidden="1">
      <c r="A5" t="s">
        <v>40</v>
      </c>
      <c r="B5" s="1" t="str">
        <f>IF(ISERROR(FIND("price=",[data])),"x",MID([data],FIND("price=",[data])+6,FIND("&amp;productid=",[data])-1-FIND("price=",[data])-5)*1)</f>
        <v>x</v>
      </c>
    </row>
    <row r="6" spans="1:2" hidden="1">
      <c r="A6" s="1" t="s">
        <v>41</v>
      </c>
      <c r="B6" s="1" t="str">
        <f>IF(ISERROR(FIND("price=",[data])),"x",MID([data],FIND("price=",[data])+6,FIND("&amp;productid=",[data])-1-FIND("price=",[data])-5)*1)</f>
        <v>x</v>
      </c>
    </row>
    <row r="7" spans="1:2" hidden="1">
      <c r="A7" t="s">
        <v>42</v>
      </c>
      <c r="B7" s="1" t="str">
        <f>IF(ISERROR(FIND("price=",[data])),"x",MID([data],FIND("price=",[data])+6,FIND("&amp;productid=",[data])-1-FIND("price=",[data])-5)*1)</f>
        <v>x</v>
      </c>
    </row>
    <row r="8" spans="1:2" hidden="1">
      <c r="A8" t="s">
        <v>43</v>
      </c>
      <c r="B8" s="1" t="str">
        <f>IF(ISERROR(FIND("price=",[data])),"x",MID([data],FIND("price=",[data])+6,FIND("&amp;productid=",[data])-1-FIND("price=",[data])-5)*1)</f>
        <v>x</v>
      </c>
    </row>
    <row r="9" spans="1:2" hidden="1">
      <c r="A9" t="s">
        <v>44</v>
      </c>
      <c r="B9" s="1" t="str">
        <f>IF(ISERROR(FIND("price=",[data])),"x",MID([data],FIND("price=",[data])+6,FIND("&amp;productid=",[data])-1-FIND("price=",[data])-5)*1)</f>
        <v>x</v>
      </c>
    </row>
    <row r="10" spans="1:2" hidden="1">
      <c r="A10" t="s">
        <v>45</v>
      </c>
      <c r="B10" s="1" t="str">
        <f>IF(ISERROR(FIND("price=",[data])),"x",MID([data],FIND("price=",[data])+6,FIND("&amp;productid=",[data])-1-FIND("price=",[data])-5)*1)</f>
        <v>x</v>
      </c>
    </row>
    <row r="11" spans="1:2" hidden="1">
      <c r="A11" t="s">
        <v>46</v>
      </c>
      <c r="B11" s="1" t="str">
        <f>IF(ISERROR(FIND("price=",[data])),"x",MID([data],FIND("price=",[data])+6,FIND("&amp;productid=",[data])-1-FIND("price=",[data])-5)*1)</f>
        <v>x</v>
      </c>
    </row>
    <row r="12" spans="1:2" hidden="1">
      <c r="A12" t="s">
        <v>47</v>
      </c>
      <c r="B12" s="1" t="str">
        <f>IF(ISERROR(FIND("price=",[data])),"x",MID([data],FIND("price=",[data])+6,FIND("&amp;productid=",[data])-1-FIND("price=",[data])-5)*1)</f>
        <v>x</v>
      </c>
    </row>
    <row r="13" spans="1:2" hidden="1">
      <c r="A13" s="1" t="s">
        <v>48</v>
      </c>
      <c r="B13" s="1" t="str">
        <f>IF(ISERROR(FIND("price=",[data])),"x",MID([data],FIND("price=",[data])+6,FIND("&amp;productid=",[data])-1-FIND("price=",[data])-5)*1)</f>
        <v>x</v>
      </c>
    </row>
    <row r="14" spans="1:2" hidden="1">
      <c r="A14" s="1" t="s">
        <v>49</v>
      </c>
      <c r="B14" s="1" t="str">
        <f>IF(ISERROR(FIND("price=",[data])),"x",MID([data],FIND("price=",[data])+6,FIND("&amp;productid=",[data])-1-FIND("price=",[data])-5)*1)</f>
        <v>x</v>
      </c>
    </row>
    <row r="15" spans="1:2" hidden="1">
      <c r="A15" s="1" t="s">
        <v>50</v>
      </c>
      <c r="B15" s="1" t="str">
        <f>IF(ISERROR(FIND("price=",[data])),"x",MID([data],FIND("price=",[data])+6,FIND("&amp;productid=",[data])-1-FIND("price=",[data])-5)*1)</f>
        <v>x</v>
      </c>
    </row>
    <row r="16" spans="1:2" hidden="1">
      <c r="A16" t="s">
        <v>51</v>
      </c>
      <c r="B16" s="1" t="str">
        <f>IF(ISERROR(FIND("price=",[data])),"x",MID([data],FIND("price=",[data])+6,FIND("&amp;productid=",[data])-1-FIND("price=",[data])-5)*1)</f>
        <v>x</v>
      </c>
    </row>
    <row r="17" spans="1:2" hidden="1">
      <c r="A17" t="s">
        <v>52</v>
      </c>
      <c r="B17" s="1" t="str">
        <f>IF(ISERROR(FIND("price=",[data])),"x",MID([data],FIND("price=",[data])+6,FIND("&amp;productid=",[data])-1-FIND("price=",[data])-5)*1)</f>
        <v>x</v>
      </c>
    </row>
    <row r="18" spans="1:2" hidden="1">
      <c r="A18" t="s">
        <v>51</v>
      </c>
      <c r="B18" s="1" t="str">
        <f>IF(ISERROR(FIND("price=",[data])),"x",MID([data],FIND("price=",[data])+6,FIND("&amp;productid=",[data])-1-FIND("price=",[data])-5)*1)</f>
        <v>x</v>
      </c>
    </row>
    <row r="19" spans="1:2" hidden="1">
      <c r="A19" t="s">
        <v>52</v>
      </c>
      <c r="B19" s="1" t="str">
        <f>IF(ISERROR(FIND("price=",[data])),"x",MID([data],FIND("price=",[data])+6,FIND("&amp;productid=",[data])-1-FIND("price=",[data])-5)*1)</f>
        <v>x</v>
      </c>
    </row>
    <row r="20" spans="1:2" hidden="1">
      <c r="A20" t="s">
        <v>51</v>
      </c>
      <c r="B20" s="1" t="str">
        <f>IF(ISERROR(FIND("price=",[data])),"x",MID([data],FIND("price=",[data])+6,FIND("&amp;productid=",[data])-1-FIND("price=",[data])-5)*1)</f>
        <v>x</v>
      </c>
    </row>
    <row r="21" spans="1:2" hidden="1">
      <c r="A21" t="s">
        <v>52</v>
      </c>
      <c r="B21" s="1" t="str">
        <f>IF(ISERROR(FIND("price=",[data])),"x",MID([data],FIND("price=",[data])+6,FIND("&amp;productid=",[data])-1-FIND("price=",[data])-5)*1)</f>
        <v>x</v>
      </c>
    </row>
    <row r="22" spans="1:2" hidden="1">
      <c r="A22" t="s">
        <v>51</v>
      </c>
      <c r="B22" s="1" t="str">
        <f>IF(ISERROR(FIND("price=",[data])),"x",MID([data],FIND("price=",[data])+6,FIND("&amp;productid=",[data])-1-FIND("price=",[data])-5)*1)</f>
        <v>x</v>
      </c>
    </row>
    <row r="23" spans="1:2" hidden="1">
      <c r="A23" t="s">
        <v>52</v>
      </c>
      <c r="B23" s="1" t="str">
        <f>IF(ISERROR(FIND("price=",[data])),"x",MID([data],FIND("price=",[data])+6,FIND("&amp;productid=",[data])-1-FIND("price=",[data])-5)*1)</f>
        <v>x</v>
      </c>
    </row>
    <row r="24" spans="1:2" hidden="1">
      <c r="A24" t="s">
        <v>51</v>
      </c>
      <c r="B24" s="1" t="str">
        <f>IF(ISERROR(FIND("price=",[data])),"x",MID([data],FIND("price=",[data])+6,FIND("&amp;productid=",[data])-1-FIND("price=",[data])-5)*1)</f>
        <v>x</v>
      </c>
    </row>
    <row r="25" spans="1:2" hidden="1">
      <c r="A25" t="s">
        <v>52</v>
      </c>
      <c r="B25" s="1" t="str">
        <f>IF(ISERROR(FIND("price=",[data])),"x",MID([data],FIND("price=",[data])+6,FIND("&amp;productid=",[data])-1-FIND("price=",[data])-5)*1)</f>
        <v>x</v>
      </c>
    </row>
    <row r="26" spans="1:2" hidden="1">
      <c r="A26" t="s">
        <v>51</v>
      </c>
      <c r="B26" s="1" t="str">
        <f>IF(ISERROR(FIND("price=",[data])),"x",MID([data],FIND("price=",[data])+6,FIND("&amp;productid=",[data])-1-FIND("price=",[data])-5)*1)</f>
        <v>x</v>
      </c>
    </row>
    <row r="27" spans="1:2" hidden="1">
      <c r="A27" t="s">
        <v>52</v>
      </c>
      <c r="B27" s="1" t="str">
        <f>IF(ISERROR(FIND("price=",[data])),"x",MID([data],FIND("price=",[data])+6,FIND("&amp;productid=",[data])-1-FIND("price=",[data])-5)*1)</f>
        <v>x</v>
      </c>
    </row>
    <row r="28" spans="1:2" hidden="1">
      <c r="A28" t="s">
        <v>51</v>
      </c>
      <c r="B28" s="1" t="str">
        <f>IF(ISERROR(FIND("price=",[data])),"x",MID([data],FIND("price=",[data])+6,FIND("&amp;productid=",[data])-1-FIND("price=",[data])-5)*1)</f>
        <v>x</v>
      </c>
    </row>
    <row r="29" spans="1:2" hidden="1">
      <c r="A29" t="s">
        <v>52</v>
      </c>
      <c r="B29" s="1" t="str">
        <f>IF(ISERROR(FIND("price=",[data])),"x",MID([data],FIND("price=",[data])+6,FIND("&amp;productid=",[data])-1-FIND("price=",[data])-5)*1)</f>
        <v>x</v>
      </c>
    </row>
    <row r="30" spans="1:2" hidden="1">
      <c r="A30" t="s">
        <v>51</v>
      </c>
      <c r="B30" s="1" t="str">
        <f>IF(ISERROR(FIND("price=",[data])),"x",MID([data],FIND("price=",[data])+6,FIND("&amp;productid=",[data])-1-FIND("price=",[data])-5)*1)</f>
        <v>x</v>
      </c>
    </row>
    <row r="31" spans="1:2" hidden="1">
      <c r="A31" t="s">
        <v>52</v>
      </c>
      <c r="B31" s="1" t="str">
        <f>IF(ISERROR(FIND("price=",[data])),"x",MID([data],FIND("price=",[data])+6,FIND("&amp;productid=",[data])-1-FIND("price=",[data])-5)*1)</f>
        <v>x</v>
      </c>
    </row>
    <row r="32" spans="1:2" hidden="1">
      <c r="A32" t="s">
        <v>51</v>
      </c>
      <c r="B32" s="1" t="str">
        <f>IF(ISERROR(FIND("price=",[data])),"x",MID([data],FIND("price=",[data])+6,FIND("&amp;productid=",[data])-1-FIND("price=",[data])-5)*1)</f>
        <v>x</v>
      </c>
    </row>
    <row r="33" spans="1:2" hidden="1">
      <c r="A33" t="s">
        <v>52</v>
      </c>
      <c r="B33" s="1" t="str">
        <f>IF(ISERROR(FIND("price=",[data])),"x",MID([data],FIND("price=",[data])+6,FIND("&amp;productid=",[data])-1-FIND("price=",[data])-5)*1)</f>
        <v>x</v>
      </c>
    </row>
    <row r="34" spans="1:2" hidden="1">
      <c r="A34" t="s">
        <v>51</v>
      </c>
      <c r="B34" s="1" t="str">
        <f>IF(ISERROR(FIND("price=",[data])),"x",MID([data],FIND("price=",[data])+6,FIND("&amp;productid=",[data])-1-FIND("price=",[data])-5)*1)</f>
        <v>x</v>
      </c>
    </row>
    <row r="35" spans="1:2" hidden="1">
      <c r="A35" t="s">
        <v>52</v>
      </c>
      <c r="B35" s="1" t="str">
        <f>IF(ISERROR(FIND("price=",[data])),"x",MID([data],FIND("price=",[data])+6,FIND("&amp;productid=",[data])-1-FIND("price=",[data])-5)*1)</f>
        <v>x</v>
      </c>
    </row>
    <row r="36" spans="1:2" hidden="1">
      <c r="A36" t="s">
        <v>53</v>
      </c>
      <c r="B36" s="1" t="str">
        <f>IF(ISERROR(FIND("price=",[data])),"x",MID([data],FIND("price=",[data])+6,FIND("&amp;productid=",[data])-1-FIND("price=",[data])-5)*1)</f>
        <v>x</v>
      </c>
    </row>
    <row r="37" spans="1:2" hidden="1">
      <c r="A37" t="s">
        <v>52</v>
      </c>
      <c r="B37" s="1" t="str">
        <f>IF(ISERROR(FIND("price=",[data])),"x",MID([data],FIND("price=",[data])+6,FIND("&amp;productid=",[data])-1-FIND("price=",[data])-5)*1)</f>
        <v>x</v>
      </c>
    </row>
    <row r="38" spans="1:2" hidden="1">
      <c r="A38" t="s">
        <v>51</v>
      </c>
      <c r="B38" s="1" t="str">
        <f>IF(ISERROR(FIND("price=",[data])),"x",MID([data],FIND("price=",[data])+6,FIND("&amp;productid=",[data])-1-FIND("price=",[data])-5)*1)</f>
        <v>x</v>
      </c>
    </row>
    <row r="39" spans="1:2" hidden="1">
      <c r="A39" t="s">
        <v>52</v>
      </c>
      <c r="B39" s="1" t="str">
        <f>IF(ISERROR(FIND("price=",[data])),"x",MID([data],FIND("price=",[data])+6,FIND("&amp;productid=",[data])-1-FIND("price=",[data])-5)*1)</f>
        <v>x</v>
      </c>
    </row>
    <row r="40" spans="1:2" hidden="1">
      <c r="A40" t="s">
        <v>51</v>
      </c>
      <c r="B40" s="1" t="str">
        <f>IF(ISERROR(FIND("price=",[data])),"x",MID([data],FIND("price=",[data])+6,FIND("&amp;productid=",[data])-1-FIND("price=",[data])-5)*1)</f>
        <v>x</v>
      </c>
    </row>
    <row r="41" spans="1:2" hidden="1">
      <c r="A41" t="s">
        <v>52</v>
      </c>
      <c r="B41" s="1" t="str">
        <f>IF(ISERROR(FIND("price=",[data])),"x",MID([data],FIND("price=",[data])+6,FIND("&amp;productid=",[data])-1-FIND("price=",[data])-5)*1)</f>
        <v>x</v>
      </c>
    </row>
    <row r="42" spans="1:2" hidden="1">
      <c r="A42" t="s">
        <v>51</v>
      </c>
      <c r="B42" s="1" t="str">
        <f>IF(ISERROR(FIND("price=",[data])),"x",MID([data],FIND("price=",[data])+6,FIND("&amp;productid=",[data])-1-FIND("price=",[data])-5)*1)</f>
        <v>x</v>
      </c>
    </row>
    <row r="43" spans="1:2">
      <c r="A43" t="s">
        <v>54</v>
      </c>
      <c r="B43" s="1">
        <f>IF(ISERROR(FIND("price=",[data])),"x",MID([data],FIND("price=",[data])+6,FIND("&amp;productid=",[data])-1-FIND("price=",[data])-5)*1)</f>
        <v>2857.6</v>
      </c>
    </row>
    <row r="44" spans="1:2" hidden="1">
      <c r="A44" t="s">
        <v>51</v>
      </c>
      <c r="B44" s="1" t="str">
        <f>IF(ISERROR(FIND("price=",[data])),"x",MID([data],FIND("price=",[data])+6,FIND("&amp;productid=",[data])-1-FIND("price=",[data])-5)*1)</f>
        <v>x</v>
      </c>
    </row>
    <row r="45" spans="1:2">
      <c r="A45" t="s">
        <v>55</v>
      </c>
      <c r="B45" s="1">
        <f>IF(ISERROR(FIND("price=",[data])),"x",MID([data],FIND("price=",[data])+6,FIND("&amp;productid=",[data])-1-FIND("price=",[data])-5)*1)</f>
        <v>2885.8</v>
      </c>
    </row>
    <row r="46" spans="1:2" hidden="1">
      <c r="A46" t="s">
        <v>51</v>
      </c>
      <c r="B46" s="1" t="str">
        <f>IF(ISERROR(FIND("price=",[data])),"x",MID([data],FIND("price=",[data])+6,FIND("&amp;productid=",[data])-1-FIND("price=",[data])-5)*1)</f>
        <v>x</v>
      </c>
    </row>
    <row r="47" spans="1:2">
      <c r="A47" t="s">
        <v>56</v>
      </c>
      <c r="B47" s="1">
        <f>IF(ISERROR(FIND("price=",[data])),"x",MID([data],FIND("price=",[data])+6,FIND("&amp;productid=",[data])-1-FIND("price=",[data])-5)*1)</f>
        <v>2934.94</v>
      </c>
    </row>
    <row r="48" spans="1:2" hidden="1">
      <c r="A48" t="s">
        <v>51</v>
      </c>
      <c r="B48" s="1" t="str">
        <f>IF(ISERROR(FIND("price=",[data])),"x",MID([data],FIND("price=",[data])+6,FIND("&amp;productid=",[data])-1-FIND("price=",[data])-5)*1)</f>
        <v>x</v>
      </c>
    </row>
    <row r="49" spans="1:2">
      <c r="A49" t="s">
        <v>57</v>
      </c>
      <c r="B49" s="1">
        <f>IF(ISERROR(FIND("price=",[data])),"x",MID([data],FIND("price=",[data])+6,FIND("&amp;productid=",[data])-1-FIND("price=",[data])-5)*1)</f>
        <v>3008.99</v>
      </c>
    </row>
    <row r="50" spans="1:2" hidden="1">
      <c r="A50" t="s">
        <v>51</v>
      </c>
      <c r="B50" s="1" t="str">
        <f>IF(ISERROR(FIND("price=",[data])),"x",MID([data],FIND("price=",[data])+6,FIND("&amp;productid=",[data])-1-FIND("price=",[data])-5)*1)</f>
        <v>x</v>
      </c>
    </row>
    <row r="51" spans="1:2">
      <c r="A51" t="s">
        <v>58</v>
      </c>
      <c r="B51" s="1">
        <f>IF(ISERROR(FIND("price=",[data])),"x",MID([data],FIND("price=",[data])+6,FIND("&amp;productid=",[data])-1-FIND("price=",[data])-5)*1)</f>
        <v>3232.99</v>
      </c>
    </row>
    <row r="52" spans="1:2" hidden="1">
      <c r="A52" t="s">
        <v>51</v>
      </c>
      <c r="B52" s="1" t="str">
        <f>IF(ISERROR(FIND("price=",[data])),"x",MID([data],FIND("price=",[data])+6,FIND("&amp;productid=",[data])-1-FIND("price=",[data])-5)*1)</f>
        <v>x</v>
      </c>
    </row>
    <row r="53" spans="1:2">
      <c r="A53" t="s">
        <v>59</v>
      </c>
      <c r="B53" s="1">
        <f>IF(ISERROR(FIND("price=",[data])),"x",MID([data],FIND("price=",[data])+6,FIND("&amp;productid=",[data])-1-FIND("price=",[data])-5)*1)</f>
        <v>3454.99</v>
      </c>
    </row>
    <row r="54" spans="1:2" hidden="1">
      <c r="A54" t="s">
        <v>53</v>
      </c>
      <c r="B54" s="1" t="str">
        <f>IF(ISERROR(FIND("price=",[data])),"x",MID([data],FIND("price=",[data])+6,FIND("&amp;productid=",[data])-1-FIND("price=",[data])-5)*1)</f>
        <v>x</v>
      </c>
    </row>
    <row r="55" spans="1:2" hidden="1">
      <c r="A55" t="s">
        <v>52</v>
      </c>
      <c r="B55" s="1" t="str">
        <f>IF(ISERROR(FIND("price=",[data])),"x",MID([data],FIND("price=",[data])+6,FIND("&amp;productid=",[data])-1-FIND("price=",[data])-5)*1)</f>
        <v>x</v>
      </c>
    </row>
    <row r="56" spans="1:2" hidden="1">
      <c r="A56" t="s">
        <v>53</v>
      </c>
      <c r="B56" s="1" t="str">
        <f>IF(ISERROR(FIND("price=",[data])),"x",MID([data],FIND("price=",[data])+6,FIND("&amp;productid=",[data])-1-FIND("price=",[data])-5)*1)</f>
        <v>x</v>
      </c>
    </row>
    <row r="57" spans="1:2" hidden="1">
      <c r="A57" t="s">
        <v>52</v>
      </c>
      <c r="B57" s="1" t="str">
        <f>IF(ISERROR(FIND("price=",[data])),"x",MID([data],FIND("price=",[data])+6,FIND("&amp;productid=",[data])-1-FIND("price=",[data])-5)*1)</f>
        <v>x</v>
      </c>
    </row>
    <row r="58" spans="1:2" hidden="1">
      <c r="A58" t="s">
        <v>53</v>
      </c>
      <c r="B58" s="1" t="str">
        <f>IF(ISERROR(FIND("price=",[data])),"x",MID([data],FIND("price=",[data])+6,FIND("&amp;productid=",[data])-1-FIND("price=",[data])-5)*1)</f>
        <v>x</v>
      </c>
    </row>
    <row r="59" spans="1:2" hidden="1">
      <c r="A59" t="s">
        <v>52</v>
      </c>
      <c r="B59" s="1" t="str">
        <f>IF(ISERROR(FIND("price=",[data])),"x",MID([data],FIND("price=",[data])+6,FIND("&amp;productid=",[data])-1-FIND("price=",[data])-5)*1)</f>
        <v>x</v>
      </c>
    </row>
    <row r="60" spans="1:2" hidden="1">
      <c r="A60" t="s">
        <v>53</v>
      </c>
      <c r="B60" s="1" t="str">
        <f>IF(ISERROR(FIND("price=",[data])),"x",MID([data],FIND("price=",[data])+6,FIND("&amp;productid=",[data])-1-FIND("price=",[data])-5)*1)</f>
        <v>x</v>
      </c>
    </row>
    <row r="61" spans="1:2" hidden="1">
      <c r="A61" t="s">
        <v>52</v>
      </c>
      <c r="B61" s="1" t="str">
        <f>IF(ISERROR(FIND("price=",[data])),"x",MID([data],FIND("price=",[data])+6,FIND("&amp;productid=",[data])-1-FIND("price=",[data])-5)*1)</f>
        <v>x</v>
      </c>
    </row>
    <row r="62" spans="1:2" hidden="1">
      <c r="A62" t="s">
        <v>53</v>
      </c>
      <c r="B62" s="1" t="str">
        <f>IF(ISERROR(FIND("price=",[data])),"x",MID([data],FIND("price=",[data])+6,FIND("&amp;productid=",[data])-1-FIND("price=",[data])-5)*1)</f>
        <v>x</v>
      </c>
    </row>
    <row r="63" spans="1:2" hidden="1">
      <c r="A63" t="s">
        <v>52</v>
      </c>
      <c r="B63" s="1" t="str">
        <f>IF(ISERROR(FIND("price=",[data])),"x",MID([data],FIND("price=",[data])+6,FIND("&amp;productid=",[data])-1-FIND("price=",[data])-5)*1)</f>
        <v>x</v>
      </c>
    </row>
    <row r="64" spans="1:2" hidden="1">
      <c r="A64" t="s">
        <v>53</v>
      </c>
      <c r="B64" s="1" t="str">
        <f>IF(ISERROR(FIND("price=",[data])),"x",MID([data],FIND("price=",[data])+6,FIND("&amp;productid=",[data])-1-FIND("price=",[data])-5)*1)</f>
        <v>x</v>
      </c>
    </row>
    <row r="65" spans="1:2" hidden="1">
      <c r="A65" t="s">
        <v>52</v>
      </c>
      <c r="B65" s="1" t="str">
        <f>IF(ISERROR(FIND("price=",[data])),"x",MID([data],FIND("price=",[data])+6,FIND("&amp;productid=",[data])-1-FIND("price=",[data])-5)*1)</f>
        <v>x</v>
      </c>
    </row>
    <row r="66" spans="1:2" hidden="1">
      <c r="A66" t="s">
        <v>60</v>
      </c>
      <c r="B66" s="1" t="str">
        <f>IF(ISERROR(FIND("price=",[data])),"x",MID([data],FIND("price=",[data])+6,FIND("&amp;productid=",[data])-1-FIND("price=",[data])-5)*1)</f>
        <v>x</v>
      </c>
    </row>
    <row r="67" spans="1:2" hidden="1">
      <c r="A67" t="s">
        <v>52</v>
      </c>
      <c r="B67" s="1" t="str">
        <f>IF(ISERROR(FIND("price=",[data])),"x",MID([data],FIND("price=",[data])+6,FIND("&amp;productid=",[data])-1-FIND("price=",[data])-5)*1)</f>
        <v>x</v>
      </c>
    </row>
    <row r="68" spans="1:2" hidden="1">
      <c r="A68" t="s">
        <v>53</v>
      </c>
      <c r="B68" s="1" t="str">
        <f>IF(ISERROR(FIND("price=",[data])),"x",MID([data],FIND("price=",[data])+6,FIND("&amp;productid=",[data])-1-FIND("price=",[data])-5)*1)</f>
        <v>x</v>
      </c>
    </row>
    <row r="69" spans="1:2" hidden="1">
      <c r="A69" t="s">
        <v>52</v>
      </c>
      <c r="B69" s="1" t="str">
        <f>IF(ISERROR(FIND("price=",[data])),"x",MID([data],FIND("price=",[data])+6,FIND("&amp;productid=",[data])-1-FIND("price=",[data])-5)*1)</f>
        <v>x</v>
      </c>
    </row>
    <row r="70" spans="1:2" hidden="1">
      <c r="A70" t="s">
        <v>53</v>
      </c>
      <c r="B70" s="1" t="str">
        <f>IF(ISERROR(FIND("price=",[data])),"x",MID([data],FIND("price=",[data])+6,FIND("&amp;productid=",[data])-1-FIND("price=",[data])-5)*1)</f>
        <v>x</v>
      </c>
    </row>
    <row r="71" spans="1:2" hidden="1">
      <c r="A71" t="s">
        <v>52</v>
      </c>
      <c r="B71" s="1" t="str">
        <f>IF(ISERROR(FIND("price=",[data])),"x",MID([data],FIND("price=",[data])+6,FIND("&amp;productid=",[data])-1-FIND("price=",[data])-5)*1)</f>
        <v>x</v>
      </c>
    </row>
    <row r="72" spans="1:2" hidden="1">
      <c r="A72" t="s">
        <v>60</v>
      </c>
      <c r="B72" s="1" t="str">
        <f>IF(ISERROR(FIND("price=",[data])),"x",MID([data],FIND("price=",[data])+6,FIND("&amp;productid=",[data])-1-FIND("price=",[data])-5)*1)</f>
        <v>x</v>
      </c>
    </row>
    <row r="73" spans="1:2" hidden="1">
      <c r="A73" t="s">
        <v>52</v>
      </c>
      <c r="B73" s="1" t="str">
        <f>IF(ISERROR(FIND("price=",[data])),"x",MID([data],FIND("price=",[data])+6,FIND("&amp;productid=",[data])-1-FIND("price=",[data])-5)*1)</f>
        <v>x</v>
      </c>
    </row>
    <row r="74" spans="1:2" hidden="1">
      <c r="A74" t="s">
        <v>60</v>
      </c>
      <c r="B74" s="1" t="str">
        <f>IF(ISERROR(FIND("price=",[data])),"x",MID([data],FIND("price=",[data])+6,FIND("&amp;productid=",[data])-1-FIND("price=",[data])-5)*1)</f>
        <v>x</v>
      </c>
    </row>
    <row r="75" spans="1:2" hidden="1">
      <c r="A75" t="s">
        <v>52</v>
      </c>
      <c r="B75" s="1" t="str">
        <f>IF(ISERROR(FIND("price=",[data])),"x",MID([data],FIND("price=",[data])+6,FIND("&amp;productid=",[data])-1-FIND("price=",[data])-5)*1)</f>
        <v>x</v>
      </c>
    </row>
    <row r="76" spans="1:2" hidden="1">
      <c r="A76" t="s">
        <v>60</v>
      </c>
      <c r="B76" s="1" t="str">
        <f>IF(ISERROR(FIND("price=",[data])),"x",MID([data],FIND("price=",[data])+6,FIND("&amp;productid=",[data])-1-FIND("price=",[data])-5)*1)</f>
        <v>x</v>
      </c>
    </row>
    <row r="77" spans="1:2" hidden="1">
      <c r="A77" t="s">
        <v>52</v>
      </c>
      <c r="B77" s="1" t="str">
        <f>IF(ISERROR(FIND("price=",[data])),"x",MID([data],FIND("price=",[data])+6,FIND("&amp;productid=",[data])-1-FIND("price=",[data])-5)*1)</f>
        <v>x</v>
      </c>
    </row>
    <row r="78" spans="1:2" hidden="1">
      <c r="A78" t="s">
        <v>60</v>
      </c>
      <c r="B78" s="1" t="str">
        <f>IF(ISERROR(FIND("price=",[data])),"x",MID([data],FIND("price=",[data])+6,FIND("&amp;productid=",[data])-1-FIND("price=",[data])-5)*1)</f>
        <v>x</v>
      </c>
    </row>
    <row r="79" spans="1:2" hidden="1">
      <c r="A79" t="s">
        <v>52</v>
      </c>
      <c r="B79" s="1" t="str">
        <f>IF(ISERROR(FIND("price=",[data])),"x",MID([data],FIND("price=",[data])+6,FIND("&amp;productid=",[data])-1-FIND("price=",[data])-5)*1)</f>
        <v>x</v>
      </c>
    </row>
    <row r="80" spans="1:2" hidden="1">
      <c r="A80" t="s">
        <v>60</v>
      </c>
      <c r="B80" s="1" t="str">
        <f>IF(ISERROR(FIND("price=",[data])),"x",MID([data],FIND("price=",[data])+6,FIND("&amp;productid=",[data])-1-FIND("price=",[data])-5)*1)</f>
        <v>x</v>
      </c>
    </row>
    <row r="81" spans="1:2" hidden="1">
      <c r="A81" t="s">
        <v>52</v>
      </c>
      <c r="B81" s="1" t="str">
        <f>IF(ISERROR(FIND("price=",[data])),"x",MID([data],FIND("price=",[data])+6,FIND("&amp;productid=",[data])-1-FIND("price=",[data])-5)*1)</f>
        <v>x</v>
      </c>
    </row>
    <row r="82" spans="1:2" hidden="1">
      <c r="A82" t="s">
        <v>60</v>
      </c>
      <c r="B82" s="1" t="str">
        <f>IF(ISERROR(FIND("price=",[data])),"x",MID([data],FIND("price=",[data])+6,FIND("&amp;productid=",[data])-1-FIND("price=",[data])-5)*1)</f>
        <v>x</v>
      </c>
    </row>
    <row r="83" spans="1:2" hidden="1">
      <c r="A83" t="s">
        <v>52</v>
      </c>
      <c r="B83" s="1" t="str">
        <f>IF(ISERROR(FIND("price=",[data])),"x",MID([data],FIND("price=",[data])+6,FIND("&amp;productid=",[data])-1-FIND("price=",[data])-5)*1)</f>
        <v>x</v>
      </c>
    </row>
    <row r="84" spans="1:2" hidden="1">
      <c r="A84" t="s">
        <v>60</v>
      </c>
      <c r="B84" s="1" t="str">
        <f>IF(ISERROR(FIND("price=",[data])),"x",MID([data],FIND("price=",[data])+6,FIND("&amp;productid=",[data])-1-FIND("price=",[data])-5)*1)</f>
        <v>x</v>
      </c>
    </row>
    <row r="85" spans="1:2" hidden="1">
      <c r="A85" t="s">
        <v>52</v>
      </c>
      <c r="B85" s="1" t="str">
        <f>IF(ISERROR(FIND("price=",[data])),"x",MID([data],FIND("price=",[data])+6,FIND("&amp;productid=",[data])-1-FIND("price=",[data])-5)*1)</f>
        <v>x</v>
      </c>
    </row>
    <row r="86" spans="1:2" hidden="1">
      <c r="A86" t="s">
        <v>60</v>
      </c>
      <c r="B86" s="1" t="str">
        <f>IF(ISERROR(FIND("price=",[data])),"x",MID([data],FIND("price=",[data])+6,FIND("&amp;productid=",[data])-1-FIND("price=",[data])-5)*1)</f>
        <v>x</v>
      </c>
    </row>
    <row r="87" spans="1:2" hidden="1">
      <c r="A87" t="s">
        <v>52</v>
      </c>
      <c r="B87" s="1" t="str">
        <f>IF(ISERROR(FIND("price=",[data])),"x",MID([data],FIND("price=",[data])+6,FIND("&amp;productid=",[data])-1-FIND("price=",[data])-5)*1)</f>
        <v>x</v>
      </c>
    </row>
    <row r="88" spans="1:2" hidden="1">
      <c r="A88" t="s">
        <v>60</v>
      </c>
      <c r="B88" s="1" t="str">
        <f>IF(ISERROR(FIND("price=",[data])),"x",MID([data],FIND("price=",[data])+6,FIND("&amp;productid=",[data])-1-FIND("price=",[data])-5)*1)</f>
        <v>x</v>
      </c>
    </row>
    <row r="89" spans="1:2" hidden="1">
      <c r="A89" t="s">
        <v>52</v>
      </c>
      <c r="B89" s="1" t="str">
        <f>IF(ISERROR(FIND("price=",[data])),"x",MID([data],FIND("price=",[data])+6,FIND("&amp;productid=",[data])-1-FIND("price=",[data])-5)*1)</f>
        <v>x</v>
      </c>
    </row>
    <row r="90" spans="1:2" hidden="1">
      <c r="A90" t="s">
        <v>60</v>
      </c>
      <c r="B90" s="1" t="str">
        <f>IF(ISERROR(FIND("price=",[data])),"x",MID([data],FIND("price=",[data])+6,FIND("&amp;productid=",[data])-1-FIND("price=",[data])-5)*1)</f>
        <v>x</v>
      </c>
    </row>
    <row r="91" spans="1:2" hidden="1">
      <c r="A91" t="s">
        <v>52</v>
      </c>
      <c r="B91" s="1" t="str">
        <f>IF(ISERROR(FIND("price=",[data])),"x",MID([data],FIND("price=",[data])+6,FIND("&amp;productid=",[data])-1-FIND("price=",[data])-5)*1)</f>
        <v>x</v>
      </c>
    </row>
    <row r="92" spans="1:2" hidden="1">
      <c r="A92" t="s">
        <v>60</v>
      </c>
      <c r="B92" s="1" t="str">
        <f>IF(ISERROR(FIND("price=",[data])),"x",MID([data],FIND("price=",[data])+6,FIND("&amp;productid=",[data])-1-FIND("price=",[data])-5)*1)</f>
        <v>x</v>
      </c>
    </row>
    <row r="93" spans="1:2" hidden="1">
      <c r="A93" t="s">
        <v>52</v>
      </c>
      <c r="B93" s="1" t="str">
        <f>IF(ISERROR(FIND("price=",[data])),"x",MID([data],FIND("price=",[data])+6,FIND("&amp;productid=",[data])-1-FIND("price=",[data])-5)*1)</f>
        <v>x</v>
      </c>
    </row>
    <row r="94" spans="1:2" hidden="1">
      <c r="A94" t="s">
        <v>60</v>
      </c>
      <c r="B94" s="1" t="str">
        <f>IF(ISERROR(FIND("price=",[data])),"x",MID([data],FIND("price=",[data])+6,FIND("&amp;productid=",[data])-1-FIND("price=",[data])-5)*1)</f>
        <v>x</v>
      </c>
    </row>
    <row r="95" spans="1:2">
      <c r="A95" t="s">
        <v>61</v>
      </c>
      <c r="B95" s="1">
        <f>IF(ISERROR(FIND("price=",[data])),"x",MID([data],FIND("price=",[data])+6,FIND("&amp;productid=",[data])-1-FIND("price=",[data])-5)*1)</f>
        <v>1631.28</v>
      </c>
    </row>
    <row r="96" spans="1:2" hidden="1">
      <c r="A96" t="s">
        <v>60</v>
      </c>
      <c r="B96" s="1" t="str">
        <f>IF(ISERROR(FIND("price=",[data])),"x",MID([data],FIND("price=",[data])+6,FIND("&amp;productid=",[data])-1-FIND("price=",[data])-5)*1)</f>
        <v>x</v>
      </c>
    </row>
    <row r="97" spans="1:2">
      <c r="A97" t="s">
        <v>62</v>
      </c>
      <c r="B97" s="1">
        <f>IF(ISERROR(FIND("price=",[data])),"x",MID([data],FIND("price=",[data])+6,FIND("&amp;productid=",[data])-1-FIND("price=",[data])-5)*1)</f>
        <v>1715</v>
      </c>
    </row>
    <row r="98" spans="1:2" hidden="1">
      <c r="A98" t="s">
        <v>53</v>
      </c>
      <c r="B98" s="1" t="str">
        <f>IF(ISERROR(FIND("price=",[data])),"x",MID([data],FIND("price=",[data])+6,FIND("&amp;productid=",[data])-1-FIND("price=",[data])-5)*1)</f>
        <v>x</v>
      </c>
    </row>
    <row r="99" spans="1:2" hidden="1">
      <c r="A99" t="s">
        <v>52</v>
      </c>
      <c r="B99" s="1" t="str">
        <f>IF(ISERROR(FIND("price=",[data])),"x",MID([data],FIND("price=",[data])+6,FIND("&amp;productid=",[data])-1-FIND("price=",[data])-5)*1)</f>
        <v>x</v>
      </c>
    </row>
    <row r="100" spans="1:2" hidden="1">
      <c r="A100" t="s">
        <v>53</v>
      </c>
      <c r="B100" s="1" t="str">
        <f>IF(ISERROR(FIND("price=",[data])),"x",MID([data],FIND("price=",[data])+6,FIND("&amp;productid=",[data])-1-FIND("price=",[data])-5)*1)</f>
        <v>x</v>
      </c>
    </row>
    <row r="101" spans="1:2" hidden="1">
      <c r="A101" t="s">
        <v>52</v>
      </c>
      <c r="B101" s="1" t="str">
        <f>IF(ISERROR(FIND("price=",[data])),"x",MID([data],FIND("price=",[data])+6,FIND("&amp;productid=",[data])-1-FIND("price=",[data])-5)*1)</f>
        <v>x</v>
      </c>
    </row>
    <row r="102" spans="1:2" hidden="1">
      <c r="A102" t="s">
        <v>53</v>
      </c>
      <c r="B102" s="1" t="str">
        <f>IF(ISERROR(FIND("price=",[data])),"x",MID([data],FIND("price=",[data])+6,FIND("&amp;productid=",[data])-1-FIND("price=",[data])-5)*1)</f>
        <v>x</v>
      </c>
    </row>
    <row r="103" spans="1:2" hidden="1">
      <c r="A103" t="s">
        <v>52</v>
      </c>
      <c r="B103" s="1" t="str">
        <f>IF(ISERROR(FIND("price=",[data])),"x",MID([data],FIND("price=",[data])+6,FIND("&amp;productid=",[data])-1-FIND("price=",[data])-5)*1)</f>
        <v>x</v>
      </c>
    </row>
    <row r="104" spans="1:2" hidden="1">
      <c r="A104" t="s">
        <v>53</v>
      </c>
      <c r="B104" s="1" t="str">
        <f>IF(ISERROR(FIND("price=",[data])),"x",MID([data],FIND("price=",[data])+6,FIND("&amp;productid=",[data])-1-FIND("price=",[data])-5)*1)</f>
        <v>x</v>
      </c>
    </row>
    <row r="105" spans="1:2">
      <c r="A105" t="s">
        <v>63</v>
      </c>
      <c r="B105" s="1">
        <f>IF(ISERROR(FIND("price=",[data])),"x",MID([data],FIND("price=",[data])+6,FIND("&amp;productid=",[data])-1-FIND("price=",[data])-5)*1)</f>
        <v>2690</v>
      </c>
    </row>
    <row r="106" spans="1:2" hidden="1">
      <c r="A106" t="s">
        <v>53</v>
      </c>
      <c r="B106" s="1" t="str">
        <f>IF(ISERROR(FIND("price=",[data])),"x",MID([data],FIND("price=",[data])+6,FIND("&amp;productid=",[data])-1-FIND("price=",[data])-5)*1)</f>
        <v>x</v>
      </c>
    </row>
    <row r="107" spans="1:2">
      <c r="A107" t="s">
        <v>64</v>
      </c>
      <c r="B107" s="1">
        <f>IF(ISERROR(FIND("price=",[data])),"x",MID([data],FIND("price=",[data])+6,FIND("&amp;productid=",[data])-1-FIND("price=",[data])-5)*1)</f>
        <v>2745</v>
      </c>
    </row>
    <row r="108" spans="1:2" hidden="1">
      <c r="A108" t="s">
        <v>53</v>
      </c>
      <c r="B108" s="1" t="str">
        <f>IF(ISERROR(FIND("price=",[data])),"x",MID([data],FIND("price=",[data])+6,FIND("&amp;productid=",[data])-1-FIND("price=",[data])-5)*1)</f>
        <v>x</v>
      </c>
    </row>
    <row r="109" spans="1:2">
      <c r="A109" t="s">
        <v>65</v>
      </c>
      <c r="B109" s="1">
        <f>IF(ISERROR(FIND("price=",[data])),"x",MID([data],FIND("price=",[data])+6,FIND("&amp;productid=",[data])-1-FIND("price=",[data])-5)*1)</f>
        <v>2799.99</v>
      </c>
    </row>
    <row r="110" spans="1:2" hidden="1">
      <c r="A110" t="s">
        <v>53</v>
      </c>
      <c r="B110" s="1" t="str">
        <f>IF(ISERROR(FIND("price=",[data])),"x",MID([data],FIND("price=",[data])+6,FIND("&amp;productid=",[data])-1-FIND("price=",[data])-5)*1)</f>
        <v>x</v>
      </c>
    </row>
    <row r="111" spans="1:2">
      <c r="A111" t="s">
        <v>66</v>
      </c>
      <c r="B111" s="1">
        <f>IF(ISERROR(FIND("price=",[data])),"x",MID([data],FIND("price=",[data])+6,FIND("&amp;productid=",[data])-1-FIND("price=",[data])-5)*1)</f>
        <v>2800</v>
      </c>
    </row>
    <row r="112" spans="1:2" hidden="1">
      <c r="A112" t="s">
        <v>53</v>
      </c>
      <c r="B112" s="1" t="str">
        <f>IF(ISERROR(FIND("price=",[data])),"x",MID([data],FIND("price=",[data])+6,FIND("&amp;productid=",[data])-1-FIND("price=",[data])-5)*1)</f>
        <v>x</v>
      </c>
    </row>
    <row r="113" spans="1:2">
      <c r="A113" t="s">
        <v>67</v>
      </c>
      <c r="B113" s="1">
        <f>IF(ISERROR(FIND("price=",[data])),"x",MID([data],FIND("price=",[data])+6,FIND("&amp;productid=",[data])-1-FIND("price=",[data])-5)*1)</f>
        <v>2827.34</v>
      </c>
    </row>
    <row r="114" spans="1:2" hidden="1">
      <c r="A114" t="s">
        <v>53</v>
      </c>
      <c r="B114" s="1" t="str">
        <f>IF(ISERROR(FIND("price=",[data])),"x",MID([data],FIND("price=",[data])+6,FIND("&amp;productid=",[data])-1-FIND("price=",[data])-5)*1)</f>
        <v>x</v>
      </c>
    </row>
    <row r="115" spans="1:2">
      <c r="A115" t="s">
        <v>68</v>
      </c>
      <c r="B115" s="1">
        <f>IF(ISERROR(FIND("price=",[data])),"x",MID([data],FIND("price=",[data])+6,FIND("&amp;productid=",[data])-1-FIND("price=",[data])-5)*1)</f>
        <v>2873.62</v>
      </c>
    </row>
    <row r="116" spans="1:2" hidden="1">
      <c r="A116" t="s">
        <v>53</v>
      </c>
      <c r="B116" s="1" t="str">
        <f>IF(ISERROR(FIND("price=",[data])),"x",MID([data],FIND("price=",[data])+6,FIND("&amp;productid=",[data])-1-FIND("price=",[data])-5)*1)</f>
        <v>x</v>
      </c>
    </row>
    <row r="117" spans="1:2">
      <c r="A117" t="s">
        <v>69</v>
      </c>
      <c r="B117" s="1">
        <f>IF(ISERROR(FIND("price=",[data])),"x",MID([data],FIND("price=",[data])+6,FIND("&amp;productid=",[data])-1-FIND("price=",[data])-5)*1)</f>
        <v>2873.62</v>
      </c>
    </row>
    <row r="118" spans="1:2" hidden="1">
      <c r="A118" t="s">
        <v>60</v>
      </c>
      <c r="B118" s="1" t="str">
        <f>IF(ISERROR(FIND("price=",[data])),"x",MID([data],FIND("price=",[data])+6,FIND("&amp;productid=",[data])-1-FIND("price=",[data])-5)*1)</f>
        <v>x</v>
      </c>
    </row>
    <row r="119" spans="1:2">
      <c r="A119" t="s">
        <v>70</v>
      </c>
      <c r="B119" s="1">
        <f>IF(ISERROR(FIND("price=",[data])),"x",MID([data],FIND("price=",[data])+6,FIND("&amp;productid=",[data])-1-FIND("price=",[data])-5)*1)</f>
        <v>1760</v>
      </c>
    </row>
    <row r="120" spans="1:2" hidden="1">
      <c r="A120" t="s">
        <v>60</v>
      </c>
      <c r="B120" s="1" t="str">
        <f>IF(ISERROR(FIND("price=",[data])),"x",MID([data],FIND("price=",[data])+6,FIND("&amp;productid=",[data])-1-FIND("price=",[data])-5)*1)</f>
        <v>x</v>
      </c>
    </row>
    <row r="121" spans="1:2">
      <c r="A121" t="s">
        <v>71</v>
      </c>
      <c r="B121" s="1">
        <f>IF(ISERROR(FIND("price=",[data])),"x",MID([data],FIND("price=",[data])+6,FIND("&amp;productid=",[data])-1-FIND("price=",[data])-5)*1)</f>
        <v>1769</v>
      </c>
    </row>
    <row r="122" spans="1:2" hidden="1">
      <c r="A122" t="s">
        <v>60</v>
      </c>
      <c r="B122" s="1" t="str">
        <f>IF(ISERROR(FIND("price=",[data])),"x",MID([data],FIND("price=",[data])+6,FIND("&amp;productid=",[data])-1-FIND("price=",[data])-5)*1)</f>
        <v>x</v>
      </c>
    </row>
    <row r="123" spans="1:2">
      <c r="A123" t="s">
        <v>72</v>
      </c>
      <c r="B123" s="1">
        <f>IF(ISERROR(FIND("price=",[data])),"x",MID([data],FIND("price=",[data])+6,FIND("&amp;productid=",[data])-1-FIND("price=",[data])-5)*1)</f>
        <v>1799.76</v>
      </c>
    </row>
    <row r="124" spans="1:2" hidden="1">
      <c r="A124" t="s">
        <v>60</v>
      </c>
      <c r="B124" s="1" t="str">
        <f>IF(ISERROR(FIND("price=",[data])),"x",MID([data],FIND("price=",[data])+6,FIND("&amp;productid=",[data])-1-FIND("price=",[data])-5)*1)</f>
        <v>x</v>
      </c>
    </row>
    <row r="125" spans="1:2">
      <c r="A125" t="s">
        <v>73</v>
      </c>
      <c r="B125" s="1">
        <f>IF(ISERROR(FIND("price=",[data])),"x",MID([data],FIND("price=",[data])+6,FIND("&amp;productid=",[data])-1-FIND("price=",[data])-5)*1)</f>
        <v>1822.69</v>
      </c>
    </row>
    <row r="126" spans="1:2" hidden="1">
      <c r="A126" t="s">
        <v>60</v>
      </c>
      <c r="B126" s="1" t="str">
        <f>IF(ISERROR(FIND("price=",[data])),"x",MID([data],FIND("price=",[data])+6,FIND("&amp;productid=",[data])-1-FIND("price=",[data])-5)*1)</f>
        <v>x</v>
      </c>
    </row>
    <row r="127" spans="1:2">
      <c r="A127" t="s">
        <v>74</v>
      </c>
      <c r="B127" s="1">
        <f>IF(ISERROR(FIND("price=",[data])),"x",MID([data],FIND("price=",[data])+6,FIND("&amp;productid=",[data])-1-FIND("price=",[data])-5)*1)</f>
        <v>1828.7</v>
      </c>
    </row>
    <row r="128" spans="1:2" hidden="1">
      <c r="A128" t="s">
        <v>60</v>
      </c>
      <c r="B128" s="1" t="str">
        <f>IF(ISERROR(FIND("price=",[data])),"x",MID([data],FIND("price=",[data])+6,FIND("&amp;productid=",[data])-1-FIND("price=",[data])-5)*1)</f>
        <v>x</v>
      </c>
    </row>
    <row r="129" spans="1:2">
      <c r="A129" t="s">
        <v>75</v>
      </c>
      <c r="B129" s="1">
        <f>IF(ISERROR(FIND("price=",[data])),"x",MID([data],FIND("price=",[data])+6,FIND("&amp;productid=",[data])-1-FIND("price=",[data])-5)*1)</f>
        <v>1890.9</v>
      </c>
    </row>
    <row r="130" spans="1:2" hidden="1">
      <c r="A130" t="s">
        <v>60</v>
      </c>
      <c r="B130" s="1" t="str">
        <f>IF(ISERROR(FIND("price=",[data])),"x",MID([data],FIND("price=",[data])+6,FIND("&amp;productid=",[data])-1-FIND("price=",[data])-5)*1)</f>
        <v>x</v>
      </c>
    </row>
    <row r="131" spans="1:2">
      <c r="A131" t="s">
        <v>76</v>
      </c>
      <c r="B131" s="1">
        <f>IF(ISERROR(FIND("price=",[data])),"x",MID([data],FIND("price=",[data])+6,FIND("&amp;productid=",[data])-1-FIND("price=",[data])-5)*1)</f>
        <v>1899</v>
      </c>
    </row>
    <row r="132" spans="1:2" hidden="1">
      <c r="A132" t="s">
        <v>60</v>
      </c>
      <c r="B132" s="1" t="str">
        <f>IF(ISERROR(FIND("price=",[data])),"x",MID([data],FIND("price=",[data])+6,FIND("&amp;productid=",[data])-1-FIND("price=",[data])-5)*1)</f>
        <v>x</v>
      </c>
    </row>
    <row r="133" spans="1:2">
      <c r="A133" t="s">
        <v>77</v>
      </c>
      <c r="B133" s="1">
        <f>IF(ISERROR(FIND("price=",[data])),"x",MID([data],FIND("price=",[data])+6,FIND("&amp;productid=",[data])-1-FIND("price=",[data])-5)*1)</f>
        <v>1909.99</v>
      </c>
    </row>
    <row r="134" spans="1:2" hidden="1">
      <c r="A134" t="s">
        <v>60</v>
      </c>
      <c r="B134" s="1" t="str">
        <f>IF(ISERROR(FIND("price=",[data])),"x",MID([data],FIND("price=",[data])+6,FIND("&amp;productid=",[data])-1-FIND("price=",[data])-5)*1)</f>
        <v>x</v>
      </c>
    </row>
    <row r="135" spans="1:2">
      <c r="A135" t="s">
        <v>78</v>
      </c>
      <c r="B135" s="1">
        <f>IF(ISERROR(FIND("price=",[data])),"x",MID([data],FIND("price=",[data])+6,FIND("&amp;productid=",[data])-1-FIND("price=",[data])-5)*1)</f>
        <v>2041.73</v>
      </c>
    </row>
    <row r="136" spans="1:2" hidden="1">
      <c r="A136" t="s">
        <v>60</v>
      </c>
      <c r="B136" s="1" t="str">
        <f>IF(ISERROR(FIND("price=",[data])),"x",MID([data],FIND("price=",[data])+6,FIND("&amp;productid=",[data])-1-FIND("price=",[data])-5)*1)</f>
        <v>x</v>
      </c>
    </row>
    <row r="137" spans="1:2">
      <c r="A137" t="s">
        <v>79</v>
      </c>
      <c r="B137" s="1">
        <f>IF(ISERROR(FIND("price=",[data])),"x",MID([data],FIND("price=",[data])+6,FIND("&amp;productid=",[data])-1-FIND("price=",[data])-5)*1)</f>
        <v>2049</v>
      </c>
    </row>
    <row r="138" spans="1:2" hidden="1">
      <c r="A138" t="s">
        <v>60</v>
      </c>
      <c r="B138" s="1" t="str">
        <f>IF(ISERROR(FIND("price=",[data])),"x",MID([data],FIND("price=",[data])+6,FIND("&amp;productid=",[data])-1-FIND("price=",[data])-5)*1)</f>
        <v>x</v>
      </c>
    </row>
    <row r="139" spans="1:2">
      <c r="A139" t="s">
        <v>80</v>
      </c>
      <c r="B139" s="1">
        <f>IF(ISERROR(FIND("price=",[data])),"x",MID([data],FIND("price=",[data])+6,FIND("&amp;productid=",[data])-1-FIND("price=",[data])-5)*1)</f>
        <v>2060.9</v>
      </c>
    </row>
    <row r="140" spans="1:2" hidden="1">
      <c r="A140" t="s">
        <v>53</v>
      </c>
      <c r="B140" s="1" t="str">
        <f>IF(ISERROR(FIND("price=",[data])),"x",MID([data],FIND("price=",[data])+6,FIND("&amp;productid=",[data])-1-FIND("price=",[data])-5)*1)</f>
        <v>x</v>
      </c>
    </row>
    <row r="141" spans="1:2">
      <c r="A141" t="s">
        <v>81</v>
      </c>
      <c r="B141" s="1">
        <f>IF(ISERROR(FIND("price=",[data])),"x",MID([data],FIND("price=",[data])+6,FIND("&amp;productid=",[data])-1-FIND("price=",[data])-5)*1)</f>
        <v>2947.99</v>
      </c>
    </row>
    <row r="142" spans="1:2" hidden="1">
      <c r="A142" t="s">
        <v>53</v>
      </c>
      <c r="B142" s="1" t="str">
        <f>IF(ISERROR(FIND("price=",[data])),"x",MID([data],FIND("price=",[data])+6,FIND("&amp;productid=",[data])-1-FIND("price=",[data])-5)*1)</f>
        <v>x</v>
      </c>
    </row>
    <row r="143" spans="1:2">
      <c r="A143" t="s">
        <v>82</v>
      </c>
      <c r="B143" s="1">
        <f>IF(ISERROR(FIND("price=",[data])),"x",MID([data],FIND("price=",[data])+6,FIND("&amp;productid=",[data])-1-FIND("price=",[data])-5)*1)</f>
        <v>2947.99</v>
      </c>
    </row>
    <row r="144" spans="1:2" hidden="1">
      <c r="A144" t="s">
        <v>53</v>
      </c>
      <c r="B144" s="1" t="str">
        <f>IF(ISERROR(FIND("price=",[data])),"x",MID([data],FIND("price=",[data])+6,FIND("&amp;productid=",[data])-1-FIND("price=",[data])-5)*1)</f>
        <v>x</v>
      </c>
    </row>
    <row r="145" spans="1:2">
      <c r="A145" t="s">
        <v>83</v>
      </c>
      <c r="B145" s="1">
        <f>IF(ISERROR(FIND("price=",[data])),"x",MID([data],FIND("price=",[data])+6,FIND("&amp;productid=",[data])-1-FIND("price=",[data])-5)*1)</f>
        <v>2965</v>
      </c>
    </row>
    <row r="146" spans="1:2" hidden="1">
      <c r="A146" t="s">
        <v>53</v>
      </c>
      <c r="B146" s="1" t="str">
        <f>IF(ISERROR(FIND("price=",[data])),"x",MID([data],FIND("price=",[data])+6,FIND("&amp;productid=",[data])-1-FIND("price=",[data])-5)*1)</f>
        <v>x</v>
      </c>
    </row>
    <row r="147" spans="1:2">
      <c r="A147" t="s">
        <v>84</v>
      </c>
      <c r="B147" s="1">
        <f>IF(ISERROR(FIND("price=",[data])),"x",MID([data],FIND("price=",[data])+6,FIND("&amp;productid=",[data])-1-FIND("price=",[data])-5)*1)</f>
        <v>2965</v>
      </c>
    </row>
    <row r="148" spans="1:2" hidden="1">
      <c r="A148" t="s">
        <v>53</v>
      </c>
      <c r="B148" s="1" t="str">
        <f>IF(ISERROR(FIND("price=",[data])),"x",MID([data],FIND("price=",[data])+6,FIND("&amp;productid=",[data])-1-FIND("price=",[data])-5)*1)</f>
        <v>x</v>
      </c>
    </row>
    <row r="149" spans="1:2">
      <c r="A149" t="s">
        <v>85</v>
      </c>
      <c r="B149" s="1">
        <f>IF(ISERROR(FIND("price=",[data])),"x",MID([data],FIND("price=",[data])+6,FIND("&amp;productid=",[data])-1-FIND("price=",[data])-5)*1)</f>
        <v>3171.99</v>
      </c>
    </row>
    <row r="150" spans="1:2" hidden="1">
      <c r="A150" t="s">
        <v>53</v>
      </c>
      <c r="B150" s="1" t="str">
        <f>IF(ISERROR(FIND("price=",[data])),"x",MID([data],FIND("price=",[data])+6,FIND("&amp;productid=",[data])-1-FIND("price=",[data])-5)*1)</f>
        <v>x</v>
      </c>
    </row>
    <row r="151" spans="1:2">
      <c r="A151" t="s">
        <v>86</v>
      </c>
      <c r="B151" s="1">
        <f>IF(ISERROR(FIND("price=",[data])),"x",MID([data],FIND("price=",[data])+6,FIND("&amp;productid=",[data])-1-FIND("price=",[data])-5)*1)</f>
        <v>3171.99</v>
      </c>
    </row>
    <row r="152" spans="1:2" hidden="1">
      <c r="A152" t="s">
        <v>53</v>
      </c>
      <c r="B152" s="1" t="str">
        <f>IF(ISERROR(FIND("price=",[data])),"x",MID([data],FIND("price=",[data])+6,FIND("&amp;productid=",[data])-1-FIND("price=",[data])-5)*1)</f>
        <v>x</v>
      </c>
    </row>
    <row r="153" spans="1:2">
      <c r="A153" t="s">
        <v>87</v>
      </c>
      <c r="B153" s="1">
        <f>IF(ISERROR(FIND("price=",[data])),"x",MID([data],FIND("price=",[data])+6,FIND("&amp;productid=",[data])-1-FIND("price=",[data])-5)*1)</f>
        <v>3300</v>
      </c>
    </row>
    <row r="154" spans="1:2" hidden="1">
      <c r="A154" t="s">
        <v>53</v>
      </c>
      <c r="B154" s="1" t="str">
        <f>IF(ISERROR(FIND("price=",[data])),"x",MID([data],FIND("price=",[data])+6,FIND("&amp;productid=",[data])-1-FIND("price=",[data])-5)*1)</f>
        <v>x</v>
      </c>
    </row>
    <row r="155" spans="1:2">
      <c r="A155" t="s">
        <v>88</v>
      </c>
      <c r="B155" s="1">
        <f>IF(ISERROR(FIND("price=",[data])),"x",MID([data],FIND("price=",[data])+6,FIND("&amp;productid=",[data])-1-FIND("price=",[data])-5)*1)</f>
        <v>3400.99</v>
      </c>
    </row>
    <row r="156" spans="1:2" hidden="1">
      <c r="A156" t="s">
        <v>60</v>
      </c>
      <c r="B156" s="1" t="str">
        <f>IF(ISERROR(FIND("price=",[data])),"x",MID([data],FIND("price=",[data])+6,FIND("&amp;productid=",[data])-1-FIND("price=",[data])-5)*1)</f>
        <v>x</v>
      </c>
    </row>
    <row r="157" spans="1:2">
      <c r="A157" t="s">
        <v>89</v>
      </c>
      <c r="B157" s="1">
        <f>IF(ISERROR(FIND("price=",[data])),"x",MID([data],FIND("price=",[data])+6,FIND("&amp;productid=",[data])-1-FIND("price=",[data])-5)*1)</f>
        <v>2133.9899999999998</v>
      </c>
    </row>
    <row r="158" spans="1:2" hidden="1">
      <c r="A158" t="s">
        <v>60</v>
      </c>
      <c r="B158" s="1" t="str">
        <f>IF(ISERROR(FIND("price=",[data])),"x",MID([data],FIND("price=",[data])+6,FIND("&amp;productid=",[data])-1-FIND("price=",[data])-5)*1)</f>
        <v>x</v>
      </c>
    </row>
    <row r="159" spans="1:2">
      <c r="A159" t="s">
        <v>90</v>
      </c>
      <c r="B159" s="1">
        <f>IF(ISERROR(FIND("price=",[data])),"x",MID([data],FIND("price=",[data])+6,FIND("&amp;productid=",[data])-1-FIND("price=",[data])-5)*1)</f>
        <v>2304.1799999999998</v>
      </c>
    </row>
    <row r="160" spans="1:2" hidden="1">
      <c r="A160" t="s">
        <v>91</v>
      </c>
      <c r="B160" s="1" t="str">
        <f>IF(ISERROR(FIND("price=",[data])),"x",MID([data],FIND("price=",[data])+6,FIND("&amp;productid=",[data])-1-FIND("price=",[data])-5)*1)</f>
        <v>x</v>
      </c>
    </row>
    <row r="161" spans="1:2" hidden="1">
      <c r="A161" t="s">
        <v>92</v>
      </c>
      <c r="B161" s="1" t="str">
        <f>IF(ISERROR(FIND("price=",[data])),"x",MID([data],FIND("price=",[data])+6,FIND("&amp;productid=",[data])-1-FIND("price=",[data])-5)*1)</f>
        <v>x</v>
      </c>
    </row>
    <row r="162" spans="1:2" hidden="1">
      <c r="A162" t="s">
        <v>93</v>
      </c>
      <c r="B162" s="1" t="str">
        <f>IF(ISERROR(FIND("price=",[data])),"x",MID([data],FIND("price=",[data])+6,FIND("&amp;productid=",[data])-1-FIND("price=",[data])-5)*1)</f>
        <v>x</v>
      </c>
    </row>
    <row r="163" spans="1:2" hidden="1">
      <c r="A163" t="s">
        <v>94</v>
      </c>
      <c r="B163" s="1" t="str">
        <f>IF(ISERROR(FIND("price=",[data])),"x",MID([data],FIND("price=",[data])+6,FIND("&amp;productid=",[data])-1-FIND("price=",[data])-5)*1)</f>
        <v>x</v>
      </c>
    </row>
    <row r="164" spans="1:2" hidden="1">
      <c r="A164" t="s">
        <v>95</v>
      </c>
      <c r="B164" s="1" t="str">
        <f>IF(ISERROR(FIND("price=",[data])),"x",MID([data],FIND("price=",[data])+6,FIND("&amp;productid=",[data])-1-FIND("price=",[data])-5)*1)</f>
        <v>x</v>
      </c>
    </row>
    <row r="165" spans="1:2" hidden="1">
      <c r="A165" t="s">
        <v>96</v>
      </c>
      <c r="B165" s="1" t="str">
        <f>IF(ISERROR(FIND("price=",[data])),"x",MID([data],FIND("price=",[data])+6,FIND("&amp;productid=",[data])-1-FIND("price=",[data])-5)*1)</f>
        <v>x</v>
      </c>
    </row>
    <row r="166" spans="1:2" hidden="1">
      <c r="A166" t="s">
        <v>97</v>
      </c>
      <c r="B166" s="1" t="str">
        <f>IF(ISERROR(FIND("price=",[data])),"x",MID([data],FIND("price=",[data])+6,FIND("&amp;productid=",[data])-1-FIND("price=",[data])-5)*1)</f>
        <v>x</v>
      </c>
    </row>
    <row r="167" spans="1:2" hidden="1">
      <c r="A167" t="s">
        <v>98</v>
      </c>
      <c r="B167" s="1" t="str">
        <f>IF(ISERROR(FIND("price=",[data])),"x",MID([data],FIND("price=",[data])+6,FIND("&amp;productid=",[data])-1-FIND("price=",[data])-5)*1)</f>
        <v>x</v>
      </c>
    </row>
    <row r="168" spans="1:2" hidden="1">
      <c r="A168" t="s">
        <v>99</v>
      </c>
      <c r="B168" s="1" t="str">
        <f>IF(ISERROR(FIND("price=",[data])),"x",MID([data],FIND("price=",[data])+6,FIND("&amp;productid=",[data])-1-FIND("price=",[data])-5)*1)</f>
        <v>x</v>
      </c>
    </row>
    <row r="169" spans="1:2" hidden="1">
      <c r="A169" t="s">
        <v>100</v>
      </c>
      <c r="B169" s="1" t="str">
        <f>IF(ISERROR(FIND("price=",[data])),"x",MID([data],FIND("price=",[data])+6,FIND("&amp;productid=",[data])-1-FIND("price=",[data])-5)*1)</f>
        <v>x</v>
      </c>
    </row>
    <row r="170" spans="1:2" hidden="1">
      <c r="A170" t="s">
        <v>101</v>
      </c>
      <c r="B170" s="1" t="str">
        <f>IF(ISERROR(FIND("price=",[data])),"x",MID([data],FIND("price=",[data])+6,FIND("&amp;productid=",[data])-1-FIND("price=",[data])-5)*1)</f>
        <v>x</v>
      </c>
    </row>
    <row r="171" spans="1:2" hidden="1">
      <c r="A171" t="s">
        <v>102</v>
      </c>
      <c r="B171" s="1" t="str">
        <f>IF(ISERROR(FIND("price=",[data])),"x",MID([data],FIND("price=",[data])+6,FIND("&amp;productid=",[data])-1-FIND("price=",[data])-5)*1)</f>
        <v>x</v>
      </c>
    </row>
    <row r="172" spans="1:2" hidden="1">
      <c r="A172" t="s">
        <v>103</v>
      </c>
      <c r="B172" s="1" t="str">
        <f>IF(ISERROR(FIND("price=",[data])),"x",MID([data],FIND("price=",[data])+6,FIND("&amp;productid=",[data])-1-FIND("price=",[data])-5)*1)</f>
        <v>x</v>
      </c>
    </row>
    <row r="173" spans="1:2" hidden="1">
      <c r="A173" t="s">
        <v>104</v>
      </c>
      <c r="B173" s="1" t="str">
        <f>IF(ISERROR(FIND("price=",[data])),"x",MID([data],FIND("price=",[data])+6,FIND("&amp;productid=",[data])-1-FIND("price=",[data])-5)*1)</f>
        <v>x</v>
      </c>
    </row>
    <row r="174" spans="1:2" hidden="1">
      <c r="A174" t="s">
        <v>105</v>
      </c>
      <c r="B174" s="1" t="str">
        <f>IF(ISERROR(FIND("price=",[data])),"x",MID([data],FIND("price=",[data])+6,FIND("&amp;productid=",[data])-1-FIND("price=",[data])-5)*1)</f>
        <v>x</v>
      </c>
    </row>
    <row r="175" spans="1:2" hidden="1">
      <c r="A175" t="s">
        <v>106</v>
      </c>
      <c r="B175" s="1" t="str">
        <f>IF(ISERROR(FIND("price=",[data])),"x",MID([data],FIND("price=",[data])+6,FIND("&amp;productid=",[data])-1-FIND("price=",[data])-5)*1)</f>
        <v>x</v>
      </c>
    </row>
    <row r="176" spans="1:2" hidden="1">
      <c r="A176" t="s">
        <v>107</v>
      </c>
      <c r="B176" s="1" t="str">
        <f>IF(ISERROR(FIND("price=",[data])),"x",MID([data],FIND("price=",[data])+6,FIND("&amp;productid=",[data])-1-FIND("price=",[data])-5)*1)</f>
        <v>x</v>
      </c>
    </row>
    <row r="177" spans="1:2" hidden="1">
      <c r="A177" t="s">
        <v>108</v>
      </c>
      <c r="B177" s="1" t="str">
        <f>IF(ISERROR(FIND("price=",[data])),"x",MID([data],FIND("price=",[data])+6,FIND("&amp;productid=",[data])-1-FIND("price=",[data])-5)*1)</f>
        <v>x</v>
      </c>
    </row>
    <row r="178" spans="1:2" hidden="1">
      <c r="A178" t="s">
        <v>109</v>
      </c>
      <c r="B178" s="1" t="str">
        <f>IF(ISERROR(FIND("price=",[data])),"x",MID([data],FIND("price=",[data])+6,FIND("&amp;productid=",[data])-1-FIND("price=",[data])-5)*1)</f>
        <v>x</v>
      </c>
    </row>
    <row r="179" spans="1:2" hidden="1">
      <c r="A179" t="s">
        <v>110</v>
      </c>
      <c r="B179" s="1" t="str">
        <f>IF(ISERROR(FIND("price=",[data])),"x",MID([data],FIND("price=",[data])+6,FIND("&amp;productid=",[data])-1-FIND("price=",[data])-5)*1)</f>
        <v>x</v>
      </c>
    </row>
    <row r="180" spans="1:2" hidden="1">
      <c r="A180" t="s">
        <v>111</v>
      </c>
      <c r="B180" s="1" t="str">
        <f>IF(ISERROR(FIND("price=",[data])),"x",MID([data],FIND("price=",[data])+6,FIND("&amp;productid=",[data])-1-FIND("price=",[data])-5)*1)</f>
        <v>x</v>
      </c>
    </row>
    <row r="181" spans="1:2" hidden="1">
      <c r="A181" t="s">
        <v>112</v>
      </c>
      <c r="B181" s="1" t="str">
        <f>IF(ISERROR(FIND("price=",[data])),"x",MID([data],FIND("price=",[data])+6,FIND("&amp;productid=",[data])-1-FIND("price=",[data])-5)*1)</f>
        <v>x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C59"/>
  <sheetViews>
    <sheetView workbookViewId="0">
      <selection activeCell="A3" sqref="A3:A59"/>
    </sheetView>
  </sheetViews>
  <sheetFormatPr baseColWidth="10" defaultRowHeight="15"/>
  <cols>
    <col min="2" max="2" width="32.85546875" bestFit="1" customWidth="1"/>
  </cols>
  <sheetData>
    <row r="1" spans="1:3">
      <c r="A1" t="s">
        <v>159</v>
      </c>
      <c r="B1" t="s">
        <v>160</v>
      </c>
      <c r="C1" t="s">
        <v>162</v>
      </c>
    </row>
    <row r="2" spans="1:3" hidden="1">
      <c r="A2" t="s">
        <v>113</v>
      </c>
      <c r="B2" s="1" t="str">
        <f>IF(LEFT(A2,1)="V",A2,#REF!)</f>
        <v>Viessmann Vitodens 222-W (13 kW)</v>
      </c>
      <c r="C2" s="1" t="str">
        <f>IF(NOT(ISERROR(FIND("€",[price]))),TRIM(SUBSTITUTE(SUBSTITUTE(SUBSTITUTE(SUBSTITUTE(LEFT([price],FIND("€",[price])-2),"m","")," ",""),".",""),",","."))*1,"x")</f>
        <v>x</v>
      </c>
    </row>
    <row r="3" spans="1:3">
      <c r="A3" s="3" t="s">
        <v>163</v>
      </c>
      <c r="B3" s="1" t="str">
        <f t="shared" ref="B3:B30" si="0">IF(LEFT(A3,1)="V",A3,B2)</f>
        <v>Viessmann Vitodens 222-W (13 kW)</v>
      </c>
      <c r="C3" s="1">
        <f>IF(NOT(ISERROR(FIND("€",[price]))),TRIM(SUBSTITUTE(SUBSTITUTE(SUBSTITUTE(SUBSTITUTE(LEFT([price],FIND("€",[price])-2),"m","")," ",""),".",""),",","."))*1,"x")</f>
        <v>2857.6</v>
      </c>
    </row>
    <row r="4" spans="1:3">
      <c r="A4" t="s">
        <v>114</v>
      </c>
      <c r="B4" s="1" t="str">
        <f t="shared" si="0"/>
        <v>Viessmann Vitodens 222-W (13 kW)</v>
      </c>
      <c r="C4" s="1">
        <f>IF(NOT(ISERROR(FIND("€",[price]))),TRIM(SUBSTITUTE(SUBSTITUTE(SUBSTITUTE(SUBSTITUTE(LEFT([price],FIND("€",[price])-2),"m","")," ",""),".",""),",","."))*1,"x")</f>
        <v>2885.8</v>
      </c>
    </row>
    <row r="5" spans="1:3">
      <c r="A5" t="s">
        <v>115</v>
      </c>
      <c r="B5" s="1" t="str">
        <f t="shared" si="0"/>
        <v>Viessmann Vitodens 222-W (13 kW)</v>
      </c>
      <c r="C5" s="1">
        <f>IF(NOT(ISERROR(FIND("€",[price]))),TRIM(SUBSTITUTE(SUBSTITUTE(SUBSTITUTE(SUBSTITUTE(LEFT([price],FIND("€",[price])-2),"m","")," ",""),".",""),",","."))*1,"x")</f>
        <v>2934.94</v>
      </c>
    </row>
    <row r="6" spans="1:3">
      <c r="A6" t="s">
        <v>116</v>
      </c>
      <c r="B6" s="1" t="str">
        <f t="shared" si="0"/>
        <v>Viessmann Vitodens 222-W (13 kW)</v>
      </c>
      <c r="C6" s="1">
        <f>IF(NOT(ISERROR(FIND("€",[price]))),TRIM(SUBSTITUTE(SUBSTITUTE(SUBSTITUTE(SUBSTITUTE(LEFT([price],FIND("€",[price])-2),"m","")," ",""),".",""),",","."))*1,"x")</f>
        <v>3008.99</v>
      </c>
    </row>
    <row r="7" spans="1:3">
      <c r="A7" t="s">
        <v>117</v>
      </c>
      <c r="B7" s="1" t="str">
        <f t="shared" si="0"/>
        <v>Viessmann Vitodens 222-W (13 kW)</v>
      </c>
      <c r="C7" s="1">
        <f>IF(NOT(ISERROR(FIND("€",[price]))),TRIM(SUBSTITUTE(SUBSTITUTE(SUBSTITUTE(SUBSTITUTE(LEFT([price],FIND("€",[price])-2),"m","")," ",""),".",""),",","."))*1,"x")</f>
        <v>3232.99</v>
      </c>
    </row>
    <row r="8" spans="1:3">
      <c r="A8" t="s">
        <v>118</v>
      </c>
      <c r="B8" s="1" t="str">
        <f t="shared" si="0"/>
        <v>Viessmann Vitodens 222-W (13 kW)</v>
      </c>
      <c r="C8" s="1">
        <f>IF(NOT(ISERROR(FIND("€",[price]))),TRIM(SUBSTITUTE(SUBSTITUTE(SUBSTITUTE(SUBSTITUTE(LEFT([price],FIND("€",[price])-2),"m","")," ",""),".",""),",","."))*1,"x")</f>
        <v>3454.99</v>
      </c>
    </row>
    <row r="9" spans="1:3" hidden="1">
      <c r="A9" t="s">
        <v>119</v>
      </c>
      <c r="B9" s="1" t="str">
        <f>IF(LEFT(A9,1)="V",A9,#REF!)</f>
        <v>Viessmann Vitodens 222-F (13 kW)</v>
      </c>
      <c r="C9" s="1" t="str">
        <f>IF(NOT(ISERROR(FIND("€",[price]))),TRIM(SUBSTITUTE(SUBSTITUTE(SUBSTITUTE(SUBSTITUTE(LEFT([price],FIND("€",[price])-2),"m","")," ",""),".",""),",","."))*1,"x")</f>
        <v>x</v>
      </c>
    </row>
    <row r="10" spans="1:3">
      <c r="A10" s="2" t="s">
        <v>164</v>
      </c>
      <c r="B10" s="1" t="str">
        <f t="shared" si="0"/>
        <v>Viessmann Vitodens 222-F (13 kW)</v>
      </c>
      <c r="C10" s="1">
        <f>IF(NOT(ISERROR(FIND("€",[price]))),TRIM(SUBSTITUTE(SUBSTITUTE(SUBSTITUTE(SUBSTITUTE(LEFT([price],FIND("€",[price])-2),"m","")," ",""),".",""),",","."))*1,"x")</f>
        <v>2690</v>
      </c>
    </row>
    <row r="11" spans="1:3">
      <c r="A11" t="s">
        <v>120</v>
      </c>
      <c r="B11" s="1" t="str">
        <f t="shared" si="0"/>
        <v>Viessmann Vitodens 222-F (13 kW)</v>
      </c>
      <c r="C11" s="1">
        <f>IF(NOT(ISERROR(FIND("€",[price]))),TRIM(SUBSTITUTE(SUBSTITUTE(SUBSTITUTE(SUBSTITUTE(LEFT([price],FIND("€",[price])-2),"m","")," ",""),".",""),",","."))*1,"x")</f>
        <v>2745</v>
      </c>
    </row>
    <row r="12" spans="1:3">
      <c r="A12" t="s">
        <v>121</v>
      </c>
      <c r="B12" s="1" t="str">
        <f t="shared" si="0"/>
        <v>Viessmann Vitodens 222-F (13 kW)</v>
      </c>
      <c r="C12" s="1">
        <f>IF(NOT(ISERROR(FIND("€",[price]))),TRIM(SUBSTITUTE(SUBSTITUTE(SUBSTITUTE(SUBSTITUTE(LEFT([price],FIND("€",[price])-2),"m","")," ",""),".",""),",","."))*1,"x")</f>
        <v>2799.99</v>
      </c>
    </row>
    <row r="13" spans="1:3">
      <c r="A13" t="s">
        <v>122</v>
      </c>
      <c r="B13" s="1" t="str">
        <f t="shared" si="0"/>
        <v>Viessmann Vitodens 222-F (13 kW)</v>
      </c>
      <c r="C13" s="1">
        <f>IF(NOT(ISERROR(FIND("€",[price]))),TRIM(SUBSTITUTE(SUBSTITUTE(SUBSTITUTE(SUBSTITUTE(LEFT([price],FIND("€",[price])-2),"m","")," ",""),".",""),",","."))*1,"x")</f>
        <v>2800</v>
      </c>
    </row>
    <row r="14" spans="1:3">
      <c r="A14" t="s">
        <v>123</v>
      </c>
      <c r="B14" s="1" t="str">
        <f t="shared" si="0"/>
        <v>Viessmann Vitodens 222-F (13 kW)</v>
      </c>
      <c r="C14" s="1">
        <f>IF(NOT(ISERROR(FIND("€",[price]))),TRIM(SUBSTITUTE(SUBSTITUTE(SUBSTITUTE(SUBSTITUTE(LEFT([price],FIND("€",[price])-2),"m","")," ",""),".",""),",","."))*1,"x")</f>
        <v>2827.34</v>
      </c>
    </row>
    <row r="15" spans="1:3" hidden="1">
      <c r="A15" t="s">
        <v>124</v>
      </c>
      <c r="B15" s="1" t="str">
        <f>IF(LEFT(A15,1)="V",A15,#REF!)</f>
        <v>Viessmann Vitodens 200-W (13 kW)</v>
      </c>
      <c r="C15" s="1" t="str">
        <f>IF(NOT(ISERROR(FIND("€",[price]))),TRIM(SUBSTITUTE(SUBSTITUTE(SUBSTITUTE(SUBSTITUTE(LEFT([price],FIND("€",[price])-2),"m","")," ",""),".",""),",","."))*1,"x")</f>
        <v>x</v>
      </c>
    </row>
    <row r="16" spans="1:3">
      <c r="A16" s="2" t="s">
        <v>168</v>
      </c>
      <c r="B16" s="1" t="str">
        <f t="shared" si="0"/>
        <v>Viessmann Vitodens 200-W (13 kW)</v>
      </c>
      <c r="C16" s="1" t="e">
        <f>IF(NOT(ISERROR(FIND("€",[price]))),TRIM(SUBSTITUTE(SUBSTITUTE(SUBSTITUTE(SUBSTITUTE(LEFT([price],FIND("€",[price])-2),"m","")," ",""),".",""),",","."))*1,"x")</f>
        <v>#VALUE!</v>
      </c>
    </row>
    <row r="17" spans="1:3">
      <c r="A17" t="s">
        <v>125</v>
      </c>
      <c r="B17" s="1" t="str">
        <f t="shared" si="0"/>
        <v>Viessmann Vitodens 200-W (13 kW)</v>
      </c>
      <c r="C17" s="1">
        <f>IF(NOT(ISERROR(FIND("€",[price]))),TRIM(SUBSTITUTE(SUBSTITUTE(SUBSTITUTE(SUBSTITUTE(LEFT([price],FIND("€",[price])-2),"m","")," ",""),".",""),",","."))*1,"x")</f>
        <v>2873.62</v>
      </c>
    </row>
    <row r="18" spans="1:3">
      <c r="A18" t="s">
        <v>126</v>
      </c>
      <c r="B18" s="1" t="str">
        <f t="shared" si="0"/>
        <v>Viessmann Vitodens 200-W (13 kW)</v>
      </c>
      <c r="C18" s="1">
        <f>IF(NOT(ISERROR(FIND("€",[price]))),TRIM(SUBSTITUTE(SUBSTITUTE(SUBSTITUTE(SUBSTITUTE(LEFT([price],FIND("€",[price])-2),"m","")," ",""),".",""),",","."))*1,"x")</f>
        <v>1631.28</v>
      </c>
    </row>
    <row r="19" spans="1:3">
      <c r="A19" t="s">
        <v>127</v>
      </c>
      <c r="B19" s="1" t="str">
        <f t="shared" si="0"/>
        <v>Viessmann Vitodens 200-W (13 kW)</v>
      </c>
      <c r="C19" s="1">
        <f>IF(NOT(ISERROR(FIND("€",[price]))),TRIM(SUBSTITUTE(SUBSTITUTE(SUBSTITUTE(SUBSTITUTE(LEFT([price],FIND("€",[price])-2),"m","")," ",""),".",""),",","."))*1,"x")</f>
        <v>2947.99</v>
      </c>
    </row>
    <row r="20" spans="1:3">
      <c r="A20" t="s">
        <v>128</v>
      </c>
      <c r="B20" s="1" t="str">
        <f t="shared" si="0"/>
        <v>Viessmann Vitodens 200-W (13 kW)</v>
      </c>
      <c r="C20" s="1">
        <f>IF(NOT(ISERROR(FIND("€",[price]))),TRIM(SUBSTITUTE(SUBSTITUTE(SUBSTITUTE(SUBSTITUTE(LEFT([price],FIND("€",[price])-2),"m","")," ",""),".",""),",","."))*1,"x")</f>
        <v>1715</v>
      </c>
    </row>
    <row r="21" spans="1:3">
      <c r="A21" t="s">
        <v>127</v>
      </c>
      <c r="B21" s="1" t="str">
        <f t="shared" si="0"/>
        <v>Viessmann Vitodens 200-W (13 kW)</v>
      </c>
      <c r="C21" s="1">
        <f>IF(NOT(ISERROR(FIND("€",[price]))),TRIM(SUBSTITUTE(SUBSTITUTE(SUBSTITUTE(SUBSTITUTE(LEFT([price],FIND("€",[price])-2),"m","")," ",""),".",""),",","."))*1,"x")</f>
        <v>2947.99</v>
      </c>
    </row>
    <row r="22" spans="1:3">
      <c r="A22" t="s">
        <v>129</v>
      </c>
      <c r="B22" s="1" t="str">
        <f t="shared" si="0"/>
        <v>Viessmann Vitodens 200-W (13 kW)</v>
      </c>
      <c r="C22" s="1">
        <f>IF(NOT(ISERROR(FIND("€",[price]))),TRIM(SUBSTITUTE(SUBSTITUTE(SUBSTITUTE(SUBSTITUTE(LEFT([price],FIND("€",[price])-2),"m","")," ",""),".",""),",","."))*1,"x")</f>
        <v>2965</v>
      </c>
    </row>
    <row r="23" spans="1:3">
      <c r="A23" t="s">
        <v>130</v>
      </c>
      <c r="B23" s="1" t="str">
        <f t="shared" si="0"/>
        <v>Viessmann Vitodens 200-W (13 kW)</v>
      </c>
      <c r="C23" s="1">
        <f>IF(NOT(ISERROR(FIND("€",[price]))),TRIM(SUBSTITUTE(SUBSTITUTE(SUBSTITUTE(SUBSTITUTE(LEFT([price],FIND("€",[price])-2),"m","")," ",""),".",""),",","."))*1,"x")</f>
        <v>1760</v>
      </c>
    </row>
    <row r="24" spans="1:3">
      <c r="A24" t="s">
        <v>131</v>
      </c>
      <c r="B24" s="1" t="str">
        <f t="shared" si="0"/>
        <v>Viessmann Vitodens 200-W (13 kW)</v>
      </c>
      <c r="C24" s="1">
        <f>IF(NOT(ISERROR(FIND("€",[price]))),TRIM(SUBSTITUTE(SUBSTITUTE(SUBSTITUTE(SUBSTITUTE(LEFT([price],FIND("€",[price])-2),"m","")," ",""),".",""),",","."))*1,"x")</f>
        <v>1769</v>
      </c>
    </row>
    <row r="25" spans="1:3">
      <c r="A25" t="s">
        <v>129</v>
      </c>
      <c r="B25" s="1" t="str">
        <f t="shared" si="0"/>
        <v>Viessmann Vitodens 200-W (13 kW)</v>
      </c>
      <c r="C25" s="1">
        <f>IF(NOT(ISERROR(FIND("€",[price]))),TRIM(SUBSTITUTE(SUBSTITUTE(SUBSTITUTE(SUBSTITUTE(LEFT([price],FIND("€",[price])-2),"m","")," ",""),".",""),",","."))*1,"x")</f>
        <v>2965</v>
      </c>
    </row>
    <row r="26" spans="1:3">
      <c r="A26" t="s">
        <v>132</v>
      </c>
      <c r="B26" s="1" t="str">
        <f t="shared" si="0"/>
        <v>Viessmann Vitodens 200-W (13 kW)</v>
      </c>
      <c r="C26" s="1">
        <f>IF(NOT(ISERROR(FIND("€",[price]))),TRIM(SUBSTITUTE(SUBSTITUTE(SUBSTITUTE(SUBSTITUTE(LEFT([price],FIND("€",[price])-2),"m","")," ",""),".",""),",","."))*1,"x")</f>
        <v>1799.76</v>
      </c>
    </row>
    <row r="27" spans="1:3">
      <c r="A27" t="s">
        <v>133</v>
      </c>
      <c r="B27" s="1" t="str">
        <f t="shared" si="0"/>
        <v>Viessmann Vitodens 200-W (13 kW)</v>
      </c>
      <c r="C27" s="1">
        <f>IF(NOT(ISERROR(FIND("€",[price]))),TRIM(SUBSTITUTE(SUBSTITUTE(SUBSTITUTE(SUBSTITUTE(LEFT([price],FIND("€",[price])-2),"m","")," ",""),".",""),",","."))*1,"x")</f>
        <v>3171.99</v>
      </c>
    </row>
    <row r="28" spans="1:3">
      <c r="A28" t="s">
        <v>133</v>
      </c>
      <c r="B28" s="1" t="str">
        <f t="shared" si="0"/>
        <v>Viessmann Vitodens 200-W (13 kW)</v>
      </c>
      <c r="C28" s="1">
        <f>IF(NOT(ISERROR(FIND("€",[price]))),TRIM(SUBSTITUTE(SUBSTITUTE(SUBSTITUTE(SUBSTITUTE(LEFT([price],FIND("€",[price])-2),"m","")," ",""),".",""),",","."))*1,"x")</f>
        <v>3171.99</v>
      </c>
    </row>
    <row r="29" spans="1:3">
      <c r="A29" t="s">
        <v>134</v>
      </c>
      <c r="B29" s="1" t="str">
        <f t="shared" si="0"/>
        <v>Viessmann Vitodens 200-W (13 kW)</v>
      </c>
      <c r="C29" s="1">
        <f>IF(NOT(ISERROR(FIND("€",[price]))),TRIM(SUBSTITUTE(SUBSTITUTE(SUBSTITUTE(SUBSTITUTE(LEFT([price],FIND("€",[price])-2),"m","")," ",""),".",""),",","."))*1,"x")</f>
        <v>1822.69</v>
      </c>
    </row>
    <row r="30" spans="1:3">
      <c r="A30" t="s">
        <v>135</v>
      </c>
      <c r="B30" s="1" t="str">
        <f t="shared" si="0"/>
        <v>Viessmann Vitodens 200-W (13 kW)</v>
      </c>
      <c r="C30" s="1">
        <f>IF(NOT(ISERROR(FIND("€",[price]))),TRIM(SUBSTITUTE(SUBSTITUTE(SUBSTITUTE(SUBSTITUTE(LEFT([price],FIND("€",[price])-2),"m","")," ",""),".",""),",","."))*1,"x")</f>
        <v>1828.7</v>
      </c>
    </row>
    <row r="31" spans="1:3">
      <c r="A31" t="s">
        <v>136</v>
      </c>
      <c r="B31" s="1" t="str">
        <f t="shared" ref="B31:B59" si="1">IF(LEFT(A31,1)="V",A31,B30)</f>
        <v>Viessmann Vitodens 200-W (13 kW)</v>
      </c>
      <c r="C31" s="1">
        <f>IF(NOT(ISERROR(FIND("€",[price]))),TRIM(SUBSTITUTE(SUBSTITUTE(SUBSTITUTE(SUBSTITUTE(LEFT([price],FIND("€",[price])-2),"m","")," ",""),".",""),",","."))*1,"x")</f>
        <v>3300</v>
      </c>
    </row>
    <row r="32" spans="1:3">
      <c r="A32" t="s">
        <v>137</v>
      </c>
      <c r="B32" s="1" t="str">
        <f t="shared" si="1"/>
        <v>Viessmann Vitodens 200-W (13 kW)</v>
      </c>
      <c r="C32" s="1">
        <f>IF(NOT(ISERROR(FIND("€",[price]))),TRIM(SUBSTITUTE(SUBSTITUTE(SUBSTITUTE(SUBSTITUTE(LEFT([price],FIND("€",[price])-2),"m","")," ",""),".",""),",","."))*1,"x")</f>
        <v>1890.9</v>
      </c>
    </row>
    <row r="33" spans="1:3">
      <c r="A33" t="s">
        <v>138</v>
      </c>
      <c r="B33" s="1" t="str">
        <f t="shared" si="1"/>
        <v>Viessmann Vitodens 200-W (13 kW)</v>
      </c>
      <c r="C33" s="1">
        <f>IF(NOT(ISERROR(FIND("€",[price]))),TRIM(SUBSTITUTE(SUBSTITUTE(SUBSTITUTE(SUBSTITUTE(LEFT([price],FIND("€",[price])-2),"m","")," ",""),".",""),",","."))*1,"x")</f>
        <v>3400.99</v>
      </c>
    </row>
    <row r="34" spans="1:3">
      <c r="A34" t="s">
        <v>139</v>
      </c>
      <c r="B34" s="1" t="str">
        <f t="shared" si="1"/>
        <v>Viessmann Vitodens 200-W (13 kW)</v>
      </c>
      <c r="C34" s="1">
        <f>IF(NOT(ISERROR(FIND("€",[price]))),TRIM(SUBSTITUTE(SUBSTITUTE(SUBSTITUTE(SUBSTITUTE(LEFT([price],FIND("€",[price])-2),"m","")," ",""),".",""),",","."))*1,"x")</f>
        <v>1899</v>
      </c>
    </row>
    <row r="35" spans="1:3">
      <c r="A35" t="s">
        <v>140</v>
      </c>
      <c r="B35" s="1" t="str">
        <f t="shared" si="1"/>
        <v>Viessmann Vitodens 200-W (13 kW)</v>
      </c>
      <c r="C35" s="1">
        <f>IF(NOT(ISERROR(FIND("€",[price]))),TRIM(SUBSTITUTE(SUBSTITUTE(SUBSTITUTE(SUBSTITUTE(LEFT([price],FIND("€",[price])-2),"m","")," ",""),".",""),",","."))*1,"x")</f>
        <v>1909.99</v>
      </c>
    </row>
    <row r="36" spans="1:3">
      <c r="A36" t="s">
        <v>141</v>
      </c>
      <c r="B36" s="1" t="str">
        <f t="shared" si="1"/>
        <v>Viessmann Vitodens 200-W (13 kW)</v>
      </c>
      <c r="C36" s="1">
        <f>IF(NOT(ISERROR(FIND("€",[price]))),TRIM(SUBSTITUTE(SUBSTITUTE(SUBSTITUTE(SUBSTITUTE(LEFT([price],FIND("€",[price])-2),"m","")," ",""),".",""),",","."))*1,"x")</f>
        <v>2041.73</v>
      </c>
    </row>
    <row r="37" spans="1:3">
      <c r="A37" t="s">
        <v>142</v>
      </c>
      <c r="B37" s="1" t="str">
        <f t="shared" si="1"/>
        <v>Viessmann Vitodens 200-W (13 kW)</v>
      </c>
      <c r="C37" s="1">
        <f>IF(NOT(ISERROR(FIND("€",[price]))),TRIM(SUBSTITUTE(SUBSTITUTE(SUBSTITUTE(SUBSTITUTE(LEFT([price],FIND("€",[price])-2),"m","")," ",""),".",""),",","."))*1,"x")</f>
        <v>2049</v>
      </c>
    </row>
    <row r="38" spans="1:3">
      <c r="A38" t="s">
        <v>143</v>
      </c>
      <c r="B38" s="1" t="str">
        <f t="shared" si="1"/>
        <v>Viessmann Vitodens 200-W (13 kW)</v>
      </c>
      <c r="C38" s="1">
        <f>IF(NOT(ISERROR(FIND("€",[price]))),TRIM(SUBSTITUTE(SUBSTITUTE(SUBSTITUTE(SUBSTITUTE(LEFT([price],FIND("€",[price])-2),"m","")," ",""),".",""),",","."))*1,"x")</f>
        <v>2060.9</v>
      </c>
    </row>
    <row r="39" spans="1:3">
      <c r="A39" t="s">
        <v>144</v>
      </c>
      <c r="B39" s="1" t="str">
        <f t="shared" si="1"/>
        <v>Viessmann Vitodens 200-W (13 kW)</v>
      </c>
      <c r="C39" s="1">
        <f>IF(NOT(ISERROR(FIND("€",[price]))),TRIM(SUBSTITUTE(SUBSTITUTE(SUBSTITUTE(SUBSTITUTE(LEFT([price],FIND("€",[price])-2),"m","")," ",""),".",""),",","."))*1,"x")</f>
        <v>2133.9899999999998</v>
      </c>
    </row>
    <row r="40" spans="1:3">
      <c r="A40" t="s">
        <v>145</v>
      </c>
      <c r="B40" s="1" t="str">
        <f t="shared" si="1"/>
        <v>Viessmann Vitodens 200-W (13 kW)</v>
      </c>
      <c r="C40" s="1">
        <f>IF(NOT(ISERROR(FIND("€",[price]))),TRIM(SUBSTITUTE(SUBSTITUTE(SUBSTITUTE(SUBSTITUTE(LEFT([price],FIND("€",[price])-2),"m","")," ",""),".",""),",","."))*1,"x")</f>
        <v>2304.1799999999998</v>
      </c>
    </row>
    <row r="41" spans="1:3" hidden="1">
      <c r="A41" t="s">
        <v>146</v>
      </c>
      <c r="B41" s="1" t="str">
        <f>IF(LEFT(A41,1)="V",A41,#REF!)</f>
        <v>Viessmann B2SA010</v>
      </c>
      <c r="C41" s="1" t="str">
        <f>IF(NOT(ISERROR(FIND("€",[price]))),TRIM(SUBSTITUTE(SUBSTITUTE(SUBSTITUTE(SUBSTITUTE(LEFT([price],FIND("€",[price])-2),"m","")," ",""),".",""),",","."))*1,"x")</f>
        <v>x</v>
      </c>
    </row>
    <row r="42" spans="1:3">
      <c r="A42" s="2" t="s">
        <v>165</v>
      </c>
      <c r="B42" s="1" t="str">
        <f t="shared" si="1"/>
        <v>Viessmann B2SA010</v>
      </c>
      <c r="C42" s="1">
        <v>3830</v>
      </c>
    </row>
    <row r="43" spans="1:3">
      <c r="A43" t="s">
        <v>147</v>
      </c>
      <c r="B43" s="1" t="str">
        <f t="shared" si="1"/>
        <v>Viessmann B2SA010</v>
      </c>
      <c r="C43" s="1">
        <f>IF(NOT(ISERROR(FIND("€",[price]))),TRIM(SUBSTITUTE(SUBSTITUTE(SUBSTITUTE(SUBSTITUTE(LEFT([price],FIND("€",[price])-2),"m","")," ",""),".",""),",","."))*1,"x")</f>
        <v>4204.1000000000004</v>
      </c>
    </row>
    <row r="44" spans="1:3" hidden="1">
      <c r="A44" t="s">
        <v>148</v>
      </c>
      <c r="B44" s="1" t="str">
        <f>IF(LEFT(A44,1)="V",A44,#REF!)</f>
        <v>Viessmann Vitodens 200-W (13kW)</v>
      </c>
      <c r="C44" s="1" t="str">
        <f>IF(NOT(ISERROR(FIND("€",[price]))),TRIM(SUBSTITUTE(SUBSTITUTE(SUBSTITUTE(SUBSTITUTE(LEFT([price],FIND("€",[price])-2),"m","")," ",""),".",""),",","."))*1,"x")</f>
        <v>x</v>
      </c>
    </row>
    <row r="45" spans="1:3">
      <c r="A45" s="2" t="s">
        <v>166</v>
      </c>
      <c r="B45" s="1" t="str">
        <f t="shared" si="1"/>
        <v>Viessmann Vitodens 200-W (13kW)</v>
      </c>
      <c r="C45" s="1">
        <f>IF(NOT(ISERROR(FIND("€",[price]))),TRIM(SUBSTITUTE(SUBSTITUTE(SUBSTITUTE(SUBSTITUTE(LEFT([price],FIND("€",[price])-2),"m","")," ",""),".",""),",","."))*1,"x")</f>
        <v>2319.96</v>
      </c>
    </row>
    <row r="46" spans="1:3">
      <c r="A46" t="s">
        <v>149</v>
      </c>
      <c r="B46" s="1" t="str">
        <f t="shared" si="1"/>
        <v>Viessmann Vitodens 200-W (13kW)</v>
      </c>
      <c r="C46" s="1">
        <f>IF(NOT(ISERROR(FIND("€",[price]))),TRIM(SUBSTITUTE(SUBSTITUTE(SUBSTITUTE(SUBSTITUTE(LEFT([price],FIND("€",[price])-2),"m","")," ",""),".",""),",","."))*1,"x")</f>
        <v>2389.59</v>
      </c>
    </row>
    <row r="47" spans="1:3">
      <c r="A47" t="s">
        <v>150</v>
      </c>
      <c r="B47" s="1" t="str">
        <f t="shared" si="1"/>
        <v>Viessmann Vitodens 200-W (13kW)</v>
      </c>
      <c r="C47" s="1">
        <f>IF(NOT(ISERROR(FIND("€",[price]))),TRIM(SUBSTITUTE(SUBSTITUTE(SUBSTITUTE(SUBSTITUTE(LEFT([price],FIND("€",[price])-2),"m","")," ",""),".",""),",","."))*1,"x")</f>
        <v>2485</v>
      </c>
    </row>
    <row r="48" spans="1:3">
      <c r="A48" t="s">
        <v>151</v>
      </c>
      <c r="B48" s="1" t="str">
        <f t="shared" si="1"/>
        <v>Viessmann Vitodens 200-W (13kW)</v>
      </c>
      <c r="C48" s="1">
        <f>IF(NOT(ISERROR(FIND("€",[price]))),TRIM(SUBSTITUTE(SUBSTITUTE(SUBSTITUTE(SUBSTITUTE(LEFT([price],FIND("€",[price])-2),"m","")," ",""),".",""),",","."))*1,"x")</f>
        <v>2490</v>
      </c>
    </row>
    <row r="49" spans="1:3">
      <c r="A49" t="s">
        <v>152</v>
      </c>
      <c r="B49" s="1" t="str">
        <f t="shared" si="1"/>
        <v>Viessmann Vitodens 200-W (13kW)</v>
      </c>
      <c r="C49" s="1">
        <f>IF(NOT(ISERROR(FIND("€",[price]))),TRIM(SUBSTITUTE(SUBSTITUTE(SUBSTITUTE(SUBSTITUTE(LEFT([price],FIND("€",[price])-2),"m","")," ",""),".",""),",","."))*1,"x")</f>
        <v>2500</v>
      </c>
    </row>
    <row r="50" spans="1:3">
      <c r="A50" t="s">
        <v>153</v>
      </c>
      <c r="B50" s="1" t="str">
        <f t="shared" si="1"/>
        <v>Viessmann Vitodens 200-W (13kW)</v>
      </c>
      <c r="C50" s="1">
        <f>IF(NOT(ISERROR(FIND("€",[price]))),TRIM(SUBSTITUTE(SUBSTITUTE(SUBSTITUTE(SUBSTITUTE(LEFT([price],FIND("€",[price])-2),"m","")," ",""),".",""),",","."))*1,"x")</f>
        <v>2519.36</v>
      </c>
    </row>
    <row r="51" spans="1:3">
      <c r="A51" t="s">
        <v>154</v>
      </c>
      <c r="B51" s="1" t="str">
        <f t="shared" si="1"/>
        <v>Viessmann Vitodens 200-W (13kW)</v>
      </c>
      <c r="C51" s="1">
        <f>IF(NOT(ISERROR(FIND("€",[price]))),TRIM(SUBSTITUTE(SUBSTITUTE(SUBSTITUTE(SUBSTITUTE(LEFT([price],FIND("€",[price])-2),"m","")," ",""),".",""),",","."))*1,"x")</f>
        <v>2530</v>
      </c>
    </row>
    <row r="52" spans="1:3">
      <c r="A52" t="s">
        <v>155</v>
      </c>
      <c r="B52" s="1" t="str">
        <f t="shared" si="1"/>
        <v>Viessmann Vitodens 200-W (13kW)</v>
      </c>
      <c r="C52" s="1">
        <f>IF(NOT(ISERROR(FIND("€",[price]))),TRIM(SUBSTITUTE(SUBSTITUTE(SUBSTITUTE(SUBSTITUTE(LEFT([price],FIND("€",[price])-2),"m","")," ",""),".",""),",","."))*1,"x")</f>
        <v>2572.9</v>
      </c>
    </row>
    <row r="53" spans="1:3">
      <c r="A53" t="s">
        <v>156</v>
      </c>
      <c r="B53" s="1" t="str">
        <f t="shared" si="1"/>
        <v>Viessmann Vitodens 200-W (13kW)</v>
      </c>
      <c r="C53" s="1">
        <f>IF(NOT(ISERROR(FIND("€",[price]))),TRIM(SUBSTITUTE(SUBSTITUTE(SUBSTITUTE(SUBSTITUTE(LEFT([price],FIND("€",[price])-2),"m","")," ",""),".",""),",","."))*1,"x")</f>
        <v>2655.19</v>
      </c>
    </row>
    <row r="54" spans="1:3">
      <c r="A54" t="s">
        <v>157</v>
      </c>
      <c r="B54" s="1" t="str">
        <f t="shared" si="1"/>
        <v>Viessmann Vitodens 200-W (13kW)</v>
      </c>
      <c r="C54" s="1">
        <f>IF(NOT(ISERROR(FIND("€",[price]))),TRIM(SUBSTITUTE(SUBSTITUTE(SUBSTITUTE(SUBSTITUTE(LEFT([price],FIND("€",[price])-2),"m","")," ",""),".",""),",","."))*1,"x")</f>
        <v>2715.23</v>
      </c>
    </row>
    <row r="55" spans="1:3">
      <c r="A55" t="s">
        <v>158</v>
      </c>
      <c r="B55" s="1" t="str">
        <f t="shared" si="1"/>
        <v>Viessmann Vitodens 200-W (13kW)</v>
      </c>
      <c r="C55" s="1">
        <f>IF(NOT(ISERROR(FIND("€",[price]))),TRIM(SUBSTITUTE(SUBSTITUTE(SUBSTITUTE(SUBSTITUTE(LEFT([price],FIND("€",[price])-2),"m","")," ",""),".",""),",","."))*1,"x")</f>
        <v>2724.9</v>
      </c>
    </row>
    <row r="56" spans="1:3">
      <c r="A56" t="s">
        <v>158</v>
      </c>
      <c r="B56" s="1" t="str">
        <f t="shared" si="1"/>
        <v>Viessmann Vitodens 200-W (13kW)</v>
      </c>
      <c r="C56" s="1">
        <f>IF(NOT(ISERROR(FIND("€",[price]))),TRIM(SUBSTITUTE(SUBSTITUTE(SUBSTITUTE(SUBSTITUTE(LEFT([price],FIND("€",[price])-2),"m","")," ",""),".",""),",","."))*1,"x")</f>
        <v>2724.9</v>
      </c>
    </row>
    <row r="57" spans="1:3">
      <c r="A57" t="s">
        <v>158</v>
      </c>
      <c r="B57" s="1" t="str">
        <f t="shared" si="1"/>
        <v>Viessmann Vitodens 200-W (13kW)</v>
      </c>
      <c r="C57" s="1">
        <f>IF(NOT(ISERROR(FIND("€",[price]))),TRIM(SUBSTITUTE(SUBSTITUTE(SUBSTITUTE(SUBSTITUTE(LEFT([price],FIND("€",[price])-2),"m","")," ",""),".",""),",","."))*1,"x")</f>
        <v>2724.9</v>
      </c>
    </row>
    <row r="58" spans="1:3">
      <c r="A58" t="s">
        <v>158</v>
      </c>
      <c r="B58" s="1" t="str">
        <f t="shared" si="1"/>
        <v>Viessmann Vitodens 200-W (13kW)</v>
      </c>
      <c r="C58" s="1">
        <f>IF(NOT(ISERROR(FIND("€",[price]))),TRIM(SUBSTITUTE(SUBSTITUTE(SUBSTITUTE(SUBSTITUTE(LEFT([price],FIND("€",[price])-2),"m","")," ",""),".",""),",","."))*1,"x")</f>
        <v>2724.9</v>
      </c>
    </row>
    <row r="59" spans="1:3">
      <c r="A59" t="s">
        <v>158</v>
      </c>
      <c r="B59" s="1" t="str">
        <f t="shared" si="1"/>
        <v>Viessmann Vitodens 200-W (13kW)</v>
      </c>
      <c r="C59" s="1">
        <f>IF(NOT(ISERROR(FIND("€",[price]))),TRIM(SUBSTITUTE(SUBSTITUTE(SUBSTITUTE(SUBSTITUTE(LEFT([price],FIND("€",[price])-2),"m","")," ",""),".",""),",","."))*1,"x")</f>
        <v>2724.9</v>
      </c>
    </row>
  </sheetData>
  <pageMargins left="0.7" right="0.7" top="0.78740157499999996" bottom="0.78740157499999996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C135"/>
  <sheetViews>
    <sheetView tabSelected="1" workbookViewId="0">
      <selection activeCell="A70" sqref="A70"/>
    </sheetView>
  </sheetViews>
  <sheetFormatPr baseColWidth="10" defaultRowHeight="15"/>
  <cols>
    <col min="1" max="1" width="151.42578125" customWidth="1"/>
  </cols>
  <sheetData>
    <row r="1" spans="1:3">
      <c r="A1" s="9" t="s">
        <v>174</v>
      </c>
      <c r="B1" s="10" t="s">
        <v>162</v>
      </c>
      <c r="C1" s="10" t="s">
        <v>171</v>
      </c>
    </row>
    <row r="2" spans="1:3">
      <c r="A2" s="11" t="s">
        <v>175</v>
      </c>
      <c r="B2" s="12" t="s">
        <v>176</v>
      </c>
      <c r="C2" t="s">
        <v>126</v>
      </c>
    </row>
    <row r="3" spans="1:3">
      <c r="A3" s="11" t="s">
        <v>177</v>
      </c>
      <c r="B3" s="12" t="s">
        <v>178</v>
      </c>
      <c r="C3" t="s">
        <v>128</v>
      </c>
    </row>
    <row r="4" spans="1:3">
      <c r="A4" s="11" t="s">
        <v>179</v>
      </c>
      <c r="B4" s="12" t="s">
        <v>180</v>
      </c>
      <c r="C4" t="s">
        <v>130</v>
      </c>
    </row>
    <row r="5" spans="1:3">
      <c r="A5" s="11" t="s">
        <v>181</v>
      </c>
      <c r="B5" s="12" t="s">
        <v>182</v>
      </c>
      <c r="C5" t="s">
        <v>131</v>
      </c>
    </row>
    <row r="6" spans="1:3">
      <c r="A6" s="11" t="s">
        <v>183</v>
      </c>
      <c r="B6" s="12" t="s">
        <v>184</v>
      </c>
      <c r="C6" t="s">
        <v>132</v>
      </c>
    </row>
    <row r="7" spans="1:3">
      <c r="A7" s="11" t="s">
        <v>185</v>
      </c>
      <c r="B7" s="12" t="s">
        <v>186</v>
      </c>
      <c r="C7" t="s">
        <v>134</v>
      </c>
    </row>
    <row r="8" spans="1:3">
      <c r="A8" s="11" t="s">
        <v>187</v>
      </c>
      <c r="B8" s="12" t="s">
        <v>188</v>
      </c>
      <c r="C8" t="s">
        <v>135</v>
      </c>
    </row>
    <row r="9" spans="1:3">
      <c r="A9" s="11" t="s">
        <v>189</v>
      </c>
      <c r="B9" s="12" t="s">
        <v>190</v>
      </c>
      <c r="C9" t="s">
        <v>137</v>
      </c>
    </row>
    <row r="10" spans="1:3">
      <c r="A10" s="11" t="s">
        <v>191</v>
      </c>
      <c r="B10" s="12" t="s">
        <v>192</v>
      </c>
      <c r="C10" t="s">
        <v>139</v>
      </c>
    </row>
    <row r="11" spans="1:3">
      <c r="A11" s="11" t="s">
        <v>193</v>
      </c>
      <c r="B11" s="12" t="s">
        <v>194</v>
      </c>
      <c r="C11" t="s">
        <v>140</v>
      </c>
    </row>
    <row r="12" spans="1:3">
      <c r="A12" s="11" t="s">
        <v>195</v>
      </c>
      <c r="B12" s="12" t="s">
        <v>196</v>
      </c>
      <c r="C12" t="s">
        <v>141</v>
      </c>
    </row>
    <row r="13" spans="1:3">
      <c r="A13" s="11" t="s">
        <v>197</v>
      </c>
      <c r="B13" s="12" t="s">
        <v>198</v>
      </c>
      <c r="C13" t="s">
        <v>142</v>
      </c>
    </row>
    <row r="14" spans="1:3">
      <c r="A14" s="11" t="s">
        <v>199</v>
      </c>
      <c r="B14" s="12" t="s">
        <v>200</v>
      </c>
      <c r="C14" t="s">
        <v>143</v>
      </c>
    </row>
    <row r="15" spans="1:3">
      <c r="A15" s="11" t="s">
        <v>201</v>
      </c>
      <c r="B15" s="12" t="s">
        <v>202</v>
      </c>
      <c r="C15" t="s">
        <v>144</v>
      </c>
    </row>
    <row r="16" spans="1:3">
      <c r="A16" s="11" t="s">
        <v>203</v>
      </c>
      <c r="B16" s="12" t="s">
        <v>204</v>
      </c>
      <c r="C16" t="s">
        <v>145</v>
      </c>
    </row>
    <row r="17" spans="1:3">
      <c r="A17" s="11" t="s">
        <v>205</v>
      </c>
      <c r="B17" s="12" t="s">
        <v>206</v>
      </c>
      <c r="C17" t="s">
        <v>166</v>
      </c>
    </row>
    <row r="18" spans="1:3">
      <c r="A18" s="11" t="s">
        <v>207</v>
      </c>
      <c r="B18" s="12" t="s">
        <v>208</v>
      </c>
      <c r="C18" t="s">
        <v>149</v>
      </c>
    </row>
    <row r="19" spans="1:3">
      <c r="A19" s="11" t="s">
        <v>209</v>
      </c>
      <c r="B19" s="12" t="s">
        <v>210</v>
      </c>
      <c r="C19" t="s">
        <v>150</v>
      </c>
    </row>
    <row r="20" spans="1:3">
      <c r="A20" s="11" t="s">
        <v>211</v>
      </c>
      <c r="B20" s="12" t="s">
        <v>212</v>
      </c>
      <c r="C20" t="s">
        <v>151</v>
      </c>
    </row>
    <row r="21" spans="1:3">
      <c r="A21" s="11" t="s">
        <v>213</v>
      </c>
      <c r="B21" s="12" t="s">
        <v>214</v>
      </c>
      <c r="C21" t="s">
        <v>152</v>
      </c>
    </row>
    <row r="22" spans="1:3">
      <c r="A22" s="11" t="s">
        <v>215</v>
      </c>
      <c r="B22" s="12" t="s">
        <v>216</v>
      </c>
      <c r="C22" t="s">
        <v>153</v>
      </c>
    </row>
    <row r="23" spans="1:3">
      <c r="A23" s="11" t="s">
        <v>217</v>
      </c>
      <c r="B23" s="12" t="s">
        <v>218</v>
      </c>
      <c r="C23" t="s">
        <v>154</v>
      </c>
    </row>
    <row r="24" spans="1:3">
      <c r="A24" s="11" t="s">
        <v>219</v>
      </c>
      <c r="B24" s="12" t="s">
        <v>220</v>
      </c>
      <c r="C24" t="s">
        <v>155</v>
      </c>
    </row>
    <row r="25" spans="1:3">
      <c r="A25" s="11" t="s">
        <v>221</v>
      </c>
      <c r="B25" s="12" t="s">
        <v>222</v>
      </c>
      <c r="C25" t="s">
        <v>156</v>
      </c>
    </row>
    <row r="26" spans="1:3">
      <c r="A26" s="11" t="s">
        <v>223</v>
      </c>
      <c r="B26" s="12" t="s">
        <v>224</v>
      </c>
      <c r="C26" t="s">
        <v>164</v>
      </c>
    </row>
    <row r="27" spans="1:3">
      <c r="A27" s="11" t="s">
        <v>225</v>
      </c>
      <c r="B27" s="12" t="s">
        <v>226</v>
      </c>
      <c r="C27" t="s">
        <v>157</v>
      </c>
    </row>
    <row r="28" spans="1:3">
      <c r="A28" s="11" t="s">
        <v>227</v>
      </c>
      <c r="B28" s="12" t="s">
        <v>228</v>
      </c>
      <c r="C28" t="s">
        <v>158</v>
      </c>
    </row>
    <row r="29" spans="1:3">
      <c r="A29" s="11" t="s">
        <v>229</v>
      </c>
      <c r="B29" s="12" t="s">
        <v>228</v>
      </c>
      <c r="C29" t="s">
        <v>158</v>
      </c>
    </row>
    <row r="30" spans="1:3">
      <c r="A30" s="11" t="s">
        <v>230</v>
      </c>
      <c r="B30" s="12" t="s">
        <v>228</v>
      </c>
      <c r="C30" t="s">
        <v>158</v>
      </c>
    </row>
    <row r="31" spans="1:3">
      <c r="A31" s="11" t="s">
        <v>231</v>
      </c>
      <c r="B31" s="12" t="s">
        <v>228</v>
      </c>
      <c r="C31" t="s">
        <v>158</v>
      </c>
    </row>
    <row r="32" spans="1:3">
      <c r="A32" s="11" t="s">
        <v>232</v>
      </c>
      <c r="B32" s="12" t="s">
        <v>228</v>
      </c>
      <c r="C32" t="s">
        <v>158</v>
      </c>
    </row>
    <row r="33" spans="1:3">
      <c r="A33" s="13" t="s">
        <v>233</v>
      </c>
      <c r="B33" s="14" t="s">
        <v>228</v>
      </c>
      <c r="C33" s="15"/>
    </row>
    <row r="34" spans="1:3">
      <c r="A34" s="13" t="s">
        <v>234</v>
      </c>
      <c r="B34" s="14" t="s">
        <v>228</v>
      </c>
      <c r="C34" s="15"/>
    </row>
    <row r="35" spans="1:3">
      <c r="A35" s="13" t="s">
        <v>235</v>
      </c>
      <c r="B35" s="14" t="s">
        <v>228</v>
      </c>
      <c r="C35" s="15"/>
    </row>
    <row r="36" spans="1:3">
      <c r="A36" s="13" t="s">
        <v>236</v>
      </c>
      <c r="B36" s="14" t="s">
        <v>228</v>
      </c>
      <c r="C36" s="15"/>
    </row>
    <row r="37" spans="1:3">
      <c r="A37" s="11" t="s">
        <v>237</v>
      </c>
      <c r="B37" s="12" t="s">
        <v>238</v>
      </c>
      <c r="C37" t="s">
        <v>120</v>
      </c>
    </row>
    <row r="38" spans="1:3">
      <c r="A38" s="13" t="s">
        <v>239</v>
      </c>
      <c r="B38" s="14" t="s">
        <v>240</v>
      </c>
      <c r="C38" s="15"/>
    </row>
    <row r="39" spans="1:3">
      <c r="A39" s="11" t="s">
        <v>241</v>
      </c>
      <c r="B39" s="12" t="s">
        <v>242</v>
      </c>
      <c r="C39" t="s">
        <v>121</v>
      </c>
    </row>
    <row r="40" spans="1:3">
      <c r="A40" s="11" t="s">
        <v>243</v>
      </c>
      <c r="B40" s="12" t="s">
        <v>244</v>
      </c>
      <c r="C40" t="s">
        <v>122</v>
      </c>
    </row>
    <row r="41" spans="1:3">
      <c r="A41" s="11" t="s">
        <v>245</v>
      </c>
      <c r="B41" s="12" t="s">
        <v>246</v>
      </c>
      <c r="C41" t="s">
        <v>123</v>
      </c>
    </row>
    <row r="42" spans="1:3">
      <c r="A42" s="11" t="s">
        <v>247</v>
      </c>
      <c r="B42" s="12" t="s">
        <v>248</v>
      </c>
      <c r="C42" t="s">
        <v>163</v>
      </c>
    </row>
    <row r="43" spans="1:3">
      <c r="A43" s="11" t="s">
        <v>249</v>
      </c>
      <c r="B43" s="12" t="s">
        <v>250</v>
      </c>
      <c r="C43" t="s">
        <v>125</v>
      </c>
    </row>
    <row r="44" spans="1:3">
      <c r="A44" s="11" t="s">
        <v>249</v>
      </c>
      <c r="B44" s="12" t="s">
        <v>250</v>
      </c>
      <c r="C44" t="s">
        <v>168</v>
      </c>
    </row>
    <row r="45" spans="1:3">
      <c r="A45" s="11" t="s">
        <v>251</v>
      </c>
      <c r="B45" s="12" t="s">
        <v>252</v>
      </c>
      <c r="C45" t="s">
        <v>114</v>
      </c>
    </row>
    <row r="46" spans="1:3">
      <c r="A46" s="11" t="s">
        <v>253</v>
      </c>
      <c r="B46" s="12" t="s">
        <v>254</v>
      </c>
      <c r="C46" t="s">
        <v>115</v>
      </c>
    </row>
    <row r="47" spans="1:3">
      <c r="A47" s="11" t="s">
        <v>255</v>
      </c>
      <c r="B47" s="12" t="s">
        <v>256</v>
      </c>
      <c r="C47" t="s">
        <v>127</v>
      </c>
    </row>
    <row r="48" spans="1:3">
      <c r="A48" s="11" t="s">
        <v>257</v>
      </c>
      <c r="B48" s="12" t="s">
        <v>256</v>
      </c>
      <c r="C48" t="s">
        <v>127</v>
      </c>
    </row>
    <row r="49" spans="1:3">
      <c r="A49" s="13" t="s">
        <v>258</v>
      </c>
      <c r="B49" s="14" t="s">
        <v>259</v>
      </c>
      <c r="C49" s="15"/>
    </row>
    <row r="50" spans="1:3">
      <c r="A50" s="11" t="s">
        <v>260</v>
      </c>
      <c r="B50" s="12" t="s">
        <v>261</v>
      </c>
      <c r="C50" t="s">
        <v>129</v>
      </c>
    </row>
    <row r="51" spans="1:3">
      <c r="A51" s="11" t="s">
        <v>262</v>
      </c>
      <c r="B51" s="12" t="s">
        <v>261</v>
      </c>
      <c r="C51" t="s">
        <v>129</v>
      </c>
    </row>
    <row r="52" spans="1:3">
      <c r="A52" s="11" t="s">
        <v>263</v>
      </c>
      <c r="B52" s="12" t="s">
        <v>264</v>
      </c>
      <c r="C52" t="s">
        <v>116</v>
      </c>
    </row>
    <row r="53" spans="1:3">
      <c r="A53" s="11" t="s">
        <v>265</v>
      </c>
      <c r="B53" s="12" t="s">
        <v>266</v>
      </c>
      <c r="C53" t="s">
        <v>133</v>
      </c>
    </row>
    <row r="54" spans="1:3">
      <c r="A54" s="11" t="s">
        <v>267</v>
      </c>
      <c r="B54" s="12" t="s">
        <v>266</v>
      </c>
      <c r="C54" t="s">
        <v>133</v>
      </c>
    </row>
    <row r="55" spans="1:3">
      <c r="A55" s="11" t="s">
        <v>268</v>
      </c>
      <c r="B55" s="12" t="s">
        <v>269</v>
      </c>
      <c r="C55" t="s">
        <v>117</v>
      </c>
    </row>
    <row r="56" spans="1:3">
      <c r="A56" s="13" t="s">
        <v>207</v>
      </c>
      <c r="B56" s="14" t="s">
        <v>270</v>
      </c>
      <c r="C56" s="15"/>
    </row>
    <row r="57" spans="1:3">
      <c r="A57" s="13" t="s">
        <v>271</v>
      </c>
      <c r="B57" s="14" t="s">
        <v>272</v>
      </c>
      <c r="C57" s="15"/>
    </row>
    <row r="58" spans="1:3">
      <c r="A58" s="11" t="s">
        <v>273</v>
      </c>
      <c r="B58" s="12" t="s">
        <v>274</v>
      </c>
      <c r="C58" t="s">
        <v>136</v>
      </c>
    </row>
    <row r="59" spans="1:3">
      <c r="A59" s="11" t="s">
        <v>275</v>
      </c>
      <c r="B59" s="12" t="s">
        <v>276</v>
      </c>
      <c r="C59" t="s">
        <v>138</v>
      </c>
    </row>
    <row r="60" spans="1:3">
      <c r="A60" s="11" t="s">
        <v>277</v>
      </c>
      <c r="B60" s="12" t="s">
        <v>278</v>
      </c>
      <c r="C60" t="s">
        <v>118</v>
      </c>
    </row>
    <row r="61" spans="1:3">
      <c r="A61" s="11" t="s">
        <v>279</v>
      </c>
      <c r="B61" s="12" t="s">
        <v>280</v>
      </c>
      <c r="C61" t="s">
        <v>165</v>
      </c>
    </row>
    <row r="62" spans="1:3">
      <c r="A62" s="11" t="s">
        <v>249</v>
      </c>
      <c r="B62" s="12" t="s">
        <v>281</v>
      </c>
      <c r="C62" t="s">
        <v>147</v>
      </c>
    </row>
    <row r="63" spans="1:3">
      <c r="A63" t="str">
        <f>IF(LEN([1]Tabelle1!C133)&gt;20,[1]Tabelle1!C133,"")</f>
        <v/>
      </c>
    </row>
    <row r="64" spans="1:3">
      <c r="A64" t="str">
        <f>IF(LEN([1]Tabelle1!C134)&gt;20,[1]Tabelle1!C134,"")</f>
        <v/>
      </c>
    </row>
    <row r="65" spans="1:1">
      <c r="A65" t="str">
        <f>IF(LEN([1]Tabelle1!C135)&gt;20,[1]Tabelle1!C135,"")</f>
        <v/>
      </c>
    </row>
    <row r="66" spans="1:1">
      <c r="A66" t="str">
        <f>IF(LEN([1]Tabelle1!C136)&gt;20,[1]Tabelle1!C136,"")</f>
        <v/>
      </c>
    </row>
    <row r="67" spans="1:1">
      <c r="A67" t="str">
        <f>IF(LEN([1]Tabelle1!C137)&gt;20,[1]Tabelle1!C137,"")</f>
        <v/>
      </c>
    </row>
    <row r="68" spans="1:1">
      <c r="A68" t="str">
        <f>IF(LEN([1]Tabelle1!C138)&gt;20,[1]Tabelle1!C138,"")</f>
        <v/>
      </c>
    </row>
    <row r="69" spans="1:1">
      <c r="A69" t="str">
        <f>IF(LEN([1]Tabelle1!C139)&gt;20,[1]Tabelle1!C139,"")</f>
        <v/>
      </c>
    </row>
    <row r="70" spans="1:1">
      <c r="A70" t="str">
        <f>IF(LEN([1]Tabelle1!C140)&gt;20,[1]Tabelle1!C140,"")</f>
        <v/>
      </c>
    </row>
    <row r="71" spans="1:1">
      <c r="A71" t="str">
        <f>IF(LEN([1]Tabelle1!C141)&gt;20,[1]Tabelle1!C141,"")</f>
        <v/>
      </c>
    </row>
    <row r="72" spans="1:1">
      <c r="A72" t="str">
        <f>IF(LEN([1]Tabelle1!C142)&gt;20,[1]Tabelle1!C142,"")</f>
        <v/>
      </c>
    </row>
    <row r="73" spans="1:1">
      <c r="A73" t="str">
        <f>IF(LEN([1]Tabelle1!C143)&gt;20,[1]Tabelle1!C143,"")</f>
        <v/>
      </c>
    </row>
    <row r="74" spans="1:1">
      <c r="A74" t="str">
        <f>IF(LEN([1]Tabelle1!C144)&gt;20,[1]Tabelle1!C144,"")</f>
        <v/>
      </c>
    </row>
    <row r="75" spans="1:1">
      <c r="A75" t="str">
        <f>IF(LEN([1]Tabelle1!C145)&gt;20,[1]Tabelle1!C145,"")</f>
        <v/>
      </c>
    </row>
    <row r="76" spans="1:1">
      <c r="A76" t="str">
        <f>IF(LEN([1]Tabelle1!C146)&gt;20,[1]Tabelle1!C146,"")</f>
        <v/>
      </c>
    </row>
    <row r="77" spans="1:1">
      <c r="A77" t="str">
        <f>IF(LEN([1]Tabelle1!C147)&gt;20,[1]Tabelle1!C147,"")</f>
        <v/>
      </c>
    </row>
    <row r="78" spans="1:1">
      <c r="A78" t="str">
        <f>IF(LEN([1]Tabelle1!C148)&gt;20,[1]Tabelle1!C148,"")</f>
        <v/>
      </c>
    </row>
    <row r="79" spans="1:1">
      <c r="A79" t="str">
        <f>IF(LEN([1]Tabelle1!C149)&gt;20,[1]Tabelle1!C149,"")</f>
        <v/>
      </c>
    </row>
    <row r="80" spans="1:1">
      <c r="A80" t="str">
        <f>IF(LEN([1]Tabelle1!C150)&gt;20,[1]Tabelle1!C150,"")</f>
        <v/>
      </c>
    </row>
    <row r="81" spans="1:1">
      <c r="A81" t="str">
        <f>IF(LEN([1]Tabelle1!C151)&gt;20,[1]Tabelle1!C151,"")</f>
        <v/>
      </c>
    </row>
    <row r="82" spans="1:1">
      <c r="A82" t="str">
        <f>IF(LEN([1]Tabelle1!C152)&gt;20,[1]Tabelle1!C152,"")</f>
        <v/>
      </c>
    </row>
    <row r="83" spans="1:1">
      <c r="A83" t="str">
        <f>IF(LEN([1]Tabelle1!C153)&gt;20,[1]Tabelle1!C153,"")</f>
        <v/>
      </c>
    </row>
    <row r="84" spans="1:1">
      <c r="A84" t="str">
        <f>IF(LEN([1]Tabelle1!C154)&gt;20,[1]Tabelle1!C154,"")</f>
        <v/>
      </c>
    </row>
    <row r="85" spans="1:1">
      <c r="A85" t="str">
        <f>IF(LEN([1]Tabelle1!C155)&gt;20,[1]Tabelle1!C155,"")</f>
        <v/>
      </c>
    </row>
    <row r="86" spans="1:1">
      <c r="A86" t="str">
        <f>IF(LEN([1]Tabelle1!C156)&gt;20,[1]Tabelle1!C156,"")</f>
        <v/>
      </c>
    </row>
    <row r="87" spans="1:1">
      <c r="A87" t="str">
        <f>IF(LEN([1]Tabelle1!C157)&gt;20,[1]Tabelle1!C157,"")</f>
        <v/>
      </c>
    </row>
    <row r="88" spans="1:1">
      <c r="A88" t="str">
        <f>IF(LEN([1]Tabelle1!C158)&gt;20,[1]Tabelle1!C158,"")</f>
        <v/>
      </c>
    </row>
    <row r="89" spans="1:1">
      <c r="A89" t="str">
        <f>IF(LEN([1]Tabelle1!C159)&gt;20,[1]Tabelle1!C159,"")</f>
        <v/>
      </c>
    </row>
    <row r="90" spans="1:1">
      <c r="A90" t="str">
        <f>IF(LEN([1]Tabelle1!C160)&gt;20,[1]Tabelle1!C160,"")</f>
        <v/>
      </c>
    </row>
    <row r="91" spans="1:1">
      <c r="A91" t="str">
        <f>IF(LEN([1]Tabelle1!C161)&gt;20,[1]Tabelle1!C161,"")</f>
        <v/>
      </c>
    </row>
    <row r="92" spans="1:1">
      <c r="A92" t="str">
        <f>IF(LEN([1]Tabelle1!C162)&gt;20,[1]Tabelle1!C162,"")</f>
        <v/>
      </c>
    </row>
    <row r="93" spans="1:1">
      <c r="A93" t="str">
        <f>IF(LEN([1]Tabelle1!C163)&gt;20,[1]Tabelle1!C163,"")</f>
        <v/>
      </c>
    </row>
    <row r="94" spans="1:1">
      <c r="A94" t="str">
        <f>IF(LEN([1]Tabelle1!C164)&gt;20,[1]Tabelle1!C164,"")</f>
        <v/>
      </c>
    </row>
    <row r="95" spans="1:1">
      <c r="A95" t="str">
        <f>IF(LEN([1]Tabelle1!C165)&gt;20,[1]Tabelle1!C165,"")</f>
        <v/>
      </c>
    </row>
    <row r="96" spans="1:1">
      <c r="A96" t="str">
        <f>IF(LEN([1]Tabelle1!C166)&gt;20,[1]Tabelle1!C166,"")</f>
        <v/>
      </c>
    </row>
    <row r="97" spans="1:1">
      <c r="A97" t="str">
        <f>IF(LEN([1]Tabelle1!C167)&gt;20,[1]Tabelle1!C167,"")</f>
        <v/>
      </c>
    </row>
    <row r="98" spans="1:1">
      <c r="A98" t="str">
        <f>IF(LEN([1]Tabelle1!C168)&gt;20,[1]Tabelle1!C168,"")</f>
        <v/>
      </c>
    </row>
    <row r="99" spans="1:1">
      <c r="A99" t="str">
        <f>IF(LEN([1]Tabelle1!C169)&gt;20,[1]Tabelle1!C169,"")</f>
        <v/>
      </c>
    </row>
    <row r="100" spans="1:1">
      <c r="A100" t="str">
        <f>IF(LEN([1]Tabelle1!C170)&gt;20,[1]Tabelle1!C170,"")</f>
        <v/>
      </c>
    </row>
    <row r="101" spans="1:1">
      <c r="A101" t="str">
        <f>IF(LEN([1]Tabelle1!C171)&gt;20,[1]Tabelle1!C171,"")</f>
        <v/>
      </c>
    </row>
    <row r="102" spans="1:1">
      <c r="A102" t="str">
        <f>IF(LEN([1]Tabelle1!C172)&gt;20,[1]Tabelle1!C172,"")</f>
        <v/>
      </c>
    </row>
    <row r="103" spans="1:1">
      <c r="A103" t="str">
        <f>IF(LEN([1]Tabelle1!C173)&gt;20,[1]Tabelle1!C173,"")</f>
        <v/>
      </c>
    </row>
    <row r="104" spans="1:1">
      <c r="A104" t="str">
        <f>IF(LEN([1]Tabelle1!C174)&gt;20,[1]Tabelle1!C174,"")</f>
        <v/>
      </c>
    </row>
    <row r="105" spans="1:1">
      <c r="A105" t="str">
        <f>IF(LEN([1]Tabelle1!C175)&gt;20,[1]Tabelle1!C175,"")</f>
        <v/>
      </c>
    </row>
    <row r="106" spans="1:1">
      <c r="A106" t="str">
        <f>IF(LEN([1]Tabelle1!C176)&gt;20,[1]Tabelle1!C176,"")</f>
        <v/>
      </c>
    </row>
    <row r="107" spans="1:1">
      <c r="A107" t="str">
        <f>IF(LEN([1]Tabelle1!C177)&gt;20,[1]Tabelle1!C177,"")</f>
        <v/>
      </c>
    </row>
    <row r="108" spans="1:1">
      <c r="A108" t="str">
        <f>IF(LEN([1]Tabelle1!C178)&gt;20,[1]Tabelle1!C178,"")</f>
        <v/>
      </c>
    </row>
    <row r="109" spans="1:1">
      <c r="A109" t="str">
        <f>IF(LEN([1]Tabelle1!C179)&gt;20,[1]Tabelle1!C179,"")</f>
        <v/>
      </c>
    </row>
    <row r="110" spans="1:1">
      <c r="A110" t="str">
        <f>IF(LEN([1]Tabelle1!C180)&gt;20,[1]Tabelle1!C180,"")</f>
        <v/>
      </c>
    </row>
    <row r="111" spans="1:1">
      <c r="A111" t="str">
        <f>IF(LEN([1]Tabelle1!C181)&gt;20,[1]Tabelle1!C181,"")</f>
        <v/>
      </c>
    </row>
    <row r="112" spans="1:1">
      <c r="A112" t="str">
        <f>IF(LEN([1]Tabelle1!C182)&gt;20,[1]Tabelle1!C182,"")</f>
        <v/>
      </c>
    </row>
    <row r="113" spans="1:1">
      <c r="A113" t="str">
        <f>IF(LEN([1]Tabelle1!C183)&gt;20,[1]Tabelle1!C183,"")</f>
        <v/>
      </c>
    </row>
    <row r="114" spans="1:1">
      <c r="A114" t="str">
        <f>IF(LEN([1]Tabelle1!C184)&gt;20,[1]Tabelle1!C184,"")</f>
        <v/>
      </c>
    </row>
    <row r="115" spans="1:1">
      <c r="A115" t="str">
        <f>IF(LEN([1]Tabelle1!C185)&gt;20,[1]Tabelle1!C185,"")</f>
        <v/>
      </c>
    </row>
    <row r="116" spans="1:1">
      <c r="A116" t="str">
        <f>IF(LEN([1]Tabelle1!C186)&gt;20,[1]Tabelle1!C186,"")</f>
        <v/>
      </c>
    </row>
    <row r="117" spans="1:1">
      <c r="A117" t="str">
        <f>IF(LEN([1]Tabelle1!C187)&gt;20,[1]Tabelle1!C187,"")</f>
        <v/>
      </c>
    </row>
    <row r="118" spans="1:1">
      <c r="A118" t="str">
        <f>IF(LEN([1]Tabelle1!C188)&gt;20,[1]Tabelle1!C188,"")</f>
        <v/>
      </c>
    </row>
    <row r="119" spans="1:1">
      <c r="A119" t="str">
        <f>IF(LEN([1]Tabelle1!C189)&gt;20,[1]Tabelle1!C189,"")</f>
        <v/>
      </c>
    </row>
    <row r="120" spans="1:1">
      <c r="A120" t="str">
        <f>IF(LEN([1]Tabelle1!C190)&gt;20,[1]Tabelle1!C190,"")</f>
        <v/>
      </c>
    </row>
    <row r="121" spans="1:1">
      <c r="A121" t="str">
        <f>IF(LEN([1]Tabelle1!C191)&gt;20,[1]Tabelle1!C191,"")</f>
        <v/>
      </c>
    </row>
    <row r="122" spans="1:1">
      <c r="A122" t="str">
        <f>IF(LEN([1]Tabelle1!C192)&gt;20,[1]Tabelle1!C192,"")</f>
        <v/>
      </c>
    </row>
    <row r="123" spans="1:1">
      <c r="A123" t="str">
        <f>IF(LEN([1]Tabelle1!C193)&gt;20,[1]Tabelle1!C193,"")</f>
        <v/>
      </c>
    </row>
    <row r="124" spans="1:1">
      <c r="A124" t="str">
        <f>IF(LEN([1]Tabelle1!C194)&gt;20,[1]Tabelle1!C194,"")</f>
        <v/>
      </c>
    </row>
    <row r="125" spans="1:1">
      <c r="A125" t="str">
        <f>IF(LEN([1]Tabelle1!C195)&gt;20,[1]Tabelle1!C195,"")</f>
        <v/>
      </c>
    </row>
    <row r="126" spans="1:1">
      <c r="A126" t="str">
        <f>IF(LEN([1]Tabelle1!C196)&gt;20,[1]Tabelle1!C196,"")</f>
        <v/>
      </c>
    </row>
    <row r="127" spans="1:1">
      <c r="A127" t="str">
        <f>IF(LEN([1]Tabelle1!C197)&gt;20,[1]Tabelle1!C197,"")</f>
        <v/>
      </c>
    </row>
    <row r="128" spans="1:1">
      <c r="A128" t="str">
        <f>IF(LEN([1]Tabelle1!C198)&gt;20,[1]Tabelle1!C198,"")</f>
        <v/>
      </c>
    </row>
    <row r="129" spans="1:1">
      <c r="A129" t="str">
        <f>IF(LEN([1]Tabelle1!C199)&gt;20,[1]Tabelle1!C199,"")</f>
        <v/>
      </c>
    </row>
    <row r="130" spans="1:1">
      <c r="A130" t="str">
        <f>IF(LEN([1]Tabelle1!C200)&gt;20,[1]Tabelle1!C200,"")</f>
        <v/>
      </c>
    </row>
    <row r="131" spans="1:1">
      <c r="A131" t="str">
        <f>IF(LEN([1]Tabelle1!C201)&gt;20,[1]Tabelle1!C201,"")</f>
        <v/>
      </c>
    </row>
    <row r="132" spans="1:1">
      <c r="A132" t="str">
        <f>IF(LEN([1]Tabelle1!C202)&gt;20,[1]Tabelle1!C202,"")</f>
        <v/>
      </c>
    </row>
    <row r="133" spans="1:1">
      <c r="A133" t="str">
        <f>IF(LEN([1]Tabelle1!C203)&gt;20,[1]Tabelle1!C203,"")</f>
        <v/>
      </c>
    </row>
    <row r="134" spans="1:1">
      <c r="A134" t="str">
        <f>IF(LEN([1]Tabelle1!C204)&gt;20,[1]Tabelle1!C204,"")</f>
        <v/>
      </c>
    </row>
    <row r="135" spans="1:1">
      <c r="A135" t="str">
        <f>IF(LEN([1]Tabelle1!C205)&gt;20,[1]Tabelle1!C205,"")</f>
        <v/>
      </c>
    </row>
  </sheetData>
  <autoFilter ref="A1:B62">
    <sortState ref="A2:B64">
      <sortCondition ref="B2:B64"/>
    </sortState>
  </autoFilter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I54"/>
  <sheetViews>
    <sheetView workbookViewId="0">
      <selection activeCell="C2" sqref="C2"/>
    </sheetView>
  </sheetViews>
  <sheetFormatPr baseColWidth="10" defaultRowHeight="15"/>
  <cols>
    <col min="4" max="4" width="26.140625" bestFit="1" customWidth="1"/>
    <col min="5" max="5" width="25.5703125" bestFit="1" customWidth="1"/>
  </cols>
  <sheetData>
    <row r="1" spans="1:9">
      <c r="A1" t="s">
        <v>169</v>
      </c>
      <c r="B1" t="s">
        <v>170</v>
      </c>
      <c r="C1" t="s">
        <v>171</v>
      </c>
      <c r="D1" t="s">
        <v>173</v>
      </c>
      <c r="E1" t="s">
        <v>172</v>
      </c>
    </row>
    <row r="2" spans="1:9">
      <c r="A2" s="4">
        <f>IF(ISERROR(FIND("price=",Tabelle1[linkwithprice])),"x",MID(Tabelle1[linkwithprice],FIND("price=",Tabelle1[linkwithprice])+6,FIND("&amp;productid=",Tabelle1[linkwithprice])-1-FIND("price=",Tabelle1[linkwithprice])-5)*1)</f>
        <v>2857.6</v>
      </c>
      <c r="B2" s="7">
        <v>2857.6</v>
      </c>
      <c r="C2" s="7">
        <v>2857.6</v>
      </c>
      <c r="D2">
        <f>MATCH(C2,B2:B37,0)</f>
        <v>1</v>
      </c>
      <c r="E2">
        <f>IF(B2-A2=0,1,0)</f>
        <v>1</v>
      </c>
    </row>
    <row r="3" spans="1:9">
      <c r="A3" s="5">
        <f>IF(ISERROR(FIND("price=",Tabelle1[linkwithprice])),"x",MID(Tabelle1[linkwithprice],FIND("price=",Tabelle1[linkwithprice])+6,FIND("&amp;productid=",Tabelle1[linkwithprice])-1-FIND("price=",Tabelle1[linkwithprice])-5)*1)</f>
        <v>2885.8</v>
      </c>
      <c r="B3" s="7">
        <v>2885.8</v>
      </c>
      <c r="C3" s="7">
        <v>2885.8</v>
      </c>
      <c r="D3">
        <f t="shared" ref="D3:D54" si="0">MATCH(C3,B3:B38,0)</f>
        <v>1</v>
      </c>
      <c r="E3">
        <f t="shared" ref="E3:E54" si="1">IF(B3-A3=0,1,0)</f>
        <v>1</v>
      </c>
    </row>
    <row r="4" spans="1:9">
      <c r="A4" s="4">
        <f>IF(ISERROR(FIND("price=",Tabelle1[linkwithprice])),"x",MID(Tabelle1[linkwithprice],FIND("price=",Tabelle1[linkwithprice])+6,FIND("&amp;productid=",Tabelle1[linkwithprice])-1-FIND("price=",Tabelle1[linkwithprice])-5)*1)</f>
        <v>2934.94</v>
      </c>
      <c r="B4" s="7">
        <v>2934.94</v>
      </c>
      <c r="C4" s="7">
        <v>2934.94</v>
      </c>
      <c r="D4">
        <f t="shared" si="0"/>
        <v>1</v>
      </c>
      <c r="E4">
        <f t="shared" si="1"/>
        <v>1</v>
      </c>
    </row>
    <row r="5" spans="1:9">
      <c r="A5" s="5">
        <f>IF(ISERROR(FIND("price=",Tabelle1[linkwithprice])),"x",MID(Tabelle1[linkwithprice],FIND("price=",Tabelle1[linkwithprice])+6,FIND("&amp;productid=",Tabelle1[linkwithprice])-1-FIND("price=",Tabelle1[linkwithprice])-5)*1)</f>
        <v>3008.99</v>
      </c>
      <c r="B5" s="7">
        <v>3008.99</v>
      </c>
      <c r="C5" s="7">
        <v>3008.99</v>
      </c>
      <c r="D5">
        <f t="shared" si="0"/>
        <v>1</v>
      </c>
      <c r="E5">
        <f t="shared" si="1"/>
        <v>1</v>
      </c>
      <c r="I5">
        <v>17</v>
      </c>
    </row>
    <row r="6" spans="1:9">
      <c r="A6" s="4">
        <f>IF(ISERROR(FIND("price=",Tabelle1[linkwithprice])),"x",MID(Tabelle1[linkwithprice],FIND("price=",Tabelle1[linkwithprice])+6,FIND("&amp;productid=",Tabelle1[linkwithprice])-1-FIND("price=",Tabelle1[linkwithprice])-5)*1)</f>
        <v>3232.99</v>
      </c>
      <c r="B6" s="7">
        <v>3232.99</v>
      </c>
      <c r="C6" s="7">
        <v>3232.99</v>
      </c>
      <c r="D6">
        <f t="shared" si="0"/>
        <v>1</v>
      </c>
      <c r="E6">
        <f t="shared" si="1"/>
        <v>1</v>
      </c>
      <c r="I6">
        <v>38</v>
      </c>
    </row>
    <row r="7" spans="1:9">
      <c r="A7" s="5">
        <f>IF(ISERROR(FIND("price=",Tabelle1[linkwithprice])),"x",MID(Tabelle1[linkwithprice],FIND("price=",Tabelle1[linkwithprice])+6,FIND("&amp;productid=",Tabelle1[linkwithprice])-1-FIND("price=",Tabelle1[linkwithprice])-5)*1)</f>
        <v>3454.99</v>
      </c>
      <c r="B7" s="7">
        <v>3454.99</v>
      </c>
      <c r="C7" s="7">
        <v>3454.99</v>
      </c>
      <c r="D7">
        <f t="shared" si="0"/>
        <v>1</v>
      </c>
      <c r="E7">
        <f t="shared" si="1"/>
        <v>1</v>
      </c>
      <c r="I7">
        <v>6</v>
      </c>
    </row>
    <row r="8" spans="1:9">
      <c r="A8" s="4">
        <f>IF(ISERROR(FIND("price=",Tabelle1[linkwithprice])),"x",MID(Tabelle1[linkwithprice],FIND("price=",Tabelle1[linkwithprice])+6,FIND("&amp;productid=",Tabelle1[linkwithprice])-1-FIND("price=",Tabelle1[linkwithprice])-5)*1)</f>
        <v>1631.28</v>
      </c>
      <c r="B8" s="7">
        <v>1631.28</v>
      </c>
      <c r="C8" s="7">
        <v>2690</v>
      </c>
      <c r="D8">
        <f t="shared" si="0"/>
        <v>3</v>
      </c>
      <c r="E8">
        <f t="shared" si="1"/>
        <v>1</v>
      </c>
      <c r="I8">
        <f>SUM(I5:I7)</f>
        <v>61</v>
      </c>
    </row>
    <row r="9" spans="1:9">
      <c r="A9" s="5">
        <f>IF(ISERROR(FIND("price=",Tabelle1[linkwithprice])),"x",MID(Tabelle1[linkwithprice],FIND("price=",Tabelle1[linkwithprice])+6,FIND("&amp;productid=",Tabelle1[linkwithprice])-1-FIND("price=",Tabelle1[linkwithprice])-5)*1)</f>
        <v>1715</v>
      </c>
      <c r="B9" s="7">
        <v>1715</v>
      </c>
      <c r="C9" s="7">
        <v>2745</v>
      </c>
      <c r="D9">
        <f t="shared" si="0"/>
        <v>3</v>
      </c>
      <c r="E9">
        <f t="shared" si="1"/>
        <v>1</v>
      </c>
    </row>
    <row r="10" spans="1:9">
      <c r="A10" s="4">
        <f>IF(ISERROR(FIND("price=",Tabelle1[linkwithprice])),"x",MID(Tabelle1[linkwithprice],FIND("price=",Tabelle1[linkwithprice])+6,FIND("&amp;productid=",Tabelle1[linkwithprice])-1-FIND("price=",Tabelle1[linkwithprice])-5)*1)</f>
        <v>2690</v>
      </c>
      <c r="B10" s="7">
        <v>2690</v>
      </c>
      <c r="C10" s="7">
        <v>2799.99</v>
      </c>
      <c r="D10">
        <f t="shared" si="0"/>
        <v>3</v>
      </c>
      <c r="E10">
        <f t="shared" si="1"/>
        <v>1</v>
      </c>
    </row>
    <row r="11" spans="1:9">
      <c r="A11" s="5">
        <f>IF(ISERROR(FIND("price=",Tabelle1[linkwithprice])),"x",MID(Tabelle1[linkwithprice],FIND("price=",Tabelle1[linkwithprice])+6,FIND("&amp;productid=",Tabelle1[linkwithprice])-1-FIND("price=",Tabelle1[linkwithprice])-5)*1)</f>
        <v>2745</v>
      </c>
      <c r="B11" s="7">
        <v>2745</v>
      </c>
      <c r="C11" s="7">
        <v>2800</v>
      </c>
      <c r="D11">
        <f t="shared" si="0"/>
        <v>3</v>
      </c>
      <c r="E11">
        <f t="shared" si="1"/>
        <v>1</v>
      </c>
    </row>
    <row r="12" spans="1:9">
      <c r="A12" s="4">
        <f>IF(ISERROR(FIND("price=",Tabelle1[linkwithprice])),"x",MID(Tabelle1[linkwithprice],FIND("price=",Tabelle1[linkwithprice])+6,FIND("&amp;productid=",Tabelle1[linkwithprice])-1-FIND("price=",Tabelle1[linkwithprice])-5)*1)</f>
        <v>2799.99</v>
      </c>
      <c r="B12" s="7">
        <v>2799.99</v>
      </c>
      <c r="C12" s="7">
        <v>2827.34</v>
      </c>
      <c r="D12">
        <f t="shared" si="0"/>
        <v>3</v>
      </c>
      <c r="E12">
        <f t="shared" si="1"/>
        <v>1</v>
      </c>
    </row>
    <row r="13" spans="1:9">
      <c r="A13" s="5">
        <f>IF(ISERROR(FIND("price=",Tabelle1[linkwithprice])),"x",MID(Tabelle1[linkwithprice],FIND("price=",Tabelle1[linkwithprice])+6,FIND("&amp;productid=",Tabelle1[linkwithprice])-1-FIND("price=",Tabelle1[linkwithprice])-5)*1)</f>
        <v>2800</v>
      </c>
      <c r="B13" s="7">
        <v>2800</v>
      </c>
      <c r="C13" s="7">
        <v>2873.62</v>
      </c>
      <c r="D13">
        <f t="shared" si="0"/>
        <v>3</v>
      </c>
      <c r="E13">
        <f t="shared" si="1"/>
        <v>1</v>
      </c>
    </row>
    <row r="14" spans="1:9">
      <c r="A14" s="4">
        <f>IF(ISERROR(FIND("price=",Tabelle1[linkwithprice])),"x",MID(Tabelle1[linkwithprice],FIND("price=",Tabelle1[linkwithprice])+6,FIND("&amp;productid=",Tabelle1[linkwithprice])-1-FIND("price=",Tabelle1[linkwithprice])-5)*1)</f>
        <v>2827.34</v>
      </c>
      <c r="B14" s="7">
        <v>2827.34</v>
      </c>
      <c r="C14" s="7">
        <v>2873.62</v>
      </c>
      <c r="D14">
        <f t="shared" si="0"/>
        <v>2</v>
      </c>
      <c r="E14">
        <f t="shared" si="1"/>
        <v>1</v>
      </c>
    </row>
    <row r="15" spans="1:9">
      <c r="A15" s="5">
        <f>IF(ISERROR(FIND("price=",Tabelle1[linkwithprice])),"x",MID(Tabelle1[linkwithprice],FIND("price=",Tabelle1[linkwithprice])+6,FIND("&amp;productid=",Tabelle1[linkwithprice])-1-FIND("price=",Tabelle1[linkwithprice])-5)*1)</f>
        <v>2873.62</v>
      </c>
      <c r="B15" s="7">
        <v>2873.62</v>
      </c>
      <c r="C15" s="7">
        <v>1631.28</v>
      </c>
      <c r="D15" t="e">
        <f t="shared" si="0"/>
        <v>#N/A</v>
      </c>
      <c r="E15">
        <f t="shared" si="1"/>
        <v>1</v>
      </c>
    </row>
    <row r="16" spans="1:9">
      <c r="A16" s="4">
        <f>IF(ISERROR(FIND("price=",Tabelle1[linkwithprice])),"x",MID(Tabelle1[linkwithprice],FIND("price=",Tabelle1[linkwithprice])+6,FIND("&amp;productid=",Tabelle1[linkwithprice])-1-FIND("price=",Tabelle1[linkwithprice])-5)*1)</f>
        <v>2873.62</v>
      </c>
      <c r="B16" s="7">
        <v>2873.62</v>
      </c>
      <c r="C16" s="7">
        <v>2947.99</v>
      </c>
      <c r="D16">
        <f t="shared" si="0"/>
        <v>13</v>
      </c>
      <c r="E16">
        <f t="shared" si="1"/>
        <v>1</v>
      </c>
    </row>
    <row r="17" spans="1:5">
      <c r="A17" s="5">
        <f>IF(ISERROR(FIND("price=",Tabelle1[linkwithprice])),"x",MID(Tabelle1[linkwithprice],FIND("price=",Tabelle1[linkwithprice])+6,FIND("&amp;productid=",Tabelle1[linkwithprice])-1-FIND("price=",Tabelle1[linkwithprice])-5)*1)</f>
        <v>1760</v>
      </c>
      <c r="B17" s="7">
        <v>1760</v>
      </c>
      <c r="C17" s="7">
        <v>1715</v>
      </c>
      <c r="D17" t="e">
        <f t="shared" si="0"/>
        <v>#N/A</v>
      </c>
      <c r="E17">
        <f t="shared" si="1"/>
        <v>1</v>
      </c>
    </row>
    <row r="18" spans="1:5">
      <c r="A18" s="4">
        <f>IF(ISERROR(FIND("price=",Tabelle1[linkwithprice])),"x",MID(Tabelle1[linkwithprice],FIND("price=",Tabelle1[linkwithprice])+6,FIND("&amp;productid=",Tabelle1[linkwithprice])-1-FIND("price=",Tabelle1[linkwithprice])-5)*1)</f>
        <v>1769</v>
      </c>
      <c r="B18" s="7">
        <v>1769</v>
      </c>
      <c r="C18" s="7">
        <v>2947.99</v>
      </c>
      <c r="D18">
        <f t="shared" si="0"/>
        <v>11</v>
      </c>
      <c r="E18">
        <f t="shared" si="1"/>
        <v>1</v>
      </c>
    </row>
    <row r="19" spans="1:5">
      <c r="A19" s="5">
        <f>IF(ISERROR(FIND("price=",Tabelle1[linkwithprice])),"x",MID(Tabelle1[linkwithprice],FIND("price=",Tabelle1[linkwithprice])+6,FIND("&amp;productid=",Tabelle1[linkwithprice])-1-FIND("price=",Tabelle1[linkwithprice])-5)*1)</f>
        <v>1799.76</v>
      </c>
      <c r="B19" s="7">
        <v>1799.76</v>
      </c>
      <c r="C19" s="7">
        <v>2965</v>
      </c>
      <c r="D19">
        <f t="shared" si="0"/>
        <v>12</v>
      </c>
      <c r="E19">
        <f t="shared" si="1"/>
        <v>1</v>
      </c>
    </row>
    <row r="20" spans="1:5">
      <c r="A20" s="4">
        <f>IF(ISERROR(FIND("price=",Tabelle1[linkwithprice])),"x",MID(Tabelle1[linkwithprice],FIND("price=",Tabelle1[linkwithprice])+6,FIND("&amp;productid=",Tabelle1[linkwithprice])-1-FIND("price=",Tabelle1[linkwithprice])-5)*1)</f>
        <v>1822.69</v>
      </c>
      <c r="B20" s="7">
        <v>1822.69</v>
      </c>
      <c r="C20" s="7">
        <v>1760</v>
      </c>
      <c r="D20" t="e">
        <f t="shared" si="0"/>
        <v>#N/A</v>
      </c>
      <c r="E20">
        <f t="shared" si="1"/>
        <v>1</v>
      </c>
    </row>
    <row r="21" spans="1:5">
      <c r="A21" s="5">
        <f>IF(ISERROR(FIND("price=",Tabelle1[linkwithprice])),"x",MID(Tabelle1[linkwithprice],FIND("price=",Tabelle1[linkwithprice])+6,FIND("&amp;productid=",Tabelle1[linkwithprice])-1-FIND("price=",Tabelle1[linkwithprice])-5)*1)</f>
        <v>1828.7</v>
      </c>
      <c r="B21" s="7">
        <v>1828.7</v>
      </c>
      <c r="C21" s="7">
        <v>1769</v>
      </c>
      <c r="D21" t="e">
        <f t="shared" si="0"/>
        <v>#N/A</v>
      </c>
      <c r="E21">
        <f t="shared" si="1"/>
        <v>1</v>
      </c>
    </row>
    <row r="22" spans="1:5">
      <c r="A22" s="4">
        <f>IF(ISERROR(FIND("price=",Tabelle1[linkwithprice])),"x",MID(Tabelle1[linkwithprice],FIND("price=",Tabelle1[linkwithprice])+6,FIND("&amp;productid=",Tabelle1[linkwithprice])-1-FIND("price=",Tabelle1[linkwithprice])-5)*1)</f>
        <v>1890.9</v>
      </c>
      <c r="B22" s="7">
        <v>1890.9</v>
      </c>
      <c r="C22" s="7">
        <v>2965</v>
      </c>
      <c r="D22">
        <f t="shared" si="0"/>
        <v>9</v>
      </c>
      <c r="E22">
        <f t="shared" si="1"/>
        <v>1</v>
      </c>
    </row>
    <row r="23" spans="1:5">
      <c r="A23" s="5">
        <f>IF(ISERROR(FIND("price=",Tabelle1[linkwithprice])),"x",MID(Tabelle1[linkwithprice],FIND("price=",Tabelle1[linkwithprice])+6,FIND("&amp;productid=",Tabelle1[linkwithprice])-1-FIND("price=",Tabelle1[linkwithprice])-5)*1)</f>
        <v>1899</v>
      </c>
      <c r="B23" s="7">
        <v>1899</v>
      </c>
      <c r="C23" s="7">
        <v>1799.76</v>
      </c>
      <c r="D23" t="e">
        <f t="shared" si="0"/>
        <v>#N/A</v>
      </c>
      <c r="E23">
        <f t="shared" si="1"/>
        <v>1</v>
      </c>
    </row>
    <row r="24" spans="1:5">
      <c r="A24" s="4">
        <f>IF(ISERROR(FIND("price=",Tabelle1[linkwithprice])),"x",MID(Tabelle1[linkwithprice],FIND("price=",Tabelle1[linkwithprice])+6,FIND("&amp;productid=",Tabelle1[linkwithprice])-1-FIND("price=",Tabelle1[linkwithprice])-5)*1)</f>
        <v>1909.99</v>
      </c>
      <c r="B24" s="7">
        <v>1909.99</v>
      </c>
      <c r="C24" s="7">
        <v>3171.99</v>
      </c>
      <c r="D24">
        <f t="shared" si="0"/>
        <v>9</v>
      </c>
      <c r="E24">
        <f t="shared" si="1"/>
        <v>1</v>
      </c>
    </row>
    <row r="25" spans="1:5">
      <c r="A25" s="5">
        <f>IF(ISERROR(FIND("price=",Tabelle1[linkwithprice])),"x",MID(Tabelle1[linkwithprice],FIND("price=",Tabelle1[linkwithprice])+6,FIND("&amp;productid=",Tabelle1[linkwithprice])-1-FIND("price=",Tabelle1[linkwithprice])-5)*1)</f>
        <v>2041.73</v>
      </c>
      <c r="B25" s="7">
        <v>2041.73</v>
      </c>
      <c r="C25" s="7">
        <v>3171.99</v>
      </c>
      <c r="D25">
        <f t="shared" si="0"/>
        <v>8</v>
      </c>
      <c r="E25">
        <f t="shared" si="1"/>
        <v>1</v>
      </c>
    </row>
    <row r="26" spans="1:5">
      <c r="A26" s="4">
        <f>IF(ISERROR(FIND("price=",Tabelle1[linkwithprice])),"x",MID(Tabelle1[linkwithprice],FIND("price=",Tabelle1[linkwithprice])+6,FIND("&amp;productid=",Tabelle1[linkwithprice])-1-FIND("price=",Tabelle1[linkwithprice])-5)*1)</f>
        <v>2049</v>
      </c>
      <c r="B26" s="7">
        <v>2049</v>
      </c>
      <c r="C26" s="7">
        <v>1822.69</v>
      </c>
      <c r="D26" t="e">
        <f t="shared" si="0"/>
        <v>#N/A</v>
      </c>
      <c r="E26">
        <f t="shared" si="1"/>
        <v>1</v>
      </c>
    </row>
    <row r="27" spans="1:5">
      <c r="A27" s="5">
        <f>IF(ISERROR(FIND("price=",Tabelle1[linkwithprice])),"x",MID(Tabelle1[linkwithprice],FIND("price=",Tabelle1[linkwithprice])+6,FIND("&amp;productid=",Tabelle1[linkwithprice])-1-FIND("price=",Tabelle1[linkwithprice])-5)*1)</f>
        <v>2060.9</v>
      </c>
      <c r="B27" s="7">
        <v>2060.9</v>
      </c>
      <c r="C27" s="7">
        <v>1828.7</v>
      </c>
      <c r="D27" t="e">
        <f t="shared" si="0"/>
        <v>#N/A</v>
      </c>
      <c r="E27">
        <f t="shared" si="1"/>
        <v>1</v>
      </c>
    </row>
    <row r="28" spans="1:5">
      <c r="A28" s="4">
        <f>IF(ISERROR(FIND("price=",Tabelle1[linkwithprice])),"x",MID(Tabelle1[linkwithprice],FIND("price=",Tabelle1[linkwithprice])+6,FIND("&amp;productid=",Tabelle1[linkwithprice])-1-FIND("price=",Tabelle1[linkwithprice])-5)*1)</f>
        <v>2947.99</v>
      </c>
      <c r="B28" s="7">
        <v>2947.99</v>
      </c>
      <c r="C28" s="7">
        <v>3300</v>
      </c>
      <c r="D28">
        <f t="shared" si="0"/>
        <v>7</v>
      </c>
      <c r="E28">
        <f t="shared" si="1"/>
        <v>1</v>
      </c>
    </row>
    <row r="29" spans="1:5">
      <c r="A29" s="5">
        <f>IF(ISERROR(FIND("price=",Tabelle1[linkwithprice])),"x",MID(Tabelle1[linkwithprice],FIND("price=",Tabelle1[linkwithprice])+6,FIND("&amp;productid=",Tabelle1[linkwithprice])-1-FIND("price=",Tabelle1[linkwithprice])-5)*1)</f>
        <v>2947.99</v>
      </c>
      <c r="B29" s="7">
        <v>2947.99</v>
      </c>
      <c r="C29" s="7">
        <v>1890.9</v>
      </c>
      <c r="D29" t="e">
        <f t="shared" si="0"/>
        <v>#N/A</v>
      </c>
      <c r="E29">
        <f t="shared" si="1"/>
        <v>1</v>
      </c>
    </row>
    <row r="30" spans="1:5">
      <c r="A30" s="4">
        <f>IF(ISERROR(FIND("price=",Tabelle1[linkwithprice])),"x",MID(Tabelle1[linkwithprice],FIND("price=",Tabelle1[linkwithprice])+6,FIND("&amp;productid=",Tabelle1[linkwithprice])-1-FIND("price=",Tabelle1[linkwithprice])-5)*1)</f>
        <v>2965</v>
      </c>
      <c r="B30" s="7">
        <v>2965</v>
      </c>
      <c r="C30" s="7">
        <v>3400.99</v>
      </c>
      <c r="D30">
        <f t="shared" si="0"/>
        <v>6</v>
      </c>
      <c r="E30">
        <f t="shared" si="1"/>
        <v>1</v>
      </c>
    </row>
    <row r="31" spans="1:5">
      <c r="A31" s="5">
        <f>IF(ISERROR(FIND("price=",Tabelle1[linkwithprice])),"x",MID(Tabelle1[linkwithprice],FIND("price=",Tabelle1[linkwithprice])+6,FIND("&amp;productid=",Tabelle1[linkwithprice])-1-FIND("price=",Tabelle1[linkwithprice])-5)*1)</f>
        <v>2965</v>
      </c>
      <c r="B31" s="7">
        <v>2965</v>
      </c>
      <c r="C31" s="7">
        <v>1899</v>
      </c>
      <c r="D31" t="e">
        <f t="shared" si="0"/>
        <v>#N/A</v>
      </c>
      <c r="E31">
        <f t="shared" si="1"/>
        <v>1</v>
      </c>
    </row>
    <row r="32" spans="1:5">
      <c r="A32" s="4">
        <f>IF(ISERROR(FIND("price=",Tabelle1[linkwithprice])),"x",MID(Tabelle1[linkwithprice],FIND("price=",Tabelle1[linkwithprice])+6,FIND("&amp;productid=",Tabelle1[linkwithprice])-1-FIND("price=",Tabelle1[linkwithprice])-5)*1)</f>
        <v>3171.99</v>
      </c>
      <c r="B32" s="7">
        <v>3171.99</v>
      </c>
      <c r="C32" s="7">
        <v>1909.99</v>
      </c>
      <c r="D32" t="e">
        <f t="shared" si="0"/>
        <v>#N/A</v>
      </c>
      <c r="E32">
        <f t="shared" si="1"/>
        <v>1</v>
      </c>
    </row>
    <row r="33" spans="1:5">
      <c r="A33" s="5">
        <f>IF(ISERROR(FIND("price=",Tabelle1[linkwithprice])),"x",MID(Tabelle1[linkwithprice],FIND("price=",Tabelle1[linkwithprice])+6,FIND("&amp;productid=",Tabelle1[linkwithprice])-1-FIND("price=",Tabelle1[linkwithprice])-5)*1)</f>
        <v>3171.99</v>
      </c>
      <c r="B33" s="7">
        <v>3171.99</v>
      </c>
      <c r="C33" s="7">
        <v>2041.73</v>
      </c>
      <c r="D33" t="e">
        <f t="shared" si="0"/>
        <v>#N/A</v>
      </c>
      <c r="E33">
        <f t="shared" si="1"/>
        <v>1</v>
      </c>
    </row>
    <row r="34" spans="1:5">
      <c r="A34" s="4">
        <f>IF(ISERROR(FIND("price=",Tabelle1[linkwithprice])),"x",MID(Tabelle1[linkwithprice],FIND("price=",Tabelle1[linkwithprice])+6,FIND("&amp;productid=",Tabelle1[linkwithprice])-1-FIND("price=",Tabelle1[linkwithprice])-5)*1)</f>
        <v>3300</v>
      </c>
      <c r="B34" s="7">
        <v>3300</v>
      </c>
      <c r="C34" s="7">
        <v>2049</v>
      </c>
      <c r="D34" t="e">
        <f t="shared" si="0"/>
        <v>#N/A</v>
      </c>
      <c r="E34">
        <f t="shared" si="1"/>
        <v>1</v>
      </c>
    </row>
    <row r="35" spans="1:5">
      <c r="A35" s="5">
        <f>IF(ISERROR(FIND("price=",Tabelle1[linkwithprice])),"x",MID(Tabelle1[linkwithprice],FIND("price=",Tabelle1[linkwithprice])+6,FIND("&amp;productid=",Tabelle1[linkwithprice])-1-FIND("price=",Tabelle1[linkwithprice])-5)*1)</f>
        <v>3400.99</v>
      </c>
      <c r="B35" s="7">
        <v>3400.99</v>
      </c>
      <c r="C35" s="7">
        <v>2060.9</v>
      </c>
      <c r="D35" t="e">
        <f t="shared" si="0"/>
        <v>#N/A</v>
      </c>
      <c r="E35">
        <f t="shared" si="1"/>
        <v>1</v>
      </c>
    </row>
    <row r="36" spans="1:5">
      <c r="A36" s="4">
        <f>IF(ISERROR(FIND("price=",Tabelle1[linkwithprice])),"x",MID(Tabelle1[linkwithprice],FIND("price=",Tabelle1[linkwithprice])+6,FIND("&amp;productid=",Tabelle1[linkwithprice])-1-FIND("price=",Tabelle1[linkwithprice])-5)*1)</f>
        <v>2133.9899999999998</v>
      </c>
      <c r="B36" s="7">
        <v>2133.9899999999998</v>
      </c>
      <c r="C36" s="7">
        <v>2133.9899999999998</v>
      </c>
      <c r="D36">
        <f t="shared" si="0"/>
        <v>1</v>
      </c>
      <c r="E36">
        <f t="shared" si="1"/>
        <v>1</v>
      </c>
    </row>
    <row r="37" spans="1:5">
      <c r="A37" s="6">
        <f>IF(ISERROR(FIND("price=",Tabelle1[linkwithprice])),"x",MID(Tabelle1[linkwithprice],FIND("price=",Tabelle1[linkwithprice])+6,FIND("&amp;productid=",Tabelle1[linkwithprice])-1-FIND("price=",Tabelle1[linkwithprice])-5)*1)</f>
        <v>2304.1799999999998</v>
      </c>
      <c r="B37" s="7">
        <v>2304.1799999999998</v>
      </c>
      <c r="C37" s="7">
        <v>2304.1799999999998</v>
      </c>
      <c r="D37">
        <f t="shared" si="0"/>
        <v>1</v>
      </c>
      <c r="E37">
        <f t="shared" si="1"/>
        <v>1</v>
      </c>
    </row>
    <row r="38" spans="1:5">
      <c r="C38" s="7">
        <v>3830</v>
      </c>
      <c r="D38" t="e">
        <f t="shared" si="0"/>
        <v>#N/A</v>
      </c>
      <c r="E38">
        <f t="shared" si="1"/>
        <v>1</v>
      </c>
    </row>
    <row r="39" spans="1:5">
      <c r="C39" s="7">
        <v>4204.1000000000004</v>
      </c>
      <c r="D39" t="e">
        <f t="shared" si="0"/>
        <v>#N/A</v>
      </c>
      <c r="E39">
        <f t="shared" si="1"/>
        <v>1</v>
      </c>
    </row>
    <row r="40" spans="1:5">
      <c r="C40" s="7">
        <v>2319.96</v>
      </c>
      <c r="D40" t="e">
        <f t="shared" si="0"/>
        <v>#N/A</v>
      </c>
      <c r="E40">
        <f t="shared" si="1"/>
        <v>1</v>
      </c>
    </row>
    <row r="41" spans="1:5">
      <c r="C41" s="7">
        <v>2389.59</v>
      </c>
      <c r="D41" t="e">
        <f t="shared" si="0"/>
        <v>#N/A</v>
      </c>
      <c r="E41">
        <f t="shared" si="1"/>
        <v>1</v>
      </c>
    </row>
    <row r="42" spans="1:5">
      <c r="C42" s="7">
        <v>2485</v>
      </c>
      <c r="D42" t="e">
        <f t="shared" si="0"/>
        <v>#N/A</v>
      </c>
      <c r="E42">
        <f t="shared" si="1"/>
        <v>1</v>
      </c>
    </row>
    <row r="43" spans="1:5">
      <c r="C43" s="7">
        <v>2490</v>
      </c>
      <c r="D43" t="e">
        <f t="shared" si="0"/>
        <v>#N/A</v>
      </c>
      <c r="E43">
        <f t="shared" si="1"/>
        <v>1</v>
      </c>
    </row>
    <row r="44" spans="1:5">
      <c r="C44" s="7">
        <v>2500</v>
      </c>
      <c r="D44" t="e">
        <f t="shared" si="0"/>
        <v>#N/A</v>
      </c>
      <c r="E44">
        <f t="shared" si="1"/>
        <v>1</v>
      </c>
    </row>
    <row r="45" spans="1:5">
      <c r="C45" s="7">
        <v>2519.36</v>
      </c>
      <c r="D45" t="e">
        <f t="shared" si="0"/>
        <v>#N/A</v>
      </c>
      <c r="E45">
        <f t="shared" si="1"/>
        <v>1</v>
      </c>
    </row>
    <row r="46" spans="1:5">
      <c r="C46" s="7">
        <v>2530</v>
      </c>
      <c r="D46" t="e">
        <f t="shared" si="0"/>
        <v>#N/A</v>
      </c>
      <c r="E46">
        <f t="shared" si="1"/>
        <v>1</v>
      </c>
    </row>
    <row r="47" spans="1:5">
      <c r="C47" s="7">
        <v>2572.9</v>
      </c>
      <c r="D47" t="e">
        <f t="shared" si="0"/>
        <v>#N/A</v>
      </c>
      <c r="E47">
        <f t="shared" si="1"/>
        <v>1</v>
      </c>
    </row>
    <row r="48" spans="1:5">
      <c r="C48" s="7">
        <v>2655.19</v>
      </c>
      <c r="D48" t="e">
        <f t="shared" si="0"/>
        <v>#N/A</v>
      </c>
      <c r="E48">
        <f t="shared" si="1"/>
        <v>1</v>
      </c>
    </row>
    <row r="49" spans="3:5">
      <c r="C49" s="7">
        <v>2715.23</v>
      </c>
      <c r="D49" t="e">
        <f t="shared" si="0"/>
        <v>#N/A</v>
      </c>
      <c r="E49">
        <f t="shared" si="1"/>
        <v>1</v>
      </c>
    </row>
    <row r="50" spans="3:5">
      <c r="C50" s="7">
        <v>2724.9</v>
      </c>
      <c r="D50" t="e">
        <f t="shared" si="0"/>
        <v>#N/A</v>
      </c>
      <c r="E50">
        <f t="shared" si="1"/>
        <v>1</v>
      </c>
    </row>
    <row r="51" spans="3:5">
      <c r="C51" s="7">
        <v>2724.9</v>
      </c>
      <c r="D51" t="e">
        <f t="shared" si="0"/>
        <v>#N/A</v>
      </c>
      <c r="E51">
        <f t="shared" si="1"/>
        <v>1</v>
      </c>
    </row>
    <row r="52" spans="3:5">
      <c r="C52" s="7">
        <v>2724.9</v>
      </c>
      <c r="D52" t="e">
        <f t="shared" si="0"/>
        <v>#N/A</v>
      </c>
      <c r="E52">
        <f t="shared" si="1"/>
        <v>1</v>
      </c>
    </row>
    <row r="53" spans="3:5">
      <c r="C53" s="7">
        <v>2724.9</v>
      </c>
      <c r="D53" t="e">
        <f t="shared" si="0"/>
        <v>#N/A</v>
      </c>
      <c r="E53">
        <f t="shared" si="1"/>
        <v>1</v>
      </c>
    </row>
    <row r="54" spans="3:5">
      <c r="C54" s="8">
        <v>2724.9</v>
      </c>
      <c r="D54" t="e">
        <f t="shared" si="0"/>
        <v>#N/A</v>
      </c>
      <c r="E54">
        <f t="shared" si="1"/>
        <v>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items abfrage</vt:lpstr>
      <vt:lpstr>run protokoll</vt:lpstr>
      <vt:lpstr>Jens Abfrage</vt:lpstr>
      <vt:lpstr>Gesamtdaten Website</vt:lpstr>
      <vt:lpstr>Vergleich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Kockat, Judit</dc:creator>
  <cp:lastModifiedBy>teu1</cp:lastModifiedBy>
  <dcterms:created xsi:type="dcterms:W3CDTF">2015-07-06T10:51:47Z</dcterms:created>
  <dcterms:modified xsi:type="dcterms:W3CDTF">2015-07-07T10:41:36Z</dcterms:modified>
</cp:coreProperties>
</file>