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Sheet1" sheetId="1" r:id="rId1"/>
    <sheet name="Storage Layou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8" i="2"/>
  <c r="D9"/>
  <c r="D10"/>
  <c r="D11"/>
  <c r="D12"/>
  <c r="D13"/>
  <c r="D7"/>
  <c r="B8"/>
  <c r="B9"/>
  <c r="B10"/>
  <c r="B11"/>
  <c r="B12"/>
  <c r="B13"/>
  <c r="B7"/>
  <c r="L24"/>
  <c r="M24" s="1"/>
  <c r="L23"/>
  <c r="M23" s="1"/>
  <c r="L22"/>
  <c r="M22" s="1"/>
  <c r="L21"/>
  <c r="M21" s="1"/>
  <c r="L20"/>
  <c r="M20" s="1"/>
  <c r="N19"/>
  <c r="L19"/>
  <c r="M19" s="1"/>
  <c r="L18"/>
  <c r="M18" s="1"/>
  <c r="L17"/>
  <c r="M17" s="1"/>
  <c r="L16"/>
  <c r="M16" s="1"/>
  <c r="L15"/>
  <c r="M15" s="1"/>
  <c r="L14"/>
  <c r="M14" s="1"/>
  <c r="M13"/>
  <c r="M12"/>
  <c r="M11"/>
  <c r="M10"/>
  <c r="M9"/>
  <c r="M8"/>
  <c r="M7"/>
  <c r="M6"/>
  <c r="L25" l="1"/>
  <c r="M25" s="1"/>
</calcChain>
</file>

<file path=xl/sharedStrings.xml><?xml version="1.0" encoding="utf-8"?>
<sst xmlns="http://schemas.openxmlformats.org/spreadsheetml/2006/main" count="120" uniqueCount="89">
  <si>
    <t>Gather Trees</t>
    <phoneticPr fontId="1"/>
  </si>
  <si>
    <t>Output</t>
    <phoneticPr fontId="1"/>
  </si>
  <si>
    <t>Compile Tree</t>
    <phoneticPr fontId="1"/>
  </si>
  <si>
    <t>Inputs</t>
    <phoneticPr fontId="1"/>
  </si>
  <si>
    <t>Source Archive</t>
    <phoneticPr fontId="1"/>
  </si>
  <si>
    <t>Tree Executable</t>
    <phoneticPr fontId="1"/>
  </si>
  <si>
    <t>Tree Executables</t>
    <phoneticPr fontId="1"/>
  </si>
  <si>
    <t>Evaluator Executable</t>
    <phoneticPr fontId="1"/>
  </si>
  <si>
    <t>Raw Results</t>
    <phoneticPr fontId="1"/>
  </si>
  <si>
    <t>Individual List</t>
    <phoneticPr fontId="1"/>
  </si>
  <si>
    <t>Tree List</t>
    <phoneticPr fontId="1"/>
  </si>
  <si>
    <t>Raw Fitnesses</t>
    <phoneticPr fontId="1"/>
  </si>
  <si>
    <t>Save to Individuals</t>
    <phoneticPr fontId="1"/>
  </si>
  <si>
    <t>FVector Evaulator</t>
    <phoneticPr fontId="1"/>
  </si>
  <si>
    <t>Evaluator</t>
    <phoneticPr fontId="1"/>
  </si>
  <si>
    <t>Calculate Dist Collins</t>
    <phoneticPr fontId="1"/>
  </si>
  <si>
    <t>Calculate Dist Kashima</t>
    <phoneticPr fontId="1"/>
  </si>
  <si>
    <t>DistCollins</t>
    <phoneticPr fontId="1"/>
  </si>
  <si>
    <t>DistKashima</t>
    <phoneticPr fontId="1"/>
  </si>
  <si>
    <t>Execute Fvector Script</t>
    <phoneticPr fontId="1"/>
  </si>
  <si>
    <t>Execute Evaluator Script</t>
    <phoneticPr fontId="1"/>
  </si>
  <si>
    <t>FVector Source</t>
    <phoneticPr fontId="1"/>
  </si>
  <si>
    <t>Fvector Executable</t>
    <phoneticPr fontId="1"/>
  </si>
  <si>
    <t>Execute Tree Script</t>
    <phoneticPr fontId="1"/>
  </si>
  <si>
    <t>Form Fvector</t>
    <phoneticPr fontId="1"/>
  </si>
  <si>
    <t>Form FVector Source</t>
    <phoneticPr fontId="1"/>
  </si>
  <si>
    <t>Individual List (Raw Fitness)</t>
    <phoneticPr fontId="1"/>
  </si>
  <si>
    <t>Individual List (Fvector)</t>
    <phoneticPr fontId="1"/>
  </si>
  <si>
    <t>Fvector Results</t>
    <phoneticPr fontId="1"/>
  </si>
  <si>
    <t>Calcuate DistNSGA2</t>
    <phoneticPr fontId="1"/>
  </si>
  <si>
    <t>DistNSGA2</t>
    <phoneticPr fontId="1"/>
  </si>
  <si>
    <t>6. Assign values calculated in object space.</t>
  </si>
  <si>
    <t>5. Construct fitness vectors.</t>
  </si>
  <si>
    <t>4. Calculate fintess vector elements.</t>
    <phoneticPr fontId="1"/>
  </si>
  <si>
    <t>3. Preprocess and relocate task results for archives</t>
  </si>
  <si>
    <t>2. Evaluate evaluators.</t>
  </si>
  <si>
    <t>1. Evaluate trees.</t>
  </si>
  <si>
    <t>Nk</t>
    <phoneticPr fontId="1"/>
  </si>
  <si>
    <t>NtNs</t>
    <phoneticPr fontId="1"/>
  </si>
  <si>
    <t>Size</t>
    <phoneticPr fontId="1"/>
  </si>
  <si>
    <t>Contents</t>
    <phoneticPr fontId="1"/>
  </si>
  <si>
    <t>Constants</t>
    <phoneticPr fontId="1"/>
  </si>
  <si>
    <t>NtNiNc</t>
    <phoneticPr fontId="1"/>
  </si>
  <si>
    <t>NtNiNr</t>
    <phoneticPr fontId="1"/>
  </si>
  <si>
    <t>Fitness</t>
    <phoneticPr fontId="1"/>
  </si>
  <si>
    <t>NiNr</t>
    <phoneticPr fontId="1"/>
  </si>
  <si>
    <t>Nf</t>
    <phoneticPr fontId="1"/>
  </si>
  <si>
    <t>NiNf</t>
    <phoneticPr fontId="1"/>
  </si>
  <si>
    <t>Order (first is contiguous)</t>
    <phoneticPr fontId="1"/>
  </si>
  <si>
    <t>(k)</t>
    <phoneticPr fontId="1"/>
  </si>
  <si>
    <t>(r,i)</t>
    <phoneticPr fontId="1"/>
  </si>
  <si>
    <t>(f,i)</t>
    <phoneticPr fontId="1"/>
  </si>
  <si>
    <t>Nt</t>
    <phoneticPr fontId="1"/>
  </si>
  <si>
    <t>Ns</t>
    <phoneticPr fontId="1"/>
  </si>
  <si>
    <t>Ni</t>
    <phoneticPr fontId="1"/>
  </si>
  <si>
    <t>0000 0000</t>
    <phoneticPr fontId="1"/>
  </si>
  <si>
    <t>Max Size (Dec)</t>
    <phoneticPr fontId="1"/>
  </si>
  <si>
    <t>&lt;- (Hex)</t>
    <phoneticPr fontId="1"/>
  </si>
  <si>
    <t>Nr</t>
    <phoneticPr fontId="1"/>
  </si>
  <si>
    <r>
      <t>Nodes</t>
    </r>
    <r>
      <rPr>
        <sz val="11"/>
        <color theme="1"/>
        <rFont val="ＭＳ Ｐゴシック"/>
        <family val="3"/>
        <charset val="128"/>
      </rPr>
      <t>など</t>
    </r>
    <phoneticPr fontId="1"/>
  </si>
  <si>
    <t>NiNc</t>
    <phoneticPr fontId="1"/>
  </si>
  <si>
    <t>(a,i)</t>
    <phoneticPr fontId="1"/>
  </si>
  <si>
    <t>NiNa</t>
    <phoneticPr fontId="1"/>
  </si>
  <si>
    <t>0000 4000</t>
    <phoneticPr fontId="1"/>
  </si>
  <si>
    <t>Na</t>
    <phoneticPr fontId="1"/>
  </si>
  <si>
    <t>Nc</t>
    <phoneticPr fontId="1"/>
  </si>
  <si>
    <t>NtNr</t>
    <phoneticPr fontId="1"/>
  </si>
  <si>
    <t>C</t>
    <phoneticPr fontId="1"/>
  </si>
  <si>
    <t>Src</t>
    <phoneticPr fontId="1"/>
  </si>
  <si>
    <t>Res</t>
    <phoneticPr fontId="1"/>
  </si>
  <si>
    <t>Real Storage [Nt]</t>
    <phoneticPr fontId="1"/>
  </si>
  <si>
    <t>A+B</t>
    <phoneticPr fontId="1"/>
  </si>
  <si>
    <t>Res</t>
    <phoneticPr fontId="1"/>
  </si>
  <si>
    <t xml:space="preserve">Src </t>
    <phoneticPr fontId="1"/>
  </si>
  <si>
    <t>Tree</t>
    <phoneticPr fontId="1"/>
  </si>
  <si>
    <t>RawFit</t>
    <phoneticPr fontId="1"/>
  </si>
  <si>
    <t>RawFitList</t>
    <phoneticPr fontId="1"/>
  </si>
  <si>
    <t>assumption</t>
    <phoneticPr fontId="1"/>
  </si>
  <si>
    <t>as of 2014-07-14</t>
    <phoneticPr fontId="1"/>
  </si>
  <si>
    <t>Address (Hex)</t>
    <phoneticPr fontId="1"/>
  </si>
  <si>
    <t>Address (Dec)</t>
    <phoneticPr fontId="1"/>
  </si>
  <si>
    <t>0000 0010</t>
    <phoneticPr fontId="1"/>
  </si>
  <si>
    <t>(s)</t>
    <phoneticPr fontId="1"/>
  </si>
  <si>
    <t>(c,i)</t>
    <phoneticPr fontId="1"/>
  </si>
  <si>
    <t>0000 3FF0</t>
    <phoneticPr fontId="1"/>
  </si>
  <si>
    <t>0000 8000</t>
    <phoneticPr fontId="1"/>
  </si>
  <si>
    <t>0001 0000</t>
    <phoneticPr fontId="1"/>
  </si>
  <si>
    <t>0001 4000</t>
    <phoneticPr fontId="1"/>
  </si>
  <si>
    <t>0001 8000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</si>
</sst>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0" xfId="0" applyFont="1"/>
    <xf numFmtId="0" fontId="3" fillId="0" borderId="13" xfId="0" applyFont="1" applyBorder="1"/>
    <xf numFmtId="0" fontId="3" fillId="0" borderId="14" xfId="0" applyFon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2"/>
  <sheetViews>
    <sheetView workbookViewId="0">
      <selection activeCell="B5" sqref="B5"/>
    </sheetView>
  </sheetViews>
  <sheetFormatPr defaultRowHeight="12.75"/>
  <cols>
    <col min="1" max="2" width="9" style="1"/>
    <col min="3" max="3" width="18.375" style="1" bestFit="1" customWidth="1"/>
    <col min="4" max="4" width="18.25" style="1" customWidth="1"/>
    <col min="5" max="5" width="15.25" style="1" customWidth="1"/>
    <col min="6" max="16384" width="9" style="1"/>
  </cols>
  <sheetData>
    <row r="2" spans="1:6">
      <c r="D2" s="1" t="s">
        <v>1</v>
      </c>
      <c r="E2" s="1" t="s">
        <v>3</v>
      </c>
    </row>
    <row r="4" spans="1:6">
      <c r="A4" s="1" t="s">
        <v>14</v>
      </c>
    </row>
    <row r="5" spans="1:6">
      <c r="B5" s="1" t="s">
        <v>36</v>
      </c>
    </row>
    <row r="6" spans="1:6">
      <c r="C6" s="1" t="s">
        <v>0</v>
      </c>
      <c r="D6" s="1" t="s">
        <v>10</v>
      </c>
      <c r="E6" s="1" t="s">
        <v>9</v>
      </c>
    </row>
    <row r="7" spans="1:6">
      <c r="C7" s="1" t="s">
        <v>2</v>
      </c>
      <c r="D7" s="1" t="s">
        <v>5</v>
      </c>
      <c r="E7" s="1" t="s">
        <v>10</v>
      </c>
    </row>
    <row r="8" spans="1:6">
      <c r="C8" s="1" t="s">
        <v>23</v>
      </c>
      <c r="D8" s="1" t="s">
        <v>8</v>
      </c>
      <c r="E8" s="1" t="s">
        <v>6</v>
      </c>
      <c r="F8" s="1" t="s">
        <v>4</v>
      </c>
    </row>
    <row r="9" spans="1:6">
      <c r="B9" s="1" t="s">
        <v>35</v>
      </c>
    </row>
    <row r="10" spans="1:6">
      <c r="C10" s="1" t="s">
        <v>20</v>
      </c>
      <c r="D10" s="1" t="s">
        <v>11</v>
      </c>
      <c r="E10" s="1" t="s">
        <v>7</v>
      </c>
      <c r="F10" s="1" t="s">
        <v>8</v>
      </c>
    </row>
    <row r="11" spans="1:6">
      <c r="C11" s="1" t="s">
        <v>12</v>
      </c>
      <c r="E11" s="1" t="s">
        <v>9</v>
      </c>
      <c r="F11" s="1" t="s">
        <v>11</v>
      </c>
    </row>
    <row r="12" spans="1:6">
      <c r="A12" s="1" t="s">
        <v>13</v>
      </c>
    </row>
    <row r="13" spans="1:6">
      <c r="B13" s="1" t="s">
        <v>34</v>
      </c>
    </row>
    <row r="14" spans="1:6">
      <c r="C14" s="1" t="s">
        <v>15</v>
      </c>
      <c r="D14" s="1" t="s">
        <v>17</v>
      </c>
      <c r="E14" s="1" t="s">
        <v>10</v>
      </c>
    </row>
    <row r="15" spans="1:6">
      <c r="C15" s="1" t="s">
        <v>16</v>
      </c>
      <c r="D15" s="1" t="s">
        <v>18</v>
      </c>
      <c r="E15" s="1" t="s">
        <v>10</v>
      </c>
    </row>
    <row r="16" spans="1:6">
      <c r="C16" s="1" t="s">
        <v>25</v>
      </c>
      <c r="D16" s="1" t="s">
        <v>21</v>
      </c>
      <c r="E16" s="1" t="s">
        <v>26</v>
      </c>
    </row>
    <row r="17" spans="2:6">
      <c r="B17" s="1" t="s">
        <v>33</v>
      </c>
    </row>
    <row r="18" spans="2:6">
      <c r="C18" s="1" t="s">
        <v>19</v>
      </c>
      <c r="D18" s="1" t="s">
        <v>28</v>
      </c>
      <c r="E18" s="1" t="s">
        <v>22</v>
      </c>
      <c r="F18" s="1" t="s">
        <v>21</v>
      </c>
    </row>
    <row r="19" spans="2:6">
      <c r="B19" s="1" t="s">
        <v>32</v>
      </c>
    </row>
    <row r="20" spans="2:6">
      <c r="C20" s="1" t="s">
        <v>24</v>
      </c>
      <c r="D20" s="1" t="s">
        <v>27</v>
      </c>
      <c r="E20" s="1" t="s">
        <v>28</v>
      </c>
    </row>
    <row r="21" spans="2:6">
      <c r="B21" s="1" t="s">
        <v>31</v>
      </c>
    </row>
    <row r="22" spans="2:6">
      <c r="C22" s="1" t="s">
        <v>29</v>
      </c>
      <c r="D22" s="1" t="s">
        <v>30</v>
      </c>
      <c r="E22" s="1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5"/>
  <sheetViews>
    <sheetView tabSelected="1" zoomScaleNormal="100" workbookViewId="0">
      <selection activeCell="D12" sqref="D12"/>
    </sheetView>
  </sheetViews>
  <sheetFormatPr defaultRowHeight="15"/>
  <cols>
    <col min="1" max="1" width="13" style="2" customWidth="1"/>
    <col min="2" max="2" width="14.25" style="2" customWidth="1"/>
    <col min="3" max="3" width="13.25" style="2" customWidth="1"/>
    <col min="4" max="4" width="13" style="2" bestFit="1" customWidth="1"/>
    <col min="5" max="6" width="9" style="2"/>
    <col min="7" max="7" width="14.875" style="2" bestFit="1" customWidth="1"/>
    <col min="8" max="10" width="5.5" style="2" customWidth="1"/>
    <col min="11" max="11" width="6.875" style="2" customWidth="1"/>
    <col min="12" max="12" width="8.25" style="2" customWidth="1"/>
    <col min="13" max="13" width="6.75" style="2" customWidth="1"/>
    <col min="14" max="14" width="8.625" style="2" customWidth="1"/>
    <col min="15" max="15" width="5.5" style="2" customWidth="1"/>
    <col min="16" max="16" width="9" style="2"/>
    <col min="17" max="17" width="6.25" style="2" customWidth="1"/>
    <col min="18" max="18" width="13.25" style="2" customWidth="1"/>
    <col min="19" max="19" width="6.125" style="2" customWidth="1"/>
    <col min="20" max="20" width="9" style="2"/>
    <col min="21" max="21" width="5" style="2" customWidth="1"/>
    <col min="22" max="16384" width="9" style="2"/>
  </cols>
  <sheetData>
    <row r="1" spans="1:14">
      <c r="I1" s="2" t="s">
        <v>78</v>
      </c>
    </row>
    <row r="5" spans="1:14" ht="15.75" thickBot="1">
      <c r="A5" s="2" t="s">
        <v>70</v>
      </c>
      <c r="N5" s="15" t="s">
        <v>77</v>
      </c>
    </row>
    <row r="6" spans="1:14">
      <c r="A6" s="4" t="s">
        <v>79</v>
      </c>
      <c r="B6" s="16" t="s">
        <v>80</v>
      </c>
      <c r="C6" s="5" t="s">
        <v>39</v>
      </c>
      <c r="D6" s="5" t="s">
        <v>56</v>
      </c>
      <c r="E6" s="5" t="s">
        <v>57</v>
      </c>
      <c r="F6" s="5" t="s">
        <v>48</v>
      </c>
      <c r="G6" s="12" t="s">
        <v>40</v>
      </c>
      <c r="H6" s="4" t="s">
        <v>71</v>
      </c>
      <c r="I6" s="6" t="s">
        <v>67</v>
      </c>
      <c r="K6" s="2" t="s">
        <v>54</v>
      </c>
      <c r="L6" s="2">
        <v>1024</v>
      </c>
      <c r="M6" s="2" t="str">
        <f>DEC2HEX(L6)</f>
        <v>400</v>
      </c>
      <c r="N6" s="2">
        <v>1000</v>
      </c>
    </row>
    <row r="7" spans="1:14">
      <c r="A7" s="7" t="s">
        <v>55</v>
      </c>
      <c r="B7" s="17">
        <f>HEX2DEC(SUBSTITUTE(A7," ",""))</f>
        <v>0</v>
      </c>
      <c r="C7" s="3" t="s">
        <v>53</v>
      </c>
      <c r="D7" s="17">
        <f>HEX2DEC(SUBSTITUTE(E7," ",""))</f>
        <v>16</v>
      </c>
      <c r="E7" s="3" t="s">
        <v>81</v>
      </c>
      <c r="F7" s="3" t="s">
        <v>82</v>
      </c>
      <c r="G7" s="13" t="s">
        <v>41</v>
      </c>
      <c r="H7" s="7" t="s">
        <v>68</v>
      </c>
      <c r="I7" s="8" t="s">
        <v>68</v>
      </c>
      <c r="K7" s="2" t="s">
        <v>52</v>
      </c>
      <c r="L7" s="2">
        <v>256</v>
      </c>
      <c r="M7" s="2" t="str">
        <f t="shared" ref="M7" si="0">DEC2HEX(L7)</f>
        <v>100</v>
      </c>
      <c r="N7" s="2">
        <v>100</v>
      </c>
    </row>
    <row r="8" spans="1:14">
      <c r="A8" s="7" t="s">
        <v>81</v>
      </c>
      <c r="B8" s="17">
        <f t="shared" ref="B8:B13" si="1">HEX2DEC(SUBSTITUTE(A8," ",""))</f>
        <v>16</v>
      </c>
      <c r="C8" s="3" t="s">
        <v>37</v>
      </c>
      <c r="D8" s="17">
        <f t="shared" ref="D8:D13" si="2">HEX2DEC(SUBSTITUTE(E8," ",""))</f>
        <v>16368</v>
      </c>
      <c r="E8" s="3" t="s">
        <v>84</v>
      </c>
      <c r="F8" s="3" t="s">
        <v>49</v>
      </c>
      <c r="G8" s="13" t="s">
        <v>73</v>
      </c>
      <c r="H8" s="7" t="s">
        <v>68</v>
      </c>
      <c r="I8" s="8"/>
      <c r="K8" s="2" t="s">
        <v>37</v>
      </c>
      <c r="L8" s="2">
        <v>12288</v>
      </c>
      <c r="M8" s="2" t="str">
        <f>DEC2HEX(L8)</f>
        <v>3000</v>
      </c>
    </row>
    <row r="9" spans="1:14">
      <c r="A9" s="7" t="s">
        <v>63</v>
      </c>
      <c r="B9" s="17">
        <f t="shared" si="1"/>
        <v>16384</v>
      </c>
      <c r="C9" s="3" t="s">
        <v>60</v>
      </c>
      <c r="D9" s="17">
        <f t="shared" si="2"/>
        <v>16384</v>
      </c>
      <c r="E9" s="3" t="s">
        <v>63</v>
      </c>
      <c r="F9" s="3" t="s">
        <v>83</v>
      </c>
      <c r="G9" s="13" t="s">
        <v>74</v>
      </c>
      <c r="H9" s="7" t="s">
        <v>69</v>
      </c>
      <c r="I9" s="8"/>
      <c r="K9" s="2" t="s">
        <v>53</v>
      </c>
      <c r="L9" s="2">
        <v>16</v>
      </c>
      <c r="M9" s="2" t="str">
        <f t="shared" ref="M9:M13" si="3">DEC2HEX(L9)</f>
        <v>10</v>
      </c>
      <c r="N9" s="2">
        <v>3</v>
      </c>
    </row>
    <row r="10" spans="1:14">
      <c r="A10" s="7" t="s">
        <v>85</v>
      </c>
      <c r="B10" s="17">
        <f t="shared" si="1"/>
        <v>32768</v>
      </c>
      <c r="C10" s="3" t="s">
        <v>45</v>
      </c>
      <c r="D10" s="17">
        <f t="shared" si="2"/>
        <v>16384</v>
      </c>
      <c r="E10" s="3" t="s">
        <v>63</v>
      </c>
      <c r="F10" s="3" t="s">
        <v>50</v>
      </c>
      <c r="G10" s="13" t="s">
        <v>75</v>
      </c>
      <c r="H10" s="7" t="s">
        <v>72</v>
      </c>
      <c r="I10" s="8"/>
      <c r="K10" s="2" t="s">
        <v>65</v>
      </c>
      <c r="L10" s="2">
        <v>16</v>
      </c>
      <c r="M10" s="2" t="str">
        <f t="shared" si="3"/>
        <v>10</v>
      </c>
      <c r="N10" s="2">
        <v>1</v>
      </c>
    </row>
    <row r="11" spans="1:14">
      <c r="A11" s="7" t="s">
        <v>86</v>
      </c>
      <c r="B11" s="17">
        <f t="shared" si="1"/>
        <v>65536</v>
      </c>
      <c r="C11" s="3" t="s">
        <v>45</v>
      </c>
      <c r="D11" s="17">
        <f t="shared" si="2"/>
        <v>16384</v>
      </c>
      <c r="E11" s="3" t="s">
        <v>63</v>
      </c>
      <c r="F11" s="3" t="s">
        <v>50</v>
      </c>
      <c r="G11" s="13" t="s">
        <v>76</v>
      </c>
      <c r="H11" s="7"/>
      <c r="I11" s="8" t="s">
        <v>68</v>
      </c>
      <c r="K11" s="2" t="s">
        <v>58</v>
      </c>
      <c r="L11" s="2">
        <v>16</v>
      </c>
      <c r="M11" s="2" t="str">
        <f t="shared" si="3"/>
        <v>10</v>
      </c>
      <c r="N11" s="2">
        <v>4</v>
      </c>
    </row>
    <row r="12" spans="1:14" ht="15.75" thickBot="1">
      <c r="A12" s="9" t="s">
        <v>87</v>
      </c>
      <c r="B12" s="17">
        <f t="shared" si="1"/>
        <v>81920</v>
      </c>
      <c r="C12" s="10" t="s">
        <v>62</v>
      </c>
      <c r="D12" s="17">
        <f t="shared" si="2"/>
        <v>16384</v>
      </c>
      <c r="E12" s="10" t="s">
        <v>63</v>
      </c>
      <c r="F12" s="10" t="s">
        <v>61</v>
      </c>
      <c r="G12" s="14" t="s">
        <v>59</v>
      </c>
      <c r="H12" s="7"/>
      <c r="I12" s="8" t="s">
        <v>68</v>
      </c>
      <c r="K12" s="2" t="s">
        <v>46</v>
      </c>
      <c r="L12" s="2">
        <v>16</v>
      </c>
      <c r="M12" s="2" t="str">
        <f t="shared" si="3"/>
        <v>10</v>
      </c>
      <c r="N12" s="2">
        <v>2</v>
      </c>
    </row>
    <row r="13" spans="1:14" ht="15.75" thickBot="1">
      <c r="A13" s="9" t="s">
        <v>88</v>
      </c>
      <c r="B13" s="17">
        <f t="shared" si="1"/>
        <v>98304</v>
      </c>
      <c r="C13" s="10" t="s">
        <v>47</v>
      </c>
      <c r="D13" s="17">
        <f t="shared" si="2"/>
        <v>16384</v>
      </c>
      <c r="E13" s="10" t="s">
        <v>63</v>
      </c>
      <c r="F13" s="10" t="s">
        <v>51</v>
      </c>
      <c r="G13" s="14" t="s">
        <v>44</v>
      </c>
      <c r="H13" s="9"/>
      <c r="I13" s="11" t="s">
        <v>69</v>
      </c>
      <c r="K13" s="2" t="s">
        <v>64</v>
      </c>
      <c r="L13" s="2">
        <v>16</v>
      </c>
      <c r="M13" s="2" t="str">
        <f t="shared" si="3"/>
        <v>10</v>
      </c>
    </row>
    <row r="14" spans="1:14">
      <c r="K14" s="2" t="s">
        <v>60</v>
      </c>
      <c r="L14" s="2">
        <f>L6*L10</f>
        <v>16384</v>
      </c>
      <c r="M14" s="2" t="str">
        <f>DEC2HEX(L14)</f>
        <v>4000</v>
      </c>
    </row>
    <row r="15" spans="1:14">
      <c r="K15" s="2" t="s">
        <v>45</v>
      </c>
      <c r="L15" s="2">
        <f>L6*L11</f>
        <v>16384</v>
      </c>
      <c r="M15" s="2" t="str">
        <f>DEC2HEX(L15)</f>
        <v>4000</v>
      </c>
    </row>
    <row r="16" spans="1:14">
      <c r="K16" s="2" t="s">
        <v>66</v>
      </c>
      <c r="L16" s="2">
        <f>L7*L11</f>
        <v>4096</v>
      </c>
      <c r="M16" s="2" t="str">
        <f>DEC2HEX(L16)</f>
        <v>1000</v>
      </c>
    </row>
    <row r="17" spans="11:14">
      <c r="K17" s="2" t="s">
        <v>37</v>
      </c>
      <c r="L17" s="2">
        <f>L8</f>
        <v>12288</v>
      </c>
      <c r="M17" s="2" t="str">
        <f t="shared" ref="M17:M25" si="4">DEC2HEX(L17)</f>
        <v>3000</v>
      </c>
    </row>
    <row r="18" spans="11:14">
      <c r="K18" s="2" t="s">
        <v>38</v>
      </c>
      <c r="L18" s="2">
        <f>L7*L9</f>
        <v>4096</v>
      </c>
      <c r="M18" s="2" t="str">
        <f t="shared" si="4"/>
        <v>1000</v>
      </c>
    </row>
    <row r="19" spans="11:14">
      <c r="K19" s="2" t="s">
        <v>42</v>
      </c>
      <c r="L19" s="2">
        <f>L7*L6*L10</f>
        <v>4194304</v>
      </c>
      <c r="M19" s="2" t="str">
        <f t="shared" si="4"/>
        <v>400000</v>
      </c>
      <c r="N19" s="2">
        <f>N6*N7*N10</f>
        <v>100000</v>
      </c>
    </row>
    <row r="20" spans="11:14">
      <c r="K20" s="2" t="s">
        <v>43</v>
      </c>
      <c r="L20" s="2">
        <f>L7*L6*L11</f>
        <v>4194304</v>
      </c>
      <c r="M20" s="2" t="str">
        <f t="shared" si="4"/>
        <v>400000</v>
      </c>
    </row>
    <row r="21" spans="11:14">
      <c r="K21" s="2" t="s">
        <v>45</v>
      </c>
      <c r="L21" s="2">
        <f>L6*L11</f>
        <v>16384</v>
      </c>
      <c r="M21" s="2" t="str">
        <f t="shared" si="4"/>
        <v>4000</v>
      </c>
    </row>
    <row r="22" spans="11:14">
      <c r="K22" s="2" t="s">
        <v>45</v>
      </c>
      <c r="L22" s="2">
        <f>L6*L11</f>
        <v>16384</v>
      </c>
      <c r="M22" s="2" t="str">
        <f t="shared" si="4"/>
        <v>4000</v>
      </c>
    </row>
    <row r="23" spans="11:14">
      <c r="K23" s="2" t="s">
        <v>62</v>
      </c>
      <c r="L23" s="2">
        <f>L6*L13</f>
        <v>16384</v>
      </c>
      <c r="M23" s="2" t="str">
        <f t="shared" si="4"/>
        <v>4000</v>
      </c>
    </row>
    <row r="24" spans="11:14">
      <c r="K24" s="2" t="s">
        <v>47</v>
      </c>
      <c r="L24" s="2">
        <f>L6*L12</f>
        <v>16384</v>
      </c>
      <c r="M24" s="2" t="str">
        <f t="shared" si="4"/>
        <v>4000</v>
      </c>
    </row>
    <row r="25" spans="11:14">
      <c r="L25" s="2">
        <f>SUM(L17:L24)</f>
        <v>8470528</v>
      </c>
      <c r="M25" s="2" t="str">
        <f t="shared" si="4"/>
        <v>814000</v>
      </c>
    </row>
  </sheetData>
  <phoneticPr fontId="1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6" sqref="B46"/>
    </sheetView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Storage Layout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2014-07-13T20:03:28Z</dcterms:modified>
</cp:coreProperties>
</file>