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mo\OSC\interaction\mono-C9-BTBT\"/>
    </mc:Choice>
  </mc:AlternateContent>
  <xr:revisionPtr revIDLastSave="0" documentId="13_ncr:1_{A7691833-FC9C-4F1A-BE85-00191E0937BF}" xr6:coauthVersionLast="45" xr6:coauthVersionMax="45" xr10:uidLastSave="{00000000-0000-0000-0000-000000000000}"/>
  <bookViews>
    <workbookView xWindow="13536" yWindow="2328" windowWidth="9432" windowHeight="8964" xr2:uid="{00000000-000D-0000-FFFF-FFFF00000000}"/>
  </bookViews>
  <sheets>
    <sheet name="BTBT_cif" sheetId="1" r:id="rId1"/>
    <sheet name="PCA" sheetId="3" r:id="rId2"/>
    <sheet name="cif" sheetId="2" r:id="rId3"/>
  </sheets>
  <definedNames>
    <definedName name="solver_adj" localSheetId="1" hidden="1">PCA!$H$3:$J$3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PCA!$K$3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PCA!$K$28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6" i="1"/>
  <c r="L5" i="1"/>
  <c r="L1" i="1"/>
  <c r="H7" i="1"/>
  <c r="H11" i="1" s="1"/>
  <c r="I7" i="1"/>
  <c r="I11" i="1" s="1"/>
  <c r="G7" i="1"/>
  <c r="G11" i="1" s="1"/>
  <c r="G6" i="1"/>
  <c r="G10" i="1" s="1"/>
  <c r="H6" i="1"/>
  <c r="H10" i="1" s="1"/>
  <c r="I6" i="1"/>
  <c r="I10" i="1" s="1"/>
  <c r="L3" i="1"/>
  <c r="O4" i="1" s="1"/>
  <c r="P3" i="1" s="1"/>
  <c r="H2" i="1"/>
  <c r="I2" i="1"/>
  <c r="G2" i="1"/>
  <c r="H5" i="1"/>
  <c r="I5" i="1"/>
  <c r="G5" i="1"/>
  <c r="H4" i="1"/>
  <c r="I4" i="1"/>
  <c r="G4" i="1"/>
  <c r="H3" i="1"/>
  <c r="I3" i="1"/>
  <c r="G3" i="1"/>
  <c r="I28" i="3"/>
  <c r="J28" i="3"/>
  <c r="H28" i="3"/>
  <c r="H8" i="3"/>
  <c r="I8" i="3"/>
  <c r="J8" i="3"/>
  <c r="H9" i="3"/>
  <c r="I9" i="3"/>
  <c r="J9" i="3"/>
  <c r="H10" i="3"/>
  <c r="K10" i="3" s="1"/>
  <c r="I10" i="3"/>
  <c r="J10" i="3"/>
  <c r="H11" i="3"/>
  <c r="I11" i="3"/>
  <c r="J11" i="3"/>
  <c r="H12" i="3"/>
  <c r="I12" i="3"/>
  <c r="J12" i="3"/>
  <c r="K12" i="3" s="1"/>
  <c r="H13" i="3"/>
  <c r="K13" i="3" s="1"/>
  <c r="I13" i="3"/>
  <c r="J13" i="3"/>
  <c r="H14" i="3"/>
  <c r="I14" i="3"/>
  <c r="J14" i="3"/>
  <c r="H15" i="3"/>
  <c r="I15" i="3"/>
  <c r="K15" i="3" s="1"/>
  <c r="J15" i="3"/>
  <c r="H16" i="3"/>
  <c r="I16" i="3"/>
  <c r="J16" i="3"/>
  <c r="H17" i="3"/>
  <c r="I17" i="3"/>
  <c r="J17" i="3"/>
  <c r="H18" i="3"/>
  <c r="K18" i="3" s="1"/>
  <c r="I18" i="3"/>
  <c r="J18" i="3"/>
  <c r="H19" i="3"/>
  <c r="I19" i="3"/>
  <c r="J19" i="3"/>
  <c r="H20" i="3"/>
  <c r="I20" i="3"/>
  <c r="J20" i="3"/>
  <c r="K20" i="3" s="1"/>
  <c r="H21" i="3"/>
  <c r="K21" i="3" s="1"/>
  <c r="I21" i="3"/>
  <c r="J21" i="3"/>
  <c r="H22" i="3"/>
  <c r="I22" i="3"/>
  <c r="J22" i="3"/>
  <c r="K22" i="3" s="1"/>
  <c r="H23" i="3"/>
  <c r="K23" i="3" s="1"/>
  <c r="I23" i="3"/>
  <c r="J23" i="3"/>
  <c r="H24" i="3"/>
  <c r="I24" i="3"/>
  <c r="J24" i="3"/>
  <c r="H25" i="3"/>
  <c r="I25" i="3"/>
  <c r="J25" i="3"/>
  <c r="H26" i="3"/>
  <c r="I26" i="3"/>
  <c r="K26" i="3" s="1"/>
  <c r="J26" i="3"/>
  <c r="H27" i="3"/>
  <c r="I27" i="3"/>
  <c r="J27" i="3"/>
  <c r="H7" i="3"/>
  <c r="I7" i="3"/>
  <c r="J7" i="3"/>
  <c r="K7" i="3" s="1"/>
  <c r="K24" i="3"/>
  <c r="K25" i="3"/>
  <c r="K27" i="3"/>
  <c r="K8" i="3"/>
  <c r="K9" i="3"/>
  <c r="K11" i="3"/>
  <c r="K14" i="3"/>
  <c r="K16" i="3"/>
  <c r="K17" i="3"/>
  <c r="K19" i="3"/>
  <c r="K6" i="3"/>
  <c r="I6" i="3"/>
  <c r="J6" i="3"/>
  <c r="H6" i="3"/>
  <c r="K3" i="3"/>
  <c r="E29" i="3"/>
  <c r="C28" i="3"/>
  <c r="D28" i="3"/>
  <c r="B28" i="3"/>
  <c r="E23" i="3"/>
  <c r="E24" i="3"/>
  <c r="E25" i="3"/>
  <c r="E26" i="3"/>
  <c r="E2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6" i="3"/>
  <c r="E3" i="3"/>
  <c r="O3" i="1" l="1"/>
  <c r="P4" i="1" s="1"/>
  <c r="K28" i="3"/>
  <c r="K29" i="3" s="1"/>
  <c r="E28" i="3"/>
  <c r="I1" i="1" l="1"/>
  <c r="H1" i="1"/>
  <c r="G1" i="1"/>
  <c r="G9" i="1" l="1"/>
  <c r="I9" i="1"/>
  <c r="H9" i="1"/>
  <c r="L10" i="1" l="1"/>
  <c r="L9" i="1"/>
  <c r="L8" i="1"/>
  <c r="N9" i="1" l="1"/>
  <c r="N8" i="1"/>
</calcChain>
</file>

<file path=xl/sharedStrings.xml><?xml version="1.0" encoding="utf-8"?>
<sst xmlns="http://schemas.openxmlformats.org/spreadsheetml/2006/main" count="653" uniqueCount="147">
  <si>
    <t>e1</t>
    <phoneticPr fontId="18"/>
  </si>
  <si>
    <t>R1</t>
    <phoneticPr fontId="18"/>
  </si>
  <si>
    <t>c</t>
    <phoneticPr fontId="18"/>
  </si>
  <si>
    <t>R2</t>
    <phoneticPr fontId="18"/>
  </si>
  <si>
    <t>R1_i0</t>
    <phoneticPr fontId="18"/>
  </si>
  <si>
    <t>R2_i0</t>
    <phoneticPr fontId="18"/>
  </si>
  <si>
    <t>R3_i0</t>
    <phoneticPr fontId="18"/>
  </si>
  <si>
    <t>a'</t>
    <phoneticPr fontId="18"/>
  </si>
  <si>
    <t>b'</t>
    <phoneticPr fontId="18"/>
  </si>
  <si>
    <t>rot</t>
    <phoneticPr fontId="18"/>
  </si>
  <si>
    <t>Ra_i0</t>
    <phoneticPr fontId="18"/>
  </si>
  <si>
    <t>Rb_i0</t>
    <phoneticPr fontId="18"/>
  </si>
  <si>
    <t>S1</t>
  </si>
  <si>
    <t>S2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</si>
  <si>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</si>
  <si>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</si>
  <si>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</si>
  <si>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</si>
  <si>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</si>
  <si>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</si>
  <si>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</si>
  <si>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</si>
  <si>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</si>
  <si>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</si>
  <si>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</si>
  <si>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</si>
  <si>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</si>
  <si>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</si>
  <si>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</si>
  <si>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</si>
  <si>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</si>
  <si>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</si>
  <si>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</si>
  <si>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</si>
  <si>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</si>
  <si>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</si>
  <si>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</si>
  <si>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H1</t>
  </si>
  <si>
    <t>H2</t>
  </si>
  <si>
    <t>H3</t>
  </si>
  <si>
    <t>H4</t>
  </si>
  <si>
    <t>H5</t>
  </si>
  <si>
    <t>H6</t>
  </si>
  <si>
    <t>H7</t>
  </si>
  <si>
    <t>H8A</t>
  </si>
  <si>
    <t>H9B</t>
  </si>
  <si>
    <t>H10A</t>
  </si>
  <si>
    <t>H11B</t>
  </si>
  <si>
    <t>H12A</t>
  </si>
  <si>
    <t>H13B</t>
  </si>
  <si>
    <t>H14A</t>
  </si>
  <si>
    <t>H15B</t>
  </si>
  <si>
    <t>H16A</t>
  </si>
  <si>
    <t>H17B</t>
  </si>
  <si>
    <t>H18A</t>
  </si>
  <si>
    <t>H19B</t>
  </si>
  <si>
    <t>H20A</t>
  </si>
  <si>
    <t>H21B</t>
  </si>
  <si>
    <t>H22B</t>
  </si>
  <si>
    <t>H23A</t>
  </si>
  <si>
    <t>H24B</t>
  </si>
  <si>
    <t>H25A</t>
  </si>
  <si>
    <t>H26C</t>
  </si>
  <si>
    <t>S3</t>
  </si>
  <si>
    <t>S4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</si>
  <si>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</si>
  <si>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</si>
  <si>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</si>
  <si>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</si>
  <si>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</si>
  <si>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</si>
  <si>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</si>
  <si>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</si>
  <si>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</si>
  <si>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</si>
  <si>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</si>
  <si>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</si>
  <si>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</si>
  <si>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</si>
  <si>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</si>
  <si>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</si>
  <si>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</si>
  <si>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</si>
  <si>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</si>
  <si>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</si>
  <si>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</si>
  <si>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</si>
  <si>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</si>
  <si>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H27</t>
  </si>
  <si>
    <t>H28</t>
  </si>
  <si>
    <t>H29</t>
  </si>
  <si>
    <t>H30</t>
  </si>
  <si>
    <t>H31</t>
  </si>
  <si>
    <t>H32</t>
  </si>
  <si>
    <t>H33</t>
  </si>
  <si>
    <t>H34A</t>
  </si>
  <si>
    <t>H35B</t>
  </si>
  <si>
    <t>H36A</t>
  </si>
  <si>
    <t>H37B</t>
  </si>
  <si>
    <t>H38A</t>
  </si>
  <si>
    <t>H39B</t>
  </si>
  <si>
    <t>H40A</t>
  </si>
  <si>
    <t>H41B</t>
  </si>
  <si>
    <t>H42A</t>
  </si>
  <si>
    <t>H43B</t>
  </si>
  <si>
    <t>H44A</t>
  </si>
  <si>
    <t>H45B</t>
  </si>
  <si>
    <t>H46A</t>
  </si>
  <si>
    <t>H47B</t>
  </si>
  <si>
    <t>H48B</t>
  </si>
  <si>
    <t>H49A</t>
  </si>
  <si>
    <t>H50B</t>
  </si>
  <si>
    <t>H51A</t>
  </si>
  <si>
    <t>H52C</t>
  </si>
  <si>
    <t>i0</t>
  </si>
  <si>
    <t>i0</t>
    <phoneticPr fontId="18"/>
  </si>
  <si>
    <t>i</t>
    <phoneticPr fontId="18"/>
  </si>
  <si>
    <t>p</t>
    <phoneticPr fontId="18"/>
  </si>
  <si>
    <t>t</t>
    <phoneticPr fontId="18"/>
  </si>
  <si>
    <t>主成分</t>
    <rPh sb="0" eb="3">
      <t>シュセイブン</t>
    </rPh>
    <phoneticPr fontId="18"/>
  </si>
  <si>
    <t>a</t>
    <phoneticPr fontId="18"/>
  </si>
  <si>
    <t>b</t>
    <phoneticPr fontId="18"/>
  </si>
  <si>
    <t>負荷量</t>
    <rPh sb="0" eb="2">
      <t>フカ</t>
    </rPh>
    <rPh sb="2" eb="3">
      <t>リョウ</t>
    </rPh>
    <phoneticPr fontId="18"/>
  </si>
  <si>
    <t>平方和</t>
    <rPh sb="0" eb="2">
      <t>ヘイホウ</t>
    </rPh>
    <rPh sb="2" eb="3">
      <t>ワ</t>
    </rPh>
    <phoneticPr fontId="18"/>
  </si>
  <si>
    <t>x</t>
    <phoneticPr fontId="18"/>
  </si>
  <si>
    <t>y</t>
    <phoneticPr fontId="18"/>
  </si>
  <si>
    <t>z</t>
    <phoneticPr fontId="18"/>
  </si>
  <si>
    <t>f1</t>
    <phoneticPr fontId="18"/>
  </si>
  <si>
    <t>分散</t>
    <rPh sb="0" eb="2">
      <t>ブンサン</t>
    </rPh>
    <phoneticPr fontId="18"/>
  </si>
  <si>
    <t>寄与率</t>
    <rPh sb="0" eb="3">
      <t>キヨリツ</t>
    </rPh>
    <phoneticPr fontId="18"/>
  </si>
  <si>
    <t>f2</t>
    <phoneticPr fontId="18"/>
  </si>
  <si>
    <t>c'</t>
    <phoneticPr fontId="18"/>
  </si>
  <si>
    <t>第二主成分</t>
    <rPh sb="0" eb="2">
      <t>ダイニ</t>
    </rPh>
    <rPh sb="2" eb="5">
      <t>シュセイブン</t>
    </rPh>
    <phoneticPr fontId="18"/>
  </si>
  <si>
    <t>e3(PCA1)　符号はcif見ながら決める</t>
    <rPh sb="9" eb="11">
      <t>フゴウ</t>
    </rPh>
    <rPh sb="15" eb="16">
      <t>ミ</t>
    </rPh>
    <rPh sb="19" eb="20">
      <t>キ</t>
    </rPh>
    <phoneticPr fontId="18"/>
  </si>
  <si>
    <t>e2(PCA2) 符号はcif見ながら決める</t>
    <phoneticPr fontId="18"/>
  </si>
  <si>
    <t>Ra</t>
    <phoneticPr fontId="18"/>
  </si>
  <si>
    <t>Rb</t>
    <phoneticPr fontId="18"/>
  </si>
  <si>
    <t>heri(cifの平面角)</t>
    <rPh sb="9" eb="11">
      <t>ヘイメン</t>
    </rPh>
    <rPh sb="11" eb="12">
      <t>カク</t>
    </rPh>
    <phoneticPr fontId="18"/>
  </si>
  <si>
    <t>R_i0</t>
    <phoneticPr fontId="18"/>
  </si>
  <si>
    <t>G_i0</t>
    <phoneticPr fontId="18"/>
  </si>
  <si>
    <t>G_i</t>
    <phoneticPr fontId="18"/>
  </si>
  <si>
    <t>G_t</t>
    <phoneticPr fontId="18"/>
  </si>
  <si>
    <t>G_p</t>
    <phoneticPr fontId="18"/>
  </si>
  <si>
    <t>R_t</t>
    <phoneticPr fontId="18"/>
  </si>
  <si>
    <t>R_p</t>
    <phoneticPr fontId="18"/>
  </si>
  <si>
    <t>R3_t</t>
    <phoneticPr fontId="18"/>
  </si>
  <si>
    <t>R3_p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</si>
</sst>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E1" workbookViewId="0">
      <selection activeCell="L6" sqref="L6"/>
    </sheetView>
  </sheetViews>
  <sheetFormatPr defaultRowHeight="18" x14ac:dyDescent="0.45"/>
  <sheetData>
    <row r="1" spans="1:16" x14ac:dyDescent="0.45">
      <c r="A1" s="1" t="s">
        <v>12</v>
      </c>
      <c r="B1" s="1">
        <v>4.0199999999999996</v>
      </c>
      <c r="C1" s="1">
        <v>6.1760000000000002</v>
      </c>
      <c r="D1" s="1">
        <v>28.248000000000001</v>
      </c>
      <c r="E1" s="1" t="s">
        <v>116</v>
      </c>
      <c r="F1" t="s">
        <v>0</v>
      </c>
      <c r="G1">
        <f>H2*I3-H3*I2</f>
        <v>0.47595726614834177</v>
      </c>
      <c r="H1">
        <f>I2*G3-G2*I3</f>
        <v>0.87668741943304096</v>
      </c>
      <c r="I1">
        <f>G2*H3-H2*G3</f>
        <v>-6.9893838724703727E-2</v>
      </c>
      <c r="K1" t="s">
        <v>1</v>
      </c>
      <c r="L1">
        <f>SUMPRODUCT(G1:I1,G10:I10)</f>
        <v>4.8908350510088541</v>
      </c>
    </row>
    <row r="2" spans="1:16" x14ac:dyDescent="0.45">
      <c r="A2" s="1" t="s">
        <v>13</v>
      </c>
      <c r="B2" s="1">
        <v>7.36</v>
      </c>
      <c r="C2" s="1">
        <v>4.3620000000000001</v>
      </c>
      <c r="D2" s="1">
        <v>26.492000000000001</v>
      </c>
      <c r="E2" s="1" t="s">
        <v>116</v>
      </c>
      <c r="F2" s="1" t="s">
        <v>134</v>
      </c>
      <c r="G2">
        <f>PCA!H3</f>
        <v>0.86741234553771196</v>
      </c>
      <c r="H2">
        <f>PCA!I3</f>
        <v>-0.48106172324569202</v>
      </c>
      <c r="I2">
        <f>PCA!J3</f>
        <v>-0.12718649164257889</v>
      </c>
      <c r="K2" t="s">
        <v>3</v>
      </c>
      <c r="L2">
        <f>SUMPRODUCT(G2:I2,G10:I10)</f>
        <v>0.72963900873054688</v>
      </c>
    </row>
    <row r="3" spans="1:16" x14ac:dyDescent="0.45">
      <c r="A3" s="1" t="s">
        <v>14</v>
      </c>
      <c r="B3" s="1">
        <v>4.8730000000000002</v>
      </c>
      <c r="C3" s="1">
        <v>5.9379999999999997</v>
      </c>
      <c r="D3" s="1">
        <v>30.888000000000002</v>
      </c>
      <c r="E3" s="1" t="s">
        <v>116</v>
      </c>
      <c r="F3" s="1" t="s">
        <v>133</v>
      </c>
      <c r="G3">
        <f>-PCA!B3</f>
        <v>-0.14529079190323971</v>
      </c>
      <c r="H3">
        <f>-PCA!C3</f>
        <v>0</v>
      </c>
      <c r="I3">
        <f>-PCA!D3</f>
        <v>-0.98938918469149695</v>
      </c>
      <c r="K3" t="s">
        <v>137</v>
      </c>
      <c r="L3">
        <f>57.03</f>
        <v>57.03</v>
      </c>
      <c r="N3" t="s">
        <v>9</v>
      </c>
      <c r="O3">
        <f>COS(RADIANS(L3)/2)</f>
        <v>0.87869216267548589</v>
      </c>
      <c r="P3">
        <f>-O4</f>
        <v>-0.47738881768708974</v>
      </c>
    </row>
    <row r="4" spans="1:16" x14ac:dyDescent="0.45">
      <c r="A4" s="1" t="s">
        <v>15</v>
      </c>
      <c r="B4" s="1">
        <v>5.8040000000000003</v>
      </c>
      <c r="C4" s="1">
        <v>5.508</v>
      </c>
      <c r="D4" s="1">
        <v>31.818999999999999</v>
      </c>
      <c r="E4" s="1" t="s">
        <v>116</v>
      </c>
      <c r="F4" t="s">
        <v>140</v>
      </c>
      <c r="G4">
        <f>AVERAGE(B1:B22)</f>
        <v>5.6915909090909089</v>
      </c>
      <c r="H4">
        <f>AVERAGE(C1:C22)</f>
        <v>5.2723636363636368</v>
      </c>
      <c r="I4">
        <f>AVERAGE(D1:D22)</f>
        <v>27.369454545454548</v>
      </c>
      <c r="O4">
        <f>SIN(RADIANS(L3)/2)</f>
        <v>0.47738881768708974</v>
      </c>
      <c r="P4">
        <f>O3</f>
        <v>0.87869216267548589</v>
      </c>
    </row>
    <row r="5" spans="1:16" x14ac:dyDescent="0.45">
      <c r="A5" s="1" t="s">
        <v>16</v>
      </c>
      <c r="B5" s="1">
        <v>6.9429999999999996</v>
      </c>
      <c r="C5" s="1">
        <v>4.8230000000000004</v>
      </c>
      <c r="D5" s="1">
        <v>31.36</v>
      </c>
      <c r="E5" s="1" t="s">
        <v>116</v>
      </c>
      <c r="F5" t="s">
        <v>139</v>
      </c>
      <c r="G5">
        <f>AVERAGE(B23:B44)</f>
        <v>2.2234090909090907</v>
      </c>
      <c r="H5">
        <f>AVERAGE(C23:C44)</f>
        <v>4.0870454545454544</v>
      </c>
      <c r="I5">
        <f>AVERAGE(D23:D44)</f>
        <v>15.79109090909091</v>
      </c>
      <c r="K5" t="s">
        <v>145</v>
      </c>
      <c r="L5">
        <f>SUMPRODUCT(G10:I10,G3:I3)</f>
        <v>-0.50098920477950859</v>
      </c>
    </row>
    <row r="6" spans="1:16" x14ac:dyDescent="0.45">
      <c r="A6" s="1" t="s">
        <v>17</v>
      </c>
      <c r="B6" s="1">
        <v>7.1760000000000002</v>
      </c>
      <c r="C6" s="1">
        <v>4.5990000000000002</v>
      </c>
      <c r="D6" s="1">
        <v>30.036000000000001</v>
      </c>
      <c r="E6" s="1" t="s">
        <v>116</v>
      </c>
      <c r="F6" t="s">
        <v>141</v>
      </c>
      <c r="G6">
        <f>AVERAGE(M23:M44)</f>
        <v>8.7250000000000014</v>
      </c>
      <c r="H6">
        <f t="shared" ref="H6:I6" si="0">AVERAGE(N23:N44)</f>
        <v>9.2091363636363663</v>
      </c>
      <c r="I6">
        <f t="shared" si="0"/>
        <v>27.430363636363634</v>
      </c>
      <c r="K6" t="s">
        <v>146</v>
      </c>
      <c r="L6">
        <f>SUMPRODUCT(G11:I11,G3:I3)</f>
        <v>-0.86827098066757002</v>
      </c>
    </row>
    <row r="7" spans="1:16" x14ac:dyDescent="0.45">
      <c r="A7" s="1" t="s">
        <v>18</v>
      </c>
      <c r="B7" s="1">
        <v>4.1970000000000001</v>
      </c>
      <c r="C7" s="1">
        <v>5.9290000000000003</v>
      </c>
      <c r="D7" s="1">
        <v>24.707000000000001</v>
      </c>
      <c r="E7" s="1" t="s">
        <v>116</v>
      </c>
      <c r="F7" t="s">
        <v>142</v>
      </c>
      <c r="G7">
        <f>AVERAGE(G23:G44)</f>
        <v>11.667681818181819</v>
      </c>
      <c r="H7">
        <f>AVERAGE(H23:H44)</f>
        <v>5.2723636363636368</v>
      </c>
      <c r="I7">
        <f>AVERAGE(I23:I44)</f>
        <v>27.369454545454548</v>
      </c>
    </row>
    <row r="8" spans="1:16" x14ac:dyDescent="0.45">
      <c r="A8" s="1" t="s">
        <v>19</v>
      </c>
      <c r="B8" s="1">
        <v>4.4400000000000004</v>
      </c>
      <c r="C8" s="1">
        <v>5.734</v>
      </c>
      <c r="D8" s="1">
        <v>23.376000000000001</v>
      </c>
      <c r="E8" s="1" t="s">
        <v>116</v>
      </c>
      <c r="K8" t="s">
        <v>4</v>
      </c>
      <c r="L8">
        <f>SUMPRODUCT(G9:I9,G1:I1)</f>
        <v>-1.8806035940164754</v>
      </c>
      <c r="M8" t="s">
        <v>10</v>
      </c>
      <c r="N8">
        <f>O3*$L$8+$L$9*P3</f>
        <v>-1.1915426777471496</v>
      </c>
    </row>
    <row r="9" spans="1:16" x14ac:dyDescent="0.45">
      <c r="A9" s="1" t="s">
        <v>20</v>
      </c>
      <c r="B9" s="1">
        <v>5.593</v>
      </c>
      <c r="C9" s="1">
        <v>5.0739999999999998</v>
      </c>
      <c r="D9" s="1">
        <v>22.942</v>
      </c>
      <c r="E9" s="1" t="s">
        <v>116</v>
      </c>
      <c r="F9" t="s">
        <v>138</v>
      </c>
      <c r="G9">
        <f>G5-G4</f>
        <v>-3.4681818181818183</v>
      </c>
      <c r="H9">
        <f>H5-H4</f>
        <v>-1.1853181818181824</v>
      </c>
      <c r="I9">
        <f>I5-I4</f>
        <v>-11.578363636363639</v>
      </c>
      <c r="K9" t="s">
        <v>5</v>
      </c>
      <c r="L9">
        <f>SUMPRODUCT(G9:I9,G2:I2)</f>
        <v>-0.96552106864932896</v>
      </c>
      <c r="M9" t="s">
        <v>11</v>
      </c>
      <c r="N9">
        <f>O4*$L$8+$L$9*P4</f>
        <v>-1.746174922205842</v>
      </c>
    </row>
    <row r="10" spans="1:16" x14ac:dyDescent="0.45">
      <c r="A10" s="1" t="s">
        <v>21</v>
      </c>
      <c r="B10" s="1">
        <v>6.524</v>
      </c>
      <c r="C10" s="1">
        <v>4.62</v>
      </c>
      <c r="D10" s="1">
        <v>23.847000000000001</v>
      </c>
      <c r="E10" s="1" t="s">
        <v>116</v>
      </c>
      <c r="F10" t="s">
        <v>143</v>
      </c>
      <c r="G10">
        <f>G6-G4</f>
        <v>3.0334090909090925</v>
      </c>
      <c r="H10">
        <f t="shared" ref="H10:I10" si="1">H6-H4</f>
        <v>3.9367727272727295</v>
      </c>
      <c r="I10">
        <f t="shared" si="1"/>
        <v>6.0909090909085251E-2</v>
      </c>
      <c r="K10" t="s">
        <v>6</v>
      </c>
      <c r="L10">
        <f>SUMPRODUCT(G9:I9,G3:I3)</f>
        <v>11.959402641071549</v>
      </c>
    </row>
    <row r="11" spans="1:16" x14ac:dyDescent="0.45">
      <c r="A11" s="1" t="s">
        <v>22</v>
      </c>
      <c r="B11" s="1">
        <v>6.2939999999999996</v>
      </c>
      <c r="C11" s="1">
        <v>4.8280000000000003</v>
      </c>
      <c r="D11" s="1">
        <v>25.189</v>
      </c>
      <c r="E11" s="1" t="s">
        <v>116</v>
      </c>
      <c r="F11" t="s">
        <v>144</v>
      </c>
      <c r="G11">
        <f>G7-G4</f>
        <v>5.9760909090909102</v>
      </c>
      <c r="H11">
        <f t="shared" ref="H11:I11" si="2">H7-H4</f>
        <v>0</v>
      </c>
      <c r="I11">
        <f t="shared" si="2"/>
        <v>0</v>
      </c>
    </row>
    <row r="12" spans="1:16" x14ac:dyDescent="0.45">
      <c r="A12" s="1" t="s">
        <v>23</v>
      </c>
      <c r="B12" s="1">
        <v>5.1319999999999997</v>
      </c>
      <c r="C12" s="1">
        <v>5.4740000000000002</v>
      </c>
      <c r="D12" s="1">
        <v>25.655000000000001</v>
      </c>
      <c r="E12" s="1" t="s">
        <v>116</v>
      </c>
    </row>
    <row r="13" spans="1:16" x14ac:dyDescent="0.45">
      <c r="A13" s="1" t="s">
        <v>24</v>
      </c>
      <c r="B13" s="1">
        <v>5.1269999999999998</v>
      </c>
      <c r="C13" s="1">
        <v>5.5460000000000003</v>
      </c>
      <c r="D13" s="1">
        <v>27.077000000000002</v>
      </c>
      <c r="E13" s="1" t="s">
        <v>116</v>
      </c>
    </row>
    <row r="14" spans="1:16" x14ac:dyDescent="0.45">
      <c r="A14" s="1" t="s">
        <v>25</v>
      </c>
      <c r="B14" s="1">
        <v>6.2489999999999997</v>
      </c>
      <c r="C14" s="1">
        <v>4.9889999999999999</v>
      </c>
      <c r="D14" s="1">
        <v>27.658000000000001</v>
      </c>
      <c r="E14" s="1" t="s">
        <v>116</v>
      </c>
      <c r="K14" t="s">
        <v>135</v>
      </c>
    </row>
    <row r="15" spans="1:16" x14ac:dyDescent="0.45">
      <c r="A15" s="1" t="s">
        <v>26</v>
      </c>
      <c r="B15" s="1">
        <v>6.2530000000000001</v>
      </c>
      <c r="C15" s="1">
        <v>5.0549999999999997</v>
      </c>
      <c r="D15" s="1">
        <v>29.082999999999998</v>
      </c>
      <c r="E15" s="1" t="s">
        <v>116</v>
      </c>
      <c r="K15" t="s">
        <v>136</v>
      </c>
    </row>
    <row r="16" spans="1:16" x14ac:dyDescent="0.45">
      <c r="A16" s="1" t="s">
        <v>27</v>
      </c>
      <c r="B16" s="1">
        <v>5.0789999999999997</v>
      </c>
      <c r="C16" s="1">
        <v>5.7050000000000001</v>
      </c>
      <c r="D16" s="1">
        <v>29.542999999999999</v>
      </c>
      <c r="E16" s="1" t="s">
        <v>116</v>
      </c>
    </row>
    <row r="17" spans="1:16" x14ac:dyDescent="0.45">
      <c r="A17" s="1" t="s">
        <v>37</v>
      </c>
      <c r="B17" s="1">
        <v>4.1079999999999997</v>
      </c>
      <c r="C17" s="1">
        <v>6.3849999999999998</v>
      </c>
      <c r="D17" s="1">
        <v>31.169</v>
      </c>
      <c r="E17" s="1" t="s">
        <v>116</v>
      </c>
    </row>
    <row r="18" spans="1:16" x14ac:dyDescent="0.45">
      <c r="A18" s="1" t="s">
        <v>38</v>
      </c>
      <c r="B18" s="1">
        <v>7.56</v>
      </c>
      <c r="C18" s="1">
        <v>4.5119999999999996</v>
      </c>
      <c r="D18" s="1">
        <v>31.981999999999999</v>
      </c>
      <c r="E18" s="1" t="s">
        <v>116</v>
      </c>
    </row>
    <row r="19" spans="1:16" x14ac:dyDescent="0.45">
      <c r="A19" s="1" t="s">
        <v>39</v>
      </c>
      <c r="B19" s="1">
        <v>7.9429999999999996</v>
      </c>
      <c r="C19" s="1">
        <v>4.1470000000000002</v>
      </c>
      <c r="D19" s="1">
        <v>29.765999999999998</v>
      </c>
      <c r="E19" s="1" t="s">
        <v>116</v>
      </c>
    </row>
    <row r="20" spans="1:16" x14ac:dyDescent="0.45">
      <c r="A20" s="1" t="s">
        <v>40</v>
      </c>
      <c r="B20" s="1">
        <v>3.42</v>
      </c>
      <c r="C20" s="1">
        <v>6.36</v>
      </c>
      <c r="D20" s="1">
        <v>24.984000000000002</v>
      </c>
      <c r="E20" s="1" t="s">
        <v>116</v>
      </c>
    </row>
    <row r="21" spans="1:16" x14ac:dyDescent="0.45">
      <c r="A21" s="1" t="s">
        <v>41</v>
      </c>
      <c r="B21" s="1">
        <v>3.8279999999999998</v>
      </c>
      <c r="C21" s="1">
        <v>6.0460000000000003</v>
      </c>
      <c r="D21" s="1">
        <v>22.748999999999999</v>
      </c>
      <c r="E21" s="1" t="s">
        <v>116</v>
      </c>
    </row>
    <row r="22" spans="1:16" x14ac:dyDescent="0.45">
      <c r="A22" s="1" t="s">
        <v>43</v>
      </c>
      <c r="B22" s="1">
        <v>7.2919999999999998</v>
      </c>
      <c r="C22" s="1">
        <v>4.1820000000000004</v>
      </c>
      <c r="D22" s="1">
        <v>23.558</v>
      </c>
      <c r="E22" s="1" t="s">
        <v>116</v>
      </c>
    </row>
    <row r="23" spans="1:16" x14ac:dyDescent="0.45">
      <c r="A23" s="1" t="s">
        <v>12</v>
      </c>
      <c r="B23" s="1">
        <v>3.895</v>
      </c>
      <c r="C23" s="1">
        <v>3.1840000000000002</v>
      </c>
      <c r="D23" s="1">
        <v>14.913</v>
      </c>
      <c r="E23" s="1" t="s">
        <v>115</v>
      </c>
      <c r="F23" s="1" t="s">
        <v>12</v>
      </c>
      <c r="G23" s="1">
        <v>9.9969999999999999</v>
      </c>
      <c r="H23" s="1">
        <v>6.1760000000000002</v>
      </c>
      <c r="I23" s="1">
        <v>28.248000000000001</v>
      </c>
      <c r="J23" s="1" t="s">
        <v>117</v>
      </c>
      <c r="K23" s="1"/>
      <c r="L23" s="1" t="s">
        <v>63</v>
      </c>
      <c r="M23" s="1">
        <v>7.0339999999999998</v>
      </c>
      <c r="N23" s="1">
        <v>8.3659999999999997</v>
      </c>
      <c r="O23" s="1">
        <v>28.324999999999999</v>
      </c>
      <c r="P23" s="1" t="s">
        <v>118</v>
      </c>
    </row>
    <row r="24" spans="1:16" x14ac:dyDescent="0.45">
      <c r="A24" s="1" t="s">
        <v>13</v>
      </c>
      <c r="B24" s="1">
        <v>0.55500000000000005</v>
      </c>
      <c r="C24" s="1">
        <v>4.9969999999999999</v>
      </c>
      <c r="D24" s="1">
        <v>16.669</v>
      </c>
      <c r="E24" s="1" t="s">
        <v>115</v>
      </c>
      <c r="F24" s="1" t="s">
        <v>13</v>
      </c>
      <c r="G24" s="1">
        <v>13.336</v>
      </c>
      <c r="H24" s="1">
        <v>4.3620000000000001</v>
      </c>
      <c r="I24" s="1">
        <v>26.492000000000001</v>
      </c>
      <c r="J24" s="1" t="s">
        <v>117</v>
      </c>
      <c r="K24" s="1"/>
      <c r="L24" s="1" t="s">
        <v>64</v>
      </c>
      <c r="M24" s="1">
        <v>10.39</v>
      </c>
      <c r="N24" s="1">
        <v>10.11</v>
      </c>
      <c r="O24" s="1">
        <v>26.53</v>
      </c>
      <c r="P24" s="1" t="s">
        <v>118</v>
      </c>
    </row>
    <row r="25" spans="1:16" x14ac:dyDescent="0.45">
      <c r="A25" s="1" t="s">
        <v>14</v>
      </c>
      <c r="B25" s="1">
        <v>3.0419999999999998</v>
      </c>
      <c r="C25" s="1">
        <v>3.4209999999999998</v>
      </c>
      <c r="D25" s="1">
        <v>12.273</v>
      </c>
      <c r="E25" s="1" t="s">
        <v>114</v>
      </c>
      <c r="F25" s="1" t="s">
        <v>14</v>
      </c>
      <c r="G25" s="1">
        <v>10.85</v>
      </c>
      <c r="H25" s="1">
        <v>5.9379999999999997</v>
      </c>
      <c r="I25" s="1">
        <v>30.888000000000002</v>
      </c>
      <c r="J25" s="1" t="s">
        <v>117</v>
      </c>
      <c r="K25" s="1"/>
      <c r="L25" s="1" t="s">
        <v>65</v>
      </c>
      <c r="M25" s="1">
        <v>7.8849999999999998</v>
      </c>
      <c r="N25" s="1">
        <v>8.6769999999999996</v>
      </c>
      <c r="O25" s="1">
        <v>30.966000000000001</v>
      </c>
      <c r="P25" s="1" t="s">
        <v>118</v>
      </c>
    </row>
    <row r="26" spans="1:16" x14ac:dyDescent="0.45">
      <c r="A26" s="1" t="s">
        <v>15</v>
      </c>
      <c r="B26" s="1">
        <v>2.1110000000000002</v>
      </c>
      <c r="C26" s="1">
        <v>3.851</v>
      </c>
      <c r="D26" s="1">
        <v>11.340999999999999</v>
      </c>
      <c r="E26" s="1" t="s">
        <v>114</v>
      </c>
      <c r="F26" s="1" t="s">
        <v>15</v>
      </c>
      <c r="G26" s="1">
        <v>11.78</v>
      </c>
      <c r="H26" s="1">
        <v>5.508</v>
      </c>
      <c r="I26" s="1">
        <v>31.818999999999999</v>
      </c>
      <c r="J26" s="1" t="s">
        <v>117</v>
      </c>
      <c r="K26" s="1"/>
      <c r="L26" s="1" t="s">
        <v>66</v>
      </c>
      <c r="M26" s="1">
        <v>8.81</v>
      </c>
      <c r="N26" s="1">
        <v>9.1440000000000001</v>
      </c>
      <c r="O26" s="1">
        <v>31.888000000000002</v>
      </c>
      <c r="P26" s="1" t="s">
        <v>118</v>
      </c>
    </row>
    <row r="27" spans="1:16" x14ac:dyDescent="0.45">
      <c r="A27" s="1" t="s">
        <v>16</v>
      </c>
      <c r="B27" s="1">
        <v>0.97199999999999998</v>
      </c>
      <c r="C27" s="1">
        <v>4.5359999999999996</v>
      </c>
      <c r="D27" s="1">
        <v>11.801</v>
      </c>
      <c r="E27" s="1" t="s">
        <v>114</v>
      </c>
      <c r="F27" s="1" t="s">
        <v>16</v>
      </c>
      <c r="G27" s="1">
        <v>12.919</v>
      </c>
      <c r="H27" s="1">
        <v>4.8230000000000004</v>
      </c>
      <c r="I27" s="1">
        <v>31.36</v>
      </c>
      <c r="J27" s="1" t="s">
        <v>117</v>
      </c>
      <c r="K27" s="1"/>
      <c r="L27" s="1" t="s">
        <v>67</v>
      </c>
      <c r="M27" s="1">
        <v>9.9529999999999994</v>
      </c>
      <c r="N27" s="1">
        <v>9.7899999999999991</v>
      </c>
      <c r="O27" s="1">
        <v>31.408999999999999</v>
      </c>
      <c r="P27" s="1" t="s">
        <v>118</v>
      </c>
    </row>
    <row r="28" spans="1:16" x14ac:dyDescent="0.45">
      <c r="A28" s="1" t="s">
        <v>17</v>
      </c>
      <c r="B28" s="1">
        <v>0.73899999999999999</v>
      </c>
      <c r="C28" s="1">
        <v>4.76</v>
      </c>
      <c r="D28" s="1">
        <v>13.124000000000001</v>
      </c>
      <c r="E28" s="1" t="s">
        <v>114</v>
      </c>
      <c r="F28" s="1" t="s">
        <v>17</v>
      </c>
      <c r="G28" s="1">
        <v>13.151999999999999</v>
      </c>
      <c r="H28" s="1">
        <v>4.5990000000000002</v>
      </c>
      <c r="I28" s="1">
        <v>30.036000000000001</v>
      </c>
      <c r="J28" s="1" t="s">
        <v>117</v>
      </c>
      <c r="K28" s="1"/>
      <c r="L28" s="1" t="s">
        <v>68</v>
      </c>
      <c r="M28" s="1">
        <v>10.186</v>
      </c>
      <c r="N28" s="1">
        <v>9.98</v>
      </c>
      <c r="O28" s="1">
        <v>30.082000000000001</v>
      </c>
      <c r="P28" s="1" t="s">
        <v>118</v>
      </c>
    </row>
    <row r="29" spans="1:16" x14ac:dyDescent="0.45">
      <c r="A29" s="1" t="s">
        <v>18</v>
      </c>
      <c r="B29" s="1">
        <v>3.718</v>
      </c>
      <c r="C29" s="1">
        <v>3.43</v>
      </c>
      <c r="D29" s="1">
        <v>18.452999999999999</v>
      </c>
      <c r="E29" s="1" t="s">
        <v>114</v>
      </c>
      <c r="F29" s="1" t="s">
        <v>18</v>
      </c>
      <c r="G29" s="1">
        <v>10.173</v>
      </c>
      <c r="H29" s="1">
        <v>5.9290000000000003</v>
      </c>
      <c r="I29" s="1">
        <v>24.707000000000001</v>
      </c>
      <c r="J29" s="1" t="s">
        <v>117</v>
      </c>
      <c r="K29" s="1"/>
      <c r="L29" s="1" t="s">
        <v>69</v>
      </c>
      <c r="M29" s="1">
        <v>7.2510000000000003</v>
      </c>
      <c r="N29" s="1">
        <v>8.4570000000000007</v>
      </c>
      <c r="O29" s="1">
        <v>24.782</v>
      </c>
      <c r="P29" s="1" t="s">
        <v>118</v>
      </c>
    </row>
    <row r="30" spans="1:16" x14ac:dyDescent="0.45">
      <c r="A30" s="1" t="s">
        <v>19</v>
      </c>
      <c r="B30" s="1">
        <v>3.4750000000000001</v>
      </c>
      <c r="C30" s="1">
        <v>3.6259999999999999</v>
      </c>
      <c r="D30" s="1">
        <v>19.783999999999999</v>
      </c>
      <c r="E30" s="1" t="s">
        <v>114</v>
      </c>
      <c r="F30" s="1" t="s">
        <v>19</v>
      </c>
      <c r="G30" s="1">
        <v>10.416</v>
      </c>
      <c r="H30" s="1">
        <v>5.734</v>
      </c>
      <c r="I30" s="1">
        <v>23.376000000000001</v>
      </c>
      <c r="J30" s="1" t="s">
        <v>117</v>
      </c>
      <c r="K30" s="1"/>
      <c r="L30" s="1" t="s">
        <v>70</v>
      </c>
      <c r="M30" s="1">
        <v>7.5110000000000001</v>
      </c>
      <c r="N30" s="1">
        <v>8.5730000000000004</v>
      </c>
      <c r="O30" s="1">
        <v>23.452000000000002</v>
      </c>
      <c r="P30" s="1" t="s">
        <v>118</v>
      </c>
    </row>
    <row r="31" spans="1:16" x14ac:dyDescent="0.45">
      <c r="A31" s="1" t="s">
        <v>20</v>
      </c>
      <c r="B31" s="1">
        <v>2.3220000000000001</v>
      </c>
      <c r="C31" s="1">
        <v>4.2859999999999996</v>
      </c>
      <c r="D31" s="1">
        <v>20.218</v>
      </c>
      <c r="E31" s="1" t="s">
        <v>114</v>
      </c>
      <c r="F31" s="1" t="s">
        <v>20</v>
      </c>
      <c r="G31" s="1">
        <v>11.569000000000001</v>
      </c>
      <c r="H31" s="1">
        <v>5.0739999999999998</v>
      </c>
      <c r="I31" s="1">
        <v>22.942</v>
      </c>
      <c r="J31" s="1" t="s">
        <v>117</v>
      </c>
      <c r="K31" s="1"/>
      <c r="L31" s="1" t="s">
        <v>71</v>
      </c>
      <c r="M31" s="1">
        <v>8.6750000000000007</v>
      </c>
      <c r="N31" s="1">
        <v>9.2040000000000006</v>
      </c>
      <c r="O31" s="1">
        <v>22.998999999999999</v>
      </c>
      <c r="P31" s="1" t="s">
        <v>118</v>
      </c>
    </row>
    <row r="32" spans="1:16" x14ac:dyDescent="0.45">
      <c r="A32" s="1" t="s">
        <v>21</v>
      </c>
      <c r="B32" s="1">
        <v>1.391</v>
      </c>
      <c r="C32" s="1">
        <v>4.74</v>
      </c>
      <c r="D32" s="1">
        <v>19.314</v>
      </c>
      <c r="E32" s="1" t="s">
        <v>114</v>
      </c>
      <c r="F32" s="1" t="s">
        <v>21</v>
      </c>
      <c r="G32" s="1">
        <v>12.5</v>
      </c>
      <c r="H32" s="1">
        <v>4.62</v>
      </c>
      <c r="I32" s="1">
        <v>23.847000000000001</v>
      </c>
      <c r="J32" s="1" t="s">
        <v>117</v>
      </c>
      <c r="K32" s="1"/>
      <c r="L32" s="1" t="s">
        <v>72</v>
      </c>
      <c r="M32" s="1">
        <v>9.5879999999999992</v>
      </c>
      <c r="N32" s="1">
        <v>9.7100000000000009</v>
      </c>
      <c r="O32" s="1">
        <v>23.888000000000002</v>
      </c>
      <c r="P32" s="1" t="s">
        <v>118</v>
      </c>
    </row>
    <row r="33" spans="1:16" x14ac:dyDescent="0.45">
      <c r="A33" s="1" t="s">
        <v>22</v>
      </c>
      <c r="B33" s="1">
        <v>1.621</v>
      </c>
      <c r="C33" s="1">
        <v>4.532</v>
      </c>
      <c r="D33" s="1">
        <v>17.972000000000001</v>
      </c>
      <c r="E33" s="1" t="s">
        <v>114</v>
      </c>
      <c r="F33" s="1" t="s">
        <v>22</v>
      </c>
      <c r="G33" s="1">
        <v>12.27</v>
      </c>
      <c r="H33" s="1">
        <v>4.8280000000000003</v>
      </c>
      <c r="I33" s="1">
        <v>25.189</v>
      </c>
      <c r="J33" s="1" t="s">
        <v>117</v>
      </c>
      <c r="K33" s="1"/>
      <c r="L33" s="1" t="s">
        <v>73</v>
      </c>
      <c r="M33" s="1">
        <v>9.3369999999999997</v>
      </c>
      <c r="N33" s="1">
        <v>9.5860000000000003</v>
      </c>
      <c r="O33" s="1">
        <v>25.239000000000001</v>
      </c>
      <c r="P33" s="1" t="s">
        <v>118</v>
      </c>
    </row>
    <row r="34" spans="1:16" x14ac:dyDescent="0.45">
      <c r="A34" s="1" t="s">
        <v>23</v>
      </c>
      <c r="B34" s="1">
        <v>2.7829999999999999</v>
      </c>
      <c r="C34" s="1">
        <v>3.8849999999999998</v>
      </c>
      <c r="D34" s="1">
        <v>17.506</v>
      </c>
      <c r="E34" s="1" t="s">
        <v>114</v>
      </c>
      <c r="F34" s="1" t="s">
        <v>23</v>
      </c>
      <c r="G34" s="1">
        <v>11.108000000000001</v>
      </c>
      <c r="H34" s="1">
        <v>5.4740000000000002</v>
      </c>
      <c r="I34" s="1">
        <v>25.655000000000001</v>
      </c>
      <c r="J34" s="1" t="s">
        <v>117</v>
      </c>
      <c r="K34" s="1"/>
      <c r="L34" s="1" t="s">
        <v>74</v>
      </c>
      <c r="M34" s="1">
        <v>8.157</v>
      </c>
      <c r="N34" s="1">
        <v>8.9619999999999997</v>
      </c>
      <c r="O34" s="1">
        <v>25.716000000000001</v>
      </c>
      <c r="P34" s="1" t="s">
        <v>118</v>
      </c>
    </row>
    <row r="35" spans="1:16" x14ac:dyDescent="0.45">
      <c r="A35" s="1" t="s">
        <v>24</v>
      </c>
      <c r="B35" s="1">
        <v>2.7879999999999998</v>
      </c>
      <c r="C35" s="1">
        <v>3.8140000000000001</v>
      </c>
      <c r="D35" s="1">
        <v>16.082999999999998</v>
      </c>
      <c r="E35" s="1" t="s">
        <v>114</v>
      </c>
      <c r="F35" s="1" t="s">
        <v>24</v>
      </c>
      <c r="G35" s="1">
        <v>11.103</v>
      </c>
      <c r="H35" s="1">
        <v>5.5460000000000003</v>
      </c>
      <c r="I35" s="1">
        <v>27.077000000000002</v>
      </c>
      <c r="J35" s="1" t="s">
        <v>117</v>
      </c>
      <c r="K35" s="1"/>
      <c r="L35" s="1" t="s">
        <v>75</v>
      </c>
      <c r="M35" s="1">
        <v>8.1539999999999999</v>
      </c>
      <c r="N35" s="1">
        <v>8.968</v>
      </c>
      <c r="O35" s="1">
        <v>27.143000000000001</v>
      </c>
      <c r="P35" s="1" t="s">
        <v>118</v>
      </c>
    </row>
    <row r="36" spans="1:16" x14ac:dyDescent="0.45">
      <c r="A36" s="1" t="s">
        <v>25</v>
      </c>
      <c r="B36" s="1">
        <v>1.6659999999999999</v>
      </c>
      <c r="C36" s="1">
        <v>4.37</v>
      </c>
      <c r="D36" s="1">
        <v>15.503</v>
      </c>
      <c r="E36" s="1" t="s">
        <v>114</v>
      </c>
      <c r="F36" s="1" t="s">
        <v>25</v>
      </c>
      <c r="G36" s="1">
        <v>12.225</v>
      </c>
      <c r="H36" s="1">
        <v>4.9889999999999999</v>
      </c>
      <c r="I36" s="1">
        <v>27.658000000000001</v>
      </c>
      <c r="J36" s="1" t="s">
        <v>117</v>
      </c>
      <c r="K36" s="1"/>
      <c r="L36" s="1" t="s">
        <v>76</v>
      </c>
      <c r="M36" s="1">
        <v>9.2620000000000005</v>
      </c>
      <c r="N36" s="1">
        <v>9.5370000000000008</v>
      </c>
      <c r="O36" s="1">
        <v>27.719000000000001</v>
      </c>
      <c r="P36" s="1" t="s">
        <v>118</v>
      </c>
    </row>
    <row r="37" spans="1:16" x14ac:dyDescent="0.45">
      <c r="A37" s="1" t="s">
        <v>26</v>
      </c>
      <c r="B37" s="1">
        <v>1.6619999999999999</v>
      </c>
      <c r="C37" s="1">
        <v>4.3040000000000003</v>
      </c>
      <c r="D37" s="1">
        <v>14.077999999999999</v>
      </c>
      <c r="E37" s="1" t="s">
        <v>114</v>
      </c>
      <c r="F37" s="1" t="s">
        <v>26</v>
      </c>
      <c r="G37" s="1">
        <v>12.228999999999999</v>
      </c>
      <c r="H37" s="1">
        <v>5.0549999999999997</v>
      </c>
      <c r="I37" s="1">
        <v>29.082999999999998</v>
      </c>
      <c r="J37" s="1" t="s">
        <v>117</v>
      </c>
      <c r="K37" s="1"/>
      <c r="L37" s="1" t="s">
        <v>77</v>
      </c>
      <c r="M37" s="1">
        <v>9.2669999999999995</v>
      </c>
      <c r="N37" s="1">
        <v>9.5060000000000002</v>
      </c>
      <c r="O37" s="1">
        <v>29.14</v>
      </c>
      <c r="P37" s="1" t="s">
        <v>118</v>
      </c>
    </row>
    <row r="38" spans="1:16" x14ac:dyDescent="0.45">
      <c r="A38" s="1" t="s">
        <v>27</v>
      </c>
      <c r="B38" s="1">
        <v>2.8359999999999999</v>
      </c>
      <c r="C38" s="1">
        <v>3.6549999999999998</v>
      </c>
      <c r="D38" s="1">
        <v>13.618</v>
      </c>
      <c r="E38" s="1" t="s">
        <v>114</v>
      </c>
      <c r="F38" s="1" t="s">
        <v>27</v>
      </c>
      <c r="G38" s="1">
        <v>11.055</v>
      </c>
      <c r="H38" s="1">
        <v>5.7050000000000001</v>
      </c>
      <c r="I38" s="1">
        <v>29.542999999999999</v>
      </c>
      <c r="J38" s="1" t="s">
        <v>117</v>
      </c>
      <c r="K38" s="1"/>
      <c r="L38" s="1" t="s">
        <v>78</v>
      </c>
      <c r="M38" s="1">
        <v>8.0980000000000008</v>
      </c>
      <c r="N38" s="1">
        <v>8.8689999999999998</v>
      </c>
      <c r="O38" s="1">
        <v>29.619</v>
      </c>
      <c r="P38" s="1" t="s">
        <v>118</v>
      </c>
    </row>
    <row r="39" spans="1:16" x14ac:dyDescent="0.45">
      <c r="A39" s="1" t="s">
        <v>37</v>
      </c>
      <c r="B39" s="1">
        <v>3.8069999999999999</v>
      </c>
      <c r="C39" s="1">
        <v>2.9740000000000002</v>
      </c>
      <c r="D39" s="1">
        <v>11.991</v>
      </c>
      <c r="E39" s="1" t="s">
        <v>114</v>
      </c>
      <c r="F39" s="1" t="s">
        <v>37</v>
      </c>
      <c r="G39" s="1">
        <v>10.084</v>
      </c>
      <c r="H39" s="1">
        <v>6.3849999999999998</v>
      </c>
      <c r="I39" s="1">
        <v>31.169</v>
      </c>
      <c r="J39" s="1" t="s">
        <v>117</v>
      </c>
      <c r="K39" s="1"/>
      <c r="L39" s="1" t="s">
        <v>88</v>
      </c>
      <c r="M39" s="1">
        <v>7.12</v>
      </c>
      <c r="N39" s="1">
        <v>8.2360000000000007</v>
      </c>
      <c r="O39" s="1">
        <v>31.257999999999999</v>
      </c>
      <c r="P39" s="1" t="s">
        <v>118</v>
      </c>
    </row>
    <row r="40" spans="1:16" x14ac:dyDescent="0.45">
      <c r="A40" s="1" t="s">
        <v>38</v>
      </c>
      <c r="B40" s="1">
        <v>0.35499999999999998</v>
      </c>
      <c r="C40" s="1">
        <v>4.8479999999999999</v>
      </c>
      <c r="D40" s="1">
        <v>11.178000000000001</v>
      </c>
      <c r="E40" s="1" t="s">
        <v>114</v>
      </c>
      <c r="F40" s="1" t="s">
        <v>38</v>
      </c>
      <c r="G40" s="1">
        <v>13.536</v>
      </c>
      <c r="H40" s="1">
        <v>4.5119999999999996</v>
      </c>
      <c r="I40" s="1">
        <v>31.981999999999999</v>
      </c>
      <c r="J40" s="1" t="s">
        <v>117</v>
      </c>
      <c r="K40" s="1"/>
      <c r="L40" s="1" t="s">
        <v>89</v>
      </c>
      <c r="M40" s="1">
        <v>10.58</v>
      </c>
      <c r="N40" s="1">
        <v>10.103</v>
      </c>
      <c r="O40" s="1">
        <v>32.021000000000001</v>
      </c>
      <c r="P40" s="1" t="s">
        <v>118</v>
      </c>
    </row>
    <row r="41" spans="1:16" x14ac:dyDescent="0.45">
      <c r="A41" s="1" t="s">
        <v>39</v>
      </c>
      <c r="B41" s="1">
        <v>-2.8000000000000001E-2</v>
      </c>
      <c r="C41" s="1">
        <v>5.2119999999999997</v>
      </c>
      <c r="D41" s="1">
        <v>13.394</v>
      </c>
      <c r="E41" s="1" t="s">
        <v>114</v>
      </c>
      <c r="F41" s="1" t="s">
        <v>39</v>
      </c>
      <c r="G41" s="1">
        <v>13.919</v>
      </c>
      <c r="H41" s="1">
        <v>4.1470000000000002</v>
      </c>
      <c r="I41" s="1">
        <v>29.765999999999998</v>
      </c>
      <c r="J41" s="1" t="s">
        <v>117</v>
      </c>
      <c r="K41" s="1"/>
      <c r="L41" s="1" t="s">
        <v>90</v>
      </c>
      <c r="M41" s="1">
        <v>10.952999999999999</v>
      </c>
      <c r="N41" s="1">
        <v>10.425000000000001</v>
      </c>
      <c r="O41" s="1">
        <v>29.802</v>
      </c>
      <c r="P41" s="1" t="s">
        <v>118</v>
      </c>
    </row>
    <row r="42" spans="1:16" x14ac:dyDescent="0.45">
      <c r="A42" s="1" t="s">
        <v>40</v>
      </c>
      <c r="B42" s="1">
        <v>4.4950000000000001</v>
      </c>
      <c r="C42" s="1">
        <v>2.9990000000000001</v>
      </c>
      <c r="D42" s="1">
        <v>18.177</v>
      </c>
      <c r="E42" s="1" t="s">
        <v>114</v>
      </c>
      <c r="F42" s="1" t="s">
        <v>40</v>
      </c>
      <c r="G42" s="1">
        <v>9.3960000000000008</v>
      </c>
      <c r="H42" s="1">
        <v>6.36</v>
      </c>
      <c r="I42" s="1">
        <v>24.984000000000002</v>
      </c>
      <c r="J42" s="1" t="s">
        <v>117</v>
      </c>
      <c r="K42" s="1"/>
      <c r="L42" s="1" t="s">
        <v>91</v>
      </c>
      <c r="M42" s="1">
        <v>6.47</v>
      </c>
      <c r="N42" s="1">
        <v>8.0419999999999998</v>
      </c>
      <c r="O42" s="1">
        <v>25.068999999999999</v>
      </c>
      <c r="P42" s="1" t="s">
        <v>118</v>
      </c>
    </row>
    <row r="43" spans="1:16" x14ac:dyDescent="0.45">
      <c r="A43" s="1" t="s">
        <v>41</v>
      </c>
      <c r="B43" s="1">
        <v>4.0869999999999997</v>
      </c>
      <c r="C43" s="1">
        <v>3.3140000000000001</v>
      </c>
      <c r="D43" s="1">
        <v>20.411999999999999</v>
      </c>
      <c r="E43" s="1" t="s">
        <v>114</v>
      </c>
      <c r="F43" s="1" t="s">
        <v>41</v>
      </c>
      <c r="G43" s="1">
        <v>9.8040000000000003</v>
      </c>
      <c r="H43" s="1">
        <v>6.0460000000000003</v>
      </c>
      <c r="I43" s="1">
        <v>22.748999999999999</v>
      </c>
      <c r="J43" s="1" t="s">
        <v>117</v>
      </c>
      <c r="K43" s="1"/>
      <c r="L43" s="1" t="s">
        <v>92</v>
      </c>
      <c r="M43" s="1">
        <v>6.907</v>
      </c>
      <c r="N43" s="1">
        <v>8.2279999999999998</v>
      </c>
      <c r="O43" s="1">
        <v>22.835000000000001</v>
      </c>
      <c r="P43" s="1" t="s">
        <v>118</v>
      </c>
    </row>
    <row r="44" spans="1:16" x14ac:dyDescent="0.45">
      <c r="A44" s="1" t="s">
        <v>43</v>
      </c>
      <c r="B44" s="1">
        <v>0.623</v>
      </c>
      <c r="C44" s="1">
        <v>5.1769999999999996</v>
      </c>
      <c r="D44" s="1">
        <v>19.602</v>
      </c>
      <c r="E44" s="1" t="s">
        <v>114</v>
      </c>
      <c r="F44" s="1" t="s">
        <v>43</v>
      </c>
      <c r="G44" s="1">
        <v>13.268000000000001</v>
      </c>
      <c r="H44" s="1">
        <v>4.1820000000000004</v>
      </c>
      <c r="I44" s="1">
        <v>23.558</v>
      </c>
      <c r="J44" s="1" t="s">
        <v>117</v>
      </c>
      <c r="K44" s="1"/>
      <c r="L44" s="1" t="s">
        <v>94</v>
      </c>
      <c r="M44" s="1">
        <v>10.362</v>
      </c>
      <c r="N44" s="1">
        <v>10.128</v>
      </c>
      <c r="O44" s="1">
        <v>23.585999999999999</v>
      </c>
      <c r="P44" s="1" t="s">
        <v>118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BC0C-3602-4071-8BA8-17C8BB2DD7AA}">
  <dimension ref="A2:K29"/>
  <sheetViews>
    <sheetView workbookViewId="0">
      <selection activeCell="H6" sqref="H6:J27"/>
    </sheetView>
  </sheetViews>
  <sheetFormatPr defaultRowHeight="18" x14ac:dyDescent="0.45"/>
  <sheetData>
    <row r="2" spans="1:11" x14ac:dyDescent="0.45">
      <c r="A2" t="s">
        <v>119</v>
      </c>
      <c r="B2" t="s">
        <v>120</v>
      </c>
      <c r="C2" t="s">
        <v>121</v>
      </c>
      <c r="D2" t="s">
        <v>2</v>
      </c>
      <c r="E2" t="s">
        <v>123</v>
      </c>
      <c r="G2" t="s">
        <v>132</v>
      </c>
      <c r="H2" t="s">
        <v>7</v>
      </c>
      <c r="I2" t="s">
        <v>8</v>
      </c>
      <c r="J2" t="s">
        <v>131</v>
      </c>
      <c r="K2" t="s">
        <v>123</v>
      </c>
    </row>
    <row r="3" spans="1:11" x14ac:dyDescent="0.45">
      <c r="A3" t="s">
        <v>122</v>
      </c>
      <c r="B3">
        <v>0.14529079190323971</v>
      </c>
      <c r="C3">
        <v>0</v>
      </c>
      <c r="D3">
        <v>0.98938918469149695</v>
      </c>
      <c r="E3">
        <f>B3^2+C3^2+D3^2</f>
        <v>1.0000003729963756</v>
      </c>
      <c r="G3" t="s">
        <v>122</v>
      </c>
      <c r="H3">
        <v>0.86741234553771196</v>
      </c>
      <c r="I3">
        <v>-0.48106172324569202</v>
      </c>
      <c r="J3">
        <v>-0.12718649164257889</v>
      </c>
      <c r="K3">
        <f>H3^2+I3^2+J3^2</f>
        <v>1.0000009624196975</v>
      </c>
    </row>
    <row r="5" spans="1:11" x14ac:dyDescent="0.45">
      <c r="A5" t="s">
        <v>116</v>
      </c>
      <c r="B5" t="s">
        <v>124</v>
      </c>
      <c r="C5" t="s">
        <v>125</v>
      </c>
      <c r="D5" t="s">
        <v>126</v>
      </c>
      <c r="E5" t="s">
        <v>127</v>
      </c>
      <c r="G5" t="s">
        <v>116</v>
      </c>
      <c r="H5" t="s">
        <v>124</v>
      </c>
      <c r="I5" t="s">
        <v>125</v>
      </c>
      <c r="J5" t="s">
        <v>126</v>
      </c>
      <c r="K5" t="s">
        <v>130</v>
      </c>
    </row>
    <row r="6" spans="1:11" x14ac:dyDescent="0.45">
      <c r="A6" s="1" t="s">
        <v>12</v>
      </c>
      <c r="B6" s="1">
        <v>4.0199999999999996</v>
      </c>
      <c r="C6" s="1">
        <v>6.1760000000000002</v>
      </c>
      <c r="D6" s="1">
        <v>28.248000000000001</v>
      </c>
      <c r="E6">
        <f>SUMPRODUCT($B$3:$D$3,B6:D6)</f>
        <v>28.532334672616429</v>
      </c>
      <c r="H6" s="1">
        <f>B6-$E6*B$3</f>
        <v>-0.12548549943270526</v>
      </c>
      <c r="I6" s="1">
        <f t="shared" ref="I6:J6" si="0">C6-$E6*C$3</f>
        <v>6.1760000000000002</v>
      </c>
      <c r="J6" s="1">
        <f t="shared" si="0"/>
        <v>1.8416660915104188E-2</v>
      </c>
      <c r="K6">
        <f>SUMPRODUCT($H$3:$J$3,H6:J6)</f>
        <v>-3.0822272246488516</v>
      </c>
    </row>
    <row r="7" spans="1:11" x14ac:dyDescent="0.45">
      <c r="A7" s="1" t="s">
        <v>13</v>
      </c>
      <c r="B7" s="1">
        <v>7.36</v>
      </c>
      <c r="C7" s="1">
        <v>4.3620000000000001</v>
      </c>
      <c r="D7" s="1">
        <v>26.492000000000001</v>
      </c>
      <c r="E7">
        <f t="shared" ref="E7:E27" si="1">SUMPRODUCT($B$3:$D$3,B7:D7)</f>
        <v>27.280238509254986</v>
      </c>
      <c r="H7" s="1">
        <f>B7-$E7*B$3</f>
        <v>3.396432543681088</v>
      </c>
      <c r="I7" s="1">
        <f t="shared" ref="I7" si="2">C7-$E7*C$3</f>
        <v>4.3620000000000001</v>
      </c>
      <c r="J7" s="1">
        <f t="shared" ref="J7" si="3">D7-$E7*D$3</f>
        <v>-0.49877293686136781</v>
      </c>
      <c r="K7">
        <f t="shared" ref="K7:K28" si="4">SUMPRODUCT($H$3:$J$3,H7:J7)</f>
        <v>0.91115346234298455</v>
      </c>
    </row>
    <row r="8" spans="1:11" x14ac:dyDescent="0.45">
      <c r="A8" s="1" t="s">
        <v>14</v>
      </c>
      <c r="B8" s="1">
        <v>4.8730000000000002</v>
      </c>
      <c r="C8" s="1">
        <v>5.9379999999999997</v>
      </c>
      <c r="D8" s="1">
        <v>30.888000000000002</v>
      </c>
      <c r="E8">
        <f t="shared" si="1"/>
        <v>31.268255165695447</v>
      </c>
      <c r="H8" s="1">
        <f t="shared" ref="H8:H28" si="5">B8-$E8*B$3</f>
        <v>0.33001044554354309</v>
      </c>
      <c r="I8" s="1">
        <f t="shared" ref="I8:I28" si="6">C8-$E8*C$3</f>
        <v>5.9379999999999997</v>
      </c>
      <c r="J8" s="1">
        <f t="shared" ref="J8:J28" si="7">D8-$E8*D$3</f>
        <v>-4.847348511310301E-2</v>
      </c>
      <c r="K8">
        <f t="shared" si="4"/>
        <v>-2.5641242055028246</v>
      </c>
    </row>
    <row r="9" spans="1:11" x14ac:dyDescent="0.45">
      <c r="A9" s="1" t="s">
        <v>15</v>
      </c>
      <c r="B9" s="1">
        <v>5.8040000000000003</v>
      </c>
      <c r="C9" s="1">
        <v>5.508</v>
      </c>
      <c r="D9" s="1">
        <v>31.818999999999999</v>
      </c>
      <c r="E9">
        <f t="shared" si="1"/>
        <v>32.324642223905144</v>
      </c>
      <c r="H9" s="1">
        <f t="shared" si="5"/>
        <v>1.1075271332999224</v>
      </c>
      <c r="I9" s="1">
        <f t="shared" si="6"/>
        <v>5.508</v>
      </c>
      <c r="J9" s="1">
        <f t="shared" si="7"/>
        <v>-0.16265141535384942</v>
      </c>
      <c r="K9">
        <f t="shared" si="4"/>
        <v>-1.668318200315372</v>
      </c>
    </row>
    <row r="10" spans="1:11" x14ac:dyDescent="0.45">
      <c r="A10" s="1" t="s">
        <v>16</v>
      </c>
      <c r="B10" s="1">
        <v>6.9429999999999996</v>
      </c>
      <c r="C10" s="1">
        <v>4.8230000000000004</v>
      </c>
      <c r="D10" s="1">
        <v>31.36</v>
      </c>
      <c r="E10">
        <f t="shared" si="1"/>
        <v>32.035998800109539</v>
      </c>
      <c r="H10" s="1">
        <f t="shared" si="5"/>
        <v>2.2884643649208476</v>
      </c>
      <c r="I10" s="1">
        <f t="shared" si="6"/>
        <v>4.8230000000000004</v>
      </c>
      <c r="J10" s="1">
        <f t="shared" si="7"/>
        <v>-0.33607073361815054</v>
      </c>
      <c r="K10">
        <f t="shared" si="4"/>
        <v>-0.29237479120586968</v>
      </c>
    </row>
    <row r="11" spans="1:11" x14ac:dyDescent="0.45">
      <c r="A11" s="1" t="s">
        <v>17</v>
      </c>
      <c r="B11" s="1">
        <v>7.1760000000000002</v>
      </c>
      <c r="C11" s="1">
        <v>4.5990000000000002</v>
      </c>
      <c r="D11" s="1">
        <v>30.036000000000001</v>
      </c>
      <c r="E11">
        <f t="shared" si="1"/>
        <v>30.759900274091454</v>
      </c>
      <c r="H11" s="1">
        <f t="shared" si="5"/>
        <v>2.7068697303125724</v>
      </c>
      <c r="I11" s="1">
        <f t="shared" si="6"/>
        <v>4.5990000000000002</v>
      </c>
      <c r="J11" s="1">
        <f t="shared" si="7"/>
        <v>-0.39751265337509523</v>
      </c>
      <c r="K11">
        <f t="shared" si="4"/>
        <v>0.18612759639483567</v>
      </c>
    </row>
    <row r="12" spans="1:11" x14ac:dyDescent="0.45">
      <c r="A12" s="1" t="s">
        <v>18</v>
      </c>
      <c r="B12" s="1">
        <v>4.1970000000000001</v>
      </c>
      <c r="C12" s="1">
        <v>5.9290000000000003</v>
      </c>
      <c r="D12" s="1">
        <v>24.707000000000001</v>
      </c>
      <c r="E12">
        <f t="shared" si="1"/>
        <v>25.05462403979071</v>
      </c>
      <c r="H12" s="1">
        <f t="shared" si="5"/>
        <v>0.556793832420861</v>
      </c>
      <c r="I12" s="1">
        <f t="shared" si="6"/>
        <v>5.9290000000000003</v>
      </c>
      <c r="J12" s="1">
        <f t="shared" si="7"/>
        <v>-8.1774051480508092E-2</v>
      </c>
      <c r="K12">
        <f t="shared" si="4"/>
        <v>-2.3588445582473923</v>
      </c>
    </row>
    <row r="13" spans="1:11" x14ac:dyDescent="0.45">
      <c r="A13" s="1" t="s">
        <v>19</v>
      </c>
      <c r="B13" s="1">
        <v>4.4400000000000004</v>
      </c>
      <c r="C13" s="1">
        <v>5.734</v>
      </c>
      <c r="D13" s="1">
        <v>23.376000000000001</v>
      </c>
      <c r="E13">
        <f t="shared" si="1"/>
        <v>23.773052697398818</v>
      </c>
      <c r="H13" s="1">
        <f t="shared" si="5"/>
        <v>0.98599434763747729</v>
      </c>
      <c r="I13" s="1">
        <f t="shared" si="6"/>
        <v>5.734</v>
      </c>
      <c r="J13" s="1">
        <f t="shared" si="7"/>
        <v>-0.14480122590740763</v>
      </c>
      <c r="K13">
        <f t="shared" si="4"/>
        <v>-1.8847274914109398</v>
      </c>
    </row>
    <row r="14" spans="1:11" x14ac:dyDescent="0.45">
      <c r="A14" s="1" t="s">
        <v>20</v>
      </c>
      <c r="B14" s="1">
        <v>5.593</v>
      </c>
      <c r="C14" s="1">
        <v>5.0739999999999998</v>
      </c>
      <c r="D14" s="1">
        <v>22.942</v>
      </c>
      <c r="E14">
        <f t="shared" si="1"/>
        <v>23.511178074307143</v>
      </c>
      <c r="H14" s="1">
        <f t="shared" si="5"/>
        <v>2.177042319005829</v>
      </c>
      <c r="I14" s="1">
        <f t="shared" si="6"/>
        <v>5.0739999999999998</v>
      </c>
      <c r="J14" s="1">
        <f t="shared" si="7"/>
        <v>-0.31970530607534187</v>
      </c>
      <c r="K14">
        <f t="shared" si="4"/>
        <v>-0.51185160324569579</v>
      </c>
    </row>
    <row r="15" spans="1:11" x14ac:dyDescent="0.45">
      <c r="A15" s="1" t="s">
        <v>21</v>
      </c>
      <c r="B15" s="1">
        <v>6.524</v>
      </c>
      <c r="C15" s="1">
        <v>4.62</v>
      </c>
      <c r="D15" s="1">
        <v>23.847000000000001</v>
      </c>
      <c r="E15">
        <f t="shared" si="1"/>
        <v>24.541841013714865</v>
      </c>
      <c r="H15" s="1">
        <f t="shared" si="5"/>
        <v>2.9582964843539599</v>
      </c>
      <c r="I15" s="1">
        <f t="shared" si="6"/>
        <v>4.62</v>
      </c>
      <c r="J15" s="1">
        <f t="shared" si="7"/>
        <v>-0.43443207138768969</v>
      </c>
      <c r="K15">
        <f t="shared" si="4"/>
        <v>0.39881162191115715</v>
      </c>
    </row>
    <row r="16" spans="1:11" x14ac:dyDescent="0.45">
      <c r="A16" s="1" t="s">
        <v>22</v>
      </c>
      <c r="B16" s="1">
        <v>6.2939999999999996</v>
      </c>
      <c r="C16" s="1">
        <v>4.8280000000000003</v>
      </c>
      <c r="D16" s="1">
        <v>25.189</v>
      </c>
      <c r="E16">
        <f t="shared" si="1"/>
        <v>25.83618441743311</v>
      </c>
      <c r="H16" s="1">
        <f t="shared" si="5"/>
        <v>2.5402403062330015</v>
      </c>
      <c r="I16" s="1">
        <f t="shared" si="6"/>
        <v>4.8280000000000003</v>
      </c>
      <c r="J16" s="1">
        <f t="shared" si="7"/>
        <v>-0.37304143630330344</v>
      </c>
      <c r="K16">
        <f t="shared" si="4"/>
        <v>-7.168436605047207E-2</v>
      </c>
    </row>
    <row r="17" spans="1:11" x14ac:dyDescent="0.45">
      <c r="A17" s="1" t="s">
        <v>23</v>
      </c>
      <c r="B17" s="1">
        <v>5.1319999999999997</v>
      </c>
      <c r="C17" s="1">
        <v>5.4740000000000002</v>
      </c>
      <c r="D17" s="1">
        <v>25.655000000000001</v>
      </c>
      <c r="E17">
        <f t="shared" si="1"/>
        <v>26.12841187730778</v>
      </c>
      <c r="H17" s="1">
        <f t="shared" si="5"/>
        <v>1.3357823471719383</v>
      </c>
      <c r="I17" s="1">
        <f t="shared" si="6"/>
        <v>5.4740000000000002</v>
      </c>
      <c r="J17" s="1">
        <f t="shared" si="7"/>
        <v>-0.19616812457316968</v>
      </c>
      <c r="K17">
        <f t="shared" si="4"/>
        <v>-1.4497078386220712</v>
      </c>
    </row>
    <row r="18" spans="1:11" x14ac:dyDescent="0.45">
      <c r="A18" s="1" t="s">
        <v>24</v>
      </c>
      <c r="B18" s="1">
        <v>5.1269999999999998</v>
      </c>
      <c r="C18" s="1">
        <v>5.5460000000000003</v>
      </c>
      <c r="D18" s="1">
        <v>27.077000000000002</v>
      </c>
      <c r="E18">
        <f t="shared" si="1"/>
        <v>27.534596843979575</v>
      </c>
      <c r="H18" s="1">
        <f t="shared" si="5"/>
        <v>1.1264766198017622</v>
      </c>
      <c r="I18" s="1">
        <f t="shared" si="6"/>
        <v>5.5460000000000003</v>
      </c>
      <c r="J18" s="1">
        <f t="shared" si="7"/>
        <v>-0.16543232227401461</v>
      </c>
      <c r="K18">
        <f t="shared" si="4"/>
        <v>-1.6698078334706519</v>
      </c>
    </row>
    <row r="19" spans="1:11" x14ac:dyDescent="0.45">
      <c r="A19" s="1" t="s">
        <v>25</v>
      </c>
      <c r="B19" s="1">
        <v>6.2489999999999997</v>
      </c>
      <c r="C19" s="1">
        <v>4.9889999999999999</v>
      </c>
      <c r="D19" s="1">
        <v>27.658000000000001</v>
      </c>
      <c r="E19">
        <f t="shared" si="1"/>
        <v>28.272448228800769</v>
      </c>
      <c r="H19" s="1">
        <f t="shared" si="5"/>
        <v>2.1412736077941892</v>
      </c>
      <c r="I19" s="1">
        <f t="shared" si="6"/>
        <v>4.9889999999999999</v>
      </c>
      <c r="J19" s="1">
        <f t="shared" si="7"/>
        <v>-0.31445450232574856</v>
      </c>
      <c r="K19">
        <f t="shared" si="4"/>
        <v>-0.50265540976597611</v>
      </c>
    </row>
    <row r="20" spans="1:11" x14ac:dyDescent="0.45">
      <c r="A20" s="1" t="s">
        <v>26</v>
      </c>
      <c r="B20" s="1">
        <v>6.2530000000000001</v>
      </c>
      <c r="C20" s="1">
        <v>5.0549999999999997</v>
      </c>
      <c r="D20" s="1">
        <v>29.082999999999998</v>
      </c>
      <c r="E20">
        <f t="shared" si="1"/>
        <v>29.682908980153762</v>
      </c>
      <c r="H20" s="1">
        <f t="shared" si="5"/>
        <v>1.9403466482816745</v>
      </c>
      <c r="I20" s="1">
        <f t="shared" si="6"/>
        <v>5.0549999999999997</v>
      </c>
      <c r="J20" s="1">
        <f t="shared" si="7"/>
        <v>-0.28494911514624377</v>
      </c>
      <c r="K20">
        <f t="shared" si="4"/>
        <v>-0.71244469541261979</v>
      </c>
    </row>
    <row r="21" spans="1:11" x14ac:dyDescent="0.45">
      <c r="A21" s="1" t="s">
        <v>27</v>
      </c>
      <c r="B21" s="1">
        <v>5.0789999999999997</v>
      </c>
      <c r="C21" s="1">
        <v>5.7050000000000001</v>
      </c>
      <c r="D21" s="1">
        <v>29.542999999999999</v>
      </c>
      <c r="E21">
        <f t="shared" si="1"/>
        <v>29.967456615417451</v>
      </c>
      <c r="H21" s="1">
        <f t="shared" si="5"/>
        <v>0.72500449702001912</v>
      </c>
      <c r="I21" s="1">
        <f t="shared" si="6"/>
        <v>5.7050000000000001</v>
      </c>
      <c r="J21" s="1">
        <f t="shared" si="7"/>
        <v>-0.10647746800567859</v>
      </c>
      <c r="K21">
        <f t="shared" si="4"/>
        <v>-2.102036784236522</v>
      </c>
    </row>
    <row r="22" spans="1:11" x14ac:dyDescent="0.45">
      <c r="A22" s="1" t="s">
        <v>37</v>
      </c>
      <c r="B22" s="1">
        <v>4.1079999999999997</v>
      </c>
      <c r="C22" s="1">
        <v>6.3849999999999998</v>
      </c>
      <c r="D22" s="1">
        <v>31.169</v>
      </c>
      <c r="E22">
        <f t="shared" si="1"/>
        <v>31.435126070787778</v>
      </c>
      <c r="H22" s="1">
        <f t="shared" si="5"/>
        <v>-0.45923436040293275</v>
      </c>
      <c r="I22" s="1">
        <f t="shared" si="6"/>
        <v>6.3849999999999998</v>
      </c>
      <c r="J22" s="1">
        <f t="shared" si="7"/>
        <v>6.742624614886239E-2</v>
      </c>
      <c r="K22">
        <f>SUMPRODUCT($H$3:$J$3,H22:J22)</f>
        <v>-3.478500364324665</v>
      </c>
    </row>
    <row r="23" spans="1:11" x14ac:dyDescent="0.45">
      <c r="A23" s="1" t="s">
        <v>38</v>
      </c>
      <c r="B23" s="1">
        <v>7.56</v>
      </c>
      <c r="C23" s="1">
        <v>4.5119999999999996</v>
      </c>
      <c r="D23" s="1">
        <v>31.981999999999999</v>
      </c>
      <c r="E23">
        <f>SUMPRODUCT($B$3:$D$3,B23:D23)</f>
        <v>32.741043291591943</v>
      </c>
      <c r="H23" s="1">
        <f t="shared" si="5"/>
        <v>2.8030278924263525</v>
      </c>
      <c r="I23" s="1">
        <f t="shared" si="6"/>
        <v>4.5119999999999996</v>
      </c>
      <c r="J23" s="1">
        <f t="shared" si="7"/>
        <v>-0.41163412821715895</v>
      </c>
      <c r="K23">
        <f t="shared" si="4"/>
        <v>0.31318480410090166</v>
      </c>
    </row>
    <row r="24" spans="1:11" x14ac:dyDescent="0.45">
      <c r="A24" s="1" t="s">
        <v>39</v>
      </c>
      <c r="B24" s="1">
        <v>7.9429999999999996</v>
      </c>
      <c r="C24" s="1">
        <v>4.1470000000000002</v>
      </c>
      <c r="D24" s="1">
        <v>29.765999999999998</v>
      </c>
      <c r="E24">
        <f t="shared" si="1"/>
        <v>30.60420323161453</v>
      </c>
      <c r="H24" s="1">
        <f t="shared" si="5"/>
        <v>3.4964910769110364</v>
      </c>
      <c r="I24" s="1">
        <f t="shared" si="6"/>
        <v>4.1470000000000002</v>
      </c>
      <c r="J24" s="1">
        <f t="shared" si="7"/>
        <v>-0.51346768345997873</v>
      </c>
      <c r="K24">
        <f t="shared" si="4"/>
        <v>1.1032427131063147</v>
      </c>
    </row>
    <row r="25" spans="1:11" x14ac:dyDescent="0.45">
      <c r="A25" s="1" t="s">
        <v>40</v>
      </c>
      <c r="B25" s="1">
        <v>3.42</v>
      </c>
      <c r="C25" s="1">
        <v>6.36</v>
      </c>
      <c r="D25" s="1">
        <v>24.984000000000002</v>
      </c>
      <c r="E25">
        <f t="shared" si="1"/>
        <v>25.21579389864144</v>
      </c>
      <c r="H25" s="1">
        <f t="shared" si="5"/>
        <v>-0.24362266400249499</v>
      </c>
      <c r="I25" s="1">
        <f t="shared" si="6"/>
        <v>6.36</v>
      </c>
      <c r="J25" s="1">
        <f t="shared" si="7"/>
        <v>3.5766233274323156E-2</v>
      </c>
      <c r="K25">
        <f t="shared" si="4"/>
        <v>-3.2754228479805825</v>
      </c>
    </row>
    <row r="26" spans="1:11" x14ac:dyDescent="0.45">
      <c r="A26" s="1" t="s">
        <v>41</v>
      </c>
      <c r="B26" s="1">
        <v>3.8279999999999998</v>
      </c>
      <c r="C26" s="1">
        <v>6.0460000000000003</v>
      </c>
      <c r="D26" s="1">
        <v>22.748999999999999</v>
      </c>
      <c r="E26">
        <f t="shared" si="1"/>
        <v>23.063787713952465</v>
      </c>
      <c r="H26" s="1">
        <f t="shared" si="5"/>
        <v>0.4770440187516356</v>
      </c>
      <c r="I26" s="1">
        <f t="shared" si="6"/>
        <v>6.0460000000000003</v>
      </c>
      <c r="J26" s="1">
        <f t="shared" si="7"/>
        <v>-7.0062122205193589E-2</v>
      </c>
      <c r="K26">
        <f t="shared" si="4"/>
        <v>-2.4857943519930492</v>
      </c>
    </row>
    <row r="27" spans="1:11" x14ac:dyDescent="0.45">
      <c r="A27" s="1" t="s">
        <v>43</v>
      </c>
      <c r="B27" s="1">
        <v>7.2919999999999998</v>
      </c>
      <c r="C27" s="1">
        <v>4.1820000000000004</v>
      </c>
      <c r="D27" s="1">
        <v>23.558</v>
      </c>
      <c r="E27">
        <f t="shared" si="1"/>
        <v>24.367490867520708</v>
      </c>
      <c r="H27" s="1">
        <f t="shared" si="5"/>
        <v>3.7516279551629546</v>
      </c>
      <c r="I27" s="1">
        <f t="shared" si="6"/>
        <v>4.1820000000000004</v>
      </c>
      <c r="J27" s="1">
        <f t="shared" si="7"/>
        <v>-0.55093192239381139</v>
      </c>
      <c r="K27">
        <f t="shared" si="4"/>
        <v>1.3124793759024347</v>
      </c>
    </row>
    <row r="28" spans="1:11" x14ac:dyDescent="0.45">
      <c r="A28" t="s">
        <v>128</v>
      </c>
      <c r="B28">
        <f>VARP(B6:B27)</f>
        <v>1.763220423553723</v>
      </c>
      <c r="C28">
        <f t="shared" ref="C28:E28" si="8">VARP(C6:C27)</f>
        <v>0.48132241322314595</v>
      </c>
      <c r="D28">
        <f t="shared" si="8"/>
        <v>9.5612036115702761</v>
      </c>
      <c r="E28">
        <f t="shared" si="8"/>
        <v>9.7317923787108871</v>
      </c>
      <c r="H28">
        <f>VARP(H6:H27)</f>
        <v>1.5590157013852641</v>
      </c>
      <c r="I28">
        <f t="shared" ref="I28:K28" si="9">VARP(I6:I27)</f>
        <v>0.48132241322314595</v>
      </c>
      <c r="J28">
        <f t="shared" si="9"/>
        <v>3.3619584951154365E-2</v>
      </c>
      <c r="K28">
        <f t="shared" si="9"/>
        <v>2.0696556981180811</v>
      </c>
    </row>
    <row r="29" spans="1:11" x14ac:dyDescent="0.45">
      <c r="A29" t="s">
        <v>129</v>
      </c>
      <c r="E29">
        <f>E28/SUM(B28:D28)</f>
        <v>0.82432673116348176</v>
      </c>
      <c r="K29">
        <f>K28/SUM(H28:J28)</f>
        <v>0.99792570434662342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332-9F58-434C-A3B0-0E2626CFF08B}">
  <dimension ref="A1:F204"/>
  <sheetViews>
    <sheetView topLeftCell="A37" workbookViewId="0">
      <selection activeCell="E189" sqref="E189"/>
    </sheetView>
  </sheetViews>
  <sheetFormatPr defaultRowHeight="18" x14ac:dyDescent="0.45"/>
  <sheetData>
    <row r="1" spans="1:6" x14ac:dyDescent="0.45">
      <c r="A1">
        <v>1</v>
      </c>
      <c r="B1" t="s">
        <v>12</v>
      </c>
      <c r="C1">
        <v>3.895</v>
      </c>
      <c r="D1">
        <v>3.1840000000000002</v>
      </c>
      <c r="E1">
        <v>14.913</v>
      </c>
      <c r="F1" t="s">
        <v>115</v>
      </c>
    </row>
    <row r="2" spans="1:6" x14ac:dyDescent="0.45">
      <c r="A2">
        <v>2</v>
      </c>
      <c r="B2" t="s">
        <v>13</v>
      </c>
      <c r="C2">
        <v>0.55500000000000005</v>
      </c>
      <c r="D2">
        <v>4.9969999999999999</v>
      </c>
      <c r="E2">
        <v>16.669</v>
      </c>
      <c r="F2" t="s">
        <v>115</v>
      </c>
    </row>
    <row r="3" spans="1:6" x14ac:dyDescent="0.45">
      <c r="A3">
        <v>3</v>
      </c>
      <c r="B3" t="s">
        <v>14</v>
      </c>
      <c r="C3">
        <v>3.0419999999999998</v>
      </c>
      <c r="D3">
        <v>3.4209999999999998</v>
      </c>
      <c r="E3">
        <v>12.273</v>
      </c>
      <c r="F3" t="s">
        <v>114</v>
      </c>
    </row>
    <row r="4" spans="1:6" x14ac:dyDescent="0.45">
      <c r="A4">
        <v>4</v>
      </c>
      <c r="B4" t="s">
        <v>15</v>
      </c>
      <c r="C4">
        <v>2.1110000000000002</v>
      </c>
      <c r="D4">
        <v>3.851</v>
      </c>
      <c r="E4">
        <v>11.340999999999999</v>
      </c>
      <c r="F4" t="s">
        <v>114</v>
      </c>
    </row>
    <row r="5" spans="1:6" x14ac:dyDescent="0.45">
      <c r="A5">
        <v>5</v>
      </c>
      <c r="B5" t="s">
        <v>16</v>
      </c>
      <c r="C5">
        <v>0.97199999999999998</v>
      </c>
      <c r="D5">
        <v>4.5359999999999996</v>
      </c>
      <c r="E5">
        <v>11.801</v>
      </c>
      <c r="F5" t="s">
        <v>114</v>
      </c>
    </row>
    <row r="6" spans="1:6" x14ac:dyDescent="0.45">
      <c r="A6">
        <v>6</v>
      </c>
      <c r="B6" t="s">
        <v>17</v>
      </c>
      <c r="C6">
        <v>0.73899999999999999</v>
      </c>
      <c r="D6">
        <v>4.76</v>
      </c>
      <c r="E6">
        <v>13.124000000000001</v>
      </c>
      <c r="F6" t="s">
        <v>114</v>
      </c>
    </row>
    <row r="7" spans="1:6" x14ac:dyDescent="0.45">
      <c r="A7">
        <v>7</v>
      </c>
      <c r="B7" t="s">
        <v>18</v>
      </c>
      <c r="C7">
        <v>3.718</v>
      </c>
      <c r="D7">
        <v>3.43</v>
      </c>
      <c r="E7">
        <v>18.452999999999999</v>
      </c>
      <c r="F7" t="s">
        <v>114</v>
      </c>
    </row>
    <row r="8" spans="1:6" x14ac:dyDescent="0.45">
      <c r="A8">
        <v>8</v>
      </c>
      <c r="B8" t="s">
        <v>19</v>
      </c>
      <c r="C8">
        <v>3.4750000000000001</v>
      </c>
      <c r="D8">
        <v>3.6259999999999999</v>
      </c>
      <c r="E8">
        <v>19.783999999999999</v>
      </c>
      <c r="F8" t="s">
        <v>114</v>
      </c>
    </row>
    <row r="9" spans="1:6" x14ac:dyDescent="0.45">
      <c r="A9">
        <v>9</v>
      </c>
      <c r="B9" t="s">
        <v>20</v>
      </c>
      <c r="C9">
        <v>2.3220000000000001</v>
      </c>
      <c r="D9">
        <v>4.2859999999999996</v>
      </c>
      <c r="E9">
        <v>20.218</v>
      </c>
      <c r="F9" t="s">
        <v>114</v>
      </c>
    </row>
    <row r="10" spans="1:6" x14ac:dyDescent="0.45">
      <c r="A10">
        <v>10</v>
      </c>
      <c r="B10" t="s">
        <v>21</v>
      </c>
      <c r="C10">
        <v>1.391</v>
      </c>
      <c r="D10">
        <v>4.74</v>
      </c>
      <c r="E10">
        <v>19.314</v>
      </c>
      <c r="F10" t="s">
        <v>114</v>
      </c>
    </row>
    <row r="11" spans="1:6" x14ac:dyDescent="0.45">
      <c r="A11">
        <v>11</v>
      </c>
      <c r="B11" t="s">
        <v>22</v>
      </c>
      <c r="C11">
        <v>1.621</v>
      </c>
      <c r="D11">
        <v>4.532</v>
      </c>
      <c r="E11">
        <v>17.972000000000001</v>
      </c>
      <c r="F11" t="s">
        <v>114</v>
      </c>
    </row>
    <row r="12" spans="1:6" x14ac:dyDescent="0.45">
      <c r="A12">
        <v>12</v>
      </c>
      <c r="B12" t="s">
        <v>23</v>
      </c>
      <c r="C12">
        <v>2.7829999999999999</v>
      </c>
      <c r="D12">
        <v>3.8849999999999998</v>
      </c>
      <c r="E12">
        <v>17.506</v>
      </c>
      <c r="F12" t="s">
        <v>114</v>
      </c>
    </row>
    <row r="13" spans="1:6" x14ac:dyDescent="0.45">
      <c r="A13">
        <v>13</v>
      </c>
      <c r="B13" t="s">
        <v>24</v>
      </c>
      <c r="C13">
        <v>2.7879999999999998</v>
      </c>
      <c r="D13">
        <v>3.8140000000000001</v>
      </c>
      <c r="E13">
        <v>16.082999999999998</v>
      </c>
      <c r="F13" t="s">
        <v>114</v>
      </c>
    </row>
    <row r="14" spans="1:6" x14ac:dyDescent="0.45">
      <c r="A14">
        <v>14</v>
      </c>
      <c r="B14" t="s">
        <v>25</v>
      </c>
      <c r="C14">
        <v>1.6659999999999999</v>
      </c>
      <c r="D14">
        <v>4.37</v>
      </c>
      <c r="E14">
        <v>15.503</v>
      </c>
      <c r="F14" t="s">
        <v>114</v>
      </c>
    </row>
    <row r="15" spans="1:6" x14ac:dyDescent="0.45">
      <c r="A15">
        <v>15</v>
      </c>
      <c r="B15" t="s">
        <v>26</v>
      </c>
      <c r="C15">
        <v>1.6619999999999999</v>
      </c>
      <c r="D15">
        <v>4.3040000000000003</v>
      </c>
      <c r="E15">
        <v>14.077999999999999</v>
      </c>
      <c r="F15" t="s">
        <v>114</v>
      </c>
    </row>
    <row r="16" spans="1:6" x14ac:dyDescent="0.45">
      <c r="A16">
        <v>16</v>
      </c>
      <c r="B16" t="s">
        <v>27</v>
      </c>
      <c r="C16">
        <v>2.8359999999999999</v>
      </c>
      <c r="D16">
        <v>3.6549999999999998</v>
      </c>
      <c r="E16">
        <v>13.618</v>
      </c>
      <c r="F16" t="s">
        <v>114</v>
      </c>
    </row>
    <row r="17" spans="1:6" x14ac:dyDescent="0.45">
      <c r="A17">
        <v>17</v>
      </c>
      <c r="B17" t="s">
        <v>28</v>
      </c>
      <c r="C17">
        <v>2.2930000000000001</v>
      </c>
      <c r="D17">
        <v>3.5350000000000001</v>
      </c>
      <c r="E17">
        <v>9.8710000000000004</v>
      </c>
      <c r="F17" t="s">
        <v>114</v>
      </c>
    </row>
    <row r="18" spans="1:6" x14ac:dyDescent="0.45">
      <c r="A18">
        <v>18</v>
      </c>
      <c r="B18" t="s">
        <v>29</v>
      </c>
      <c r="C18">
        <v>3.4660000000000002</v>
      </c>
      <c r="D18">
        <v>4.1689999999999996</v>
      </c>
      <c r="E18">
        <v>9.2040000000000006</v>
      </c>
      <c r="F18" t="s">
        <v>114</v>
      </c>
    </row>
    <row r="19" spans="1:6" x14ac:dyDescent="0.45">
      <c r="A19">
        <v>19</v>
      </c>
      <c r="B19" t="s">
        <v>30</v>
      </c>
      <c r="C19">
        <v>3.6379999999999999</v>
      </c>
      <c r="D19">
        <v>3.746</v>
      </c>
      <c r="E19">
        <v>7.7610000000000001</v>
      </c>
      <c r="F19" t="s">
        <v>114</v>
      </c>
    </row>
    <row r="20" spans="1:6" x14ac:dyDescent="0.45">
      <c r="A20">
        <v>20</v>
      </c>
      <c r="B20" t="s">
        <v>31</v>
      </c>
      <c r="C20">
        <v>4.8310000000000004</v>
      </c>
      <c r="D20">
        <v>4.26</v>
      </c>
      <c r="E20">
        <v>7.0590000000000002</v>
      </c>
      <c r="F20" t="s">
        <v>114</v>
      </c>
    </row>
    <row r="21" spans="1:6" x14ac:dyDescent="0.45">
      <c r="A21">
        <v>21</v>
      </c>
      <c r="B21" t="s">
        <v>32</v>
      </c>
      <c r="C21">
        <v>4.9870000000000001</v>
      </c>
      <c r="D21">
        <v>3.7770000000000001</v>
      </c>
      <c r="E21">
        <v>5.63</v>
      </c>
      <c r="F21" t="s">
        <v>114</v>
      </c>
    </row>
    <row r="22" spans="1:6" x14ac:dyDescent="0.45">
      <c r="A22">
        <v>22</v>
      </c>
      <c r="B22" t="s">
        <v>33</v>
      </c>
      <c r="C22">
        <v>6.1539999999999999</v>
      </c>
      <c r="D22">
        <v>4.2670000000000003</v>
      </c>
      <c r="E22">
        <v>4.9009999999999998</v>
      </c>
      <c r="F22" t="s">
        <v>114</v>
      </c>
    </row>
    <row r="23" spans="1:6" x14ac:dyDescent="0.45">
      <c r="A23">
        <v>23</v>
      </c>
      <c r="B23" t="s">
        <v>34</v>
      </c>
      <c r="C23">
        <v>6.3170000000000002</v>
      </c>
      <c r="D23">
        <v>3.7709999999999999</v>
      </c>
      <c r="E23">
        <v>3.49</v>
      </c>
      <c r="F23" t="s">
        <v>114</v>
      </c>
    </row>
    <row r="24" spans="1:6" x14ac:dyDescent="0.45">
      <c r="A24">
        <v>24</v>
      </c>
      <c r="B24" t="s">
        <v>35</v>
      </c>
      <c r="C24">
        <v>7.48</v>
      </c>
      <c r="D24">
        <v>4.2850000000000001</v>
      </c>
      <c r="E24">
        <v>2.7519999999999998</v>
      </c>
      <c r="F24" t="s">
        <v>114</v>
      </c>
    </row>
    <row r="25" spans="1:6" x14ac:dyDescent="0.45">
      <c r="A25">
        <v>25</v>
      </c>
      <c r="B25" t="s">
        <v>36</v>
      </c>
      <c r="C25">
        <v>7.6219999999999999</v>
      </c>
      <c r="D25">
        <v>3.843</v>
      </c>
      <c r="E25">
        <v>1.4279999999999999</v>
      </c>
      <c r="F25" t="s">
        <v>114</v>
      </c>
    </row>
    <row r="26" spans="1:6" x14ac:dyDescent="0.45">
      <c r="A26">
        <v>26</v>
      </c>
      <c r="B26" t="s">
        <v>37</v>
      </c>
      <c r="C26">
        <v>3.8069999999999999</v>
      </c>
      <c r="D26">
        <v>2.9740000000000002</v>
      </c>
      <c r="E26">
        <v>11.991</v>
      </c>
      <c r="F26" t="s">
        <v>114</v>
      </c>
    </row>
    <row r="27" spans="1:6" x14ac:dyDescent="0.45">
      <c r="A27">
        <v>27</v>
      </c>
      <c r="B27" t="s">
        <v>38</v>
      </c>
      <c r="C27">
        <v>0.35499999999999998</v>
      </c>
      <c r="D27">
        <v>4.8479999999999999</v>
      </c>
      <c r="E27">
        <v>11.178000000000001</v>
      </c>
      <c r="F27" t="s">
        <v>114</v>
      </c>
    </row>
    <row r="28" spans="1:6" x14ac:dyDescent="0.45">
      <c r="A28">
        <v>28</v>
      </c>
      <c r="B28" t="s">
        <v>39</v>
      </c>
      <c r="C28">
        <v>-2.8000000000000001E-2</v>
      </c>
      <c r="D28">
        <v>5.2119999999999997</v>
      </c>
      <c r="E28">
        <v>13.394</v>
      </c>
      <c r="F28" t="s">
        <v>114</v>
      </c>
    </row>
    <row r="29" spans="1:6" x14ac:dyDescent="0.45">
      <c r="A29">
        <v>29</v>
      </c>
      <c r="B29" t="s">
        <v>40</v>
      </c>
      <c r="C29">
        <v>4.4950000000000001</v>
      </c>
      <c r="D29">
        <v>2.9990000000000001</v>
      </c>
      <c r="E29">
        <v>18.177</v>
      </c>
      <c r="F29" t="s">
        <v>114</v>
      </c>
    </row>
    <row r="30" spans="1:6" x14ac:dyDescent="0.45">
      <c r="A30">
        <v>30</v>
      </c>
      <c r="B30" t="s">
        <v>41</v>
      </c>
      <c r="C30">
        <v>4.0869999999999997</v>
      </c>
      <c r="D30">
        <v>3.3140000000000001</v>
      </c>
      <c r="E30">
        <v>20.411999999999999</v>
      </c>
      <c r="F30" t="s">
        <v>114</v>
      </c>
    </row>
    <row r="31" spans="1:6" x14ac:dyDescent="0.45">
      <c r="A31">
        <v>31</v>
      </c>
      <c r="B31" t="s">
        <v>42</v>
      </c>
      <c r="C31">
        <v>2.1840000000000002</v>
      </c>
      <c r="D31">
        <v>4.42</v>
      </c>
      <c r="E31">
        <v>21.128</v>
      </c>
      <c r="F31" t="s">
        <v>114</v>
      </c>
    </row>
    <row r="32" spans="1:6" x14ac:dyDescent="0.45">
      <c r="A32">
        <v>32</v>
      </c>
      <c r="B32" t="s">
        <v>43</v>
      </c>
      <c r="C32">
        <v>0.623</v>
      </c>
      <c r="D32">
        <v>5.1769999999999996</v>
      </c>
      <c r="E32">
        <v>19.602</v>
      </c>
      <c r="F32" t="s">
        <v>114</v>
      </c>
    </row>
    <row r="33" spans="1:6" x14ac:dyDescent="0.45">
      <c r="A33">
        <v>33</v>
      </c>
      <c r="B33" t="s">
        <v>44</v>
      </c>
      <c r="C33">
        <v>2.3719999999999999</v>
      </c>
      <c r="D33">
        <v>2.573</v>
      </c>
      <c r="E33">
        <v>9.7750000000000004</v>
      </c>
      <c r="F33" t="s">
        <v>114</v>
      </c>
    </row>
    <row r="34" spans="1:6" x14ac:dyDescent="0.45">
      <c r="A34">
        <v>34</v>
      </c>
      <c r="B34" t="s">
        <v>45</v>
      </c>
      <c r="C34">
        <v>1.4910000000000001</v>
      </c>
      <c r="D34">
        <v>3.8079999999999998</v>
      </c>
      <c r="E34">
        <v>9.4</v>
      </c>
      <c r="F34" t="s">
        <v>114</v>
      </c>
    </row>
    <row r="35" spans="1:6" x14ac:dyDescent="0.45">
      <c r="A35">
        <v>35</v>
      </c>
      <c r="B35" t="s">
        <v>46</v>
      </c>
      <c r="C35">
        <v>4.2699999999999996</v>
      </c>
      <c r="D35">
        <v>3.94</v>
      </c>
      <c r="E35">
        <v>9.6959999999999997</v>
      </c>
      <c r="F35" t="s">
        <v>114</v>
      </c>
    </row>
    <row r="36" spans="1:6" x14ac:dyDescent="0.45">
      <c r="A36">
        <v>36</v>
      </c>
      <c r="B36" t="s">
        <v>47</v>
      </c>
      <c r="C36">
        <v>3.363</v>
      </c>
      <c r="D36">
        <v>5.1340000000000003</v>
      </c>
      <c r="E36">
        <v>9.2390000000000008</v>
      </c>
      <c r="F36" t="s">
        <v>114</v>
      </c>
    </row>
    <row r="37" spans="1:6" x14ac:dyDescent="0.45">
      <c r="A37">
        <v>37</v>
      </c>
      <c r="B37" t="s">
        <v>48</v>
      </c>
      <c r="C37">
        <v>3.6640000000000001</v>
      </c>
      <c r="D37">
        <v>2.7770000000000001</v>
      </c>
      <c r="E37">
        <v>7.7320000000000002</v>
      </c>
      <c r="F37" t="s">
        <v>114</v>
      </c>
    </row>
    <row r="38" spans="1:6" x14ac:dyDescent="0.45">
      <c r="A38">
        <v>38</v>
      </c>
      <c r="B38" t="s">
        <v>49</v>
      </c>
      <c r="C38">
        <v>2.8519999999999999</v>
      </c>
      <c r="D38">
        <v>4.0289999999999999</v>
      </c>
      <c r="E38">
        <v>7.2679999999999998</v>
      </c>
      <c r="F38" t="s">
        <v>114</v>
      </c>
    </row>
    <row r="39" spans="1:6" x14ac:dyDescent="0.45">
      <c r="A39">
        <v>39</v>
      </c>
      <c r="B39" t="s">
        <v>50</v>
      </c>
      <c r="C39">
        <v>5.62</v>
      </c>
      <c r="D39">
        <v>4.0010000000000003</v>
      </c>
      <c r="E39">
        <v>7.56</v>
      </c>
      <c r="F39" t="s">
        <v>114</v>
      </c>
    </row>
    <row r="40" spans="1:6" x14ac:dyDescent="0.45">
      <c r="A40">
        <v>40</v>
      </c>
      <c r="B40" t="s">
        <v>51</v>
      </c>
      <c r="C40">
        <v>4.7930000000000001</v>
      </c>
      <c r="D40">
        <v>5.2290000000000001</v>
      </c>
      <c r="E40">
        <v>7.0549999999999997</v>
      </c>
      <c r="F40" t="s">
        <v>114</v>
      </c>
    </row>
    <row r="41" spans="1:6" x14ac:dyDescent="0.45">
      <c r="A41">
        <v>41</v>
      </c>
      <c r="B41" t="s">
        <v>52</v>
      </c>
      <c r="C41">
        <v>5.0220000000000002</v>
      </c>
      <c r="D41">
        <v>2.8079999999999998</v>
      </c>
      <c r="E41">
        <v>5.641</v>
      </c>
      <c r="F41" t="s">
        <v>114</v>
      </c>
    </row>
    <row r="42" spans="1:6" x14ac:dyDescent="0.45">
      <c r="A42">
        <v>42</v>
      </c>
      <c r="B42" t="s">
        <v>53</v>
      </c>
      <c r="C42">
        <v>4.1920000000000002</v>
      </c>
      <c r="D42">
        <v>4.032</v>
      </c>
      <c r="E42">
        <v>5.1360000000000001</v>
      </c>
      <c r="F42" t="s">
        <v>114</v>
      </c>
    </row>
    <row r="43" spans="1:6" x14ac:dyDescent="0.45">
      <c r="A43">
        <v>43</v>
      </c>
      <c r="B43" t="s">
        <v>54</v>
      </c>
      <c r="C43">
        <v>6.9480000000000004</v>
      </c>
      <c r="D43">
        <v>4.0229999999999997</v>
      </c>
      <c r="E43">
        <v>5.4020000000000001</v>
      </c>
      <c r="F43" t="s">
        <v>114</v>
      </c>
    </row>
    <row r="44" spans="1:6" x14ac:dyDescent="0.45">
      <c r="A44">
        <v>44</v>
      </c>
      <c r="B44" t="s">
        <v>55</v>
      </c>
      <c r="C44">
        <v>6.1120000000000001</v>
      </c>
      <c r="D44">
        <v>5.2359999999999998</v>
      </c>
      <c r="E44">
        <v>4.8780000000000001</v>
      </c>
      <c r="F44" t="s">
        <v>114</v>
      </c>
    </row>
    <row r="45" spans="1:6" x14ac:dyDescent="0.45">
      <c r="A45">
        <v>45</v>
      </c>
      <c r="B45" t="s">
        <v>56</v>
      </c>
      <c r="C45">
        <v>6.3760000000000003</v>
      </c>
      <c r="D45">
        <v>2.8029999999999999</v>
      </c>
      <c r="E45">
        <v>3.5139999999999998</v>
      </c>
      <c r="F45" t="s">
        <v>114</v>
      </c>
    </row>
    <row r="46" spans="1:6" x14ac:dyDescent="0.45">
      <c r="A46">
        <v>46</v>
      </c>
      <c r="B46" t="s">
        <v>57</v>
      </c>
      <c r="C46">
        <v>5.516</v>
      </c>
      <c r="D46">
        <v>4</v>
      </c>
      <c r="E46">
        <v>2.9929999999999999</v>
      </c>
      <c r="F46" t="s">
        <v>114</v>
      </c>
    </row>
    <row r="47" spans="1:6" x14ac:dyDescent="0.45">
      <c r="A47">
        <v>47</v>
      </c>
      <c r="B47" t="s">
        <v>58</v>
      </c>
      <c r="C47">
        <v>7.43</v>
      </c>
      <c r="D47">
        <v>5.2539999999999996</v>
      </c>
      <c r="E47">
        <v>2.7440000000000002</v>
      </c>
      <c r="F47" t="s">
        <v>114</v>
      </c>
    </row>
    <row r="48" spans="1:6" x14ac:dyDescent="0.45">
      <c r="A48">
        <v>48</v>
      </c>
      <c r="B48" t="s">
        <v>59</v>
      </c>
      <c r="C48">
        <v>8.282</v>
      </c>
      <c r="D48">
        <v>4.0410000000000004</v>
      </c>
      <c r="E48">
        <v>3.2410000000000001</v>
      </c>
      <c r="F48" t="s">
        <v>114</v>
      </c>
    </row>
    <row r="49" spans="1:6" x14ac:dyDescent="0.45">
      <c r="A49">
        <v>49</v>
      </c>
      <c r="B49" t="s">
        <v>60</v>
      </c>
      <c r="C49">
        <v>8.407</v>
      </c>
      <c r="D49">
        <v>4.2359999999999998</v>
      </c>
      <c r="E49">
        <v>1.0409999999999999</v>
      </c>
      <c r="F49" t="s">
        <v>114</v>
      </c>
    </row>
    <row r="50" spans="1:6" x14ac:dyDescent="0.45">
      <c r="A50">
        <v>50</v>
      </c>
      <c r="B50" t="s">
        <v>61</v>
      </c>
      <c r="C50">
        <v>7.7039999999999997</v>
      </c>
      <c r="D50">
        <v>2.8860000000000001</v>
      </c>
      <c r="E50">
        <v>1.4179999999999999</v>
      </c>
      <c r="F50" t="s">
        <v>114</v>
      </c>
    </row>
    <row r="51" spans="1:6" x14ac:dyDescent="0.45">
      <c r="A51">
        <v>51</v>
      </c>
      <c r="B51" t="s">
        <v>62</v>
      </c>
      <c r="C51">
        <v>6.85</v>
      </c>
      <c r="D51">
        <v>4.1029999999999998</v>
      </c>
      <c r="E51">
        <v>0.92</v>
      </c>
      <c r="F51" t="s">
        <v>114</v>
      </c>
    </row>
    <row r="52" spans="1:6" x14ac:dyDescent="0.45">
      <c r="A52">
        <v>103</v>
      </c>
      <c r="B52" t="s">
        <v>12</v>
      </c>
      <c r="C52">
        <v>4.0199999999999996</v>
      </c>
      <c r="D52">
        <v>6.1760000000000002</v>
      </c>
      <c r="E52">
        <v>28.248000000000001</v>
      </c>
      <c r="F52" t="s">
        <v>116</v>
      </c>
    </row>
    <row r="53" spans="1:6" x14ac:dyDescent="0.45">
      <c r="A53">
        <v>104</v>
      </c>
      <c r="B53" t="s">
        <v>13</v>
      </c>
      <c r="C53">
        <v>7.36</v>
      </c>
      <c r="D53">
        <v>4.3620000000000001</v>
      </c>
      <c r="E53">
        <v>26.492000000000001</v>
      </c>
      <c r="F53" t="s">
        <v>116</v>
      </c>
    </row>
    <row r="54" spans="1:6" x14ac:dyDescent="0.45">
      <c r="A54">
        <v>105</v>
      </c>
      <c r="B54" t="s">
        <v>14</v>
      </c>
      <c r="C54">
        <v>4.8730000000000002</v>
      </c>
      <c r="D54">
        <v>5.9379999999999997</v>
      </c>
      <c r="E54">
        <v>30.888000000000002</v>
      </c>
      <c r="F54" t="s">
        <v>116</v>
      </c>
    </row>
    <row r="55" spans="1:6" x14ac:dyDescent="0.45">
      <c r="A55">
        <v>106</v>
      </c>
      <c r="B55" t="s">
        <v>15</v>
      </c>
      <c r="C55">
        <v>5.8040000000000003</v>
      </c>
      <c r="D55">
        <v>5.508</v>
      </c>
      <c r="E55">
        <v>31.818999999999999</v>
      </c>
      <c r="F55" t="s">
        <v>116</v>
      </c>
    </row>
    <row r="56" spans="1:6" x14ac:dyDescent="0.45">
      <c r="A56">
        <v>107</v>
      </c>
      <c r="B56" t="s">
        <v>16</v>
      </c>
      <c r="C56">
        <v>6.9429999999999996</v>
      </c>
      <c r="D56">
        <v>4.8230000000000004</v>
      </c>
      <c r="E56">
        <v>31.36</v>
      </c>
      <c r="F56" t="s">
        <v>116</v>
      </c>
    </row>
    <row r="57" spans="1:6" x14ac:dyDescent="0.45">
      <c r="A57">
        <v>108</v>
      </c>
      <c r="B57" t="s">
        <v>17</v>
      </c>
      <c r="C57">
        <v>7.1760000000000002</v>
      </c>
      <c r="D57">
        <v>4.5990000000000002</v>
      </c>
      <c r="E57">
        <v>30.036000000000001</v>
      </c>
      <c r="F57" t="s">
        <v>116</v>
      </c>
    </row>
    <row r="58" spans="1:6" x14ac:dyDescent="0.45">
      <c r="A58">
        <v>109</v>
      </c>
      <c r="B58" t="s">
        <v>18</v>
      </c>
      <c r="C58">
        <v>4.1970000000000001</v>
      </c>
      <c r="D58">
        <v>5.9290000000000003</v>
      </c>
      <c r="E58">
        <v>24.707000000000001</v>
      </c>
      <c r="F58" t="s">
        <v>116</v>
      </c>
    </row>
    <row r="59" spans="1:6" x14ac:dyDescent="0.45">
      <c r="A59">
        <v>110</v>
      </c>
      <c r="B59" t="s">
        <v>19</v>
      </c>
      <c r="C59">
        <v>4.4400000000000004</v>
      </c>
      <c r="D59">
        <v>5.734</v>
      </c>
      <c r="E59">
        <v>23.376000000000001</v>
      </c>
      <c r="F59" t="s">
        <v>116</v>
      </c>
    </row>
    <row r="60" spans="1:6" x14ac:dyDescent="0.45">
      <c r="A60">
        <v>111</v>
      </c>
      <c r="B60" t="s">
        <v>20</v>
      </c>
      <c r="C60">
        <v>5.593</v>
      </c>
      <c r="D60">
        <v>5.0739999999999998</v>
      </c>
      <c r="E60">
        <v>22.942</v>
      </c>
      <c r="F60" t="s">
        <v>116</v>
      </c>
    </row>
    <row r="61" spans="1:6" x14ac:dyDescent="0.45">
      <c r="A61">
        <v>112</v>
      </c>
      <c r="B61" t="s">
        <v>21</v>
      </c>
      <c r="C61">
        <v>6.524</v>
      </c>
      <c r="D61">
        <v>4.62</v>
      </c>
      <c r="E61">
        <v>23.847000000000001</v>
      </c>
      <c r="F61" t="s">
        <v>116</v>
      </c>
    </row>
    <row r="62" spans="1:6" x14ac:dyDescent="0.45">
      <c r="A62">
        <v>113</v>
      </c>
      <c r="B62" t="s">
        <v>22</v>
      </c>
      <c r="C62">
        <v>6.2939999999999996</v>
      </c>
      <c r="D62">
        <v>4.8280000000000003</v>
      </c>
      <c r="E62">
        <v>25.189</v>
      </c>
      <c r="F62" t="s">
        <v>116</v>
      </c>
    </row>
    <row r="63" spans="1:6" x14ac:dyDescent="0.45">
      <c r="A63">
        <v>114</v>
      </c>
      <c r="B63" t="s">
        <v>23</v>
      </c>
      <c r="C63">
        <v>5.1319999999999997</v>
      </c>
      <c r="D63">
        <v>5.4740000000000002</v>
      </c>
      <c r="E63">
        <v>25.655000000000001</v>
      </c>
      <c r="F63" t="s">
        <v>116</v>
      </c>
    </row>
    <row r="64" spans="1:6" x14ac:dyDescent="0.45">
      <c r="A64">
        <v>115</v>
      </c>
      <c r="B64" t="s">
        <v>24</v>
      </c>
      <c r="C64">
        <v>5.1269999999999998</v>
      </c>
      <c r="D64">
        <v>5.5460000000000003</v>
      </c>
      <c r="E64">
        <v>27.077000000000002</v>
      </c>
      <c r="F64" t="s">
        <v>116</v>
      </c>
    </row>
    <row r="65" spans="1:6" x14ac:dyDescent="0.45">
      <c r="A65">
        <v>116</v>
      </c>
      <c r="B65" t="s">
        <v>25</v>
      </c>
      <c r="C65">
        <v>6.2489999999999997</v>
      </c>
      <c r="D65">
        <v>4.9889999999999999</v>
      </c>
      <c r="E65">
        <v>27.658000000000001</v>
      </c>
      <c r="F65" t="s">
        <v>116</v>
      </c>
    </row>
    <row r="66" spans="1:6" x14ac:dyDescent="0.45">
      <c r="A66">
        <v>117</v>
      </c>
      <c r="B66" t="s">
        <v>26</v>
      </c>
      <c r="C66">
        <v>6.2530000000000001</v>
      </c>
      <c r="D66">
        <v>5.0549999999999997</v>
      </c>
      <c r="E66">
        <v>29.082999999999998</v>
      </c>
      <c r="F66" t="s">
        <v>116</v>
      </c>
    </row>
    <row r="67" spans="1:6" x14ac:dyDescent="0.45">
      <c r="A67">
        <v>118</v>
      </c>
      <c r="B67" t="s">
        <v>27</v>
      </c>
      <c r="C67">
        <v>5.0789999999999997</v>
      </c>
      <c r="D67">
        <v>5.7050000000000001</v>
      </c>
      <c r="E67">
        <v>29.542999999999999</v>
      </c>
      <c r="F67" t="s">
        <v>116</v>
      </c>
    </row>
    <row r="68" spans="1:6" x14ac:dyDescent="0.45">
      <c r="A68">
        <v>119</v>
      </c>
      <c r="B68" t="s">
        <v>28</v>
      </c>
      <c r="C68">
        <v>5.6219999999999999</v>
      </c>
      <c r="D68">
        <v>5.8250000000000002</v>
      </c>
      <c r="E68">
        <v>33.289000000000001</v>
      </c>
      <c r="F68" t="s">
        <v>116</v>
      </c>
    </row>
    <row r="69" spans="1:6" x14ac:dyDescent="0.45">
      <c r="A69">
        <v>120</v>
      </c>
      <c r="B69" t="s">
        <v>29</v>
      </c>
      <c r="C69">
        <v>4.4489999999999998</v>
      </c>
      <c r="D69">
        <v>5.19</v>
      </c>
      <c r="E69">
        <v>33.957000000000001</v>
      </c>
      <c r="F69" t="s">
        <v>116</v>
      </c>
    </row>
    <row r="70" spans="1:6" x14ac:dyDescent="0.45">
      <c r="A70">
        <v>121</v>
      </c>
      <c r="B70" t="s">
        <v>30</v>
      </c>
      <c r="C70">
        <v>4.2770000000000001</v>
      </c>
      <c r="D70">
        <v>5.6130000000000004</v>
      </c>
      <c r="E70">
        <v>35.4</v>
      </c>
      <c r="F70" t="s">
        <v>116</v>
      </c>
    </row>
    <row r="71" spans="1:6" x14ac:dyDescent="0.45">
      <c r="A71">
        <v>122</v>
      </c>
      <c r="B71" t="s">
        <v>31</v>
      </c>
      <c r="C71">
        <v>3.0840000000000001</v>
      </c>
      <c r="D71">
        <v>5.0990000000000002</v>
      </c>
      <c r="E71">
        <v>36.100999999999999</v>
      </c>
      <c r="F71" t="s">
        <v>116</v>
      </c>
    </row>
    <row r="72" spans="1:6" x14ac:dyDescent="0.45">
      <c r="A72">
        <v>123</v>
      </c>
      <c r="B72" t="s">
        <v>32</v>
      </c>
      <c r="C72">
        <v>2.9279999999999999</v>
      </c>
      <c r="D72">
        <v>5.5819999999999999</v>
      </c>
      <c r="E72">
        <v>37.530999999999999</v>
      </c>
      <c r="F72" t="s">
        <v>116</v>
      </c>
    </row>
    <row r="73" spans="1:6" x14ac:dyDescent="0.45">
      <c r="A73">
        <v>124</v>
      </c>
      <c r="B73" t="s">
        <v>33</v>
      </c>
      <c r="C73">
        <v>1.7609999999999999</v>
      </c>
      <c r="D73">
        <v>5.093</v>
      </c>
      <c r="E73">
        <v>38.26</v>
      </c>
      <c r="F73" t="s">
        <v>116</v>
      </c>
    </row>
    <row r="74" spans="1:6" x14ac:dyDescent="0.45">
      <c r="A74">
        <v>125</v>
      </c>
      <c r="B74" t="s">
        <v>34</v>
      </c>
      <c r="C74">
        <v>1.5980000000000001</v>
      </c>
      <c r="D74">
        <v>5.5890000000000004</v>
      </c>
      <c r="E74">
        <v>39.67</v>
      </c>
      <c r="F74" t="s">
        <v>116</v>
      </c>
    </row>
    <row r="75" spans="1:6" x14ac:dyDescent="0.45">
      <c r="A75">
        <v>126</v>
      </c>
      <c r="B75" t="s">
        <v>35</v>
      </c>
      <c r="C75">
        <v>0.435</v>
      </c>
      <c r="D75">
        <v>5.0739999999999998</v>
      </c>
      <c r="E75">
        <v>40.408999999999999</v>
      </c>
      <c r="F75" t="s">
        <v>116</v>
      </c>
    </row>
    <row r="76" spans="1:6" x14ac:dyDescent="0.45">
      <c r="A76">
        <v>127</v>
      </c>
      <c r="B76" t="s">
        <v>36</v>
      </c>
      <c r="C76">
        <v>0.29299999999999998</v>
      </c>
      <c r="D76">
        <v>5.516</v>
      </c>
      <c r="E76">
        <v>41.731999999999999</v>
      </c>
      <c r="F76" t="s">
        <v>116</v>
      </c>
    </row>
    <row r="77" spans="1:6" x14ac:dyDescent="0.45">
      <c r="A77">
        <v>128</v>
      </c>
      <c r="B77" t="s">
        <v>37</v>
      </c>
      <c r="C77">
        <v>4.1079999999999997</v>
      </c>
      <c r="D77">
        <v>6.3849999999999998</v>
      </c>
      <c r="E77">
        <v>31.169</v>
      </c>
      <c r="F77" t="s">
        <v>116</v>
      </c>
    </row>
    <row r="78" spans="1:6" x14ac:dyDescent="0.45">
      <c r="A78">
        <v>129</v>
      </c>
      <c r="B78" t="s">
        <v>38</v>
      </c>
      <c r="C78">
        <v>7.56</v>
      </c>
      <c r="D78">
        <v>4.5119999999999996</v>
      </c>
      <c r="E78">
        <v>31.981999999999999</v>
      </c>
      <c r="F78" t="s">
        <v>116</v>
      </c>
    </row>
    <row r="79" spans="1:6" x14ac:dyDescent="0.45">
      <c r="A79">
        <v>130</v>
      </c>
      <c r="B79" t="s">
        <v>39</v>
      </c>
      <c r="C79">
        <v>7.9429999999999996</v>
      </c>
      <c r="D79">
        <v>4.1470000000000002</v>
      </c>
      <c r="E79">
        <v>29.765999999999998</v>
      </c>
      <c r="F79" t="s">
        <v>116</v>
      </c>
    </row>
    <row r="80" spans="1:6" x14ac:dyDescent="0.45">
      <c r="A80">
        <v>131</v>
      </c>
      <c r="B80" t="s">
        <v>40</v>
      </c>
      <c r="C80">
        <v>3.42</v>
      </c>
      <c r="D80">
        <v>6.36</v>
      </c>
      <c r="E80">
        <v>24.984000000000002</v>
      </c>
      <c r="F80" t="s">
        <v>116</v>
      </c>
    </row>
    <row r="81" spans="1:6" x14ac:dyDescent="0.45">
      <c r="A81">
        <v>132</v>
      </c>
      <c r="B81" t="s">
        <v>41</v>
      </c>
      <c r="C81">
        <v>3.8279999999999998</v>
      </c>
      <c r="D81">
        <v>6.0460000000000003</v>
      </c>
      <c r="E81">
        <v>22.748999999999999</v>
      </c>
      <c r="F81" t="s">
        <v>116</v>
      </c>
    </row>
    <row r="82" spans="1:6" x14ac:dyDescent="0.45">
      <c r="A82">
        <v>133</v>
      </c>
      <c r="B82" t="s">
        <v>42</v>
      </c>
      <c r="C82">
        <v>5.7309999999999999</v>
      </c>
      <c r="D82">
        <v>4.9390000000000001</v>
      </c>
      <c r="E82">
        <v>22.033000000000001</v>
      </c>
      <c r="F82" t="s">
        <v>116</v>
      </c>
    </row>
    <row r="83" spans="1:6" x14ac:dyDescent="0.45">
      <c r="A83">
        <v>134</v>
      </c>
      <c r="B83" t="s">
        <v>43</v>
      </c>
      <c r="C83">
        <v>7.2919999999999998</v>
      </c>
      <c r="D83">
        <v>4.1820000000000004</v>
      </c>
      <c r="E83">
        <v>23.558</v>
      </c>
      <c r="F83" t="s">
        <v>116</v>
      </c>
    </row>
    <row r="84" spans="1:6" x14ac:dyDescent="0.45">
      <c r="A84">
        <v>135</v>
      </c>
      <c r="B84" t="s">
        <v>44</v>
      </c>
      <c r="C84">
        <v>5.5430000000000001</v>
      </c>
      <c r="D84">
        <v>6.7859999999999996</v>
      </c>
      <c r="E84">
        <v>33.386000000000003</v>
      </c>
      <c r="F84" t="s">
        <v>116</v>
      </c>
    </row>
    <row r="85" spans="1:6" x14ac:dyDescent="0.45">
      <c r="A85">
        <v>136</v>
      </c>
      <c r="B85" t="s">
        <v>45</v>
      </c>
      <c r="C85">
        <v>6.4240000000000004</v>
      </c>
      <c r="D85">
        <v>5.5510000000000002</v>
      </c>
      <c r="E85">
        <v>33.761000000000003</v>
      </c>
      <c r="F85" t="s">
        <v>116</v>
      </c>
    </row>
    <row r="86" spans="1:6" x14ac:dyDescent="0.45">
      <c r="A86">
        <v>137</v>
      </c>
      <c r="B86" t="s">
        <v>46</v>
      </c>
      <c r="C86">
        <v>3.645</v>
      </c>
      <c r="D86">
        <v>5.4189999999999996</v>
      </c>
      <c r="E86">
        <v>33.463999999999999</v>
      </c>
      <c r="F86" t="s">
        <v>116</v>
      </c>
    </row>
    <row r="87" spans="1:6" x14ac:dyDescent="0.45">
      <c r="A87">
        <v>138</v>
      </c>
      <c r="B87" t="s">
        <v>47</v>
      </c>
      <c r="C87">
        <v>4.5519999999999996</v>
      </c>
      <c r="D87">
        <v>4.226</v>
      </c>
      <c r="E87">
        <v>33.921999999999997</v>
      </c>
      <c r="F87" t="s">
        <v>116</v>
      </c>
    </row>
    <row r="88" spans="1:6" x14ac:dyDescent="0.45">
      <c r="A88">
        <v>139</v>
      </c>
      <c r="B88" t="s">
        <v>48</v>
      </c>
      <c r="C88">
        <v>4.2510000000000003</v>
      </c>
      <c r="D88">
        <v>6.5819999999999999</v>
      </c>
      <c r="E88">
        <v>35.429000000000002</v>
      </c>
      <c r="F88" t="s">
        <v>116</v>
      </c>
    </row>
    <row r="89" spans="1:6" x14ac:dyDescent="0.45">
      <c r="A89">
        <v>140</v>
      </c>
      <c r="B89" t="s">
        <v>49</v>
      </c>
      <c r="C89">
        <v>5.0629999999999997</v>
      </c>
      <c r="D89">
        <v>5.33</v>
      </c>
      <c r="E89">
        <v>35.893000000000001</v>
      </c>
      <c r="F89" t="s">
        <v>116</v>
      </c>
    </row>
    <row r="90" spans="1:6" x14ac:dyDescent="0.45">
      <c r="A90">
        <v>141</v>
      </c>
      <c r="B90" t="s">
        <v>50</v>
      </c>
      <c r="C90">
        <v>2.2949999999999999</v>
      </c>
      <c r="D90">
        <v>5.359</v>
      </c>
      <c r="E90">
        <v>35.6</v>
      </c>
      <c r="F90" t="s">
        <v>116</v>
      </c>
    </row>
    <row r="91" spans="1:6" x14ac:dyDescent="0.45">
      <c r="A91">
        <v>142</v>
      </c>
      <c r="B91" t="s">
        <v>51</v>
      </c>
      <c r="C91">
        <v>3.1219999999999999</v>
      </c>
      <c r="D91">
        <v>4.13</v>
      </c>
      <c r="E91">
        <v>36.106000000000002</v>
      </c>
      <c r="F91" t="s">
        <v>116</v>
      </c>
    </row>
    <row r="92" spans="1:6" x14ac:dyDescent="0.45">
      <c r="A92">
        <v>143</v>
      </c>
      <c r="B92" t="s">
        <v>52</v>
      </c>
      <c r="C92">
        <v>2.8929999999999998</v>
      </c>
      <c r="D92">
        <v>6.5519999999999996</v>
      </c>
      <c r="E92">
        <v>37.520000000000003</v>
      </c>
      <c r="F92" t="s">
        <v>116</v>
      </c>
    </row>
    <row r="93" spans="1:6" x14ac:dyDescent="0.45">
      <c r="A93">
        <v>144</v>
      </c>
      <c r="B93" t="s">
        <v>53</v>
      </c>
      <c r="C93">
        <v>3.7229999999999999</v>
      </c>
      <c r="D93">
        <v>5.327</v>
      </c>
      <c r="E93">
        <v>38.024999999999999</v>
      </c>
      <c r="F93" t="s">
        <v>116</v>
      </c>
    </row>
    <row r="94" spans="1:6" x14ac:dyDescent="0.45">
      <c r="A94">
        <v>145</v>
      </c>
      <c r="B94" t="s">
        <v>54</v>
      </c>
      <c r="C94">
        <v>0.96699999999999997</v>
      </c>
      <c r="D94">
        <v>5.3360000000000003</v>
      </c>
      <c r="E94">
        <v>37.759</v>
      </c>
      <c r="F94" t="s">
        <v>116</v>
      </c>
    </row>
    <row r="95" spans="1:6" x14ac:dyDescent="0.45">
      <c r="A95">
        <v>146</v>
      </c>
      <c r="B95" t="s">
        <v>55</v>
      </c>
      <c r="C95">
        <v>1.8029999999999999</v>
      </c>
      <c r="D95">
        <v>4.1239999999999997</v>
      </c>
      <c r="E95">
        <v>38.283000000000001</v>
      </c>
      <c r="F95" t="s">
        <v>116</v>
      </c>
    </row>
    <row r="96" spans="1:6" x14ac:dyDescent="0.45">
      <c r="A96">
        <v>147</v>
      </c>
      <c r="B96" t="s">
        <v>56</v>
      </c>
      <c r="C96">
        <v>1.5389999999999999</v>
      </c>
      <c r="D96">
        <v>6.5570000000000004</v>
      </c>
      <c r="E96">
        <v>39.646999999999998</v>
      </c>
      <c r="F96" t="s">
        <v>116</v>
      </c>
    </row>
    <row r="97" spans="1:6" x14ac:dyDescent="0.45">
      <c r="A97">
        <v>148</v>
      </c>
      <c r="B97" t="s">
        <v>57</v>
      </c>
      <c r="C97">
        <v>2.399</v>
      </c>
      <c r="D97">
        <v>5.36</v>
      </c>
      <c r="E97">
        <v>40.167000000000002</v>
      </c>
      <c r="F97" t="s">
        <v>116</v>
      </c>
    </row>
    <row r="98" spans="1:6" x14ac:dyDescent="0.45">
      <c r="A98">
        <v>149</v>
      </c>
      <c r="B98" t="s">
        <v>58</v>
      </c>
      <c r="C98">
        <v>0.48499999999999999</v>
      </c>
      <c r="D98">
        <v>4.1050000000000004</v>
      </c>
      <c r="E98">
        <v>40.417000000000002</v>
      </c>
      <c r="F98" t="s">
        <v>116</v>
      </c>
    </row>
    <row r="99" spans="1:6" x14ac:dyDescent="0.45">
      <c r="A99">
        <v>150</v>
      </c>
      <c r="B99" t="s">
        <v>59</v>
      </c>
      <c r="C99">
        <v>-0.36699999999999999</v>
      </c>
      <c r="D99">
        <v>5.3179999999999996</v>
      </c>
      <c r="E99">
        <v>39.92</v>
      </c>
      <c r="F99" t="s">
        <v>116</v>
      </c>
    </row>
    <row r="100" spans="1:6" x14ac:dyDescent="0.45">
      <c r="A100">
        <v>151</v>
      </c>
      <c r="B100" t="s">
        <v>60</v>
      </c>
      <c r="C100">
        <v>-0.49199999999999999</v>
      </c>
      <c r="D100">
        <v>5.1230000000000002</v>
      </c>
      <c r="E100">
        <v>42.119</v>
      </c>
      <c r="F100" t="s">
        <v>116</v>
      </c>
    </row>
    <row r="101" spans="1:6" x14ac:dyDescent="0.45">
      <c r="A101">
        <v>152</v>
      </c>
      <c r="B101" t="s">
        <v>61</v>
      </c>
      <c r="C101">
        <v>0.21099999999999999</v>
      </c>
      <c r="D101">
        <v>6.4729999999999999</v>
      </c>
      <c r="E101">
        <v>41.743000000000002</v>
      </c>
      <c r="F101" t="s">
        <v>116</v>
      </c>
    </row>
    <row r="102" spans="1:6" x14ac:dyDescent="0.45">
      <c r="A102">
        <v>153</v>
      </c>
      <c r="B102" t="s">
        <v>62</v>
      </c>
      <c r="C102">
        <v>1.0649999999999999</v>
      </c>
      <c r="D102">
        <v>5.2569999999999997</v>
      </c>
      <c r="E102">
        <v>42.241</v>
      </c>
      <c r="F102" t="s">
        <v>116</v>
      </c>
    </row>
    <row r="103" spans="1:6" x14ac:dyDescent="0.45">
      <c r="A103">
        <v>154</v>
      </c>
      <c r="B103" t="s">
        <v>12</v>
      </c>
      <c r="C103">
        <v>9.9969999999999999</v>
      </c>
      <c r="D103">
        <v>6.1760000000000002</v>
      </c>
      <c r="E103">
        <v>28.248000000000001</v>
      </c>
      <c r="F103" t="s">
        <v>117</v>
      </c>
    </row>
    <row r="104" spans="1:6" x14ac:dyDescent="0.45">
      <c r="A104">
        <v>155</v>
      </c>
      <c r="B104" t="s">
        <v>13</v>
      </c>
      <c r="C104">
        <v>13.336</v>
      </c>
      <c r="D104">
        <v>4.3620000000000001</v>
      </c>
      <c r="E104">
        <v>26.492000000000001</v>
      </c>
      <c r="F104" t="s">
        <v>117</v>
      </c>
    </row>
    <row r="105" spans="1:6" x14ac:dyDescent="0.45">
      <c r="A105">
        <v>156</v>
      </c>
      <c r="B105" t="s">
        <v>14</v>
      </c>
      <c r="C105">
        <v>10.85</v>
      </c>
      <c r="D105">
        <v>5.9379999999999997</v>
      </c>
      <c r="E105">
        <v>30.888000000000002</v>
      </c>
      <c r="F105" t="s">
        <v>117</v>
      </c>
    </row>
    <row r="106" spans="1:6" x14ac:dyDescent="0.45">
      <c r="A106">
        <v>157</v>
      </c>
      <c r="B106" t="s">
        <v>15</v>
      </c>
      <c r="C106">
        <v>11.78</v>
      </c>
      <c r="D106">
        <v>5.508</v>
      </c>
      <c r="E106">
        <v>31.818999999999999</v>
      </c>
      <c r="F106" t="s">
        <v>117</v>
      </c>
    </row>
    <row r="107" spans="1:6" x14ac:dyDescent="0.45">
      <c r="A107">
        <v>158</v>
      </c>
      <c r="B107" t="s">
        <v>16</v>
      </c>
      <c r="C107">
        <v>12.919</v>
      </c>
      <c r="D107">
        <v>4.8230000000000004</v>
      </c>
      <c r="E107">
        <v>31.36</v>
      </c>
      <c r="F107" t="s">
        <v>117</v>
      </c>
    </row>
    <row r="108" spans="1:6" x14ac:dyDescent="0.45">
      <c r="A108">
        <v>159</v>
      </c>
      <c r="B108" t="s">
        <v>17</v>
      </c>
      <c r="C108">
        <v>13.151999999999999</v>
      </c>
      <c r="D108">
        <v>4.5990000000000002</v>
      </c>
      <c r="E108">
        <v>30.036000000000001</v>
      </c>
      <c r="F108" t="s">
        <v>117</v>
      </c>
    </row>
    <row r="109" spans="1:6" x14ac:dyDescent="0.45">
      <c r="A109">
        <v>160</v>
      </c>
      <c r="B109" t="s">
        <v>18</v>
      </c>
      <c r="C109">
        <v>10.173</v>
      </c>
      <c r="D109">
        <v>5.9290000000000003</v>
      </c>
      <c r="E109">
        <v>24.707000000000001</v>
      </c>
      <c r="F109" t="s">
        <v>117</v>
      </c>
    </row>
    <row r="110" spans="1:6" x14ac:dyDescent="0.45">
      <c r="A110">
        <v>161</v>
      </c>
      <c r="B110" t="s">
        <v>19</v>
      </c>
      <c r="C110">
        <v>10.416</v>
      </c>
      <c r="D110">
        <v>5.734</v>
      </c>
      <c r="E110">
        <v>23.376000000000001</v>
      </c>
      <c r="F110" t="s">
        <v>117</v>
      </c>
    </row>
    <row r="111" spans="1:6" x14ac:dyDescent="0.45">
      <c r="A111">
        <v>162</v>
      </c>
      <c r="B111" t="s">
        <v>20</v>
      </c>
      <c r="C111">
        <v>11.569000000000001</v>
      </c>
      <c r="D111">
        <v>5.0739999999999998</v>
      </c>
      <c r="E111">
        <v>22.942</v>
      </c>
      <c r="F111" t="s">
        <v>117</v>
      </c>
    </row>
    <row r="112" spans="1:6" x14ac:dyDescent="0.45">
      <c r="A112">
        <v>163</v>
      </c>
      <c r="B112" t="s">
        <v>21</v>
      </c>
      <c r="C112">
        <v>12.5</v>
      </c>
      <c r="D112">
        <v>4.62</v>
      </c>
      <c r="E112">
        <v>23.847000000000001</v>
      </c>
      <c r="F112" t="s">
        <v>117</v>
      </c>
    </row>
    <row r="113" spans="1:6" x14ac:dyDescent="0.45">
      <c r="A113">
        <v>164</v>
      </c>
      <c r="B113" t="s">
        <v>22</v>
      </c>
      <c r="C113">
        <v>12.27</v>
      </c>
      <c r="D113">
        <v>4.8280000000000003</v>
      </c>
      <c r="E113">
        <v>25.189</v>
      </c>
      <c r="F113" t="s">
        <v>117</v>
      </c>
    </row>
    <row r="114" spans="1:6" x14ac:dyDescent="0.45">
      <c r="A114">
        <v>165</v>
      </c>
      <c r="B114" t="s">
        <v>23</v>
      </c>
      <c r="C114">
        <v>11.108000000000001</v>
      </c>
      <c r="D114">
        <v>5.4740000000000002</v>
      </c>
      <c r="E114">
        <v>25.655000000000001</v>
      </c>
      <c r="F114" t="s">
        <v>117</v>
      </c>
    </row>
    <row r="115" spans="1:6" x14ac:dyDescent="0.45">
      <c r="A115">
        <v>166</v>
      </c>
      <c r="B115" t="s">
        <v>24</v>
      </c>
      <c r="C115">
        <v>11.103</v>
      </c>
      <c r="D115">
        <v>5.5460000000000003</v>
      </c>
      <c r="E115">
        <v>27.077000000000002</v>
      </c>
      <c r="F115" t="s">
        <v>117</v>
      </c>
    </row>
    <row r="116" spans="1:6" x14ac:dyDescent="0.45">
      <c r="A116">
        <v>167</v>
      </c>
      <c r="B116" t="s">
        <v>25</v>
      </c>
      <c r="C116">
        <v>12.225</v>
      </c>
      <c r="D116">
        <v>4.9889999999999999</v>
      </c>
      <c r="E116">
        <v>27.658000000000001</v>
      </c>
      <c r="F116" t="s">
        <v>117</v>
      </c>
    </row>
    <row r="117" spans="1:6" x14ac:dyDescent="0.45">
      <c r="A117">
        <v>168</v>
      </c>
      <c r="B117" t="s">
        <v>26</v>
      </c>
      <c r="C117">
        <v>12.228999999999999</v>
      </c>
      <c r="D117">
        <v>5.0549999999999997</v>
      </c>
      <c r="E117">
        <v>29.082999999999998</v>
      </c>
      <c r="F117" t="s">
        <v>117</v>
      </c>
    </row>
    <row r="118" spans="1:6" x14ac:dyDescent="0.45">
      <c r="A118">
        <v>169</v>
      </c>
      <c r="B118" t="s">
        <v>27</v>
      </c>
      <c r="C118">
        <v>11.055</v>
      </c>
      <c r="D118">
        <v>5.7050000000000001</v>
      </c>
      <c r="E118">
        <v>29.542999999999999</v>
      </c>
      <c r="F118" t="s">
        <v>117</v>
      </c>
    </row>
    <row r="119" spans="1:6" x14ac:dyDescent="0.45">
      <c r="A119">
        <v>170</v>
      </c>
      <c r="B119" t="s">
        <v>28</v>
      </c>
      <c r="C119">
        <v>11.598000000000001</v>
      </c>
      <c r="D119">
        <v>5.8250000000000002</v>
      </c>
      <c r="E119">
        <v>33.289000000000001</v>
      </c>
      <c r="F119" t="s">
        <v>117</v>
      </c>
    </row>
    <row r="120" spans="1:6" x14ac:dyDescent="0.45">
      <c r="A120">
        <v>171</v>
      </c>
      <c r="B120" t="s">
        <v>29</v>
      </c>
      <c r="C120">
        <v>10.425000000000001</v>
      </c>
      <c r="D120">
        <v>5.19</v>
      </c>
      <c r="E120">
        <v>33.957000000000001</v>
      </c>
      <c r="F120" t="s">
        <v>117</v>
      </c>
    </row>
    <row r="121" spans="1:6" x14ac:dyDescent="0.45">
      <c r="A121">
        <v>172</v>
      </c>
      <c r="B121" t="s">
        <v>30</v>
      </c>
      <c r="C121">
        <v>10.253</v>
      </c>
      <c r="D121">
        <v>5.6130000000000004</v>
      </c>
      <c r="E121">
        <v>35.4</v>
      </c>
      <c r="F121" t="s">
        <v>117</v>
      </c>
    </row>
    <row r="122" spans="1:6" x14ac:dyDescent="0.45">
      <c r="A122">
        <v>173</v>
      </c>
      <c r="B122" t="s">
        <v>31</v>
      </c>
      <c r="C122">
        <v>9.06</v>
      </c>
      <c r="D122">
        <v>5.0990000000000002</v>
      </c>
      <c r="E122">
        <v>36.100999999999999</v>
      </c>
      <c r="F122" t="s">
        <v>117</v>
      </c>
    </row>
    <row r="123" spans="1:6" x14ac:dyDescent="0.45">
      <c r="A123">
        <v>174</v>
      </c>
      <c r="B123" t="s">
        <v>32</v>
      </c>
      <c r="C123">
        <v>8.9039999999999999</v>
      </c>
      <c r="D123">
        <v>5.5819999999999999</v>
      </c>
      <c r="E123">
        <v>37.530999999999999</v>
      </c>
      <c r="F123" t="s">
        <v>117</v>
      </c>
    </row>
    <row r="124" spans="1:6" x14ac:dyDescent="0.45">
      <c r="A124">
        <v>175</v>
      </c>
      <c r="B124" t="s">
        <v>33</v>
      </c>
      <c r="C124">
        <v>7.7370000000000001</v>
      </c>
      <c r="D124">
        <v>5.093</v>
      </c>
      <c r="E124">
        <v>38.26</v>
      </c>
      <c r="F124" t="s">
        <v>117</v>
      </c>
    </row>
    <row r="125" spans="1:6" x14ac:dyDescent="0.45">
      <c r="A125">
        <v>176</v>
      </c>
      <c r="B125" t="s">
        <v>34</v>
      </c>
      <c r="C125">
        <v>7.5739999999999998</v>
      </c>
      <c r="D125">
        <v>5.5890000000000004</v>
      </c>
      <c r="E125">
        <v>39.67</v>
      </c>
      <c r="F125" t="s">
        <v>117</v>
      </c>
    </row>
    <row r="126" spans="1:6" x14ac:dyDescent="0.45">
      <c r="A126">
        <v>177</v>
      </c>
      <c r="B126" t="s">
        <v>35</v>
      </c>
      <c r="C126">
        <v>6.4109999999999996</v>
      </c>
      <c r="D126">
        <v>5.0739999999999998</v>
      </c>
      <c r="E126">
        <v>40.408999999999999</v>
      </c>
      <c r="F126" t="s">
        <v>117</v>
      </c>
    </row>
    <row r="127" spans="1:6" x14ac:dyDescent="0.45">
      <c r="A127">
        <v>178</v>
      </c>
      <c r="B127" t="s">
        <v>36</v>
      </c>
      <c r="C127">
        <v>6.2690000000000001</v>
      </c>
      <c r="D127">
        <v>5.516</v>
      </c>
      <c r="E127">
        <v>41.731999999999999</v>
      </c>
      <c r="F127" t="s">
        <v>117</v>
      </c>
    </row>
    <row r="128" spans="1:6" x14ac:dyDescent="0.45">
      <c r="A128">
        <v>179</v>
      </c>
      <c r="B128" t="s">
        <v>37</v>
      </c>
      <c r="C128">
        <v>10.084</v>
      </c>
      <c r="D128">
        <v>6.3849999999999998</v>
      </c>
      <c r="E128">
        <v>31.169</v>
      </c>
      <c r="F128" t="s">
        <v>117</v>
      </c>
    </row>
    <row r="129" spans="1:6" x14ac:dyDescent="0.45">
      <c r="A129">
        <v>180</v>
      </c>
      <c r="B129" t="s">
        <v>38</v>
      </c>
      <c r="C129">
        <v>13.536</v>
      </c>
      <c r="D129">
        <v>4.5119999999999996</v>
      </c>
      <c r="E129">
        <v>31.981999999999999</v>
      </c>
      <c r="F129" t="s">
        <v>117</v>
      </c>
    </row>
    <row r="130" spans="1:6" x14ac:dyDescent="0.45">
      <c r="A130">
        <v>181</v>
      </c>
      <c r="B130" t="s">
        <v>39</v>
      </c>
      <c r="C130">
        <v>13.919</v>
      </c>
      <c r="D130">
        <v>4.1470000000000002</v>
      </c>
      <c r="E130">
        <v>29.765999999999998</v>
      </c>
      <c r="F130" t="s">
        <v>117</v>
      </c>
    </row>
    <row r="131" spans="1:6" x14ac:dyDescent="0.45">
      <c r="A131">
        <v>182</v>
      </c>
      <c r="B131" t="s">
        <v>40</v>
      </c>
      <c r="C131">
        <v>9.3960000000000008</v>
      </c>
      <c r="D131">
        <v>6.36</v>
      </c>
      <c r="E131">
        <v>24.984000000000002</v>
      </c>
      <c r="F131" t="s">
        <v>117</v>
      </c>
    </row>
    <row r="132" spans="1:6" x14ac:dyDescent="0.45">
      <c r="A132">
        <v>183</v>
      </c>
      <c r="B132" t="s">
        <v>41</v>
      </c>
      <c r="C132">
        <v>9.8040000000000003</v>
      </c>
      <c r="D132">
        <v>6.0460000000000003</v>
      </c>
      <c r="E132">
        <v>22.748999999999999</v>
      </c>
      <c r="F132" t="s">
        <v>117</v>
      </c>
    </row>
    <row r="133" spans="1:6" x14ac:dyDescent="0.45">
      <c r="A133">
        <v>184</v>
      </c>
      <c r="B133" t="s">
        <v>42</v>
      </c>
      <c r="C133">
        <v>11.707000000000001</v>
      </c>
      <c r="D133">
        <v>4.9390000000000001</v>
      </c>
      <c r="E133">
        <v>22.033000000000001</v>
      </c>
      <c r="F133" t="s">
        <v>117</v>
      </c>
    </row>
    <row r="134" spans="1:6" x14ac:dyDescent="0.45">
      <c r="A134">
        <v>185</v>
      </c>
      <c r="B134" t="s">
        <v>43</v>
      </c>
      <c r="C134">
        <v>13.268000000000001</v>
      </c>
      <c r="D134">
        <v>4.1820000000000004</v>
      </c>
      <c r="E134">
        <v>23.558</v>
      </c>
      <c r="F134" t="s">
        <v>117</v>
      </c>
    </row>
    <row r="135" spans="1:6" x14ac:dyDescent="0.45">
      <c r="A135">
        <v>186</v>
      </c>
      <c r="B135" t="s">
        <v>44</v>
      </c>
      <c r="C135">
        <v>11.519</v>
      </c>
      <c r="D135">
        <v>6.7859999999999996</v>
      </c>
      <c r="E135">
        <v>33.386000000000003</v>
      </c>
      <c r="F135" t="s">
        <v>117</v>
      </c>
    </row>
    <row r="136" spans="1:6" x14ac:dyDescent="0.45">
      <c r="A136">
        <v>187</v>
      </c>
      <c r="B136" t="s">
        <v>45</v>
      </c>
      <c r="C136">
        <v>12.401</v>
      </c>
      <c r="D136">
        <v>5.5510000000000002</v>
      </c>
      <c r="E136">
        <v>33.761000000000003</v>
      </c>
      <c r="F136" t="s">
        <v>117</v>
      </c>
    </row>
    <row r="137" spans="1:6" x14ac:dyDescent="0.45">
      <c r="A137">
        <v>188</v>
      </c>
      <c r="B137" t="s">
        <v>46</v>
      </c>
      <c r="C137">
        <v>9.6219999999999999</v>
      </c>
      <c r="D137">
        <v>5.4189999999999996</v>
      </c>
      <c r="E137">
        <v>33.463999999999999</v>
      </c>
      <c r="F137" t="s">
        <v>117</v>
      </c>
    </row>
    <row r="138" spans="1:6" x14ac:dyDescent="0.45">
      <c r="A138">
        <v>189</v>
      </c>
      <c r="B138" t="s">
        <v>47</v>
      </c>
      <c r="C138">
        <v>10.528</v>
      </c>
      <c r="D138">
        <v>4.226</v>
      </c>
      <c r="E138">
        <v>33.921999999999997</v>
      </c>
      <c r="F138" t="s">
        <v>117</v>
      </c>
    </row>
    <row r="139" spans="1:6" x14ac:dyDescent="0.45">
      <c r="A139">
        <v>190</v>
      </c>
      <c r="B139" t="s">
        <v>48</v>
      </c>
      <c r="C139">
        <v>10.227</v>
      </c>
      <c r="D139">
        <v>6.5819999999999999</v>
      </c>
      <c r="E139">
        <v>35.429000000000002</v>
      </c>
      <c r="F139" t="s">
        <v>117</v>
      </c>
    </row>
    <row r="140" spans="1:6" x14ac:dyDescent="0.45">
      <c r="A140">
        <v>191</v>
      </c>
      <c r="B140" t="s">
        <v>49</v>
      </c>
      <c r="C140">
        <v>11.039</v>
      </c>
      <c r="D140">
        <v>5.33</v>
      </c>
      <c r="E140">
        <v>35.893000000000001</v>
      </c>
      <c r="F140" t="s">
        <v>117</v>
      </c>
    </row>
    <row r="141" spans="1:6" x14ac:dyDescent="0.45">
      <c r="A141">
        <v>192</v>
      </c>
      <c r="B141" t="s">
        <v>50</v>
      </c>
      <c r="C141">
        <v>8.2710000000000008</v>
      </c>
      <c r="D141">
        <v>5.359</v>
      </c>
      <c r="E141">
        <v>35.6</v>
      </c>
      <c r="F141" t="s">
        <v>117</v>
      </c>
    </row>
    <row r="142" spans="1:6" x14ac:dyDescent="0.45">
      <c r="A142">
        <v>193</v>
      </c>
      <c r="B142" t="s">
        <v>51</v>
      </c>
      <c r="C142">
        <v>9.0980000000000008</v>
      </c>
      <c r="D142">
        <v>4.13</v>
      </c>
      <c r="E142">
        <v>36.106000000000002</v>
      </c>
      <c r="F142" t="s">
        <v>117</v>
      </c>
    </row>
    <row r="143" spans="1:6" x14ac:dyDescent="0.45">
      <c r="A143">
        <v>194</v>
      </c>
      <c r="B143" t="s">
        <v>52</v>
      </c>
      <c r="C143">
        <v>8.8689999999999998</v>
      </c>
      <c r="D143">
        <v>6.5519999999999996</v>
      </c>
      <c r="E143">
        <v>37.520000000000003</v>
      </c>
      <c r="F143" t="s">
        <v>117</v>
      </c>
    </row>
    <row r="144" spans="1:6" x14ac:dyDescent="0.45">
      <c r="A144">
        <v>195</v>
      </c>
      <c r="B144" t="s">
        <v>53</v>
      </c>
      <c r="C144">
        <v>9.6989999999999998</v>
      </c>
      <c r="D144">
        <v>5.327</v>
      </c>
      <c r="E144">
        <v>38.024999999999999</v>
      </c>
      <c r="F144" t="s">
        <v>117</v>
      </c>
    </row>
    <row r="145" spans="1:6" x14ac:dyDescent="0.45">
      <c r="A145">
        <v>196</v>
      </c>
      <c r="B145" t="s">
        <v>54</v>
      </c>
      <c r="C145">
        <v>6.9429999999999996</v>
      </c>
      <c r="D145">
        <v>5.3360000000000003</v>
      </c>
      <c r="E145">
        <v>37.759</v>
      </c>
      <c r="F145" t="s">
        <v>117</v>
      </c>
    </row>
    <row r="146" spans="1:6" x14ac:dyDescent="0.45">
      <c r="A146">
        <v>197</v>
      </c>
      <c r="B146" t="s">
        <v>55</v>
      </c>
      <c r="C146">
        <v>7.7789999999999999</v>
      </c>
      <c r="D146">
        <v>4.1239999999999997</v>
      </c>
      <c r="E146">
        <v>38.283000000000001</v>
      </c>
      <c r="F146" t="s">
        <v>117</v>
      </c>
    </row>
    <row r="147" spans="1:6" x14ac:dyDescent="0.45">
      <c r="A147">
        <v>198</v>
      </c>
      <c r="B147" t="s">
        <v>56</v>
      </c>
      <c r="C147">
        <v>7.5149999999999997</v>
      </c>
      <c r="D147">
        <v>6.5570000000000004</v>
      </c>
      <c r="E147">
        <v>39.646999999999998</v>
      </c>
      <c r="F147" t="s">
        <v>117</v>
      </c>
    </row>
    <row r="148" spans="1:6" x14ac:dyDescent="0.45">
      <c r="A148">
        <v>199</v>
      </c>
      <c r="B148" t="s">
        <v>57</v>
      </c>
      <c r="C148">
        <v>8.375</v>
      </c>
      <c r="D148">
        <v>5.36</v>
      </c>
      <c r="E148">
        <v>40.167000000000002</v>
      </c>
      <c r="F148" t="s">
        <v>117</v>
      </c>
    </row>
    <row r="149" spans="1:6" x14ac:dyDescent="0.45">
      <c r="A149">
        <v>200</v>
      </c>
      <c r="B149" t="s">
        <v>58</v>
      </c>
      <c r="C149">
        <v>6.4610000000000003</v>
      </c>
      <c r="D149">
        <v>4.1050000000000004</v>
      </c>
      <c r="E149">
        <v>40.417000000000002</v>
      </c>
      <c r="F149" t="s">
        <v>117</v>
      </c>
    </row>
    <row r="150" spans="1:6" x14ac:dyDescent="0.45">
      <c r="A150">
        <v>201</v>
      </c>
      <c r="B150" t="s">
        <v>59</v>
      </c>
      <c r="C150">
        <v>5.609</v>
      </c>
      <c r="D150">
        <v>5.3179999999999996</v>
      </c>
      <c r="E150">
        <v>39.92</v>
      </c>
      <c r="F150" t="s">
        <v>117</v>
      </c>
    </row>
    <row r="151" spans="1:6" x14ac:dyDescent="0.45">
      <c r="A151">
        <v>202</v>
      </c>
      <c r="B151" t="s">
        <v>60</v>
      </c>
      <c r="C151">
        <v>5.484</v>
      </c>
      <c r="D151">
        <v>5.1230000000000002</v>
      </c>
      <c r="E151">
        <v>42.119</v>
      </c>
      <c r="F151" t="s">
        <v>117</v>
      </c>
    </row>
    <row r="152" spans="1:6" x14ac:dyDescent="0.45">
      <c r="A152">
        <v>203</v>
      </c>
      <c r="B152" t="s">
        <v>61</v>
      </c>
      <c r="C152">
        <v>6.1870000000000003</v>
      </c>
      <c r="D152">
        <v>6.4729999999999999</v>
      </c>
      <c r="E152">
        <v>41.743000000000002</v>
      </c>
      <c r="F152" t="s">
        <v>117</v>
      </c>
    </row>
    <row r="153" spans="1:6" x14ac:dyDescent="0.45">
      <c r="A153">
        <v>204</v>
      </c>
      <c r="B153" t="s">
        <v>62</v>
      </c>
      <c r="C153">
        <v>7.0410000000000004</v>
      </c>
      <c r="D153">
        <v>5.2569999999999997</v>
      </c>
      <c r="E153">
        <v>42.241</v>
      </c>
      <c r="F153" t="s">
        <v>117</v>
      </c>
    </row>
    <row r="154" spans="1:6" x14ac:dyDescent="0.45">
      <c r="A154">
        <v>358</v>
      </c>
      <c r="B154" t="s">
        <v>63</v>
      </c>
      <c r="C154">
        <v>7.0339999999999998</v>
      </c>
      <c r="D154">
        <v>8.3659999999999997</v>
      </c>
      <c r="E154">
        <v>28.324999999999999</v>
      </c>
      <c r="F154" t="s">
        <v>118</v>
      </c>
    </row>
    <row r="155" spans="1:6" x14ac:dyDescent="0.45">
      <c r="A155">
        <v>359</v>
      </c>
      <c r="B155" t="s">
        <v>64</v>
      </c>
      <c r="C155">
        <v>10.39</v>
      </c>
      <c r="D155">
        <v>10.11</v>
      </c>
      <c r="E155">
        <v>26.53</v>
      </c>
      <c r="F155" t="s">
        <v>118</v>
      </c>
    </row>
    <row r="156" spans="1:6" x14ac:dyDescent="0.45">
      <c r="A156">
        <v>360</v>
      </c>
      <c r="B156" t="s">
        <v>65</v>
      </c>
      <c r="C156">
        <v>7.8849999999999998</v>
      </c>
      <c r="D156">
        <v>8.6769999999999996</v>
      </c>
      <c r="E156">
        <v>30.966000000000001</v>
      </c>
      <c r="F156" t="s">
        <v>118</v>
      </c>
    </row>
    <row r="157" spans="1:6" x14ac:dyDescent="0.45">
      <c r="A157">
        <v>361</v>
      </c>
      <c r="B157" t="s">
        <v>66</v>
      </c>
      <c r="C157">
        <v>8.81</v>
      </c>
      <c r="D157">
        <v>9.1440000000000001</v>
      </c>
      <c r="E157">
        <v>31.888000000000002</v>
      </c>
      <c r="F157" t="s">
        <v>118</v>
      </c>
    </row>
    <row r="158" spans="1:6" x14ac:dyDescent="0.45">
      <c r="A158">
        <v>362</v>
      </c>
      <c r="B158" t="s">
        <v>67</v>
      </c>
      <c r="C158">
        <v>9.9529999999999994</v>
      </c>
      <c r="D158">
        <v>9.7899999999999991</v>
      </c>
      <c r="E158">
        <v>31.408999999999999</v>
      </c>
      <c r="F158" t="s">
        <v>118</v>
      </c>
    </row>
    <row r="159" spans="1:6" x14ac:dyDescent="0.45">
      <c r="A159">
        <v>363</v>
      </c>
      <c r="B159" t="s">
        <v>68</v>
      </c>
      <c r="C159">
        <v>10.186</v>
      </c>
      <c r="D159">
        <v>9.98</v>
      </c>
      <c r="E159">
        <v>30.082000000000001</v>
      </c>
      <c r="F159" t="s">
        <v>118</v>
      </c>
    </row>
    <row r="160" spans="1:6" x14ac:dyDescent="0.45">
      <c r="A160">
        <v>364</v>
      </c>
      <c r="B160" t="s">
        <v>69</v>
      </c>
      <c r="C160">
        <v>7.2510000000000003</v>
      </c>
      <c r="D160">
        <v>8.4570000000000007</v>
      </c>
      <c r="E160">
        <v>24.782</v>
      </c>
      <c r="F160" t="s">
        <v>118</v>
      </c>
    </row>
    <row r="161" spans="1:6" x14ac:dyDescent="0.45">
      <c r="A161">
        <v>365</v>
      </c>
      <c r="B161" t="s">
        <v>70</v>
      </c>
      <c r="C161">
        <v>7.5110000000000001</v>
      </c>
      <c r="D161">
        <v>8.5730000000000004</v>
      </c>
      <c r="E161">
        <v>23.452000000000002</v>
      </c>
      <c r="F161" t="s">
        <v>118</v>
      </c>
    </row>
    <row r="162" spans="1:6" x14ac:dyDescent="0.45">
      <c r="A162">
        <v>366</v>
      </c>
      <c r="B162" t="s">
        <v>71</v>
      </c>
      <c r="C162">
        <v>8.6750000000000007</v>
      </c>
      <c r="D162">
        <v>9.2040000000000006</v>
      </c>
      <c r="E162">
        <v>22.998999999999999</v>
      </c>
      <c r="F162" t="s">
        <v>118</v>
      </c>
    </row>
    <row r="163" spans="1:6" x14ac:dyDescent="0.45">
      <c r="A163">
        <v>367</v>
      </c>
      <c r="B163" t="s">
        <v>72</v>
      </c>
      <c r="C163">
        <v>9.5879999999999992</v>
      </c>
      <c r="D163">
        <v>9.7100000000000009</v>
      </c>
      <c r="E163">
        <v>23.888000000000002</v>
      </c>
      <c r="F163" t="s">
        <v>118</v>
      </c>
    </row>
    <row r="164" spans="1:6" x14ac:dyDescent="0.45">
      <c r="A164">
        <v>368</v>
      </c>
      <c r="B164" t="s">
        <v>73</v>
      </c>
      <c r="C164">
        <v>9.3369999999999997</v>
      </c>
      <c r="D164">
        <v>9.5860000000000003</v>
      </c>
      <c r="E164">
        <v>25.239000000000001</v>
      </c>
      <c r="F164" t="s">
        <v>118</v>
      </c>
    </row>
    <row r="165" spans="1:6" x14ac:dyDescent="0.45">
      <c r="A165">
        <v>369</v>
      </c>
      <c r="B165" t="s">
        <v>74</v>
      </c>
      <c r="C165">
        <v>8.157</v>
      </c>
      <c r="D165">
        <v>8.9619999999999997</v>
      </c>
      <c r="E165">
        <v>25.716000000000001</v>
      </c>
      <c r="F165" t="s">
        <v>118</v>
      </c>
    </row>
    <row r="166" spans="1:6" x14ac:dyDescent="0.45">
      <c r="A166">
        <v>370</v>
      </c>
      <c r="B166" t="s">
        <v>75</v>
      </c>
      <c r="C166">
        <v>8.1539999999999999</v>
      </c>
      <c r="D166">
        <v>8.968</v>
      </c>
      <c r="E166">
        <v>27.143000000000001</v>
      </c>
      <c r="F166" t="s">
        <v>118</v>
      </c>
    </row>
    <row r="167" spans="1:6" x14ac:dyDescent="0.45">
      <c r="A167">
        <v>371</v>
      </c>
      <c r="B167" t="s">
        <v>76</v>
      </c>
      <c r="C167">
        <v>9.2620000000000005</v>
      </c>
      <c r="D167">
        <v>9.5370000000000008</v>
      </c>
      <c r="E167">
        <v>27.719000000000001</v>
      </c>
      <c r="F167" t="s">
        <v>118</v>
      </c>
    </row>
    <row r="168" spans="1:6" x14ac:dyDescent="0.45">
      <c r="A168">
        <v>372</v>
      </c>
      <c r="B168" t="s">
        <v>77</v>
      </c>
      <c r="C168">
        <v>9.2669999999999995</v>
      </c>
      <c r="D168">
        <v>9.5060000000000002</v>
      </c>
      <c r="E168">
        <v>29.14</v>
      </c>
      <c r="F168" t="s">
        <v>118</v>
      </c>
    </row>
    <row r="169" spans="1:6" x14ac:dyDescent="0.45">
      <c r="A169">
        <v>373</v>
      </c>
      <c r="B169" t="s">
        <v>78</v>
      </c>
      <c r="C169">
        <v>8.0980000000000008</v>
      </c>
      <c r="D169">
        <v>8.8689999999999998</v>
      </c>
      <c r="E169">
        <v>29.619</v>
      </c>
      <c r="F169" t="s">
        <v>118</v>
      </c>
    </row>
    <row r="170" spans="1:6" x14ac:dyDescent="0.45">
      <c r="A170">
        <v>374</v>
      </c>
      <c r="B170" t="s">
        <v>79</v>
      </c>
      <c r="C170">
        <v>8.61</v>
      </c>
      <c r="D170">
        <v>8.8640000000000008</v>
      </c>
      <c r="E170">
        <v>33.363</v>
      </c>
      <c r="F170" t="s">
        <v>118</v>
      </c>
    </row>
    <row r="171" spans="1:6" x14ac:dyDescent="0.45">
      <c r="A171">
        <v>375</v>
      </c>
      <c r="B171" t="s">
        <v>80</v>
      </c>
      <c r="C171">
        <v>7.4470000000000001</v>
      </c>
      <c r="D171">
        <v>9.5039999999999996</v>
      </c>
      <c r="E171">
        <v>34.012999999999998</v>
      </c>
      <c r="F171" t="s">
        <v>118</v>
      </c>
    </row>
    <row r="172" spans="1:6" x14ac:dyDescent="0.45">
      <c r="A172">
        <v>376</v>
      </c>
      <c r="B172" t="s">
        <v>81</v>
      </c>
      <c r="C172">
        <v>7.2510000000000003</v>
      </c>
      <c r="D172">
        <v>9.09</v>
      </c>
      <c r="E172">
        <v>35.462000000000003</v>
      </c>
      <c r="F172" t="s">
        <v>118</v>
      </c>
    </row>
    <row r="173" spans="1:6" x14ac:dyDescent="0.45">
      <c r="A173">
        <v>377</v>
      </c>
      <c r="B173" t="s">
        <v>82</v>
      </c>
      <c r="C173">
        <v>6.0679999999999996</v>
      </c>
      <c r="D173">
        <v>9.6010000000000009</v>
      </c>
      <c r="E173">
        <v>36.143000000000001</v>
      </c>
      <c r="F173" t="s">
        <v>118</v>
      </c>
    </row>
    <row r="174" spans="1:6" x14ac:dyDescent="0.45">
      <c r="A174">
        <v>378</v>
      </c>
      <c r="B174" t="s">
        <v>83</v>
      </c>
      <c r="C174">
        <v>5.8929999999999998</v>
      </c>
      <c r="D174">
        <v>9.1370000000000005</v>
      </c>
      <c r="E174">
        <v>37.566000000000003</v>
      </c>
      <c r="F174" t="s">
        <v>118</v>
      </c>
    </row>
    <row r="175" spans="1:6" x14ac:dyDescent="0.45">
      <c r="A175">
        <v>379</v>
      </c>
      <c r="B175" t="s">
        <v>84</v>
      </c>
      <c r="C175">
        <v>4.7359999999999998</v>
      </c>
      <c r="D175">
        <v>9.6270000000000007</v>
      </c>
      <c r="E175">
        <v>38.301000000000002</v>
      </c>
      <c r="F175" t="s">
        <v>118</v>
      </c>
    </row>
    <row r="176" spans="1:6" x14ac:dyDescent="0.45">
      <c r="A176">
        <v>380</v>
      </c>
      <c r="B176" t="s">
        <v>85</v>
      </c>
      <c r="C176">
        <v>4.5750000000000002</v>
      </c>
      <c r="D176">
        <v>9.1270000000000007</v>
      </c>
      <c r="E176">
        <v>39.706000000000003</v>
      </c>
      <c r="F176" t="s">
        <v>118</v>
      </c>
    </row>
    <row r="177" spans="1:6" x14ac:dyDescent="0.45">
      <c r="A177">
        <v>381</v>
      </c>
      <c r="B177" t="s">
        <v>86</v>
      </c>
      <c r="C177">
        <v>3.4260000000000002</v>
      </c>
      <c r="D177">
        <v>9.66</v>
      </c>
      <c r="E177">
        <v>40.450000000000003</v>
      </c>
      <c r="F177" t="s">
        <v>118</v>
      </c>
    </row>
    <row r="178" spans="1:6" x14ac:dyDescent="0.45">
      <c r="A178">
        <v>382</v>
      </c>
      <c r="B178" t="s">
        <v>87</v>
      </c>
      <c r="C178">
        <v>3.262</v>
      </c>
      <c r="D178">
        <v>9.2750000000000004</v>
      </c>
      <c r="E178">
        <v>41.746000000000002</v>
      </c>
      <c r="F178" t="s">
        <v>118</v>
      </c>
    </row>
    <row r="179" spans="1:6" x14ac:dyDescent="0.45">
      <c r="A179">
        <v>383</v>
      </c>
      <c r="B179" t="s">
        <v>88</v>
      </c>
      <c r="C179">
        <v>7.12</v>
      </c>
      <c r="D179">
        <v>8.2360000000000007</v>
      </c>
      <c r="E179">
        <v>31.257999999999999</v>
      </c>
      <c r="F179" t="s">
        <v>118</v>
      </c>
    </row>
    <row r="180" spans="1:6" x14ac:dyDescent="0.45">
      <c r="A180">
        <v>384</v>
      </c>
      <c r="B180" t="s">
        <v>89</v>
      </c>
      <c r="C180">
        <v>10.58</v>
      </c>
      <c r="D180">
        <v>10.103</v>
      </c>
      <c r="E180">
        <v>32.021000000000001</v>
      </c>
      <c r="F180" t="s">
        <v>118</v>
      </c>
    </row>
    <row r="181" spans="1:6" x14ac:dyDescent="0.45">
      <c r="A181">
        <v>385</v>
      </c>
      <c r="B181" t="s">
        <v>90</v>
      </c>
      <c r="C181">
        <v>10.952999999999999</v>
      </c>
      <c r="D181">
        <v>10.425000000000001</v>
      </c>
      <c r="E181">
        <v>29.802</v>
      </c>
      <c r="F181" t="s">
        <v>118</v>
      </c>
    </row>
    <row r="182" spans="1:6" x14ac:dyDescent="0.45">
      <c r="A182">
        <v>386</v>
      </c>
      <c r="B182" t="s">
        <v>91</v>
      </c>
      <c r="C182">
        <v>6.47</v>
      </c>
      <c r="D182">
        <v>8.0419999999999998</v>
      </c>
      <c r="E182">
        <v>25.068999999999999</v>
      </c>
      <c r="F182" t="s">
        <v>118</v>
      </c>
    </row>
    <row r="183" spans="1:6" x14ac:dyDescent="0.45">
      <c r="A183">
        <v>387</v>
      </c>
      <c r="B183" t="s">
        <v>92</v>
      </c>
      <c r="C183">
        <v>6.907</v>
      </c>
      <c r="D183">
        <v>8.2279999999999998</v>
      </c>
      <c r="E183">
        <v>22.835000000000001</v>
      </c>
      <c r="F183" t="s">
        <v>118</v>
      </c>
    </row>
    <row r="184" spans="1:6" x14ac:dyDescent="0.45">
      <c r="A184">
        <v>388</v>
      </c>
      <c r="B184" t="s">
        <v>93</v>
      </c>
      <c r="C184">
        <v>8.83</v>
      </c>
      <c r="D184">
        <v>9.282</v>
      </c>
      <c r="E184">
        <v>22.085000000000001</v>
      </c>
      <c r="F184" t="s">
        <v>118</v>
      </c>
    </row>
    <row r="185" spans="1:6" x14ac:dyDescent="0.45">
      <c r="A185">
        <v>389</v>
      </c>
      <c r="B185" t="s">
        <v>94</v>
      </c>
      <c r="C185">
        <v>10.362</v>
      </c>
      <c r="D185">
        <v>10.128</v>
      </c>
      <c r="E185">
        <v>23.585999999999999</v>
      </c>
      <c r="F185" t="s">
        <v>118</v>
      </c>
    </row>
    <row r="186" spans="1:6" x14ac:dyDescent="0.45">
      <c r="A186">
        <v>390</v>
      </c>
      <c r="B186" t="s">
        <v>95</v>
      </c>
      <c r="C186">
        <v>9.41</v>
      </c>
      <c r="D186">
        <v>9.1449999999999996</v>
      </c>
      <c r="E186">
        <v>33.834000000000003</v>
      </c>
      <c r="F186" t="s">
        <v>118</v>
      </c>
    </row>
    <row r="187" spans="1:6" x14ac:dyDescent="0.45">
      <c r="A187">
        <v>391</v>
      </c>
      <c r="B187" t="s">
        <v>96</v>
      </c>
      <c r="C187">
        <v>8.5289999999999999</v>
      </c>
      <c r="D187">
        <v>7.9050000000000002</v>
      </c>
      <c r="E187">
        <v>33.479999999999997</v>
      </c>
      <c r="F187" t="s">
        <v>118</v>
      </c>
    </row>
    <row r="188" spans="1:6" x14ac:dyDescent="0.45">
      <c r="A188">
        <v>392</v>
      </c>
      <c r="B188" t="s">
        <v>97</v>
      </c>
      <c r="C188">
        <v>7.5579999999999998</v>
      </c>
      <c r="D188">
        <v>10.467000000000001</v>
      </c>
      <c r="E188">
        <v>33.975999999999999</v>
      </c>
      <c r="F188" t="s">
        <v>118</v>
      </c>
    </row>
    <row r="189" spans="1:6" x14ac:dyDescent="0.45">
      <c r="A189">
        <v>393</v>
      </c>
      <c r="B189" t="s">
        <v>98</v>
      </c>
      <c r="C189">
        <v>6.6459999999999999</v>
      </c>
      <c r="D189">
        <v>9.2799999999999994</v>
      </c>
      <c r="E189">
        <v>33.512999999999998</v>
      </c>
      <c r="F189" t="s">
        <v>118</v>
      </c>
    </row>
    <row r="190" spans="1:6" x14ac:dyDescent="0.45">
      <c r="A190">
        <v>394</v>
      </c>
      <c r="B190" t="s">
        <v>99</v>
      </c>
      <c r="C190">
        <v>8.032</v>
      </c>
      <c r="D190">
        <v>9.3729999999999993</v>
      </c>
      <c r="E190">
        <v>35.963000000000001</v>
      </c>
      <c r="F190" t="s">
        <v>118</v>
      </c>
    </row>
    <row r="191" spans="1:6" x14ac:dyDescent="0.45">
      <c r="A191">
        <v>395</v>
      </c>
      <c r="B191" t="s">
        <v>100</v>
      </c>
      <c r="C191">
        <v>7.2220000000000004</v>
      </c>
      <c r="D191">
        <v>8.1210000000000004</v>
      </c>
      <c r="E191">
        <v>35.494999999999997</v>
      </c>
      <c r="F191" t="s">
        <v>118</v>
      </c>
    </row>
    <row r="192" spans="1:6" x14ac:dyDescent="0.45">
      <c r="A192">
        <v>396</v>
      </c>
      <c r="B192" t="s">
        <v>101</v>
      </c>
      <c r="C192">
        <v>6.1059999999999999</v>
      </c>
      <c r="D192">
        <v>10.57</v>
      </c>
      <c r="E192">
        <v>36.137999999999998</v>
      </c>
      <c r="F192" t="s">
        <v>118</v>
      </c>
    </row>
    <row r="193" spans="1:6" x14ac:dyDescent="0.45">
      <c r="A193">
        <v>397</v>
      </c>
      <c r="B193" t="s">
        <v>102</v>
      </c>
      <c r="C193">
        <v>5.2839999999999998</v>
      </c>
      <c r="D193">
        <v>9.3369999999999997</v>
      </c>
      <c r="E193">
        <v>35.636000000000003</v>
      </c>
      <c r="F193" t="s">
        <v>118</v>
      </c>
    </row>
    <row r="194" spans="1:6" x14ac:dyDescent="0.45">
      <c r="A194">
        <v>398</v>
      </c>
      <c r="B194" t="s">
        <v>103</v>
      </c>
      <c r="C194">
        <v>6.6879999999999997</v>
      </c>
      <c r="D194">
        <v>9.39</v>
      </c>
      <c r="E194">
        <v>38.061</v>
      </c>
      <c r="F194" t="s">
        <v>118</v>
      </c>
    </row>
    <row r="195" spans="1:6" x14ac:dyDescent="0.45">
      <c r="A195">
        <v>399</v>
      </c>
      <c r="B195" t="s">
        <v>104</v>
      </c>
      <c r="C195">
        <v>5.8540000000000001</v>
      </c>
      <c r="D195">
        <v>8.1679999999999993</v>
      </c>
      <c r="E195">
        <v>37.561</v>
      </c>
      <c r="F195" t="s">
        <v>118</v>
      </c>
    </row>
    <row r="196" spans="1:6" x14ac:dyDescent="0.45">
      <c r="A196">
        <v>400</v>
      </c>
      <c r="B196" t="s">
        <v>105</v>
      </c>
      <c r="C196">
        <v>4.782</v>
      </c>
      <c r="D196">
        <v>10.595000000000001</v>
      </c>
      <c r="E196">
        <v>38.328000000000003</v>
      </c>
      <c r="F196" t="s">
        <v>118</v>
      </c>
    </row>
    <row r="197" spans="1:6" x14ac:dyDescent="0.45">
      <c r="A197">
        <v>401</v>
      </c>
      <c r="B197" t="s">
        <v>106</v>
      </c>
      <c r="C197">
        <v>3.9390000000000001</v>
      </c>
      <c r="D197">
        <v>9.3889999999999993</v>
      </c>
      <c r="E197">
        <v>37.802</v>
      </c>
      <c r="F197" t="s">
        <v>118</v>
      </c>
    </row>
    <row r="198" spans="1:6" x14ac:dyDescent="0.45">
      <c r="A198">
        <v>402</v>
      </c>
      <c r="B198" t="s">
        <v>107</v>
      </c>
      <c r="C198">
        <v>5.3819999999999997</v>
      </c>
      <c r="D198">
        <v>9.3409999999999993</v>
      </c>
      <c r="E198">
        <v>40.200000000000003</v>
      </c>
      <c r="F198" t="s">
        <v>118</v>
      </c>
    </row>
    <row r="199" spans="1:6" x14ac:dyDescent="0.45">
      <c r="A199">
        <v>403</v>
      </c>
      <c r="B199" t="s">
        <v>108</v>
      </c>
      <c r="C199">
        <v>4.4989999999999997</v>
      </c>
      <c r="D199">
        <v>8.1609999999999996</v>
      </c>
      <c r="E199">
        <v>39.679000000000002</v>
      </c>
      <c r="F199" t="s">
        <v>118</v>
      </c>
    </row>
    <row r="200" spans="1:6" x14ac:dyDescent="0.45">
      <c r="A200">
        <v>404</v>
      </c>
      <c r="B200" t="s">
        <v>109</v>
      </c>
      <c r="C200">
        <v>2.621</v>
      </c>
      <c r="D200">
        <v>9.4179999999999993</v>
      </c>
      <c r="E200">
        <v>39.963999999999999</v>
      </c>
      <c r="F200" t="s">
        <v>118</v>
      </c>
    </row>
    <row r="201" spans="1:6" x14ac:dyDescent="0.45">
      <c r="A201">
        <v>405</v>
      </c>
      <c r="B201" t="s">
        <v>110</v>
      </c>
      <c r="C201">
        <v>3.4870000000000001</v>
      </c>
      <c r="D201">
        <v>10.629</v>
      </c>
      <c r="E201">
        <v>40.433999999999997</v>
      </c>
      <c r="F201" t="s">
        <v>118</v>
      </c>
    </row>
    <row r="202" spans="1:6" x14ac:dyDescent="0.45">
      <c r="A202">
        <v>406</v>
      </c>
      <c r="B202" t="s">
        <v>111</v>
      </c>
      <c r="C202">
        <v>2.4780000000000002</v>
      </c>
      <c r="D202">
        <v>9.6940000000000008</v>
      </c>
      <c r="E202">
        <v>42.107999999999997</v>
      </c>
      <c r="F202" t="s">
        <v>118</v>
      </c>
    </row>
    <row r="203" spans="1:6" x14ac:dyDescent="0.45">
      <c r="A203">
        <v>407</v>
      </c>
      <c r="B203" t="s">
        <v>112</v>
      </c>
      <c r="C203">
        <v>4.03</v>
      </c>
      <c r="D203">
        <v>9.5370000000000008</v>
      </c>
      <c r="E203">
        <v>42.258000000000003</v>
      </c>
      <c r="F203" t="s">
        <v>118</v>
      </c>
    </row>
    <row r="204" spans="1:6" x14ac:dyDescent="0.45">
      <c r="A204">
        <v>408</v>
      </c>
      <c r="B204" t="s">
        <v>113</v>
      </c>
      <c r="C204">
        <v>3.161</v>
      </c>
      <c r="D204">
        <v>8.3209999999999997</v>
      </c>
      <c r="E204">
        <v>41.786000000000001</v>
      </c>
      <c r="F204" t="s">
        <v>118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BTBT_cif</vt:lpstr>
      <vt:lpstr>PCA</vt:lpstr>
      <vt:lpstr>cif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youmo</dc:creator>
  <cp:lastModifiedBy>youmo</cp:lastModifiedBy>
  <dcterms:created xsi:type="dcterms:W3CDTF">2020-04-24T06:37:57Z</dcterms:created>
  <dcterms:modified xsi:type="dcterms:W3CDTF">2020-05-21T11:41:57Z</dcterms:modified>
</cp:coreProperties>
</file>